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81" i="54"/>
  <c r="W164" i="49"/>
  <c r="W161" i="49" s="1"/>
  <c r="W193" i="69"/>
  <c r="W23" i="26"/>
  <c r="W442" i="72"/>
  <c r="W442" i="71"/>
  <c r="W162" i="63"/>
  <c r="W162" i="62"/>
  <c r="W162" i="61"/>
  <c r="W23" i="15"/>
  <c r="W242" i="71"/>
  <c r="W224" i="71"/>
  <c r="W144" i="52"/>
  <c r="W162" i="52"/>
  <c r="W144" i="53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24" i="71"/>
  <c r="W144" i="62"/>
  <c r="W144" i="61"/>
  <c r="W406" i="71"/>
  <c r="W144" i="63"/>
  <c r="W12" i="15"/>
  <c r="W162" i="51"/>
  <c r="W224" i="72"/>
  <c r="W260" i="72"/>
  <c r="W242" i="72"/>
  <c r="W162" i="53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0" i="4"/>
  <c r="B21" i="4"/>
  <c r="B25" i="4"/>
  <c r="B27" i="4"/>
  <c r="B37" i="4"/>
  <c r="B70" i="4"/>
  <c r="B49" i="4"/>
  <c r="B66" i="4"/>
  <c r="B34" i="4"/>
  <c r="B33" i="4"/>
  <c r="B14" i="4"/>
  <c r="B82" i="4"/>
  <c r="B77" i="4"/>
  <c r="B71" i="4"/>
  <c r="B47" i="4"/>
  <c r="B67" i="4"/>
  <c r="B29" i="4"/>
  <c r="B26" i="4"/>
  <c r="B17" i="4"/>
  <c r="B57" i="4"/>
  <c r="B40" i="4"/>
  <c r="B22" i="4"/>
  <c r="B8" i="4"/>
  <c r="B83" i="4"/>
  <c r="B7" i="4"/>
  <c r="B61" i="4"/>
  <c r="B16" i="4"/>
  <c r="B84" i="4"/>
  <c r="B13" i="4"/>
  <c r="B79" i="4"/>
  <c r="B45" i="4"/>
  <c r="B81" i="4"/>
  <c r="B38" i="4"/>
  <c r="B58" i="4"/>
  <c r="B73" i="4"/>
  <c r="B78" i="4"/>
  <c r="B76" i="4"/>
  <c r="B15" i="4"/>
  <c r="B46" i="4"/>
  <c r="B64" i="4"/>
  <c r="B68" i="4"/>
  <c r="B10" i="4"/>
  <c r="B60" i="4"/>
  <c r="B24" i="4"/>
  <c r="B55" i="4"/>
  <c r="B48" i="4"/>
  <c r="B23" i="4"/>
  <c r="B39" i="4"/>
  <c r="B72" i="4"/>
  <c r="B41" i="4"/>
  <c r="B69" i="4"/>
  <c r="B53" i="4"/>
  <c r="B52" i="4"/>
  <c r="B30" i="4"/>
  <c r="B80" i="4"/>
  <c r="B35" i="4"/>
  <c r="B28" i="4"/>
  <c r="B56" i="4"/>
  <c r="B9" i="4"/>
  <c r="B54" i="4"/>
  <c r="B36" i="4"/>
  <c r="B4" i="4"/>
  <c r="B11" i="4"/>
  <c r="B59" i="4"/>
  <c r="B12" i="4"/>
  <c r="B65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<sst xmlns="http://schemas.openxmlformats.org/spreadsheetml/2006/main" count="18216" uniqueCount="4947">
  <si>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</si>
  <si>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</si>
  <si>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</si>
  <si>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</si>
  <si>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</si>
  <si>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</si>
  <si>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</si>
  <si>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</si>
  <si>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</si>
  <si>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</si>
  <si>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</si>
  <si>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</si>
  <si>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</si>
  <si>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</si>
  <si>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</si>
  <si>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</si>
  <si>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</si>
  <si>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</si>
  <si>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</si>
  <si>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</si>
  <si>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</si>
  <si>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</si>
  <si>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</si>
  <si>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</si>
  <si>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</si>
  <si>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</si>
  <si>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</si>
  <si>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</si>
  <si>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</si>
  <si>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</si>
  <si>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</si>
  <si>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</si>
  <si>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</si>
  <si>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</si>
  <si>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</si>
  <si>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</si>
  <si>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</si>
  <si>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</si>
  <si>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</si>
  <si>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</si>
  <si>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</si>
  <si>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</si>
  <si>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</si>
  <si>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</si>
  <si>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</si>
  <si>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</si>
  <si>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</si>
  <si>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</si>
  <si>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</si>
  <si>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</si>
  <si>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</si>
  <si>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</si>
  <si>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</si>
  <si>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</si>
  <si>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</si>
  <si>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</si>
  <si>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</si>
  <si>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</si>
  <si>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</si>
  <si>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</si>
  <si>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</si>
  <si>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</si>
  <si>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</si>
  <si>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</si>
  <si>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</si>
  <si>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</si>
  <si>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</si>
  <si>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</si>
  <si>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</si>
  <si>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</si>
  <si>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</si>
  <si>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</si>
  <si>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</si>
  <si>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</si>
  <si>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</si>
  <si>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</si>
  <si>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</si>
  <si>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</si>
  <si>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</si>
  <si>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</si>
  <si>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</si>
  <si>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</si>
  <si>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</si>
  <si>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</si>
  <si>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</si>
  <si>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</si>
  <si>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</si>
  <si>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</si>
  <si>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</si>
  <si>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</si>
  <si>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</si>
  <si>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</si>
  <si>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</si>
  <si>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</si>
  <si>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</si>
  <si>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</si>
  <si>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</si>
  <si>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</si>
  <si>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</si>
  <si>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</si>
  <si>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</si>
  <si>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</si>
  <si>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</si>
  <si>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</si>
  <si>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</si>
  <si>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</si>
  <si>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</si>
  <si>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</si>
  <si>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</si>
  <si>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</si>
  <si>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</si>
  <si>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</si>
  <si>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</si>
  <si>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</si>
  <si>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</si>
  <si>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</si>
  <si>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</si>
  <si>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</si>
  <si>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</si>
  <si>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</si>
  <si>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</si>
  <si>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</si>
  <si>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</si>
  <si>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</si>
  <si>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</si>
  <si>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</si>
  <si>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</si>
  <si>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</si>
  <si>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</si>
  <si>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</si>
  <si>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</si>
  <si>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</si>
  <si>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</si>
  <si>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</si>
  <si>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</si>
  <si>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</si>
  <si>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</si>
  <si>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</si>
  <si>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</si>
  <si>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</si>
  <si>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</si>
  <si>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</si>
  <si>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</si>
  <si>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</si>
  <si>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</si>
  <si>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</si>
  <si>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</si>
  <si>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</si>
  <si>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</si>
  <si>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</si>
  <si>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</si>
  <si>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</si>
  <si>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</si>
  <si>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</si>
  <si>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</si>
  <si>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</si>
  <si>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</si>
  <si>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</si>
  <si>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</si>
  <si>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</si>
  <si>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</si>
  <si>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</si>
  <si>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</si>
  <si>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</si>
  <si>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</si>
  <si>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</si>
  <si>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</si>
  <si>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</si>
  <si>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</si>
  <si>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</si>
  <si>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</si>
  <si>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</si>
  <si>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</si>
  <si>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</si>
  <si>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</si>
  <si>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</si>
  <si>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</si>
  <si>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</si>
  <si>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</si>
  <si>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</si>
  <si>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</si>
  <si>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</si>
  <si>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</si>
  <si>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</si>
  <si>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</si>
  <si>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</si>
  <si>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</si>
  <si>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</si>
  <si>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</si>
  <si>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</si>
  <si>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</si>
  <si>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</si>
  <si>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</si>
  <si>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</si>
  <si>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</si>
  <si>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</si>
  <si>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</si>
  <si>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</si>
  <si>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</si>
  <si>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</si>
  <si>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</si>
  <si>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</si>
  <si>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</si>
  <si>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</si>
  <si>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</si>
  <si>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</si>
  <si>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</si>
  <si>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</si>
  <si>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</si>
  <si>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</si>
  <si>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</si>
  <si>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</si>
  <si>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</si>
  <si>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</si>
  <si>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</si>
  <si>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</si>
  <si>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</si>
  <si>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</si>
  <si>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SI</t>
  </si>
  <si>
    <t>Slovenia</t>
  </si>
  <si>
    <t>SI - Residential sector summary</t>
  </si>
  <si>
    <t>Macro.Meuro2015.SI.ConsumptionExpenditure</t>
  </si>
  <si>
    <t>Macro.number.SI.Population</t>
  </si>
  <si>
    <t>NUM.number.SI.Res.HH</t>
  </si>
  <si>
    <t>SurfaceArea.ksqm.SI.Res.HH</t>
  </si>
  <si>
    <t>NUM.number.SI.Res.HHnew</t>
  </si>
  <si>
    <t>SurfaceArea.ksqm.SI.Res.HHnew</t>
  </si>
  <si>
    <t>HDD.Celsius.SI.Actual</t>
  </si>
  <si>
    <t>HDD.Celsius.SI.Mean</t>
  </si>
  <si>
    <t>HDD.ratio.SI.Relative</t>
  </si>
  <si>
    <t>FEC.ktoe.SI.ES.Res</t>
  </si>
  <si>
    <t>FEC.ktoe.SI.ES.Res.Solids</t>
  </si>
  <si>
    <t>FEC.ktoe.SI.ES.Res.LPG</t>
  </si>
  <si>
    <t>FEC.ktoe.SI.ES.Res.Oil</t>
  </si>
  <si>
    <t>FEC.ktoe.SI.ES.Res.NG</t>
  </si>
  <si>
    <t>FEC.ktoe.SI.ES.Res.Biomass_Waste</t>
  </si>
  <si>
    <t>FEC.ktoe.SI.ES.Res.Biogas</t>
  </si>
  <si>
    <t>FEC.ktoe.SI.ES.Res.LiqBio</t>
  </si>
  <si>
    <t>FEC.ktoe.SI.ES.Res.Solar</t>
  </si>
  <si>
    <t>FEC.ktoe.SI.ES.Res.Geo</t>
  </si>
  <si>
    <t>FEC.ktoe.SI.ES.Res.Ambient</t>
  </si>
  <si>
    <t>FEC.ktoe.SI.ES.Res.Steam_Distr</t>
  </si>
  <si>
    <t>FEC.ktoe.SI.ES.Res.Elec</t>
  </si>
  <si>
    <t>FEC.ktoe.SI.Res.HH</t>
  </si>
  <si>
    <t>FEC.ktoe.SI.Res.HH.Thermal</t>
  </si>
  <si>
    <t>FEC.ktoe.SI.Res.HH.Thermal.SH</t>
  </si>
  <si>
    <t>FEC.ktoe.SI.Res.HH.Thermal.SC</t>
  </si>
  <si>
    <t>FEC.ktoe.SI.Res.HH.Thermal.WH</t>
  </si>
  <si>
    <t>FEC.ktoe.SI.Res.HH.Thermal.CO</t>
  </si>
  <si>
    <t>FEC.ktoe.SI.Res.HH.Appl</t>
  </si>
  <si>
    <t>EMI.ktCO2.SI.ES.Res</t>
  </si>
  <si>
    <t>EMI.ktCO2.SI.ES.Res.Solids</t>
  </si>
  <si>
    <t>EMI.ktCO2.SI.ES.Res.LPG</t>
  </si>
  <si>
    <t>EMI.ktCO2.SI.ES.Res.Oil</t>
  </si>
  <si>
    <t>EMI.ktCO2.SI.ES.Res.NG</t>
  </si>
  <si>
    <t>EMI.ktCO2.SI.ES.Res.Biomass_Waste</t>
  </si>
  <si>
    <t>EMI.ktCO2.SI.ES.Res.Biogas</t>
  </si>
  <si>
    <t>EMI.ktCO2.SI.ES.Res.LiqBio</t>
  </si>
  <si>
    <t>EMI.ktCO2.SI.ES.Res.Solar</t>
  </si>
  <si>
    <t>EMI.ktCO2.SI.ES.Res.Geo</t>
  </si>
  <si>
    <t>EMI.ktCO2.SI.ES.Res.Ambient</t>
  </si>
  <si>
    <t>EMI.ktCO2.SI.ES.Res.Steam_Distr</t>
  </si>
  <si>
    <t>EMI.ktCO2.SI.ES.Res.Elec</t>
  </si>
  <si>
    <t>EMI.ktCO2.SI.Res.HH</t>
  </si>
  <si>
    <t>EMI.ktCO2.SI.Res.HH.Thermal</t>
  </si>
  <si>
    <t>EMI.ktCO2.SI.Res.HH.Thermal.SH</t>
  </si>
  <si>
    <t>EMI.ktCO2.SI.Res.HH.Thermal.SC</t>
  </si>
  <si>
    <t>EMI.ktCO2.SI.Res.HH.Thermal.WH</t>
  </si>
  <si>
    <t>EMI.ktCO2.SI.Res.HH.Thermal.CO</t>
  </si>
  <si>
    <t>EMI.ktCO2.SI.Res.HH.Appl</t>
  </si>
  <si>
    <t>FEC_per_household.kWh.SI.Res.HH</t>
  </si>
  <si>
    <t>FEC_per_household.kWh.SI.Res.HH.Thermal</t>
  </si>
  <si>
    <t>FEC_per_household.kWh.SI.Res.HH.Thermal.SH</t>
  </si>
  <si>
    <t>FEC_per_household.kWh.SI.Res.HH.Thermal.SC</t>
  </si>
  <si>
    <t>FEC_per_household.kWh.SI.Res.HH.Thermal.WH</t>
  </si>
  <si>
    <t>FEC_per_household.kWh.SI.Res.HH.Thermal.CO</t>
  </si>
  <si>
    <t>FEC_per_household.kWh.SI.Res.HH.Appl</t>
  </si>
  <si>
    <t>TES_per_household.kWh.SI.Res.HH.Thermal</t>
  </si>
  <si>
    <t>TES_per_household.kWh.SI.Res.HH.Thermal.SH</t>
  </si>
  <si>
    <t>TES_per_household.kWh.SI.Res.HH.Thermal.SC</t>
  </si>
  <si>
    <t>TES_per_household.kWh.SI.Res.HH.Thermal.WH</t>
  </si>
  <si>
    <t>TES_per_household.kWh.SI.Res.HH.Thermal.CO</t>
  </si>
  <si>
    <t>EMI_per_household.kgCO2.SI.Res.HH</t>
  </si>
  <si>
    <t>EMI_per_household.kgCO2.SI.Res.HH.Thermal</t>
  </si>
  <si>
    <t>EMI_per_household.kgCO2.SI.Res.HH.Thermal.SH</t>
  </si>
  <si>
    <t>EMI_per_household.kgCO2.SI.Res.HH.Thermal.SC</t>
  </si>
  <si>
    <t>EMI_per_household.kgCO2.SI.Res.HH.Thermal.WH</t>
  </si>
  <si>
    <t>EMI_per_household.kgCO2.SI.Res.HH.Thermal.CO</t>
  </si>
  <si>
    <t>EMI_per_household.kgCO2.SI.Res.HH.Appl</t>
  </si>
  <si>
    <t>Eff.ratio.SI.Res.HH.Thermal</t>
  </si>
  <si>
    <t>Eff.ratio.SI.Res.HH.Thermal.SH</t>
  </si>
  <si>
    <t>Eff.ratio.SI.Res.HH.Thermal.SC</t>
  </si>
  <si>
    <t>Eff.ratio.SI.Res.HH.Thermal.WH</t>
  </si>
  <si>
    <t>Eff.ratio.SI.Res.HH.Thermal.CO</t>
  </si>
  <si>
    <t>FEC_per_sqm.kWh.SI.Res.HH</t>
  </si>
  <si>
    <t>FEC_per_sqm.kWh.SI.Res.HH.Thermal</t>
  </si>
  <si>
    <t>FEC_per_sqm.kWh.SI.Res.HH.Thermal.SH</t>
  </si>
  <si>
    <t>FEC_per_sqm.kWh.SI.Res.HH.Thermal.SC</t>
  </si>
  <si>
    <t>FEC_per_sqm.kWh.SI.Res.HH.Thermal.WH</t>
  </si>
  <si>
    <t>FEC_per_sqm.kWh.SI.Res.HH.Thermal.CO</t>
  </si>
  <si>
    <t>FEC_per_sqm.kWh.SI.Res.HH.Appl</t>
  </si>
  <si>
    <t>TES_per_sqm.kWh.SI.Res.HH.Thermal</t>
  </si>
  <si>
    <t>TES_per_sqm.kWh.SI.Res.HH.Thermal.SH</t>
  </si>
  <si>
    <t>TES_per_sqm.kWh.SI.Res.HH.Thermal.SC</t>
  </si>
  <si>
    <t>TES_per_sqm.kWh.SI.Res.HH.Thermal.WH</t>
  </si>
  <si>
    <t>TES_per_sqm.kWh.SI.Res.HH.Thermal.CO</t>
  </si>
  <si>
    <t>EMI_per_sqm.kgCO2.SI.Res.HH</t>
  </si>
  <si>
    <t>EMI_per_sqm.kgCO2.SI.Res.HH.Thermal</t>
  </si>
  <si>
    <t>EMI_per_sqm.kgCO2.SI.Res.HH.Thermal.SH</t>
  </si>
  <si>
    <t>EMI_per_sqm.kgCO2.SI.Res.HH.Thermal.SC</t>
  </si>
  <si>
    <t>EMI_per_sqm.kgCO2.SI.Res.HH.Thermal.WH</t>
  </si>
  <si>
    <t>EMI_per_sqm.kgCO2.SI.Res.HH.Thermal.CO</t>
  </si>
  <si>
    <t>EMI_per_sqm.kgCO2.SI.Res.HH.Appl</t>
  </si>
  <si>
    <t>FEC_per_capita.kWh.SI.Res.HH</t>
  </si>
  <si>
    <t>FEC_per_capita.kWh.SI.Res.HH.Thermal</t>
  </si>
  <si>
    <t>FEC_per_capita.kWh.SI.Res.HH.Thermal.SH</t>
  </si>
  <si>
    <t>FEC_per_capita.kWh.SI.Res.HH.Thermal.SC</t>
  </si>
  <si>
    <t>FEC_per_capita.kWh.SI.Res.HH.Thermal.WH</t>
  </si>
  <si>
    <t>FEC_per_capita.kWh.SI.Res.HH.Thermal.CO</t>
  </si>
  <si>
    <t>FEC_per_capita.kWh.SI.Res.HH.Appl</t>
  </si>
  <si>
    <t>TES_per_capita.kWh.SI.Res.HH.Thermal</t>
  </si>
  <si>
    <t>TES_per_capita.kWh.SI.Res.HH.Thermal.SH</t>
  </si>
  <si>
    <t>TES_per_capita.kWh.SI.Res.HH.Thermal.SC</t>
  </si>
  <si>
    <t>TES_per_capita.kWh.SI.Res.HH.Thermal.WH</t>
  </si>
  <si>
    <t>TES_per_capita.kWh.SI.Res.HH.Thermal.CO</t>
  </si>
  <si>
    <t>EMI_per_capita.kgCO2.SI.Res.HH</t>
  </si>
  <si>
    <t>EMI_per_capita.kgCO2.SI.Res.HH.Thermal</t>
  </si>
  <si>
    <t>EMI_per_capita.kgCO2.SI.Res.HH.Thermal.SH</t>
  </si>
  <si>
    <t>EMI_per_capita.kgCO2.SI.Res.HH.Thermal.SC</t>
  </si>
  <si>
    <t>EMI_per_capita.kgCO2.SI.Res.HH.Thermal.WH</t>
  </si>
  <si>
    <t>EMI_per_capita.kgCO2.SI.Res.HH.Thermal.CO</t>
  </si>
  <si>
    <t>EMI_per_capita.kgCO2.SI.Res.HH.Appl</t>
  </si>
  <si>
    <t>SI - Number of households</t>
  </si>
  <si>
    <t>NUM.number.SI.Res.HH.Thermal</t>
  </si>
  <si>
    <t>NUM.number.SI.Res.HH.Thermal.SH</t>
  </si>
  <si>
    <t>NUM.number.SI.Res.HH.Thermal.SH.Solids</t>
  </si>
  <si>
    <t>NUM.number.SI.Res.HH.Thermal.SH.LPG</t>
  </si>
  <si>
    <t>NUM.number.SI.Res.HH.Thermal.SH.Oil</t>
  </si>
  <si>
    <t>NUM.number.SI.Res.HH.Thermal.SH.Gas</t>
  </si>
  <si>
    <t>NUM.number.SI.Res.HH.Thermal.SH.Biomass</t>
  </si>
  <si>
    <t>NUM.number.SI.Res.HH.Thermal.SH.Geo</t>
  </si>
  <si>
    <t>NUM.number.SI.Res.HH.Thermal.SH.DistrHeat</t>
  </si>
  <si>
    <t>NUM.number.SI.Res.HH.Thermal.SH.AdvElc</t>
  </si>
  <si>
    <t>NUM.number.SI.Res.HH.Thermal.SH.ConvElc</t>
  </si>
  <si>
    <t>NUM.number.SI.Res.HH.Thermal.SC</t>
  </si>
  <si>
    <t>NUM.number.SI.Res.HH.Thermal.SC.AC</t>
  </si>
  <si>
    <t>NUM.number.SI.Res.HH.Thermal.WH</t>
  </si>
  <si>
    <t>NUM.number.SI.Res.HH.Thermal.WH.Solids</t>
  </si>
  <si>
    <t>NUM.number.SI.Res.HH.Thermal.WH.LPG</t>
  </si>
  <si>
    <t>NUM.number.SI.Res.HH.Thermal.WH.Oil</t>
  </si>
  <si>
    <t>NUM.number.SI.Res.HH.Thermal.WH.Gas</t>
  </si>
  <si>
    <t>NUM.number.SI.Res.HH.Thermal.WH.Biomass</t>
  </si>
  <si>
    <t>NUM.number.SI.Res.HH.Thermal.WH.Geo</t>
  </si>
  <si>
    <t>NUM.number.SI.Res.HH.Thermal.WH.DistrHeat</t>
  </si>
  <si>
    <t>NUM.number.SI.Res.HH.Thermal.WH.Elc</t>
  </si>
  <si>
    <t>NUM.number.SI.Res.HH.Thermal.WH.Solar</t>
  </si>
  <si>
    <t>NUM.number.SI.Res.HH.Thermal.CO</t>
  </si>
  <si>
    <t>NUM.number.SI.Res.HH.Thermal.CO.Solids</t>
  </si>
  <si>
    <t>NUM.number.SI.Res.HH.Thermal.CO.LPG</t>
  </si>
  <si>
    <t>NUM.number.SI.Res.HH.Thermal.CO.Gas</t>
  </si>
  <si>
    <t>NUM.number.SI.Res.HH.Thermal.CO.Biomass</t>
  </si>
  <si>
    <t>NUM.number.SI.Res.HH.Thermal.CO.Elc</t>
  </si>
  <si>
    <t>SI - Final energy consumption</t>
  </si>
  <si>
    <t>FEC.ktoe.SI.Res.HH.Thermal.SH.Solids.Solids</t>
  </si>
  <si>
    <t>FEC.ktoe.SI.Res.HH.Thermal.SH.LPG.LPG</t>
  </si>
  <si>
    <t>FEC.ktoe.SI.Res.HH.Thermal.SH.Oil.Oil_LiqBio</t>
  </si>
  <si>
    <t>FEC.ktoe.SI.Res.HH.Thermal.SH.Gas.NG_Biogas</t>
  </si>
  <si>
    <t>FEC.ktoe.SI.Res.HH.Thermal.SH.Biomass.Biomass_Waste</t>
  </si>
  <si>
    <t>FEC.ktoe.SI.Res.HH.Thermal.SH.Geo.Geo</t>
  </si>
  <si>
    <t>FEC.ktoe.SI.Res.HH.Thermal.SH.DistrHeat.Steam_Distr</t>
  </si>
  <si>
    <t>FEC.ktoe.SI.Res.HH.Thermal.SH.AdvElc.Elec</t>
  </si>
  <si>
    <t>FEC.ktoe.SI.Res.HH.Thermal.SH.ConvElc.Elec</t>
  </si>
  <si>
    <t>FEC.ktoe.SI.Res.HH.Thermal.SH.TotalCirculation.Elec</t>
  </si>
  <si>
    <t>FEC.ktoe.SI.Res.HH.Thermal.SC.AC.Elec</t>
  </si>
  <si>
    <t>FEC.ktoe.SI.Res.HH.Thermal.WH.Solids.Solids</t>
  </si>
  <si>
    <t>FEC.ktoe.SI.Res.HH.Thermal.WH.LPG.LPG</t>
  </si>
  <si>
    <t>FEC.ktoe.SI.Res.HH.Thermal.WH.Oil.Oil_LiqBio</t>
  </si>
  <si>
    <t>FEC.ktoe.SI.Res.HH.Thermal.WH.Gas.NG_Biogas</t>
  </si>
  <si>
    <t>FEC.ktoe.SI.Res.HH.Thermal.WH.Biomass.Biomass_Waste</t>
  </si>
  <si>
    <t>FEC.ktoe.SI.Res.HH.Thermal.WH.Geo.Geo</t>
  </si>
  <si>
    <t>FEC.ktoe.SI.Res.HH.Thermal.WH.DistrHeat.Steam_Distr</t>
  </si>
  <si>
    <t>FEC.ktoe.SI.Res.HH.Thermal.WH.Elc.Elec</t>
  </si>
  <si>
    <t>FEC.ktoe.SI.Res.HH.Thermal.WH.TotalSolar.Solar</t>
  </si>
  <si>
    <t>FEC.ktoe.SI.Res.HH.Thermal.CO.Solids.Solids</t>
  </si>
  <si>
    <t>FEC.ktoe.SI.Res.HH.Thermal.CO.LPG.LPG</t>
  </si>
  <si>
    <t>FEC.ktoe.SI.Res.HH.Thermal.CO.Gas.NG_Biogas</t>
  </si>
  <si>
    <t>FEC.ktoe.SI.Res.HH.Thermal.CO.Biomass.Biomass_Waste</t>
  </si>
  <si>
    <t>FEC.ktoe.SI.Res.HH.Thermal.CO.Elc.Elec</t>
  </si>
  <si>
    <t>SI - Thermal energy service</t>
  </si>
  <si>
    <t>TES.ktoe.SI.Res.HH.Thermal</t>
  </si>
  <si>
    <t>TES.ktoe.SI.Res.HH.Thermal.SH</t>
  </si>
  <si>
    <t>TES.ktoe.SI.Res.HH.Thermal.SH.Solids.Solids</t>
  </si>
  <si>
    <t>TES.ktoe.SI.Res.HH.Thermal.SH.LPG.LPG</t>
  </si>
  <si>
    <t>TES.ktoe.SI.Res.HH.Thermal.SH.Oil.Oil_LiqBio</t>
  </si>
  <si>
    <t>TES.ktoe.SI.Res.HH.Thermal.SH.Gas.NG_Biogas</t>
  </si>
  <si>
    <t>TES.ktoe.SI.Res.HH.Thermal.SH.Biomass.Biomass_Waste</t>
  </si>
  <si>
    <t>TES.ktoe.SI.Res.HH.Thermal.SH.Geo.Geo</t>
  </si>
  <si>
    <t>TES.ktoe.SI.Res.HH.Thermal.SH.DistrHeat.Steam_Distr</t>
  </si>
  <si>
    <t>TES.ktoe.SI.Res.HH.Thermal.SH.AdvElc.Elec</t>
  </si>
  <si>
    <t>TES.ktoe.SI.Res.HH.Thermal.SH.ConvElc.Elec</t>
  </si>
  <si>
    <t>TES.ktoe.SI.Res.HH.Thermal.SH.TotalCirculation.Elec</t>
  </si>
  <si>
    <t>TES.ktoe.SI.Res.HH.Thermal.SC</t>
  </si>
  <si>
    <t>TES.ktoe.SI.Res.HH.Thermal.SC.AC.Elec</t>
  </si>
  <si>
    <t>TES.ktoe.SI.Res.HH.Thermal.WH</t>
  </si>
  <si>
    <t>TES.ktoe.SI.Res.HH.Thermal.WH.Solids.Solids</t>
  </si>
  <si>
    <t>TES.ktoe.SI.Res.HH.Thermal.WH.LPG.LPG</t>
  </si>
  <si>
    <t>TES.ktoe.SI.Res.HH.Thermal.WH.Oil.Oil_LiqBio</t>
  </si>
  <si>
    <t>TES.ktoe.SI.Res.HH.Thermal.WH.Gas.NG_Biogas</t>
  </si>
  <si>
    <t>TES.ktoe.SI.Res.HH.Thermal.WH.Biomass.Biomass_Waste</t>
  </si>
  <si>
    <t>TES.ktoe.SI.Res.HH.Thermal.WH.Geo.Geo</t>
  </si>
  <si>
    <t>TES.ktoe.SI.Res.HH.Thermal.WH.DistrHeat.Steam_Distr</t>
  </si>
  <si>
    <t>TES.ktoe.SI.Res.HH.Thermal.WH.Elc.Elec</t>
  </si>
  <si>
    <t>TES.ktoe.SI.Res.HH.Thermal.WH.TotalSolar.Solar</t>
  </si>
  <si>
    <t>TES.ktoe.SI.Res.HH.Thermal.CO</t>
  </si>
  <si>
    <t>TES.ktoe.SI.Res.HH.Thermal.CO.Solids.Solids</t>
  </si>
  <si>
    <t>TES.ktoe.SI.Res.HH.Thermal.CO.LPG.LPG</t>
  </si>
  <si>
    <t>TES.ktoe.SI.Res.HH.Thermal.CO.Gas.NG_Biogas</t>
  </si>
  <si>
    <t>TES.ktoe.SI.Res.HH.Thermal.CO.Biomass.Biomass_Waste</t>
  </si>
  <si>
    <t>TES.ktoe.SI.Res.HH.Thermal.CO.Elc.Elec</t>
  </si>
  <si>
    <t>SI - System efficiency indicator of total stock</t>
  </si>
  <si>
    <t>Eff.ratio.SI.Res.HH.Thermal.SH.Solids.Solids</t>
  </si>
  <si>
    <t>Eff.ratio.SI.Res.HH.Thermal.SH.LPG.LPG</t>
  </si>
  <si>
    <t>Eff.ratio.SI.Res.HH.Thermal.SH.Oil.Oil_LiqBio</t>
  </si>
  <si>
    <t>Eff.ratio.SI.Res.HH.Thermal.SH.Gas.NG_Biogas</t>
  </si>
  <si>
    <t>Eff.ratio.SI.Res.HH.Thermal.SH.Biomass.Biomass_Waste</t>
  </si>
  <si>
    <t>Eff.ratio.SI.Res.HH.Thermal.SH.Geo.Geo</t>
  </si>
  <si>
    <t>Eff.ratio.SI.Res.HH.Thermal.SH.DistrHeat.Steam_Distr</t>
  </si>
  <si>
    <t>Eff.ratio.SI.Res.HH.Thermal.SH.AdvElc.Elec</t>
  </si>
  <si>
    <t>Eff.ratio.SI.Res.HH.Thermal.SH.ConvElc.Elec</t>
  </si>
  <si>
    <t>Eff.ratio.SI.Res.HH.Thermal.SH.TotalCirculation.Elec</t>
  </si>
  <si>
    <t>Eff.ratio.SI.Res.HH.Thermal.SC.AC.Elec</t>
  </si>
  <si>
    <t>Eff.ratio.SI.Res.HH.Thermal.WH.Solids.Solids</t>
  </si>
  <si>
    <t>Eff.ratio.SI.Res.HH.Thermal.WH.LPG.LPG</t>
  </si>
  <si>
    <t>Eff.ratio.SI.Res.HH.Thermal.WH.Oil.Oil_LiqBio</t>
  </si>
  <si>
    <t>Eff.ratio.SI.Res.HH.Thermal.WH.Gas.NG_Biogas</t>
  </si>
  <si>
    <t>Eff.ratio.SI.Res.HH.Thermal.WH.Biomass.Biomass_Waste</t>
  </si>
  <si>
    <t>Eff.ratio.SI.Res.HH.Thermal.WH.Geo.Geo</t>
  </si>
  <si>
    <t>Eff.ratio.SI.Res.HH.Thermal.WH.DistrHeat.Steam_Distr</t>
  </si>
  <si>
    <t>Eff.ratio.SI.Res.HH.Thermal.WH.Elc.Elec</t>
  </si>
  <si>
    <t>Eff.ratio.SI.Res.HH.Thermal.WH.TotalSolar.Solar</t>
  </si>
  <si>
    <t>Eff.ratio.SI.Res.HH.Thermal.CO.Solids.Solids</t>
  </si>
  <si>
    <t>Eff.ratio.SI.Res.HH.Thermal.CO.LPG.LPG</t>
  </si>
  <si>
    <t>Eff.ratio.SI.Res.HH.Thermal.CO.Gas.NG_Biogas</t>
  </si>
  <si>
    <t>Eff.ratio.SI.Res.HH.Thermal.CO.Biomass.Biomass_Waste</t>
  </si>
  <si>
    <t>Eff.ratio.SI.Res.HH.Thermal.CO.Elc.Elec</t>
  </si>
  <si>
    <t>SI - CO2 emissions</t>
  </si>
  <si>
    <t>EMI.ktCO2.SI.Res.HH.Thermal.SH.Solids.Solids</t>
  </si>
  <si>
    <t>EMI.ktCO2.SI.Res.HH.Thermal.SH.LPG.LPG</t>
  </si>
  <si>
    <t>EMI.ktCO2.SI.Res.HH.Thermal.SH.Oil.Oil_LiqBio</t>
  </si>
  <si>
    <t>EMI.ktCO2.SI.Res.HH.Thermal.SH.Gas.NG_Biogas</t>
  </si>
  <si>
    <t>EMI.ktCO2.SI.Res.HH.Thermal.SH.Biomass.Biomass_Waste</t>
  </si>
  <si>
    <t>EMI.ktCO2.SI.Res.HH.Thermal.SH.Geo.Geo</t>
  </si>
  <si>
    <t>EMI.ktCO2.SI.Res.HH.Thermal.SH.DistrHeat.Steam_Distr</t>
  </si>
  <si>
    <t>EMI.ktCO2.SI.Res.HH.Thermal.SH.AdvElc.Elec</t>
  </si>
  <si>
    <t>EMI.ktCO2.SI.Res.HH.Thermal.SH.ConvElc.Elec</t>
  </si>
  <si>
    <t>EMI.ktCO2.SI.Res.HH.Thermal.SH.TotalCirculation.Elec</t>
  </si>
  <si>
    <t>EMI.ktCO2.SI.Res.HH.Thermal.SC.AC.Elec</t>
  </si>
  <si>
    <t>EMI.ktCO2.SI.Res.HH.Thermal.WH.Solids.Solids</t>
  </si>
  <si>
    <t>EMI.ktCO2.SI.Res.HH.Thermal.WH.LPG.LPG</t>
  </si>
  <si>
    <t>EMI.ktCO2.SI.Res.HH.Thermal.WH.Oil.Oil_LiqBio</t>
  </si>
  <si>
    <t>EMI.ktCO2.SI.Res.HH.Thermal.WH.Gas.NG_Biogas</t>
  </si>
  <si>
    <t>EMI.ktCO2.SI.Res.HH.Thermal.WH.Biomass.Biomass_Waste</t>
  </si>
  <si>
    <t>EMI.ktCO2.SI.Res.HH.Thermal.WH.Geo.Geo</t>
  </si>
  <si>
    <t>EMI.ktCO2.SI.Res.HH.Thermal.WH.DistrHeat.Steam_Distr</t>
  </si>
  <si>
    <t>EMI.ktCO2.SI.Res.HH.Thermal.WH.Elc.Elec</t>
  </si>
  <si>
    <t>EMI.ktCO2.SI.Res.HH.Thermal.WH.TotalSolar.Solar</t>
  </si>
  <si>
    <t>EMI.ktCO2.SI.Res.HH.Thermal.CO.Solids.Solids</t>
  </si>
  <si>
    <t>EMI.ktCO2.SI.Res.HH.Thermal.CO.LPG.LPG</t>
  </si>
  <si>
    <t>EMI.ktCO2.SI.Res.HH.Thermal.CO.Gas.NG_Biogas</t>
  </si>
  <si>
    <t>EMI.ktCO2.SI.Res.HH.Thermal.CO.Biomass.Biomass_Waste</t>
  </si>
  <si>
    <t>EMI.ktCO2.SI.Res.HH.Thermal.CO.Elc.Elec</t>
  </si>
  <si>
    <t>SI - Final energy consumption per household</t>
  </si>
  <si>
    <t>FEC_per_household.kWh.SI.Res.HH.Thermal.SH.Solids.Solids</t>
  </si>
  <si>
    <t>FEC_per_household.kWh.SI.Res.HH.Thermal.SH.LPG.LPG</t>
  </si>
  <si>
    <t>FEC_per_household.kWh.SI.Res.HH.Thermal.SH.Oil.Oil_LiqBio</t>
  </si>
  <si>
    <t>FEC_per_household.kWh.SI.Res.HH.Thermal.SH.Gas.NG_Biogas</t>
  </si>
  <si>
    <t>FEC_per_household.kWh.SI.Res.HH.Thermal.SH.Biomass.Biomass_Waste</t>
  </si>
  <si>
    <t>FEC_per_household.kWh.SI.Res.HH.Thermal.SH.Geo.Geo</t>
  </si>
  <si>
    <t>FEC_per_household.kWh.SI.Res.HH.Thermal.SH.DistrHeat.Steam_Distr</t>
  </si>
  <si>
    <t>FEC_per_household.kWh.SI.Res.HH.Thermal.SH.AdvElc.Elec</t>
  </si>
  <si>
    <t>FEC_per_household.kWh.SI.Res.HH.Thermal.SH.ConvElc.Elec</t>
  </si>
  <si>
    <t>FEC_per_household.kWh.SI.Res.HH.Thermal.SH.TotalCirculation.Elec</t>
  </si>
  <si>
    <t>FEC_per_household.kWh.SI.Res.HH.Thermal.SC.AC.Elec</t>
  </si>
  <si>
    <t>FEC_per_household.kWh.SI.Res.HH.Thermal.WH.Solids.Solids</t>
  </si>
  <si>
    <t>FEC_per_household.kWh.SI.Res.HH.Thermal.WH.LPG.LPG</t>
  </si>
  <si>
    <t>FEC_per_household.kWh.SI.Res.HH.Thermal.WH.Oil.Oil_LiqBio</t>
  </si>
  <si>
    <t>FEC_per_household.kWh.SI.Res.HH.Thermal.WH.Gas.NG_Biogas</t>
  </si>
  <si>
    <t>FEC_per_household.kWh.SI.Res.HH.Thermal.WH.Biomass.Biomass_Waste</t>
  </si>
  <si>
    <t>FEC_per_household.kWh.SI.Res.HH.Thermal.WH.Geo.Geo</t>
  </si>
  <si>
    <t>FEC_per_household.kWh.SI.Res.HH.Thermal.WH.DistrHeat.Steam_Distr</t>
  </si>
  <si>
    <t>FEC_per_household.kWh.SI.Res.HH.Thermal.WH.Elc.Elec</t>
  </si>
  <si>
    <t>FEC_per_household.kWh.SI.Res.HH.Thermal.WH.TotalSolar.Solar</t>
  </si>
  <si>
    <t>FEC_per_household.kWh.SI.Res.HH.Thermal.CO.Solids.Solids</t>
  </si>
  <si>
    <t>FEC_per_household.kWh.SI.Res.HH.Thermal.CO.LPG.LPG</t>
  </si>
  <si>
    <t>FEC_per_household.kWh.SI.Res.HH.Thermal.CO.Gas.NG_Biogas</t>
  </si>
  <si>
    <t>FEC_per_household.kWh.SI.Res.HH.Thermal.CO.Biomass.Biomass_Waste</t>
  </si>
  <si>
    <t>FEC_per_household.kWh.SI.Res.HH.Thermal.CO.Elc.Elec</t>
  </si>
  <si>
    <t>SI - Thermal energy service per household</t>
  </si>
  <si>
    <t>TES_per_household.kWh.SI.Res.HH.Thermal.SH.Solids.Solids</t>
  </si>
  <si>
    <t>TES_per_household.kWh.SI.Res.HH.Thermal.SH.LPG.LPG</t>
  </si>
  <si>
    <t>TES_per_household.kWh.SI.Res.HH.Thermal.SH.Oil.Oil_LiqBio</t>
  </si>
  <si>
    <t>TES_per_household.kWh.SI.Res.HH.Thermal.SH.Gas.NG_Biogas</t>
  </si>
  <si>
    <t>TES_per_household.kWh.SI.Res.HH.Thermal.SH.Biomass.Biomass_Waste</t>
  </si>
  <si>
    <t>TES_per_household.kWh.SI.Res.HH.Thermal.SH.Geo.Geo</t>
  </si>
  <si>
    <t>TES_per_household.kWh.SI.Res.HH.Thermal.SH.DistrHeat.Steam_Distr</t>
  </si>
  <si>
    <t>TES_per_household.kWh.SI.Res.HH.Thermal.SH.AdvElc.Elec</t>
  </si>
  <si>
    <t>TES_per_household.kWh.SI.Res.HH.Thermal.SH.ConvElc.Elec</t>
  </si>
  <si>
    <t>TES_per_household.kWh.SI.Res.HH.Thermal.SH.TotalCirculation.Elec</t>
  </si>
  <si>
    <t>TES_per_household.kWh.SI.Res.HH.Thermal.SC.AC.Elec</t>
  </si>
  <si>
    <t>TES_per_household.kWh.SI.Res.HH.Thermal.WH.Solids.Solids</t>
  </si>
  <si>
    <t>TES_per_household.kWh.SI.Res.HH.Thermal.WH.LPG.LPG</t>
  </si>
  <si>
    <t>TES_per_household.kWh.SI.Res.HH.Thermal.WH.Oil.Oil_LiqBio</t>
  </si>
  <si>
    <t>TES_per_household.kWh.SI.Res.HH.Thermal.WH.Gas.NG_Biogas</t>
  </si>
  <si>
    <t>TES_per_household.kWh.SI.Res.HH.Thermal.WH.Biomass.Biomass_Waste</t>
  </si>
  <si>
    <t>TES_per_household.kWh.SI.Res.HH.Thermal.WH.Geo.Geo</t>
  </si>
  <si>
    <t>TES_per_household.kWh.SI.Res.HH.Thermal.WH.DistrHeat.Steam_Distr</t>
  </si>
  <si>
    <t>TES_per_household.kWh.SI.Res.HH.Thermal.WH.Elc.Elec</t>
  </si>
  <si>
    <t>TES_per_household.kWh.SI.Res.HH.Thermal.WH.TotalSolar.Solar</t>
  </si>
  <si>
    <t>TES_per_household.kWh.SI.Res.HH.Thermal.CO.Solids.Solids</t>
  </si>
  <si>
    <t>TES_per_household.kWh.SI.Res.HH.Thermal.CO.LPG.LPG</t>
  </si>
  <si>
    <t>TES_per_household.kWh.SI.Res.HH.Thermal.CO.Gas.NG_Biogas</t>
  </si>
  <si>
    <t>TES_per_household.kWh.SI.Res.HH.Thermal.CO.Biomass.Biomass_Waste</t>
  </si>
  <si>
    <t>TES_per_household.kWh.SI.Res.HH.Thermal.CO.Elc.Elec</t>
  </si>
  <si>
    <t>SI - CO2 emissions per household</t>
  </si>
  <si>
    <t>EMI_per_household.kgCO2.SI.Res.HH.Thermal.SH.Solids.Solids</t>
  </si>
  <si>
    <t>EMI_per_household.kgCO2.SI.Res.HH.Thermal.SH.LPG.LPG</t>
  </si>
  <si>
    <t>EMI_per_household.kgCO2.SI.Res.HH.Thermal.SH.Oil.Oil_LiqBio</t>
  </si>
  <si>
    <t>EMI_per_household.kgCO2.SI.Res.HH.Thermal.SH.Gas.NG_Biogas</t>
  </si>
  <si>
    <t>EMI_per_household.kgCO2.SI.Res.HH.Thermal.SH.Biomass.Biomass_Waste</t>
  </si>
  <si>
    <t>EMI_per_household.kgCO2.SI.Res.HH.Thermal.SH.Geo.Geo</t>
  </si>
  <si>
    <t>EMI_per_household.kgCO2.SI.Res.HH.Thermal.SH.DistrHeat.Steam_Distr</t>
  </si>
  <si>
    <t>EMI_per_household.kgCO2.SI.Res.HH.Thermal.SH.AdvElc.Elec</t>
  </si>
  <si>
    <t>EMI_per_household.kgCO2.SI.Res.HH.Thermal.SH.ConvElc.Elec</t>
  </si>
  <si>
    <t>EMI_per_household.kgCO2.SI.Res.HH.Thermal.SH.TotalCirculation.Elec</t>
  </si>
  <si>
    <t>EMI_per_household.kgCO2.SI.Res.HH.Thermal.SC.AC.Elec</t>
  </si>
  <si>
    <t>EMI_per_household.kgCO2.SI.Res.HH.Thermal.WH.Solids.Solids</t>
  </si>
  <si>
    <t>EMI_per_household.kgCO2.SI.Res.HH.Thermal.WH.LPG.LPG</t>
  </si>
  <si>
    <t>EMI_per_household.kgCO2.SI.Res.HH.Thermal.WH.Oil.Oil_LiqBio</t>
  </si>
  <si>
    <t>EMI_per_household.kgCO2.SI.Res.HH.Thermal.WH.Gas.NG_Biogas</t>
  </si>
  <si>
    <t>EMI_per_household.kgCO2.SI.Res.HH.Thermal.WH.Biomass.Biomass_Waste</t>
  </si>
  <si>
    <t>EMI_per_household.kgCO2.SI.Res.HH.Thermal.WH.Geo.Geo</t>
  </si>
  <si>
    <t>EMI_per_household.kgCO2.SI.Res.HH.Thermal.WH.DistrHeat.Steam_Distr</t>
  </si>
  <si>
    <t>EMI_per_household.kgCO2.SI.Res.HH.Thermal.WH.Elc.Elec</t>
  </si>
  <si>
    <t>EMI_per_household.kgCO2.SI.Res.HH.Thermal.WH.TotalSolar.Solar</t>
  </si>
  <si>
    <t>EMI_per_household.kgCO2.SI.Res.HH.Thermal.CO.Solids.Solids</t>
  </si>
  <si>
    <t>EMI_per_household.kgCO2.SI.Res.HH.Thermal.CO.LPG.LPG</t>
  </si>
  <si>
    <t>EMI_per_household.kgCO2.SI.Res.HH.Thermal.CO.Gas.NG_Biogas</t>
  </si>
  <si>
    <t>EMI_per_household.kgCO2.SI.Res.HH.Thermal.CO.Biomass.Biomass_Waste</t>
  </si>
  <si>
    <t>EMI_per_household.kgCO2.SI.Res.HH.Thermal.CO.Elc.Elec</t>
  </si>
  <si>
    <t>SI - Final energy consumption per surface area</t>
  </si>
  <si>
    <t>FEC_per_sqm.kWh.SI.Res.HH.Thermal.SH.Solids.Solids</t>
  </si>
  <si>
    <t>FEC_per_sqm.kWh.SI.Res.HH.Thermal.SH.LPG.LPG</t>
  </si>
  <si>
    <t>FEC_per_sqm.kWh.SI.Res.HH.Thermal.SH.Oil.Oil_LiqBio</t>
  </si>
  <si>
    <t>FEC_per_sqm.kWh.SI.Res.HH.Thermal.SH.Gas.NG_Biogas</t>
  </si>
  <si>
    <t>FEC_per_sqm.kWh.SI.Res.HH.Thermal.SH.Biomass.Biomass_Waste</t>
  </si>
  <si>
    <t>FEC_per_sqm.kWh.SI.Res.HH.Thermal.SH.Geo.Geo</t>
  </si>
  <si>
    <t>FEC_per_sqm.kWh.SI.Res.HH.Thermal.SH.DistrHeat.Steam_Distr</t>
  </si>
  <si>
    <t>FEC_per_sqm.kWh.SI.Res.HH.Thermal.SH.AdvElc.Elec</t>
  </si>
  <si>
    <t>FEC_per_sqm.kWh.SI.Res.HH.Thermal.SH.ConvElc.Elec</t>
  </si>
  <si>
    <t>FEC_per_sqm.kWh.SI.Res.HH.Thermal.SH.TotalCirculation.Elec</t>
  </si>
  <si>
    <t>FEC_per_sqm.kWh.SI.Res.HH.Thermal.SC.AC.Elec</t>
  </si>
  <si>
    <t>FEC_per_sqm.kWh.SI.Res.HH.Thermal.WH.Solids.Solids</t>
  </si>
  <si>
    <t>FEC_per_sqm.kWh.SI.Res.HH.Thermal.WH.LPG.LPG</t>
  </si>
  <si>
    <t>FEC_per_sqm.kWh.SI.Res.HH.Thermal.WH.Oil.Oil_LiqBio</t>
  </si>
  <si>
    <t>FEC_per_sqm.kWh.SI.Res.HH.Thermal.WH.Gas.NG_Biogas</t>
  </si>
  <si>
    <t>FEC_per_sqm.kWh.SI.Res.HH.Thermal.WH.Biomass.Biomass_Waste</t>
  </si>
  <si>
    <t>FEC_per_sqm.kWh.SI.Res.HH.Thermal.WH.Geo.Geo</t>
  </si>
  <si>
    <t>FEC_per_sqm.kWh.SI.Res.HH.Thermal.WH.DistrHeat.Steam_Distr</t>
  </si>
  <si>
    <t>FEC_per_sqm.kWh.SI.Res.HH.Thermal.WH.Elc.Elec</t>
  </si>
  <si>
    <t>FEC_per_sqm.kWh.SI.Res.HH.Thermal.WH.TotalSolar.Solar</t>
  </si>
  <si>
    <t>FEC_per_sqm.kWh.SI.Res.HH.Thermal.CO.Solids.Solids</t>
  </si>
  <si>
    <t>FEC_per_sqm.kWh.SI.Res.HH.Thermal.CO.LPG.LPG</t>
  </si>
  <si>
    <t>FEC_per_sqm.kWh.SI.Res.HH.Thermal.CO.Gas.NG_Biogas</t>
  </si>
  <si>
    <t>FEC_per_sqm.kWh.SI.Res.HH.Thermal.CO.Biomass.Biomass_Waste</t>
  </si>
  <si>
    <t>FEC_per_sqm.kWh.SI.Res.HH.Thermal.CO.Elc.Elec</t>
  </si>
  <si>
    <t>SI - Thermal energy service per surface area</t>
  </si>
  <si>
    <t>TES_per_sqm.kWh.SI.Res.HH.Thermal.SH.Solids.Solids</t>
  </si>
  <si>
    <t>TES_per_sqm.kWh.SI.Res.HH.Thermal.SH.LPG.LPG</t>
  </si>
  <si>
    <t>TES_per_sqm.kWh.SI.Res.HH.Thermal.SH.Oil.Oil_LiqBio</t>
  </si>
  <si>
    <t>TES_per_sqm.kWh.SI.Res.HH.Thermal.SH.Gas.NG_Biogas</t>
  </si>
  <si>
    <t>TES_per_sqm.kWh.SI.Res.HH.Thermal.SH.Biomass.Biomass_Waste</t>
  </si>
  <si>
    <t>TES_per_sqm.kWh.SI.Res.HH.Thermal.SH.Geo.Geo</t>
  </si>
  <si>
    <t>TES_per_sqm.kWh.SI.Res.HH.Thermal.SH.DistrHeat.Steam_Distr</t>
  </si>
  <si>
    <t>TES_per_sqm.kWh.SI.Res.HH.Thermal.SH.AdvElc.Elec</t>
  </si>
  <si>
    <t>TES_per_sqm.kWh.SI.Res.HH.Thermal.SH.ConvElc.Elec</t>
  </si>
  <si>
    <t>TES_per_sqm.kWh.SI.Res.HH.Thermal.SH.TotalCirculation.Elec</t>
  </si>
  <si>
    <t>TES_per_sqm.kWh.SI.Res.HH.Thermal.SC.AC.Elec</t>
  </si>
  <si>
    <t>TES_per_sqm.kWh.SI.Res.HH.Thermal.WH.Solids.Solids</t>
  </si>
  <si>
    <t>TES_per_sqm.kWh.SI.Res.HH.Thermal.WH.LPG.LPG</t>
  </si>
  <si>
    <t>TES_per_sqm.kWh.SI.Res.HH.Thermal.WH.Oil.Oil_LiqBio</t>
  </si>
  <si>
    <t>TES_per_sqm.kWh.SI.Res.HH.Thermal.WH.Gas.NG_Biogas</t>
  </si>
  <si>
    <t>TES_per_sqm.kWh.SI.Res.HH.Thermal.WH.Biomass.Biomass_Waste</t>
  </si>
  <si>
    <t>TES_per_sqm.kWh.SI.Res.HH.Thermal.WH.Geo.Geo</t>
  </si>
  <si>
    <t>TES_per_sqm.kWh.SI.Res.HH.Thermal.WH.DistrHeat.Steam_Distr</t>
  </si>
  <si>
    <t>TES_per_sqm.kWh.SI.Res.HH.Thermal.WH.Elc.Elec</t>
  </si>
  <si>
    <t>TES_per_sqm.kWh.SI.Res.HH.Thermal.WH.TotalSolar.Solar</t>
  </si>
  <si>
    <t>TES_per_sqm.kWh.SI.Res.HH.Thermal.CO.Solids.Solids</t>
  </si>
  <si>
    <t>TES_per_sqm.kWh.SI.Res.HH.Thermal.CO.LPG.LPG</t>
  </si>
  <si>
    <t>TES_per_sqm.kWh.SI.Res.HH.Thermal.CO.Gas.NG_Biogas</t>
  </si>
  <si>
    <t>TES_per_sqm.kWh.SI.Res.HH.Thermal.CO.Biomass.Biomass_Waste</t>
  </si>
  <si>
    <t>TES_per_sqm.kWh.SI.Res.HH.Thermal.CO.Elc.Elec</t>
  </si>
  <si>
    <t>SI - CO2 emissions per surface area</t>
  </si>
  <si>
    <t>EMI_per_sqm.kgCO2.SI.Res.HH.Thermal.SH.Solids.Solids</t>
  </si>
  <si>
    <t>EMI_per_sqm.kgCO2.SI.Res.HH.Thermal.SH.LPG.LPG</t>
  </si>
  <si>
    <t>EMI_per_sqm.kgCO2.SI.Res.HH.Thermal.SH.Oil.Oil_LiqBio</t>
  </si>
  <si>
    <t>EMI_per_sqm.kgCO2.SI.Res.HH.Thermal.SH.Gas.NG_Biogas</t>
  </si>
  <si>
    <t>EMI_per_sqm.kgCO2.SI.Res.HH.Thermal.SH.Biomass.Biomass_Waste</t>
  </si>
  <si>
    <t>EMI_per_sqm.kgCO2.SI.Res.HH.Thermal.SH.Geo.Geo</t>
  </si>
  <si>
    <t>EMI_per_sqm.kgCO2.SI.Res.HH.Thermal.SH.DistrHeat.Steam_Distr</t>
  </si>
  <si>
    <t>EMI_per_sqm.kgCO2.SI.Res.HH.Thermal.SH.AdvElc.Elec</t>
  </si>
  <si>
    <t>EMI_per_sqm.kgCO2.SI.Res.HH.Thermal.SH.ConvElc.Elec</t>
  </si>
  <si>
    <t>EMI_per_sqm.kgCO2.SI.Res.HH.Thermal.SH.TotalCirculation.Elec</t>
  </si>
  <si>
    <t>EMI_per_sqm.kgCO2.SI.Res.HH.Thermal.SC.AC.Elec</t>
  </si>
  <si>
    <t>EMI_per_sqm.kgCO2.SI.Res.HH.Thermal.WH.Solids.Solids</t>
  </si>
  <si>
    <t>EMI_per_sqm.kgCO2.SI.Res.HH.Thermal.WH.LPG.LPG</t>
  </si>
  <si>
    <t>EMI_per_sqm.kgCO2.SI.Res.HH.Thermal.WH.Oil.Oil_LiqBio</t>
  </si>
  <si>
    <t>EMI_per_sqm.kgCO2.SI.Res.HH.Thermal.WH.Gas.NG_Biogas</t>
  </si>
  <si>
    <t>EMI_per_sqm.kgCO2.SI.Res.HH.Thermal.WH.Biomass.Biomass_Waste</t>
  </si>
  <si>
    <t>EMI_per_sqm.kgCO2.SI.Res.HH.Thermal.WH.Geo.Geo</t>
  </si>
  <si>
    <t>EMI_per_sqm.kgCO2.SI.Res.HH.Thermal.WH.DistrHeat.Steam_Distr</t>
  </si>
  <si>
    <t>EMI_per_sqm.kgCO2.SI.Res.HH.Thermal.WH.Elc.Elec</t>
  </si>
  <si>
    <t>EMI_per_sqm.kgCO2.SI.Res.HH.Thermal.WH.TotalSolar.Solar</t>
  </si>
  <si>
    <t>EMI_per_sqm.kgCO2.SI.Res.HH.Thermal.CO.Solids.Solids</t>
  </si>
  <si>
    <t>EMI_per_sqm.kgCO2.SI.Res.HH.Thermal.CO.LPG.LPG</t>
  </si>
  <si>
    <t>EMI_per_sqm.kgCO2.SI.Res.HH.Thermal.CO.Gas.NG_Biogas</t>
  </si>
  <si>
    <t>EMI_per_sqm.kgCO2.SI.Res.HH.Thermal.CO.Biomass.Biomass_Waste</t>
  </si>
  <si>
    <t>EMI_per_sqm.kgCO2.SI.Res.HH.Thermal.CO.Elc.Elec</t>
  </si>
  <si>
    <t>SI - Number of new and renovated households</t>
  </si>
  <si>
    <t>NUM.number.SI.Res.HHnew.Thermal</t>
  </si>
  <si>
    <t>NUM.number.SI.Res.HHnew.Thermal.SH</t>
  </si>
  <si>
    <t>NUM.number.SI.Res.HHnew.Thermal.SH.Solids</t>
  </si>
  <si>
    <t>NUM.number.SI.Res.HHnew.Thermal.SH.LPG</t>
  </si>
  <si>
    <t>NUM.number.SI.Res.HHnew.Thermal.SH.Oil</t>
  </si>
  <si>
    <t>NUM.number.SI.Res.HHnew.Thermal.SH.Gas</t>
  </si>
  <si>
    <t>NUM.number.SI.Res.HHnew.Thermal.SH.Biomass</t>
  </si>
  <si>
    <t>NUM.number.SI.Res.HHnew.Thermal.SH.Geo</t>
  </si>
  <si>
    <t>NUM.number.SI.Res.HHnew.Thermal.SH.DistrHeat</t>
  </si>
  <si>
    <t>NUM.number.SI.Res.HHnew.Thermal.SH.AdvElc</t>
  </si>
  <si>
    <t>NUM.number.SI.Res.HHnew.Thermal.SH.ConvElc</t>
  </si>
  <si>
    <t>NUM.number.SI.Res.HHnew.Thermal.SC</t>
  </si>
  <si>
    <t>NUM.number.SI.Res.HHnew.Thermal.SC.AC</t>
  </si>
  <si>
    <t>NUM.number.SI.Res.HHnew.Thermal.WH</t>
  </si>
  <si>
    <t>NUM.number.SI.Res.HHnew.Thermal.WH.Solids</t>
  </si>
  <si>
    <t>NUM.number.SI.Res.HHnew.Thermal.WH.LPG</t>
  </si>
  <si>
    <t>NUM.number.SI.Res.HHnew.Thermal.WH.Oil</t>
  </si>
  <si>
    <t>NUM.number.SI.Res.HHnew.Thermal.WH.Gas</t>
  </si>
  <si>
    <t>NUM.number.SI.Res.HHnew.Thermal.WH.Biomass</t>
  </si>
  <si>
    <t>NUM.number.SI.Res.HHnew.Thermal.WH.Geo</t>
  </si>
  <si>
    <t>NUM.number.SI.Res.HHnew.Thermal.WH.DistrHeat</t>
  </si>
  <si>
    <t>NUM.number.SI.Res.HHnew.Thermal.WH.Elc</t>
  </si>
  <si>
    <t>NUM.number.SI.Res.HHnew.Thermal.WH.Solar</t>
  </si>
  <si>
    <t>NUM.number.SI.Res.HHnew.Thermal.CO</t>
  </si>
  <si>
    <t>NUM.number.SI.Res.HHnew.Thermal.CO.Solids</t>
  </si>
  <si>
    <t>NUM.number.SI.Res.HHnew.Thermal.CO.LPG</t>
  </si>
  <si>
    <t>NUM.number.SI.Res.HHnew.Thermal.CO.Gas</t>
  </si>
  <si>
    <t>NUM.number.SI.Res.HHnew.Thermal.CO.Biomass</t>
  </si>
  <si>
    <t>NUM.number.SI.Res.HHnew.Thermal.CO.Elc</t>
  </si>
  <si>
    <t>SI - Final energy consumption in new and renovated households</t>
  </si>
  <si>
    <t>FEC.ktoe.SI.Res.HHnew.Thermal</t>
  </si>
  <si>
    <t>FEC.ktoe.SI.Res.HHnew.Thermal.SH</t>
  </si>
  <si>
    <t>FEC.ktoe.SI.Res.HHnew.Thermal.SH.Solids.Solids</t>
  </si>
  <si>
    <t>FEC.ktoe.SI.Res.HHnew.Thermal.SH.LPG.LPG</t>
  </si>
  <si>
    <t>FEC.ktoe.SI.Res.HHnew.Thermal.SH.Oil.Oil_LiqBio</t>
  </si>
  <si>
    <t>FEC.ktoe.SI.Res.HHnew.Thermal.SH.Gas.NG_Biogas</t>
  </si>
  <si>
    <t>FEC.ktoe.SI.Res.HHnew.Thermal.SH.Biomass.Biomass_Waste</t>
  </si>
  <si>
    <t>FEC.ktoe.SI.Res.HHnew.Thermal.SH.Geo.Geo</t>
  </si>
  <si>
    <t>FEC.ktoe.SI.Res.HHnew.Thermal.SH.DistrHeat.Steam_Distr</t>
  </si>
  <si>
    <t>FEC.ktoe.SI.Res.HHnew.Thermal.SH.AdvElc.Elec</t>
  </si>
  <si>
    <t>FEC.ktoe.SI.Res.HHnew.Thermal.SH.ConvElc.Elec</t>
  </si>
  <si>
    <t>FEC.ktoe.SI.Res.HHnew.Thermal.SH.TotalCirculation.Elec</t>
  </si>
  <si>
    <t>FEC.ktoe.SI.Res.HHnew.Thermal.SC</t>
  </si>
  <si>
    <t>FEC.ktoe.SI.Res.HHnew.Thermal.SC.AC.Elec</t>
  </si>
  <si>
    <t>FEC.ktoe.SI.Res.HHnew.Thermal.WH</t>
  </si>
  <si>
    <t>FEC.ktoe.SI.Res.HHnew.Thermal.WH.Solids.Solids</t>
  </si>
  <si>
    <t>FEC.ktoe.SI.Res.HHnew.Thermal.WH.LPG.LPG</t>
  </si>
  <si>
    <t>FEC.ktoe.SI.Res.HHnew.Thermal.WH.Oil.Oil_LiqBio</t>
  </si>
  <si>
    <t>FEC.ktoe.SI.Res.HHnew.Thermal.WH.Gas.NG_Biogas</t>
  </si>
  <si>
    <t>FEC.ktoe.SI.Res.HHnew.Thermal.WH.Biomass.Biomass_Waste</t>
  </si>
  <si>
    <t>FEC.ktoe.SI.Res.HHnew.Thermal.WH.Geo.Geo</t>
  </si>
  <si>
    <t>FEC.ktoe.SI.Res.HHnew.Thermal.WH.DistrHeat.Steam_Distr</t>
  </si>
  <si>
    <t>FEC.ktoe.SI.Res.HHnew.Thermal.WH.Elc.Elec</t>
  </si>
  <si>
    <t>FEC.ktoe.SI.Res.HHnew.Thermal.WH.TotalSolar.Solar</t>
  </si>
  <si>
    <t>FEC.ktoe.SI.Res.HHnew.Thermal.CO</t>
  </si>
  <si>
    <t>FEC.ktoe.SI.Res.HHnew.Thermal.CO.Solids.Solids</t>
  </si>
  <si>
    <t>FEC.ktoe.SI.Res.HHnew.Thermal.CO.LPG.LPG</t>
  </si>
  <si>
    <t>FEC.ktoe.SI.Res.HHnew.Thermal.CO.Gas.NG_Biogas</t>
  </si>
  <si>
    <t>FEC.ktoe.SI.Res.HHnew.Thermal.CO.Biomass.Biomass_Waste</t>
  </si>
  <si>
    <t>FEC.ktoe.SI.Res.HHnew.Thermal.CO.Elc.Elec</t>
  </si>
  <si>
    <t>SI - Thermal energy service in new and renovated households</t>
  </si>
  <si>
    <t>TES.ktoe.SI.Res.HHnew.Thermal</t>
  </si>
  <si>
    <t>TES.ktoe.SI.Res.HHnew.Thermal.SH</t>
  </si>
  <si>
    <t>TES.ktoe.SI.Res.HHnew.Thermal.SH.Solids.Solids</t>
  </si>
  <si>
    <t>TES.ktoe.SI.Res.HHnew.Thermal.SH.LPG.LPG</t>
  </si>
  <si>
    <t>TES.ktoe.SI.Res.HHnew.Thermal.SH.Oil.Oil_LiqBio</t>
  </si>
  <si>
    <t>TES.ktoe.SI.Res.HHnew.Thermal.SH.Gas.NG_Biogas</t>
  </si>
  <si>
    <t>TES.ktoe.SI.Res.HHnew.Thermal.SH.Biomass.Biomass_Waste</t>
  </si>
  <si>
    <t>TES.ktoe.SI.Res.HHnew.Thermal.SH.Geo.Geo</t>
  </si>
  <si>
    <t>TES.ktoe.SI.Res.HHnew.Thermal.SH.DistrHeat.Steam_Distr</t>
  </si>
  <si>
    <t>TES.ktoe.SI.Res.HHnew.Thermal.SH.AdvElc.Elec</t>
  </si>
  <si>
    <t>TES.ktoe.SI.Res.HHnew.Thermal.SH.ConvElc.Elec</t>
  </si>
  <si>
    <t>TES.ktoe.SI.Res.HHnew.Thermal.SH.TotalCirculation.Elec</t>
  </si>
  <si>
    <t>TES.ktoe.SI.Res.HHnew.Thermal.SC</t>
  </si>
  <si>
    <t>TES.ktoe.SI.Res.HHnew.Thermal.SC.AC.Elec</t>
  </si>
  <si>
    <t>TES.ktoe.SI.Res.HHnew.Thermal.WH</t>
  </si>
  <si>
    <t>TES.ktoe.SI.Res.HHnew.Thermal.WH.Solids.Solids</t>
  </si>
  <si>
    <t>TES.ktoe.SI.Res.HHnew.Thermal.WH.LPG.LPG</t>
  </si>
  <si>
    <t>TES.ktoe.SI.Res.HHnew.Thermal.WH.Oil.Oil_LiqBio</t>
  </si>
  <si>
    <t>TES.ktoe.SI.Res.HHnew.Thermal.WH.Gas.NG_Biogas</t>
  </si>
  <si>
    <t>TES.ktoe.SI.Res.HHnew.Thermal.WH.Biomass.Biomass_Waste</t>
  </si>
  <si>
    <t>TES.ktoe.SI.Res.HHnew.Thermal.WH.Geo.Geo</t>
  </si>
  <si>
    <t>TES.ktoe.SI.Res.HHnew.Thermal.WH.DistrHeat.Steam_Distr</t>
  </si>
  <si>
    <t>TES.ktoe.SI.Res.HHnew.Thermal.WH.Elc.Elec</t>
  </si>
  <si>
    <t>TES.ktoe.SI.Res.HHnew.Thermal.WH.TotalSolar.Solar</t>
  </si>
  <si>
    <t>TES.ktoe.SI.Res.HHnew.Thermal.CO</t>
  </si>
  <si>
    <t>TES.ktoe.SI.Res.HHnew.Thermal.CO.Solids.Solids</t>
  </si>
  <si>
    <t>TES.ktoe.SI.Res.HHnew.Thermal.CO.LPG.LPG</t>
  </si>
  <si>
    <t>TES.ktoe.SI.Res.HHnew.Thermal.CO.Gas.NG_Biogas</t>
  </si>
  <si>
    <t>TES.ktoe.SI.Res.HHnew.Thermal.CO.Biomass.Biomass_Waste</t>
  </si>
  <si>
    <t>TES.ktoe.SI.Res.HHnew.Thermal.CO.Elc.Elec</t>
  </si>
  <si>
    <t>SI - System efficiency indicator of new and renovated households</t>
  </si>
  <si>
    <t>Eff.ratio.SI.Res.HHnew.Thermal</t>
  </si>
  <si>
    <t>Eff.ratio.SI.Res.HHnew.Thermal.SH</t>
  </si>
  <si>
    <t>Eff.ratio.SI.Res.HHnew.Thermal.SH.Solids.Solids</t>
  </si>
  <si>
    <t>Eff.ratio.SI.Res.HHnew.Thermal.SH.LPG.LPG</t>
  </si>
  <si>
    <t>Eff.ratio.SI.Res.HHnew.Thermal.SH.Oil.Oil_LiqBio</t>
  </si>
  <si>
    <t>Eff.ratio.SI.Res.HHnew.Thermal.SH.Gas.NG_Biogas</t>
  </si>
  <si>
    <t>Eff.ratio.SI.Res.HHnew.Thermal.SH.Biomass.Biomass_Waste</t>
  </si>
  <si>
    <t>Eff.ratio.SI.Res.HHnew.Thermal.SH.Geo.Geo</t>
  </si>
  <si>
    <t>Eff.ratio.SI.Res.HHnew.Thermal.SH.DistrHeat.Steam_Distr</t>
  </si>
  <si>
    <t>Eff.ratio.SI.Res.HHnew.Thermal.SH.AdvElc.Elec</t>
  </si>
  <si>
    <t>Eff.ratio.SI.Res.HHnew.Thermal.SH.ConvElc.Elec</t>
  </si>
  <si>
    <t>Eff.ratio.SI.Res.HHnew.Thermal.SH.TotalCirculation.Elec</t>
  </si>
  <si>
    <t>Eff.ratio.SI.Res.HHnew.Thermal.SC</t>
  </si>
  <si>
    <t>Eff.ratio.SI.Res.HHnew.Thermal.SC.AC.Elec</t>
  </si>
  <si>
    <t>Eff.ratio.SI.Res.HHnew.Thermal.WH</t>
  </si>
  <si>
    <t>Eff.ratio.SI.Res.HHnew.Thermal.WH.Solids.Solids</t>
  </si>
  <si>
    <t>Eff.ratio.SI.Res.HHnew.Thermal.WH.LPG.LPG</t>
  </si>
  <si>
    <t>Eff.ratio.SI.Res.HHnew.Thermal.WH.Oil.Oil_LiqBio</t>
  </si>
  <si>
    <t>Eff.ratio.SI.Res.HHnew.Thermal.WH.Gas.NG_Biogas</t>
  </si>
  <si>
    <t>Eff.ratio.SI.Res.HHnew.Thermal.WH.Biomass.Biomass_Waste</t>
  </si>
  <si>
    <t>Eff.ratio.SI.Res.HHnew.Thermal.WH.Geo.Geo</t>
  </si>
  <si>
    <t>Eff.ratio.SI.Res.HHnew.Thermal.WH.DistrHeat.Steam_Distr</t>
  </si>
  <si>
    <t>Eff.ratio.SI.Res.HHnew.Thermal.WH.Elc.Elec</t>
  </si>
  <si>
    <t>Eff.ratio.SI.Res.HHnew.Thermal.WH.TotalSolar.Solar</t>
  </si>
  <si>
    <t>Eff.ratio.SI.Res.HHnew.Thermal.CO</t>
  </si>
  <si>
    <t>Eff.ratio.SI.Res.HHnew.Thermal.CO.Solids.Solids</t>
  </si>
  <si>
    <t>Eff.ratio.SI.Res.HHnew.Thermal.CO.LPG.LPG</t>
  </si>
  <si>
    <t>Eff.ratio.SI.Res.HHnew.Thermal.CO.Gas.NG_Biogas</t>
  </si>
  <si>
    <t>Eff.ratio.SI.Res.HHnew.Thermal.CO.Biomass.Biomass_Waste</t>
  </si>
  <si>
    <t>Eff.ratio.SI.Res.HHnew.Thermal.CO.Elc.Elec</t>
  </si>
  <si>
    <t>SI - CO2 emissions in new and renovated households</t>
  </si>
  <si>
    <t>EMI.ktCO2.SI.Res.HHnew.Thermal</t>
  </si>
  <si>
    <t>EMI.ktCO2.SI.Res.HHnew.Thermal.SH</t>
  </si>
  <si>
    <t>EMI.ktCO2.SI.Res.HHnew.Thermal.SH.Solids.Solids</t>
  </si>
  <si>
    <t>EMI.ktCO2.SI.Res.HHnew.Thermal.SH.LPG.LPG</t>
  </si>
  <si>
    <t>EMI.ktCO2.SI.Res.HHnew.Thermal.SH.Oil.Oil_LiqBio</t>
  </si>
  <si>
    <t>EMI.ktCO2.SI.Res.HHnew.Thermal.SH.Gas.NG_Biogas</t>
  </si>
  <si>
    <t>EMI.ktCO2.SI.Res.HHnew.Thermal.SH.Biomass.Biomass_Waste</t>
  </si>
  <si>
    <t>EMI.ktCO2.SI.Res.HHnew.Thermal.SH.Geo.Geo</t>
  </si>
  <si>
    <t>EMI.ktCO2.SI.Res.HHnew.Thermal.SH.DistrHeat.Steam_Distr</t>
  </si>
  <si>
    <t>EMI.ktCO2.SI.Res.HHnew.Thermal.SH.AdvElc.Elec</t>
  </si>
  <si>
    <t>EMI.ktCO2.SI.Res.HHnew.Thermal.SH.ConvElc.Elec</t>
  </si>
  <si>
    <t>EMI.ktCO2.SI.Res.HHnew.Thermal.SH.TotalCirculation.Elec</t>
  </si>
  <si>
    <t>EMI.ktCO2.SI.Res.HHnew.Thermal.SC</t>
  </si>
  <si>
    <t>EMI.ktCO2.SI.Res.HHnew.Thermal.SC.AC.Elec</t>
  </si>
  <si>
    <t>EMI.ktCO2.SI.Res.HHnew.Thermal.WH</t>
  </si>
  <si>
    <t>EMI.ktCO2.SI.Res.HHnew.Thermal.WH.Solids.Solids</t>
  </si>
  <si>
    <t>EMI.ktCO2.SI.Res.HHnew.Thermal.WH.LPG.LPG</t>
  </si>
  <si>
    <t>EMI.ktCO2.SI.Res.HHnew.Thermal.WH.Oil.Oil_LiqBio</t>
  </si>
  <si>
    <t>EMI.ktCO2.SI.Res.HHnew.Thermal.WH.Gas.NG_Biogas</t>
  </si>
  <si>
    <t>EMI.ktCO2.SI.Res.HHnew.Thermal.WH.Biomass.Biomass_Waste</t>
  </si>
  <si>
    <t>EMI.ktCO2.SI.Res.HHnew.Thermal.WH.Geo.Geo</t>
  </si>
  <si>
    <t>EMI.ktCO2.SI.Res.HHnew.Thermal.WH.DistrHeat.Steam_Distr</t>
  </si>
  <si>
    <t>EMI.ktCO2.SI.Res.HHnew.Thermal.WH.Elc.Elec</t>
  </si>
  <si>
    <t>EMI.ktCO2.SI.Res.HHnew.Thermal.WH.TotalSolar.Solar</t>
  </si>
  <si>
    <t>EMI.ktCO2.SI.Res.HHnew.Thermal.CO</t>
  </si>
  <si>
    <t>EMI.ktCO2.SI.Res.HHnew.Thermal.CO.Solids.Solids</t>
  </si>
  <si>
    <t>EMI.ktCO2.SI.Res.HHnew.Thermal.CO.LPG.LPG</t>
  </si>
  <si>
    <t>EMI.ktCO2.SI.Res.HHnew.Thermal.CO.Gas.NG_Biogas</t>
  </si>
  <si>
    <t>EMI.ktCO2.SI.Res.HHnew.Thermal.CO.Biomass.Biomass_Waste</t>
  </si>
  <si>
    <t>EMI.ktCO2.SI.Res.HHnew.Thermal.CO.Elc.Elec</t>
  </si>
  <si>
    <t>SI - Final energy consumption of new and renovated households (per household)</t>
  </si>
  <si>
    <t>FEC_per_household.kWh.SI.Res.HHnew.Thermal</t>
  </si>
  <si>
    <t>FEC_per_household.kWh.SI.Res.HHnew.Thermal.SH</t>
  </si>
  <si>
    <t>FEC_per_household.kWh.SI.Res.HHnew.Thermal.SH.Solids.Solids</t>
  </si>
  <si>
    <t>FEC_per_household.kWh.SI.Res.HHnew.Thermal.SH.LPG.LPG</t>
  </si>
  <si>
    <t>FEC_per_household.kWh.SI.Res.HHnew.Thermal.SH.Oil.Oil_LiqBio</t>
  </si>
  <si>
    <t>FEC_per_household.kWh.SI.Res.HHnew.Thermal.SH.Gas.NG_Biogas</t>
  </si>
  <si>
    <t>FEC_per_household.kWh.SI.Res.HHnew.Thermal.SH.Biomass.Biomass_Waste</t>
  </si>
  <si>
    <t>FEC_per_household.kWh.SI.Res.HHnew.Thermal.SH.Geo.Geo</t>
  </si>
  <si>
    <t>FEC_per_household.kWh.SI.Res.HHnew.Thermal.SH.DistrHeat.Steam_Distr</t>
  </si>
  <si>
    <t>FEC_per_household.kWh.SI.Res.HHnew.Thermal.SH.AdvElc.Elec</t>
  </si>
  <si>
    <t>FEC_per_household.kWh.SI.Res.HHnew.Thermal.SH.ConvElc.Elec</t>
  </si>
  <si>
    <t>FEC_per_household.kWh.SI.Res.HHnew.Thermal.SH.TotalCirculation.Elec</t>
  </si>
  <si>
    <t>FEC_per_household.kWh.SI.Res.HHnew.Thermal.SC</t>
  </si>
  <si>
    <t>FEC_per_household.kWh.SI.Res.HHnew.Thermal.SC.AC.Elec</t>
  </si>
  <si>
    <t>FEC_per_household.kWh.SI.Res.HHnew.Thermal.WH</t>
  </si>
  <si>
    <t>FEC_per_household.kWh.SI.Res.HHnew.Thermal.WH.Solids.Solids</t>
  </si>
  <si>
    <t>FEC_per_household.kWh.SI.Res.HHnew.Thermal.WH.LPG.LPG</t>
  </si>
  <si>
    <t>FEC_per_household.kWh.SI.Res.HHnew.Thermal.WH.Oil.Oil_LiqBio</t>
  </si>
  <si>
    <t>FEC_per_household.kWh.SI.Res.HHnew.Thermal.WH.Gas.NG_Biogas</t>
  </si>
  <si>
    <t>FEC_per_household.kWh.SI.Res.HHnew.Thermal.WH.Biomass.Biomass_Waste</t>
  </si>
  <si>
    <t>FEC_per_household.kWh.SI.Res.HHnew.Thermal.WH.Geo.Geo</t>
  </si>
  <si>
    <t>FEC_per_household.kWh.SI.Res.HHnew.Thermal.WH.DistrHeat.Steam_Distr</t>
  </si>
  <si>
    <t>FEC_per_household.kWh.SI.Res.HHnew.Thermal.WH.Elc.Elec</t>
  </si>
  <si>
    <t>FEC_per_household.kWh.SI.Res.HHnew.Thermal.WH.TotalSolar.Solar</t>
  </si>
  <si>
    <t>FEC_per_household.kWh.SI.Res.HHnew.Thermal.CO</t>
  </si>
  <si>
    <t>FEC_per_household.kWh.SI.Res.HHnew.Thermal.CO.Solids.Solids</t>
  </si>
  <si>
    <t>FEC_per_household.kWh.SI.Res.HHnew.Thermal.CO.LPG.LPG</t>
  </si>
  <si>
    <t>FEC_per_household.kWh.SI.Res.HHnew.Thermal.CO.Gas.NG_Biogas</t>
  </si>
  <si>
    <t>FEC_per_household.kWh.SI.Res.HHnew.Thermal.CO.Biomass.Biomass_Waste</t>
  </si>
  <si>
    <t>FEC_per_household.kWh.SI.Res.HHnew.Thermal.CO.Elc.Elec</t>
  </si>
  <si>
    <t>SI - Thermal energy service of new and renovated households (per household)</t>
  </si>
  <si>
    <t>TES_per_household.kWh.SI.Res.HHnew.Thermal</t>
  </si>
  <si>
    <t>TES_per_household.kWh.SI.Res.HHnew.Thermal.SH</t>
  </si>
  <si>
    <t>TES_per_household.kWh.SI.Res.HHnew.Thermal.SH.Solids.Solids</t>
  </si>
  <si>
    <t>TES_per_household.kWh.SI.Res.HHnew.Thermal.SH.LPG.LPG</t>
  </si>
  <si>
    <t>TES_per_household.kWh.SI.Res.HHnew.Thermal.SH.Oil.Oil_LiqBio</t>
  </si>
  <si>
    <t>TES_per_household.kWh.SI.Res.HHnew.Thermal.SH.Gas.NG_Biogas</t>
  </si>
  <si>
    <t>TES_per_household.kWh.SI.Res.HHnew.Thermal.SH.Biomass.Biomass_Waste</t>
  </si>
  <si>
    <t>TES_per_household.kWh.SI.Res.HHnew.Thermal.SH.Geo.Geo</t>
  </si>
  <si>
    <t>TES_per_household.kWh.SI.Res.HHnew.Thermal.SH.DistrHeat.Steam_Distr</t>
  </si>
  <si>
    <t>TES_per_household.kWh.SI.Res.HHnew.Thermal.SH.AdvElc.Elec</t>
  </si>
  <si>
    <t>TES_per_household.kWh.SI.Res.HHnew.Thermal.SH.ConvElc.Elec</t>
  </si>
  <si>
    <t>TES_per_household.kWh.SI.Res.HHnew.Thermal.SH.TotalCirculation.Elec</t>
  </si>
  <si>
    <t>TES_per_household.kWh.SI.Res.HHnew.Thermal.SC</t>
  </si>
  <si>
    <t>TES_per_household.kWh.SI.Res.HHnew.Thermal.SC.AC.Elec</t>
  </si>
  <si>
    <t>TES_per_household.kWh.SI.Res.HHnew.Thermal.WH</t>
  </si>
  <si>
    <t>TES_per_household.kWh.SI.Res.HHnew.Thermal.WH.Solids.Solids</t>
  </si>
  <si>
    <t>TES_per_household.kWh.SI.Res.HHnew.Thermal.WH.LPG.LPG</t>
  </si>
  <si>
    <t>TES_per_household.kWh.SI.Res.HHnew.Thermal.WH.Oil.Oil_LiqBio</t>
  </si>
  <si>
    <t>TES_per_household.kWh.SI.Res.HHnew.Thermal.WH.Gas.NG_Biogas</t>
  </si>
  <si>
    <t>TES_per_household.kWh.SI.Res.HHnew.Thermal.WH.Biomass.Biomass_Waste</t>
  </si>
  <si>
    <t>TES_per_household.kWh.SI.Res.HHnew.Thermal.WH.Geo.Geo</t>
  </si>
  <si>
    <t>TES_per_household.kWh.SI.Res.HHnew.Thermal.WH.DistrHeat.Steam_Distr</t>
  </si>
  <si>
    <t>TES_per_household.kWh.SI.Res.HHnew.Thermal.WH.Elc.Elec</t>
  </si>
  <si>
    <t>TES_per_household.kWh.SI.Res.HHnew.Thermal.WH.TotalSolar.Solar</t>
  </si>
  <si>
    <t>TES_per_household.kWh.SI.Res.HHnew.Thermal.CO</t>
  </si>
  <si>
    <t>TES_per_household.kWh.SI.Res.HHnew.Thermal.CO.Solids.Solids</t>
  </si>
  <si>
    <t>TES_per_household.kWh.SI.Res.HHnew.Thermal.CO.LPG.LPG</t>
  </si>
  <si>
    <t>TES_per_household.kWh.SI.Res.HHnew.Thermal.CO.Gas.NG_Biogas</t>
  </si>
  <si>
    <t>TES_per_household.kWh.SI.Res.HHnew.Thermal.CO.Biomass.Biomass_Waste</t>
  </si>
  <si>
    <t>TES_per_household.kWh.SI.Res.HHnew.Thermal.CO.Elc.Elec</t>
  </si>
  <si>
    <t>SI - CO2 emissions in new and renovated households (per household)</t>
  </si>
  <si>
    <t>EMI_per_household.kgCO2.SI.Res.HHnew.Thermal</t>
  </si>
  <si>
    <t>EMI_per_household.kgCO2.SI.Res.HHnew.Thermal.SH</t>
  </si>
  <si>
    <t>EMI_per_household.kgCO2.SI.Res.HHnew.Thermal.SH.Solids.Solids</t>
  </si>
  <si>
    <t>EMI_per_household.kgCO2.SI.Res.HHnew.Thermal.SH.LPG.LPG</t>
  </si>
  <si>
    <t>EMI_per_household.kgCO2.SI.Res.HHnew.Thermal.SH.Oil.Oil_LiqBio</t>
  </si>
  <si>
    <t>EMI_per_household.kgCO2.SI.Res.HHnew.Thermal.SH.Gas.NG_Biogas</t>
  </si>
  <si>
    <t>EMI_per_household.kgCO2.SI.Res.HHnew.Thermal.SH.Biomass.Biomass_Waste</t>
  </si>
  <si>
    <t>EMI_per_household.kgCO2.SI.Res.HHnew.Thermal.SH.Geo.Geo</t>
  </si>
  <si>
    <t>EMI_per_household.kgCO2.SI.Res.HHnew.Thermal.SH.DistrHeat.Steam_Distr</t>
  </si>
  <si>
    <t>EMI_per_household.kgCO2.SI.Res.HHnew.Thermal.SH.AdvElc.Elec</t>
  </si>
  <si>
    <t>EMI_per_household.kgCO2.SI.Res.HHnew.Thermal.SH.ConvElc.Elec</t>
  </si>
  <si>
    <t>EMI_per_household.kgCO2.SI.Res.HHnew.Thermal.SH.TotalCirculation.Elec</t>
  </si>
  <si>
    <t>EMI_per_household.kgCO2.SI.Res.HHnew.Thermal.SC</t>
  </si>
  <si>
    <t>EMI_per_household.kgCO2.SI.Res.HHnew.Thermal.SC.AC.Elec</t>
  </si>
  <si>
    <t>EMI_per_household.kgCO2.SI.Res.HHnew.Thermal.WH</t>
  </si>
  <si>
    <t>EMI_per_household.kgCO2.SI.Res.HHnew.Thermal.WH.Solids.Solids</t>
  </si>
  <si>
    <t>EMI_per_household.kgCO2.SI.Res.HHnew.Thermal.WH.LPG.LPG</t>
  </si>
  <si>
    <t>EMI_per_household.kgCO2.SI.Res.HHnew.Thermal.WH.Oil.Oil_LiqBio</t>
  </si>
  <si>
    <t>EMI_per_household.kgCO2.SI.Res.HHnew.Thermal.WH.Gas.NG_Biogas</t>
  </si>
  <si>
    <t>EMI_per_household.kgCO2.SI.Res.HHnew.Thermal.WH.Biomass.Biomass_Waste</t>
  </si>
  <si>
    <t>EMI_per_household.kgCO2.SI.Res.HHnew.Thermal.WH.Geo.Geo</t>
  </si>
  <si>
    <t>EMI_per_household.kgCO2.SI.Res.HHnew.Thermal.WH.DistrHeat.Steam_Distr</t>
  </si>
  <si>
    <t>EMI_per_household.kgCO2.SI.Res.HHnew.Thermal.WH.Elc.Elec</t>
  </si>
  <si>
    <t>EMI_per_household.kgCO2.SI.Res.HHnew.Thermal.WH.TotalSolar.Solar</t>
  </si>
  <si>
    <t>EMI_per_household.kgCO2.SI.Res.HHnew.Thermal.CO</t>
  </si>
  <si>
    <t>EMI_per_household.kgCO2.SI.Res.HHnew.Thermal.CO.Solids.Solids</t>
  </si>
  <si>
    <t>EMI_per_household.kgCO2.SI.Res.HHnew.Thermal.CO.LPG.LPG</t>
  </si>
  <si>
    <t>EMI_per_household.kgCO2.SI.Res.HHnew.Thermal.CO.Gas.NG_Biogas</t>
  </si>
  <si>
    <t>EMI_per_household.kgCO2.SI.Res.HHnew.Thermal.CO.Biomass.Biomass_Waste</t>
  </si>
  <si>
    <t>EMI_per_household.kgCO2.SI.Res.HHnew.Thermal.CO.Elc.Elec</t>
  </si>
  <si>
    <t>SI - Final energy consumption in new and renovated households per surface area</t>
  </si>
  <si>
    <t>FEC_per_sqm.kWh.SI.Res.HHnew.Thermal</t>
  </si>
  <si>
    <t>FEC_per_sqm.kWh.SI.Res.HHnew.Thermal.SH</t>
  </si>
  <si>
    <t>FEC_per_sqm.kWh.SI.Res.HHnew.Thermal.SH.Solids.Solids</t>
  </si>
  <si>
    <t>FEC_per_sqm.kWh.SI.Res.HHnew.Thermal.SH.LPG.LPG</t>
  </si>
  <si>
    <t>FEC_per_sqm.kWh.SI.Res.HHnew.Thermal.SH.Oil.Oil_LiqBio</t>
  </si>
  <si>
    <t>FEC_per_sqm.kWh.SI.Res.HHnew.Thermal.SH.Gas.NG_Biogas</t>
  </si>
  <si>
    <t>FEC_per_sqm.kWh.SI.Res.HHnew.Thermal.SH.Biomass.Biomass_Waste</t>
  </si>
  <si>
    <t>FEC_per_sqm.kWh.SI.Res.HHnew.Thermal.SH.Geo.Geo</t>
  </si>
  <si>
    <t>FEC_per_sqm.kWh.SI.Res.HHnew.Thermal.SH.DistrHeat.Steam_Distr</t>
  </si>
  <si>
    <t>FEC_per_sqm.kWh.SI.Res.HHnew.Thermal.SH.AdvElc.Elec</t>
  </si>
  <si>
    <t>FEC_per_sqm.kWh.SI.Res.HHnew.Thermal.SH.ConvElc.Elec</t>
  </si>
  <si>
    <t>FEC_per_sqm.kWh.SI.Res.HHnew.Thermal.SH.TotalCirculation.Elec</t>
  </si>
  <si>
    <t>FEC_per_sqm.kWh.SI.Res.HHnew.Thermal.SC</t>
  </si>
  <si>
    <t>FEC_per_sqm.kWh.SI.Res.HHnew.Thermal.SC.AC.Elec</t>
  </si>
  <si>
    <t>FEC_per_sqm.kWh.SI.Res.HHnew.Thermal.WH</t>
  </si>
  <si>
    <t>FEC_per_sqm.kWh.SI.Res.HHnew.Thermal.WH.Solids.Solids</t>
  </si>
  <si>
    <t>FEC_per_sqm.kWh.SI.Res.HHnew.Thermal.WH.LPG.LPG</t>
  </si>
  <si>
    <t>FEC_per_sqm.kWh.SI.Res.HHnew.Thermal.WH.Oil.Oil_LiqBio</t>
  </si>
  <si>
    <t>FEC_per_sqm.kWh.SI.Res.HHnew.Thermal.WH.Gas.NG_Biogas</t>
  </si>
  <si>
    <t>FEC_per_sqm.kWh.SI.Res.HHnew.Thermal.WH.Biomass.Biomass_Waste</t>
  </si>
  <si>
    <t>FEC_per_sqm.kWh.SI.Res.HHnew.Thermal.WH.Geo.Geo</t>
  </si>
  <si>
    <t>FEC_per_sqm.kWh.SI.Res.HHnew.Thermal.WH.DistrHeat.Steam_Distr</t>
  </si>
  <si>
    <t>FEC_per_sqm.kWh.SI.Res.HHnew.Thermal.WH.Elc.Elec</t>
  </si>
  <si>
    <t>FEC_per_sqm.kWh.SI.Res.HHnew.Thermal.WH.TotalSolar.Solar</t>
  </si>
  <si>
    <t>FEC_per_sqm.kWh.SI.Res.HHnew.Thermal.CO</t>
  </si>
  <si>
    <t>FEC_per_sqm.kWh.SI.Res.HHnew.Thermal.CO.Solids.Solids</t>
  </si>
  <si>
    <t>FEC_per_sqm.kWh.SI.Res.HHnew.Thermal.CO.LPG.LPG</t>
  </si>
  <si>
    <t>FEC_per_sqm.kWh.SI.Res.HHnew.Thermal.CO.Gas.NG_Biogas</t>
  </si>
  <si>
    <t>FEC_per_sqm.kWh.SI.Res.HHnew.Thermal.CO.Biomass.Biomass_Waste</t>
  </si>
  <si>
    <t>FEC_per_sqm.kWh.SI.Res.HHnew.Thermal.CO.Elc.Elec</t>
  </si>
  <si>
    <t>SI - Thermal energy service in new and renovated households per surface area</t>
  </si>
  <si>
    <t>TES_per_sqm.kWh.SI.Res.HHnew.Thermal</t>
  </si>
  <si>
    <t>TES_per_sqm.kWh.SI.Res.HHnew.Thermal.SH</t>
  </si>
  <si>
    <t>TES_per_sqm.kWh.SI.Res.HHnew.Thermal.SH.Solids.Solids</t>
  </si>
  <si>
    <t>TES_per_sqm.kWh.SI.Res.HHnew.Thermal.SH.LPG.LPG</t>
  </si>
  <si>
    <t>TES_per_sqm.kWh.SI.Res.HHnew.Thermal.SH.Oil.Oil_LiqBio</t>
  </si>
  <si>
    <t>TES_per_sqm.kWh.SI.Res.HHnew.Thermal.SH.Gas.NG_Biogas</t>
  </si>
  <si>
    <t>TES_per_sqm.kWh.SI.Res.HHnew.Thermal.SH.Biomass.Biomass_Waste</t>
  </si>
  <si>
    <t>TES_per_sqm.kWh.SI.Res.HHnew.Thermal.SH.Geo.Geo</t>
  </si>
  <si>
    <t>TES_per_sqm.kWh.SI.Res.HHnew.Thermal.SH.DistrHeat.Steam_Distr</t>
  </si>
  <si>
    <t>TES_per_sqm.kWh.SI.Res.HHnew.Thermal.SH.AdvElc.Elec</t>
  </si>
  <si>
    <t>TES_per_sqm.kWh.SI.Res.HHnew.Thermal.SH.ConvElc.Elec</t>
  </si>
  <si>
    <t>TES_per_sqm.kWh.SI.Res.HHnew.Thermal.SH.TotalCirculation.Elec</t>
  </si>
  <si>
    <t>TES_per_sqm.kWh.SI.Res.HHnew.Thermal.SC</t>
  </si>
  <si>
    <t>TES_per_sqm.kWh.SI.Res.HHnew.Thermal.SC.AC.Elec</t>
  </si>
  <si>
    <t>TES_per_sqm.kWh.SI.Res.HHnew.Thermal.WH</t>
  </si>
  <si>
    <t>TES_per_sqm.kWh.SI.Res.HHnew.Thermal.WH.Solids.Solids</t>
  </si>
  <si>
    <t>TES_per_sqm.kWh.SI.Res.HHnew.Thermal.WH.LPG.LPG</t>
  </si>
  <si>
    <t>TES_per_sqm.kWh.SI.Res.HHnew.Thermal.WH.Oil.Oil_LiqBio</t>
  </si>
  <si>
    <t>TES_per_sqm.kWh.SI.Res.HHnew.Thermal.WH.Gas.NG_Biogas</t>
  </si>
  <si>
    <t>TES_per_sqm.kWh.SI.Res.HHnew.Thermal.WH.Biomass.Biomass_Waste</t>
  </si>
  <si>
    <t>TES_per_sqm.kWh.SI.Res.HHnew.Thermal.WH.Geo.Geo</t>
  </si>
  <si>
    <t>TES_per_sqm.kWh.SI.Res.HHnew.Thermal.WH.DistrHeat.Steam_Distr</t>
  </si>
  <si>
    <t>TES_per_sqm.kWh.SI.Res.HHnew.Thermal.WH.Elc.Elec</t>
  </si>
  <si>
    <t>TES_per_sqm.kWh.SI.Res.HHnew.Thermal.WH.TotalSolar.Solar</t>
  </si>
  <si>
    <t>TES_per_sqm.kWh.SI.Res.HHnew.Thermal.CO</t>
  </si>
  <si>
    <t>TES_per_sqm.kWh.SI.Res.HHnew.Thermal.CO.Solids.Solids</t>
  </si>
  <si>
    <t>TES_per_sqm.kWh.SI.Res.HHnew.Thermal.CO.LPG.LPG</t>
  </si>
  <si>
    <t>TES_per_sqm.kWh.SI.Res.HHnew.Thermal.CO.Gas.NG_Biogas</t>
  </si>
  <si>
    <t>TES_per_sqm.kWh.SI.Res.HHnew.Thermal.CO.Biomass.Biomass_Waste</t>
  </si>
  <si>
    <t>TES_per_sqm.kWh.SI.Res.HHnew.Thermal.CO.Elc.Elec</t>
  </si>
  <si>
    <t>SI - CO2 emissions in new and renovated households per surface area</t>
  </si>
  <si>
    <t>EMI_per_sqm.kgCO2.SI.Res.HHnew.Thermal</t>
  </si>
  <si>
    <t>EMI_per_sqm.kgCO2.SI.Res.HHnew.Thermal.SH</t>
  </si>
  <si>
    <t>EMI_per_sqm.kgCO2.SI.Res.HHnew.Thermal.SH.Solids.Solids</t>
  </si>
  <si>
    <t>EMI_per_sqm.kgCO2.SI.Res.HHnew.Thermal.SH.LPG.LPG</t>
  </si>
  <si>
    <t>EMI_per_sqm.kgCO2.SI.Res.HHnew.Thermal.SH.Oil.Oil_LiqBio</t>
  </si>
  <si>
    <t>EMI_per_sqm.kgCO2.SI.Res.HHnew.Thermal.SH.Gas.NG_Biogas</t>
  </si>
  <si>
    <t>EMI_per_sqm.kgCO2.SI.Res.HHnew.Thermal.SH.Biomass.Biomass_Waste</t>
  </si>
  <si>
    <t>EMI_per_sqm.kgCO2.SI.Res.HHnew.Thermal.SH.Geo.Geo</t>
  </si>
  <si>
    <t>EMI_per_sqm.kgCO2.SI.Res.HHnew.Thermal.SH.DistrHeat.Steam_Distr</t>
  </si>
  <si>
    <t>EMI_per_sqm.kgCO2.SI.Res.HHnew.Thermal.SH.AdvElc.Elec</t>
  </si>
  <si>
    <t>EMI_per_sqm.kgCO2.SI.Res.HHnew.Thermal.SH.ConvElc.Elec</t>
  </si>
  <si>
    <t>EMI_per_sqm.kgCO2.SI.Res.HHnew.Thermal.SH.TotalCirculation.Elec</t>
  </si>
  <si>
    <t>EMI_per_sqm.kgCO2.SI.Res.HHnew.Thermal.SC</t>
  </si>
  <si>
    <t>EMI_per_sqm.kgCO2.SI.Res.HHnew.Thermal.SC.AC.Elec</t>
  </si>
  <si>
    <t>EMI_per_sqm.kgCO2.SI.Res.HHnew.Thermal.WH</t>
  </si>
  <si>
    <t>EMI_per_sqm.kgCO2.SI.Res.HHnew.Thermal.WH.Solids.Solids</t>
  </si>
  <si>
    <t>EMI_per_sqm.kgCO2.SI.Res.HHnew.Thermal.WH.LPG.LPG</t>
  </si>
  <si>
    <t>EMI_per_sqm.kgCO2.SI.Res.HHnew.Thermal.WH.Oil.Oil_LiqBio</t>
  </si>
  <si>
    <t>EMI_per_sqm.kgCO2.SI.Res.HHnew.Thermal.WH.Gas.NG_Biogas</t>
  </si>
  <si>
    <t>EMI_per_sqm.kgCO2.SI.Res.HHnew.Thermal.WH.Biomass.Biomass_Waste</t>
  </si>
  <si>
    <t>EMI_per_sqm.kgCO2.SI.Res.HHnew.Thermal.WH.Geo.Geo</t>
  </si>
  <si>
    <t>EMI_per_sqm.kgCO2.SI.Res.HHnew.Thermal.WH.DistrHeat.Steam_Distr</t>
  </si>
  <si>
    <t>EMI_per_sqm.kgCO2.SI.Res.HHnew.Thermal.WH.Elc.Elec</t>
  </si>
  <si>
    <t>EMI_per_sqm.kgCO2.SI.Res.HHnew.Thermal.WH.TotalSolar.Solar</t>
  </si>
  <si>
    <t>EMI_per_sqm.kgCO2.SI.Res.HHnew.Thermal.CO</t>
  </si>
  <si>
    <t>EMI_per_sqm.kgCO2.SI.Res.HHnew.Thermal.CO.Solids.Solids</t>
  </si>
  <si>
    <t>EMI_per_sqm.kgCO2.SI.Res.HHnew.Thermal.CO.LPG.LPG</t>
  </si>
  <si>
    <t>EMI_per_sqm.kgCO2.SI.Res.HHnew.Thermal.CO.Gas.NG_Biogas</t>
  </si>
  <si>
    <t>EMI_per_sqm.kgCO2.SI.Res.HHnew.Thermal.CO.Biomass.Biomass_Waste</t>
  </si>
  <si>
    <t>EMI_per_sqm.kgCO2.SI.Res.HHnew.Thermal.CO.Elc.Elec</t>
  </si>
  <si>
    <t>FEC.ktoe.SI.Res.HH.Appl.RF</t>
  </si>
  <si>
    <t>FEC.ktoe.SI.Res.HH.Appl.WM</t>
  </si>
  <si>
    <t>FEC.ktoe.SI.Res.HH.Appl.DR</t>
  </si>
  <si>
    <t>FEC.ktoe.SI.Res.HH.Appl.DW</t>
  </si>
  <si>
    <t>FEC.ktoe.SI.Res.HH.Appl.TV</t>
  </si>
  <si>
    <t>FEC.ktoe.SI.Res.HH.Appl.IT</t>
  </si>
  <si>
    <t>FEC.ktoe.SI.Res.HH.Appl.LI</t>
  </si>
  <si>
    <t>FEC.ktoe.SI.Res.HH.Appl.OA</t>
  </si>
  <si>
    <t>Size.MW.SI.Res.HH.Appl</t>
  </si>
  <si>
    <t>Size.MW.SI.Res.HH.Appl.RF</t>
  </si>
  <si>
    <t>Size.MW.SI.Res.HH.Appl.WM</t>
  </si>
  <si>
    <t>Size.MW.SI.Res.HH.Appl.DR</t>
  </si>
  <si>
    <t>Size.MW.SI.Res.HH.Appl.DW</t>
  </si>
  <si>
    <t>Size.MW.SI.Res.HH.Appl.TV</t>
  </si>
  <si>
    <t>Size.MW.SI.Res.HH.Appl.IT</t>
  </si>
  <si>
    <t>Size.MW.SI.Res.HH.Appl.LI</t>
  </si>
  <si>
    <t>Size.MW.SI.Res.HH.Appl.OA</t>
  </si>
  <si>
    <t>NUM.number.SI.Res.HH.Appl.RF</t>
  </si>
  <si>
    <t>NUM.number.SI.Res.HH.Appl.WM</t>
  </si>
  <si>
    <t>NUM.number.SI.Res.HH.Appl.DR</t>
  </si>
  <si>
    <t>NUM.number.SI.Res.HH.Appl.DW</t>
  </si>
  <si>
    <t>NUM.number.SI.Res.HH.Appl.TV</t>
  </si>
  <si>
    <t>NUM.number.SI.Res.HH.Appl.IT</t>
  </si>
  <si>
    <t>NUM.number.SI.Res.HH.Appl.LI</t>
  </si>
  <si>
    <t>NUM.number.SI.Res.HH.Appl.OA</t>
  </si>
  <si>
    <t>NUM.number.SI.Res.HH.Applnew.RF</t>
  </si>
  <si>
    <t>NUM.number.SI.Res.HH.Applnew.WM</t>
  </si>
  <si>
    <t>NUM.number.SI.Res.HH.Applnew.DR</t>
  </si>
  <si>
    <t>NUM.number.SI.Res.HH.Applnew.DW</t>
  </si>
  <si>
    <t>NUM.number.SI.Res.HH.Applnew.TV</t>
  </si>
  <si>
    <t>NUM.number.SI.Res.HH.Applnew.IT</t>
  </si>
  <si>
    <t>NUM.number.SI.Res.HH.Applnew.LI</t>
  </si>
  <si>
    <t>NUM.number.SI.Res.HH.Applnew.OA</t>
  </si>
  <si>
    <t>NUM.number.SI.Res.HH.Applrepl.RF</t>
  </si>
  <si>
    <t>NUM.number.SI.Res.HH.Applrepl.WM</t>
  </si>
  <si>
    <t>NUM.number.SI.Res.HH.Applrepl.DR</t>
  </si>
  <si>
    <t>NUM.number.SI.Res.HH.Applrepl.DW</t>
  </si>
  <si>
    <t>NUM.number.SI.Res.HH.Applrepl.TV</t>
  </si>
  <si>
    <t>NUM.number.SI.Res.HH.Applrepl.IT</t>
  </si>
  <si>
    <t>NUM.number.SI.Res.HH.Applrepl.LI</t>
  </si>
  <si>
    <t>NUM.number.SI.Res.HH.Applrepl.OA</t>
  </si>
  <si>
    <t>Op.hours.SI.Res.HH.Appl.RF</t>
  </si>
  <si>
    <t>Op.hours.SI.Res.HH.Appl.WM</t>
  </si>
  <si>
    <t>Op.hours.SI.Res.HH.Appl.DR</t>
  </si>
  <si>
    <t>Op.hours.SI.Res.HH.Appl.DW</t>
  </si>
  <si>
    <t>Op.hours.SI.Res.HH.Appl.TV</t>
  </si>
  <si>
    <t>Op.hours.SI.Res.HH.Appl.IT</t>
  </si>
  <si>
    <t>Op.hours.SI.Res.HH.Appl.LI</t>
  </si>
  <si>
    <t>Op.hours.SI.Res.HH.Appl.OA</t>
  </si>
  <si>
    <t>Size_per_appl.W.SI.Res.HH.Appl.RF</t>
  </si>
  <si>
    <t>Size_per_appl.W.SI.Res.HH.Appl.WM</t>
  </si>
  <si>
    <t>Size_per_appl.W.SI.Res.HH.Appl.DR</t>
  </si>
  <si>
    <t>Size_per_appl.W.SI.Res.HH.Appl.DW</t>
  </si>
  <si>
    <t>Size_per_appl.W.SI.Res.HH.Appl.TV</t>
  </si>
  <si>
    <t>Size_per_appl.W.SI.Res.HH.Appl.IT</t>
  </si>
  <si>
    <t>Size_per_appl.W.SI.Res.HH.Appl.LI</t>
  </si>
  <si>
    <t>Size_per_appl.W.SI.Res.HH.Appl.OA</t>
  </si>
  <si>
    <t>Size_per_appl.W.SI.Res.HH.Applnew.RF</t>
  </si>
  <si>
    <t>Size_per_appl.W.SI.Res.HH.Applnew.WM</t>
  </si>
  <si>
    <t>Size_per_appl.W.SI.Res.HH.Applnew.DR</t>
  </si>
  <si>
    <t>Size_per_appl.W.SI.Res.HH.Applnew.DW</t>
  </si>
  <si>
    <t>Size_per_appl.W.SI.Res.HH.Applnew.TV</t>
  </si>
  <si>
    <t>Size_per_appl.W.SI.Res.HH.Applnew.IT</t>
  </si>
  <si>
    <t>Size_per_appl.W.SI.Res.HH.Applnew.LI</t>
  </si>
  <si>
    <t>Size_per_appl.W.SI.Res.HH.Applnew.OA</t>
  </si>
  <si>
    <t>NUM.number_per_household.SI.Res.HH.Appl.RF</t>
  </si>
  <si>
    <t>NUM.number_per_household.SI.Res.HH.Appl.WM</t>
  </si>
  <si>
    <t>NUM.number_per_household.SI.Res.HH.Appl.DR</t>
  </si>
  <si>
    <t>NUM.number_per_household.SI.Res.HH.Appl.DW</t>
  </si>
  <si>
    <t>NUM.number_per_household.SI.Res.HH.Appl.TV</t>
  </si>
  <si>
    <t>NUM.number_per_household.SI.Res.HH.Appl.IT</t>
  </si>
  <si>
    <t>NUM.number_per_household.SI.Res.HH.Appl.LI</t>
  </si>
  <si>
    <t>NUM.number_per_household.SI.Res.HH.Appl.OA</t>
  </si>
  <si>
    <t>Size_per_household.W.SI.Res.HH.Appl.RF</t>
  </si>
  <si>
    <t>Size_per_household.W.SI.Res.HH.Appl.WM</t>
  </si>
  <si>
    <t>Size_per_household.W.SI.Res.HH.Appl.DR</t>
  </si>
  <si>
    <t>Size_per_household.W.SI.Res.HH.Appl.DW</t>
  </si>
  <si>
    <t>Size_per_household.W.SI.Res.HH.Appl.TV</t>
  </si>
  <si>
    <t>Size_per_household.W.SI.Res.HH.Appl.IT</t>
  </si>
  <si>
    <t>Size_per_household.W.SI.Res.HH.Appl.LI</t>
  </si>
  <si>
    <t>Size_per_household.W.SI.Res.HH.Appl.OA</t>
  </si>
  <si>
    <t>FEC_per_household.kWh.SI.Res.HH.Appl.RF</t>
  </si>
  <si>
    <t>FEC_per_household.kWh.SI.Res.HH.Appl.WM</t>
  </si>
  <si>
    <t>FEC_per_household.kWh.SI.Res.HH.Appl.DR</t>
  </si>
  <si>
    <t>FEC_per_household.kWh.SI.Res.HH.Appl.DW</t>
  </si>
  <si>
    <t>FEC_per_household.kWh.SI.Res.HH.Appl.TV</t>
  </si>
  <si>
    <t>FEC_per_household.kWh.SI.Res.HH.Appl.IT</t>
  </si>
  <si>
    <t>FEC_per_household.kWh.SI.Res.HH.Appl.LI</t>
  </si>
  <si>
    <t>FEC_per_household.kWh.SI.Res.HH.Appl.OA</t>
  </si>
  <si>
    <t>Lumens_per_household.lumen.SI.Res.HH.Appl.LI</t>
  </si>
  <si>
    <t>SI - Number of households (detailed structure)</t>
  </si>
  <si>
    <t>NUM.number.SI.Res.HH.Thermal.SH.Solids.SH</t>
  </si>
  <si>
    <t>NUM.number.SI.Res.HH.Thermal.SH.Solids.SC.AC</t>
  </si>
  <si>
    <t>NUM.number.SI.Res.HH.Thermal.SH.Solids.WH.Solids.NoSolar</t>
  </si>
  <si>
    <t>NUM.number.SI.Res.HH.Thermal.SH.Solids.WH.LPG.NoSolar</t>
  </si>
  <si>
    <t>NUM.number.SI.Res.HH.Thermal.SH.Solids.WH.LPG.Solar</t>
  </si>
  <si>
    <t>NUM.number.SI.Res.HH.Thermal.SH.Solids.WH.Elc.NoSolar</t>
  </si>
  <si>
    <t>NUM.number.SI.Res.HH.Thermal.SH.Solids.WH.Elc.Solar</t>
  </si>
  <si>
    <t>NUM.number.SI.Res.HH.Thermal.SH.Solids.CO.Solids</t>
  </si>
  <si>
    <t>NUM.number.SI.Res.HH.Thermal.SH.Solids.CO.LPG</t>
  </si>
  <si>
    <t>NUM.number.SI.Res.HH.Thermal.SH.Solids.CO.Elc</t>
  </si>
  <si>
    <t>NUM.number.SI.Res.HH.Thermal.SH.LPG.SH</t>
  </si>
  <si>
    <t>NUM.number.SI.Res.HH.Thermal.SH.LPG.SC.AC</t>
  </si>
  <si>
    <t>NUM.number.SI.Res.HH.Thermal.SH.LPG.WH.LPG.NoSolar</t>
  </si>
  <si>
    <t>NUM.number.SI.Res.HH.Thermal.SH.LPG.WH.LPG.Solar</t>
  </si>
  <si>
    <t>NUM.number.SI.Res.HH.Thermal.SH.LPG.WH.Elc.NoSolar</t>
  </si>
  <si>
    <t>NUM.number.SI.Res.HH.Thermal.SH.LPG.WH.Elc.Solar</t>
  </si>
  <si>
    <t>NUM.number.SI.Res.HH.Thermal.SH.LPG.CO.LPG</t>
  </si>
  <si>
    <t>NUM.number.SI.Res.HH.Thermal.SH.LPG.CO.Elc</t>
  </si>
  <si>
    <t>NUM.number.SI.Res.HH.Thermal.SH.Oil.SH</t>
  </si>
  <si>
    <t>NUM.number.SI.Res.HH.Thermal.SH.Oil.SC.AC</t>
  </si>
  <si>
    <t>NUM.number.SI.Res.HH.Thermal.SH.Oil.WH.Oil.NoSolar</t>
  </si>
  <si>
    <t>NUM.number.SI.Res.HH.Thermal.SH.Oil.WH.Oil.Solar</t>
  </si>
  <si>
    <t>NUM.number.SI.Res.HH.Thermal.SH.Oil.WH.Elc.NoSolar</t>
  </si>
  <si>
    <t>NUM.number.SI.Res.HH.Thermal.SH.Oil.WH.Elc.Solar</t>
  </si>
  <si>
    <t>NUM.number.SI.Res.HH.Thermal.SH.Oil.CO.LPG</t>
  </si>
  <si>
    <t>NUM.number.SI.Res.HH.Thermal.SH.Oil.CO.Elc</t>
  </si>
  <si>
    <t>NUM.number.SI.Res.HH.Thermal.SH.Gas.SH</t>
  </si>
  <si>
    <t>NUM.number.SI.Res.HH.Thermal.SH.Gas.SC.AC</t>
  </si>
  <si>
    <t>NUM.number.SI.Res.HH.Thermal.SH.Gas.WH.Gas.NoSolar</t>
  </si>
  <si>
    <t>NUM.number.SI.Res.HH.Thermal.SH.Gas.WH.Gas.Solar</t>
  </si>
  <si>
    <t>NUM.number.SI.Res.HH.Thermal.SH.Gas.WH.Elc.NoSolar</t>
  </si>
  <si>
    <t>NUM.number.SI.Res.HH.Thermal.SH.Gas.WH.Elc.Solar</t>
  </si>
  <si>
    <t>NUM.number.SI.Res.HH.Thermal.SH.Gas.CO.Gas</t>
  </si>
  <si>
    <t>NUM.number.SI.Res.HH.Thermal.SH.Gas.CO.Elc</t>
  </si>
  <si>
    <t>NUM.number.SI.Res.HH.Thermal.SH.Biomass.SH</t>
  </si>
  <si>
    <t>NUM.number.SI.Res.HH.Thermal.SH.Biomass.SC.AC</t>
  </si>
  <si>
    <t>NUM.number.SI.Res.HH.Thermal.SH.Biomass.WH.Biomass.NoSolar</t>
  </si>
  <si>
    <t>NUM.number.SI.Res.HH.Thermal.SH.Biomass.WH.Biomass.Solar</t>
  </si>
  <si>
    <t>NUM.number.SI.Res.HH.Thermal.SH.Biomass.WH.LPG.NoSolar</t>
  </si>
  <si>
    <t>NUM.number.SI.Res.HH.Thermal.SH.Biomass.WH.LPG.Solar</t>
  </si>
  <si>
    <t>NUM.number.SI.Res.HH.Thermal.SH.Biomass.WH.Elc.NoSolar</t>
  </si>
  <si>
    <t>NUM.number.SI.Res.HH.Thermal.SH.Biomass.WH.Elc.Solar</t>
  </si>
  <si>
    <t>NUM.number.SI.Res.HH.Thermal.SH.Biomass.CO.Biomass</t>
  </si>
  <si>
    <t>NUM.number.SI.Res.HH.Thermal.SH.Biomass.CO.LPG</t>
  </si>
  <si>
    <t>NUM.number.SI.Res.HH.Thermal.SH.Biomass.CO.Elc</t>
  </si>
  <si>
    <t>NUM.number.SI.Res.HH.Thermal.SH.Geo.SH</t>
  </si>
  <si>
    <t>NUM.number.SI.Res.HH.Thermal.SH.Geo.SC.AC</t>
  </si>
  <si>
    <t>NUM.number.SI.Res.HH.Thermal.SH.Geo.WH.Geo.NoSolar</t>
  </si>
  <si>
    <t>NUM.number.SI.Res.HH.Thermal.SH.Geo.WH.Geo.Solar</t>
  </si>
  <si>
    <t>NUM.number.SI.Res.HH.Thermal.SH.Geo.WH.Elc.NoSolar</t>
  </si>
  <si>
    <t>NUM.number.SI.Res.HH.Thermal.SH.Geo.WH.Elc.Solar</t>
  </si>
  <si>
    <t>NUM.number.SI.Res.HH.Thermal.SH.Geo.CO.LPG</t>
  </si>
  <si>
    <t>NUM.number.SI.Res.HH.Thermal.SH.Geo.CO.Elc</t>
  </si>
  <si>
    <t>NUM.number.SI.Res.HH.Thermal.SH.DistrHeat.SH</t>
  </si>
  <si>
    <t>NUM.number.SI.Res.HH.Thermal.SH.DistrHeat.SC.AC</t>
  </si>
  <si>
    <t>NUM.number.SI.Res.HH.Thermal.SH.DistrHeat.WH.DistrHeat.NoSolar</t>
  </si>
  <si>
    <t>NUM.number.SI.Res.HH.Thermal.SH.DistrHeat.WH.DistrHeat.Solar</t>
  </si>
  <si>
    <t>NUM.number.SI.Res.HH.Thermal.SH.DistrHeat.WH.Elc.NoSolar</t>
  </si>
  <si>
    <t>NUM.number.SI.Res.HH.Thermal.SH.DistrHeat.WH.Elc.Solar</t>
  </si>
  <si>
    <t>NUM.number.SI.Res.HH.Thermal.SH.DistrHeat.CO.LPG</t>
  </si>
  <si>
    <t>NUM.number.SI.Res.HH.Thermal.SH.DistrHeat.CO.Elc</t>
  </si>
  <si>
    <t>NUM.number.SI.Res.HH.Thermal.SH.AdvElc.SH</t>
  </si>
  <si>
    <t>NUM.number.SI.Res.HH.Thermal.SH.AdvElc.SC.AC</t>
  </si>
  <si>
    <t>NUM.number.SI.Res.HH.Thermal.SH.AdvElc.WH.LPG.NoSolar</t>
  </si>
  <si>
    <t>NUM.number.SI.Res.HH.Thermal.SH.AdvElc.WH.LPG.Solar</t>
  </si>
  <si>
    <t>NUM.number.SI.Res.HH.Thermal.SH.AdvElc.WH.Elc.NoSolar</t>
  </si>
  <si>
    <t>NUM.number.SI.Res.HH.Thermal.SH.AdvElc.WH.Elc.Solar</t>
  </si>
  <si>
    <t>NUM.number.SI.Res.HH.Thermal.SH.AdvElc.CO.LPG</t>
  </si>
  <si>
    <t>NUM.number.SI.Res.HH.Thermal.SH.AdvElc.CO.Elc</t>
  </si>
  <si>
    <t>NUM.number.SI.Res.HH.Thermal.SH.ConvElc.SH</t>
  </si>
  <si>
    <t>NUM.number.SI.Res.HH.Thermal.SH.ConvElc.SC.AC</t>
  </si>
  <si>
    <t>NUM.number.SI.Res.HH.Thermal.SH.ConvElc.WH.LPG.NoSolar</t>
  </si>
  <si>
    <t>NUM.number.SI.Res.HH.Thermal.SH.ConvElc.WH.LPG.Solar</t>
  </si>
  <si>
    <t>NUM.number.SI.Res.HH.Thermal.SH.ConvElc.WH.Elc.NoSolar</t>
  </si>
  <si>
    <t>NUM.number.SI.Res.HH.Thermal.SH.ConvElc.WH.Elc.Solar</t>
  </si>
  <si>
    <t>NUM.number.SI.Res.HH.Thermal.SH.ConvElc.CO.LPG</t>
  </si>
  <si>
    <t>NUM.number.SI.Res.HH.Thermal.SH.ConvElc.CO.Elc</t>
  </si>
  <si>
    <t>SI - Retired equipment (detailed structure)</t>
  </si>
  <si>
    <t>NUM.number.SI.Res.HH.ThermalOut.SH.Solids</t>
  </si>
  <si>
    <t>NUM.number.SI.Res.HH.ThermalOut.SH.Solids.SH</t>
  </si>
  <si>
    <t>NUM.number.SI.Res.HH.ThermalOut.SH.Solids.SC.AC</t>
  </si>
  <si>
    <t>NUM.number.SI.Res.HH.ThermalOut.SH.Solids.WH.Solids.NoSolar</t>
  </si>
  <si>
    <t>NUM.number.SI.Res.HH.ThermalOut.SH.Solids.WH.LPG.NoSolar</t>
  </si>
  <si>
    <t>NUM.number.SI.Res.HH.ThermalOut.SH.Solids.WH.LPG.Solar</t>
  </si>
  <si>
    <t>NUM.number.SI.Res.HH.ThermalOut.SH.Solids.WH.Elc.NoSolar</t>
  </si>
  <si>
    <t>NUM.number.SI.Res.HH.ThermalOut.SH.Solids.WH.Elc.Solar</t>
  </si>
  <si>
    <t>NUM.number.SI.Res.HH.ThermalOut.SH.Solids.CO.Solids</t>
  </si>
  <si>
    <t>NUM.number.SI.Res.HH.ThermalOut.SH.Solids.CO.LPG</t>
  </si>
  <si>
    <t>NUM.number.SI.Res.HH.ThermalOut.SH.Solids.CO.Elc</t>
  </si>
  <si>
    <t>NUM.number.SI.Res.HH.ThermalOut.SH.LPG</t>
  </si>
  <si>
    <t>NUM.number.SI.Res.HH.ThermalOut.SH.LPG.SH</t>
  </si>
  <si>
    <t>NUM.number.SI.Res.HH.ThermalOut.SH.LPG.SC.AC</t>
  </si>
  <si>
    <t>NUM.number.SI.Res.HH.ThermalOut.SH.LPG.WH.LPG.NoSolar</t>
  </si>
  <si>
    <t>NUM.number.SI.Res.HH.ThermalOut.SH.LPG.WH.LPG.Solar</t>
  </si>
  <si>
    <t>NUM.number.SI.Res.HH.ThermalOut.SH.LPG.WH.Elc.NoSolar</t>
  </si>
  <si>
    <t>NUM.number.SI.Res.HH.ThermalOut.SH.LPG.WH.Elc.Solar</t>
  </si>
  <si>
    <t>NUM.number.SI.Res.HH.ThermalOut.SH.LPG.CO.LPG</t>
  </si>
  <si>
    <t>NUM.number.SI.Res.HH.ThermalOut.SH.LPG.CO.Elc</t>
  </si>
  <si>
    <t>NUM.number.SI.Res.HH.ThermalOut.SH.Oil</t>
  </si>
  <si>
    <t>NUM.number.SI.Res.HH.ThermalOut.SH.Oil.SH</t>
  </si>
  <si>
    <t>NUM.number.SI.Res.HH.ThermalOut.SH.Oil.SC.AC</t>
  </si>
  <si>
    <t>NUM.number.SI.Res.HH.ThermalOut.SH.Oil.WH.Oil.NoSolar</t>
  </si>
  <si>
    <t>NUM.number.SI.Res.HH.ThermalOut.SH.Oil.WH.Oil.Solar</t>
  </si>
  <si>
    <t>NUM.number.SI.Res.HH.ThermalOut.SH.Oil.WH.Elc.NoSolar</t>
  </si>
  <si>
    <t>NUM.number.SI.Res.HH.ThermalOut.SH.Oil.WH.Elc.Solar</t>
  </si>
  <si>
    <t>NUM.number.SI.Res.HH.ThermalOut.SH.Oil.CO.LPG</t>
  </si>
  <si>
    <t>NUM.number.SI.Res.HH.ThermalOut.SH.Oil.CO.Elc</t>
  </si>
  <si>
    <t>NUM.number.SI.Res.HH.ThermalOut.SH.Gas</t>
  </si>
  <si>
    <t>NUM.number.SI.Res.HH.ThermalOut.SH.Gas.SH</t>
  </si>
  <si>
    <t>NUM.number.SI.Res.HH.ThermalOut.SH.Gas.SC.AC</t>
  </si>
  <si>
    <t>NUM.number.SI.Res.HH.ThermalOut.SH.Gas.WH.Gas.NoSolar</t>
  </si>
  <si>
    <t>NUM.number.SI.Res.HH.ThermalOut.SH.Gas.WH.Gas.Solar</t>
  </si>
  <si>
    <t>NUM.number.SI.Res.HH.ThermalOut.SH.Gas.WH.Elc.NoSolar</t>
  </si>
  <si>
    <t>NUM.number.SI.Res.HH.ThermalOut.SH.Gas.WH.Elc.Solar</t>
  </si>
  <si>
    <t>NUM.number.SI.Res.HH.ThermalOut.SH.Gas.CO.Gas</t>
  </si>
  <si>
    <t>NUM.number.SI.Res.HH.ThermalOut.SH.Gas.CO.Elc</t>
  </si>
  <si>
    <t>NUM.number.SI.Res.HH.ThermalOut.SH.Biomass</t>
  </si>
  <si>
    <t>NUM.number.SI.Res.HH.ThermalOut.SH.Biomass.SH</t>
  </si>
  <si>
    <t>NUM.number.SI.Res.HH.ThermalOut.SH.Biomass.SC.AC</t>
  </si>
  <si>
    <t>NUM.number.SI.Res.HH.ThermalOut.SH.Biomass.WH.Biomass.NoSolar</t>
  </si>
  <si>
    <t>NUM.number.SI.Res.HH.ThermalOut.SH.Biomass.WH.Biomass.Solar</t>
  </si>
  <si>
    <t>NUM.number.SI.Res.HH.ThermalOut.SH.Biomass.WH.LPG.NoSolar</t>
  </si>
  <si>
    <t>NUM.number.SI.Res.HH.ThermalOut.SH.Biomass.WH.LPG.Solar</t>
  </si>
  <si>
    <t>NUM.number.SI.Res.HH.ThermalOut.SH.Biomass.WH.Elc.NoSolar</t>
  </si>
  <si>
    <t>NUM.number.SI.Res.HH.ThermalOut.SH.Biomass.WH.Elc.Solar</t>
  </si>
  <si>
    <t>NUM.number.SI.Res.HH.ThermalOut.SH.Biomass.CO.Biomass</t>
  </si>
  <si>
    <t>NUM.number.SI.Res.HH.ThermalOut.SH.Biomass.CO.LPG</t>
  </si>
  <si>
    <t>NUM.number.SI.Res.HH.ThermalOut.SH.Biomass.CO.Elc</t>
  </si>
  <si>
    <t>NUM.number.SI.Res.HH.ThermalOut.SH.Geo</t>
  </si>
  <si>
    <t>NUM.number.SI.Res.HH.ThermalOut.SH.Geo.SH</t>
  </si>
  <si>
    <t>NUM.number.SI.Res.HH.ThermalOut.SH.Geo.SC.AC</t>
  </si>
  <si>
    <t>NUM.number.SI.Res.HH.ThermalOut.SH.Geo.WH.Geo.NoSolar</t>
  </si>
  <si>
    <t>NUM.number.SI.Res.HH.ThermalOut.SH.Geo.WH.Geo.Solar</t>
  </si>
  <si>
    <t>NUM.number.SI.Res.HH.ThermalOut.SH.Geo.WH.Elc.NoSolar</t>
  </si>
  <si>
    <t>NUM.number.SI.Res.HH.ThermalOut.SH.Geo.WH.Elc.Solar</t>
  </si>
  <si>
    <t>NUM.number.SI.Res.HH.ThermalOut.SH.Geo.CO.LPG</t>
  </si>
  <si>
    <t>NUM.number.SI.Res.HH.ThermalOut.SH.Geo.CO.Elc</t>
  </si>
  <si>
    <t>NUM.number.SI.Res.HH.ThermalOut.SH.DistrHeat</t>
  </si>
  <si>
    <t>NUM.number.SI.Res.HH.ThermalOut.SH.DistrHeat.SH</t>
  </si>
  <si>
    <t>NUM.number.SI.Res.HH.ThermalOut.SH.DistrHeat.SC.AC</t>
  </si>
  <si>
    <t>NUM.number.SI.Res.HH.ThermalOut.SH.DistrHeat.WH.DistrHeat.NoSolar</t>
  </si>
  <si>
    <t>NUM.number.SI.Res.HH.ThermalOut.SH.DistrHeat.WH.DistrHeat.Solar</t>
  </si>
  <si>
    <t>NUM.number.SI.Res.HH.ThermalOut.SH.DistrHeat.WH.Elc.NoSolar</t>
  </si>
  <si>
    <t>NUM.number.SI.Res.HH.ThermalOut.SH.DistrHeat.WH.Elc.Solar</t>
  </si>
  <si>
    <t>NUM.number.SI.Res.HH.ThermalOut.SH.DistrHeat.CO.LPG</t>
  </si>
  <si>
    <t>NUM.number.SI.Res.HH.ThermalOut.SH.DistrHeat.CO.Elc</t>
  </si>
  <si>
    <t>NUM.number.SI.Res.HH.ThermalOut.SH.AdvElc</t>
  </si>
  <si>
    <t>NUM.number.SI.Res.HH.ThermalOut.SH.AdvElc.SH</t>
  </si>
  <si>
    <t>NUM.number.SI.Res.HH.ThermalOut.SH.AdvElc.SC.AC</t>
  </si>
  <si>
    <t>NUM.number.SI.Res.HH.ThermalOut.SH.AdvElc.WH.LPG.NoSolar</t>
  </si>
  <si>
    <t>NUM.number.SI.Res.HH.ThermalOut.SH.AdvElc.WH.LPG.Solar</t>
  </si>
  <si>
    <t>NUM.number.SI.Res.HH.ThermalOut.SH.AdvElc.WH.Elc.NoSolar</t>
  </si>
  <si>
    <t>NUM.number.SI.Res.HH.ThermalOut.SH.AdvElc.WH.Elc.Solar</t>
  </si>
  <si>
    <t>NUM.number.SI.Res.HH.ThermalOut.SH.AdvElc.CO.LPG</t>
  </si>
  <si>
    <t>NUM.number.SI.Res.HH.ThermalOut.SH.AdvElc.CO.Elc</t>
  </si>
  <si>
    <t>NUM.number.SI.Res.HH.ThermalOut.SH.ConvElc</t>
  </si>
  <si>
    <t>NUM.number.SI.Res.HH.ThermalOut.SH.ConvElc.SH</t>
  </si>
  <si>
    <t>NUM.number.SI.Res.HH.ThermalOut.SH.ConvElc.SC.AC</t>
  </si>
  <si>
    <t>NUM.number.SI.Res.HH.ThermalOut.SH.ConvElc.WH.LPG.NoSolar</t>
  </si>
  <si>
    <t>NUM.number.SI.Res.HH.ThermalOut.SH.ConvElc.WH.LPG.Solar</t>
  </si>
  <si>
    <t>NUM.number.SI.Res.HH.ThermalOut.SH.ConvElc.WH.Elc.NoSolar</t>
  </si>
  <si>
    <t>NUM.number.SI.Res.HH.ThermalOut.SH.ConvElc.WH.Elc.Solar</t>
  </si>
  <si>
    <t>NUM.number.SI.Res.HH.ThermalOut.SH.ConvElc.CO.LPG</t>
  </si>
  <si>
    <t>NUM.number.SI.Res.HH.ThermalOut.SH.ConvElc.CO.Elc</t>
  </si>
  <si>
    <t>SI - New equipment installations (detailed structure)</t>
  </si>
  <si>
    <t>NUM.number.SI.Res.HH.ThermalNew.SH.Solids</t>
  </si>
  <si>
    <t>NUM.number.SI.Res.HH.ThermalNew.SH.Solids.SH</t>
  </si>
  <si>
    <t>NUM.number.SI.Res.HH.ThermalNew.SH.Solids.SC.AC</t>
  </si>
  <si>
    <t>NUM.number.SI.Res.HH.ThermalNew.SH.Solids.WH.Solids.NoSolar</t>
  </si>
  <si>
    <t>NUM.number.SI.Res.HH.ThermalNew.SH.Solids.WH.LPG.NoSolar</t>
  </si>
  <si>
    <t>NUM.number.SI.Res.HH.ThermalNew.SH.Solids.WH.LPG.Solar</t>
  </si>
  <si>
    <t>NUM.number.SI.Res.HH.ThermalNew.SH.Solids.WH.Elc.NoSolar</t>
  </si>
  <si>
    <t>NUM.number.SI.Res.HH.ThermalNew.SH.Solids.WH.Elc.Solar</t>
  </si>
  <si>
    <t>NUM.number.SI.Res.HH.ThermalNew.SH.Solids.CO.Solids</t>
  </si>
  <si>
    <t>NUM.number.SI.Res.HH.ThermalNew.SH.Solids.CO.LPG</t>
  </si>
  <si>
    <t>NUM.number.SI.Res.HH.ThermalNew.SH.Solids.CO.Elc</t>
  </si>
  <si>
    <t>NUM.number.SI.Res.HH.ThermalNew.SH.LPG</t>
  </si>
  <si>
    <t>NUM.number.SI.Res.HH.ThermalNew.SH.LPG.SH</t>
  </si>
  <si>
    <t>NUM.number.SI.Res.HH.ThermalNew.SH.LPG.SC.AC</t>
  </si>
  <si>
    <t>NUM.number.SI.Res.HH.ThermalNew.SH.LPG.WH.LPG.NoSolar</t>
  </si>
  <si>
    <t>NUM.number.SI.Res.HH.ThermalNew.SH.LPG.WH.LPG.Solar</t>
  </si>
  <si>
    <t>NUM.number.SI.Res.HH.ThermalNew.SH.LPG.WH.Elc.NoSolar</t>
  </si>
  <si>
    <t>NUM.number.SI.Res.HH.ThermalNew.SH.LPG.WH.Elc.Solar</t>
  </si>
  <si>
    <t>NUM.number.SI.Res.HH.ThermalNew.SH.LPG.CO.LPG</t>
  </si>
  <si>
    <t>NUM.number.SI.Res.HH.ThermalNew.SH.LPG.CO.Elc</t>
  </si>
  <si>
    <t>NUM.number.SI.Res.HH.ThermalNew.SH.Oil</t>
  </si>
  <si>
    <t>NUM.number.SI.Res.HH.ThermalNew.SH.Oil.SH</t>
  </si>
  <si>
    <t>NUM.number.SI.Res.HH.ThermalNew.SH.Oil.SC.AC</t>
  </si>
  <si>
    <t>NUM.number.SI.Res.HH.ThermalNew.SH.Oil.WH.Oil.NoSolar</t>
  </si>
  <si>
    <t>NUM.number.SI.Res.HH.ThermalNew.SH.Oil.WH.Oil.Solar</t>
  </si>
  <si>
    <t>NUM.number.SI.Res.HH.ThermalNew.SH.Oil.WH.Elc.NoSolar</t>
  </si>
  <si>
    <t>NUM.number.SI.Res.HH.ThermalNew.SH.Oil.WH.Elc.Solar</t>
  </si>
  <si>
    <t>NUM.number.SI.Res.HH.ThermalNew.SH.Oil.CO.LPG</t>
  </si>
  <si>
    <t>NUM.number.SI.Res.HH.ThermalNew.SH.Oil.CO.Elc</t>
  </si>
  <si>
    <t>NUM.number.SI.Res.HH.ThermalNew.SH.Gas</t>
  </si>
  <si>
    <t>NUM.number.SI.Res.HH.ThermalNew.SH.Gas.SH</t>
  </si>
  <si>
    <t>NUM.number.SI.Res.HH.ThermalNew.SH.Gas.SC.AC</t>
  </si>
  <si>
    <t>NUM.number.SI.Res.HH.ThermalNew.SH.Gas.WH.Gas.NoSolar</t>
  </si>
  <si>
    <t>NUM.number.SI.Res.HH.ThermalNew.SH.Gas.WH.Gas.Solar</t>
  </si>
  <si>
    <t>NUM.number.SI.Res.HH.ThermalNew.SH.Gas.WH.Elc.NoSolar</t>
  </si>
  <si>
    <t>NUM.number.SI.Res.HH.ThermalNew.SH.Gas.WH.Elc.Solar</t>
  </si>
  <si>
    <t>NUM.number.SI.Res.HH.ThermalNew.SH.Gas.CO.Gas</t>
  </si>
  <si>
    <t>NUM.number.SI.Res.HH.ThermalNew.SH.Gas.CO.Elc</t>
  </si>
  <si>
    <t>NUM.number.SI.Res.HH.ThermalNew.SH.Biomass</t>
  </si>
  <si>
    <t>NUM.number.SI.Res.HH.ThermalNew.SH.Biomass.SH</t>
  </si>
  <si>
    <t>NUM.number.SI.Res.HH.ThermalNew.SH.Biomass.SC.AC</t>
  </si>
  <si>
    <t>NUM.number.SI.Res.HH.ThermalNew.SH.Biomass.WH.Biomass.NoSolar</t>
  </si>
  <si>
    <t>NUM.number.SI.Res.HH.ThermalNew.SH.Biomass.WH.Biomass.Solar</t>
  </si>
  <si>
    <t>NUM.number.SI.Res.HH.ThermalNew.SH.Biomass.WH.LPG.NoSolar</t>
  </si>
  <si>
    <t>NUM.number.SI.Res.HH.ThermalNew.SH.Biomass.WH.LPG.Solar</t>
  </si>
  <si>
    <t>NUM.number.SI.Res.HH.ThermalNew.SH.Biomass.WH.Elc.NoSolar</t>
  </si>
  <si>
    <t>NUM.number.SI.Res.HH.ThermalNew.SH.Biomass.WH.Elc.Solar</t>
  </si>
  <si>
    <t>NUM.number.SI.Res.HH.ThermalNew.SH.Biomass.CO.Biomass</t>
  </si>
  <si>
    <t>NUM.number.SI.Res.HH.ThermalNew.SH.Biomass.CO.LPG</t>
  </si>
  <si>
    <t>NUM.number.SI.Res.HH.ThermalNew.SH.Biomass.CO.Elc</t>
  </si>
  <si>
    <t>NUM.number.SI.Res.HH.ThermalNew.SH.Geo</t>
  </si>
  <si>
    <t>NUM.number.SI.Res.HH.ThermalNew.SH.Geo.SH</t>
  </si>
  <si>
    <t>NUM.number.SI.Res.HH.ThermalNew.SH.Geo.SC.AC</t>
  </si>
  <si>
    <t>NUM.number.SI.Res.HH.ThermalNew.SH.Geo.WH.Geo.NoSolar</t>
  </si>
  <si>
    <t>NUM.number.SI.Res.HH.ThermalNew.SH.Geo.WH.Geo.Solar</t>
  </si>
  <si>
    <t>NUM.number.SI.Res.HH.ThermalNew.SH.Geo.WH.Elc.NoSolar</t>
  </si>
  <si>
    <t>NUM.number.SI.Res.HH.ThermalNew.SH.Geo.WH.Elc.Solar</t>
  </si>
  <si>
    <t>NUM.number.SI.Res.HH.ThermalNew.SH.Geo.CO.LPG</t>
  </si>
  <si>
    <t>NUM.number.SI.Res.HH.ThermalNew.SH.Geo.CO.Elc</t>
  </si>
  <si>
    <t>NUM.number.SI.Res.HH.ThermalNew.SH.DistrHeat</t>
  </si>
  <si>
    <t>NUM.number.SI.Res.HH.ThermalNew.SH.DistrHeat.SH</t>
  </si>
  <si>
    <t>NUM.number.SI.Res.HH.ThermalNew.SH.DistrHeat.SC.AC</t>
  </si>
  <si>
    <t>NUM.number.SI.Res.HH.ThermalNew.SH.DistrHeat.WH.DistrHeat.NoSolar</t>
  </si>
  <si>
    <t>NUM.number.SI.Res.HH.ThermalNew.SH.DistrHeat.WH.DistrHeat.Solar</t>
  </si>
  <si>
    <t>NUM.number.SI.Res.HH.ThermalNew.SH.DistrHeat.WH.Elc.NoSolar</t>
  </si>
  <si>
    <t>NUM.number.SI.Res.HH.ThermalNew.SH.DistrHeat.WH.Elc.Solar</t>
  </si>
  <si>
    <t>NUM.number.SI.Res.HH.ThermalNew.SH.DistrHeat.CO.LPG</t>
  </si>
  <si>
    <t>NUM.number.SI.Res.HH.ThermalNew.SH.DistrHeat.CO.Elc</t>
  </si>
  <si>
    <t>NUM.number.SI.Res.HH.ThermalNew.SH.AdvElc</t>
  </si>
  <si>
    <t>NUM.number.SI.Res.HH.ThermalNew.SH.AdvElc.SH</t>
  </si>
  <si>
    <t>NUM.number.SI.Res.HH.ThermalNew.SH.AdvElc.SC.AC</t>
  </si>
  <si>
    <t>NUM.number.SI.Res.HH.ThermalNew.SH.AdvElc.WH.LPG.NoSolar</t>
  </si>
  <si>
    <t>NUM.number.SI.Res.HH.ThermalNew.SH.AdvElc.WH.LPG.Solar</t>
  </si>
  <si>
    <t>NUM.number.SI.Res.HH.ThermalNew.SH.AdvElc.WH.Elc.NoSolar</t>
  </si>
  <si>
    <t>NUM.number.SI.Res.HH.ThermalNew.SH.AdvElc.WH.Elc.Solar</t>
  </si>
  <si>
    <t>NUM.number.SI.Res.HH.ThermalNew.SH.AdvElc.CO.LPG</t>
  </si>
  <si>
    <t>NUM.number.SI.Res.HH.ThermalNew.SH.AdvElc.CO.Elc</t>
  </si>
  <si>
    <t>NUM.number.SI.Res.HH.ThermalNew.SH.ConvElc</t>
  </si>
  <si>
    <t>NUM.number.SI.Res.HH.ThermalNew.SH.ConvElc.SH</t>
  </si>
  <si>
    <t>NUM.number.SI.Res.HH.ThermalNew.SH.ConvElc.SC.AC</t>
  </si>
  <si>
    <t>NUM.number.SI.Res.HH.ThermalNew.SH.ConvElc.WH.LPG.NoSolar</t>
  </si>
  <si>
    <t>NUM.number.SI.Res.HH.ThermalNew.SH.ConvElc.WH.LPG.Solar</t>
  </si>
  <si>
    <t>NUM.number.SI.Res.HH.ThermalNew.SH.ConvElc.WH.Elc.NoSolar</t>
  </si>
  <si>
    <t>NUM.number.SI.Res.HH.ThermalNew.SH.ConvElc.WH.Elc.Solar</t>
  </si>
  <si>
    <t>NUM.number.SI.Res.HH.ThermalNew.SH.ConvElc.CO.LPG</t>
  </si>
  <si>
    <t>NUM.number.SI.Res.HH.ThermalNew.SH.ConvElc.CO.Elc</t>
  </si>
  <si>
    <t>SI - New equipment installations in new and renovated households (detailed structure)</t>
  </si>
  <si>
    <t>NUM.number.SI.Res.HHnew.ThermalNew.SH.Solids</t>
  </si>
  <si>
    <t>NUM.number.SI.Res.HHnew.ThermalNew.SH.Solids.SH</t>
  </si>
  <si>
    <t>NUM.number.SI.Res.HHnew.ThermalNew.SH.Solids.SC.AC</t>
  </si>
  <si>
    <t>NUM.number.SI.Res.HHnew.ThermalNew.SH.Solids.WH.Solids.NoSolar</t>
  </si>
  <si>
    <t>NUM.number.SI.Res.HHnew.ThermalNew.SH.Solids.WH.LPG.NoSolar</t>
  </si>
  <si>
    <t>NUM.number.SI.Res.HHnew.ThermalNew.SH.Solids.WH.LPG.Solar</t>
  </si>
  <si>
    <t>NUM.number.SI.Res.HHnew.ThermalNew.SH.Solids.WH.Elc.NoSolar</t>
  </si>
  <si>
    <t>NUM.number.SI.Res.HHnew.ThermalNew.SH.Solids.WH.Elc.Solar</t>
  </si>
  <si>
    <t>NUM.number.SI.Res.HHnew.ThermalNew.SH.Solids.CO.Solids</t>
  </si>
  <si>
    <t>NUM.number.SI.Res.HHnew.ThermalNew.SH.Solids.CO.LPG</t>
  </si>
  <si>
    <t>NUM.number.SI.Res.HHnew.ThermalNew.SH.Solids.CO.Elc</t>
  </si>
  <si>
    <t>NUM.number.SI.Res.HHnew.ThermalNew.SH.LPG</t>
  </si>
  <si>
    <t>NUM.number.SI.Res.HHnew.ThermalNew.SH.LPG.SH</t>
  </si>
  <si>
    <t>NUM.number.SI.Res.HHnew.ThermalNew.SH.LPG.SC.AC</t>
  </si>
  <si>
    <t>NUM.number.SI.Res.HHnew.ThermalNew.SH.LPG.WH.LPG.NoSolar</t>
  </si>
  <si>
    <t>NUM.number.SI.Res.HHnew.ThermalNew.SH.LPG.WH.LPG.Solar</t>
  </si>
  <si>
    <t>NUM.number.SI.Res.HHnew.ThermalNew.SH.LPG.WH.Elc.NoSolar</t>
  </si>
  <si>
    <t>NUM.number.SI.Res.HHnew.ThermalNew.SH.LPG.WH.Elc.Solar</t>
  </si>
  <si>
    <t>NUM.number.SI.Res.HHnew.ThermalNew.SH.LPG.CO.LPG</t>
  </si>
  <si>
    <t>NUM.number.SI.Res.HHnew.ThermalNew.SH.LPG.CO.Elc</t>
  </si>
  <si>
    <t>NUM.number.SI.Res.HHnew.ThermalNew.SH.Oil</t>
  </si>
  <si>
    <t>NUM.number.SI.Res.HHnew.ThermalNew.SH.Oil.SH</t>
  </si>
  <si>
    <t>NUM.number.SI.Res.HHnew.ThermalNew.SH.Oil.SC.AC</t>
  </si>
  <si>
    <t>NUM.number.SI.Res.HHnew.ThermalNew.SH.Oil.WH.Oil.NoSolar</t>
  </si>
  <si>
    <t>NUM.number.SI.Res.HHnew.ThermalNew.SH.Oil.WH.Oil.Solar</t>
  </si>
  <si>
    <t>NUM.number.SI.Res.HHnew.ThermalNew.SH.Oil.WH.Elc.NoSolar</t>
  </si>
  <si>
    <t>NUM.number.SI.Res.HHnew.ThermalNew.SH.Oil.WH.Elc.Solar</t>
  </si>
  <si>
    <t>NUM.number.SI.Res.HHnew.ThermalNew.SH.Oil.CO.LPG</t>
  </si>
  <si>
    <t>NUM.number.SI.Res.HHnew.ThermalNew.SH.Oil.CO.Elc</t>
  </si>
  <si>
    <t>NUM.number.SI.Res.HHnew.ThermalNew.SH.Gas</t>
  </si>
  <si>
    <t>NUM.number.SI.Res.HHnew.ThermalNew.SH.Gas.SH</t>
  </si>
  <si>
    <t>NUM.number.SI.Res.HHnew.ThermalNew.SH.Gas.SC.AC</t>
  </si>
  <si>
    <t>NUM.number.SI.Res.HHnew.ThermalNew.SH.Gas.WH.Gas.NoSolar</t>
  </si>
  <si>
    <t>NUM.number.SI.Res.HHnew.ThermalNew.SH.Gas.WH.Gas.Solar</t>
  </si>
  <si>
    <t>NUM.number.SI.Res.HHnew.ThermalNew.SH.Gas.WH.Elc.NoSolar</t>
  </si>
  <si>
    <t>NUM.number.SI.Res.HHnew.ThermalNew.SH.Gas.WH.Elc.Solar</t>
  </si>
  <si>
    <t>NUM.number.SI.Res.HHnew.ThermalNew.SH.Gas.CO.Gas</t>
  </si>
  <si>
    <t>NUM.number.SI.Res.HHnew.ThermalNew.SH.Gas.CO.Elc</t>
  </si>
  <si>
    <t>NUM.number.SI.Res.HHnew.ThermalNew.SH.Biomass</t>
  </si>
  <si>
    <t>NUM.number.SI.Res.HHnew.ThermalNew.SH.Biomass.SH</t>
  </si>
  <si>
    <t>NUM.number.SI.Res.HHnew.ThermalNew.SH.Biomass.SC.AC</t>
  </si>
  <si>
    <t>NUM.number.SI.Res.HHnew.ThermalNew.SH.Biomass.WH.Biomass.NoSolar</t>
  </si>
  <si>
    <t>NUM.number.SI.Res.HHnew.ThermalNew.SH.Biomass.WH.Biomass.Solar</t>
  </si>
  <si>
    <t>NUM.number.SI.Res.HHnew.ThermalNew.SH.Biomass.WH.LPG.NoSolar</t>
  </si>
  <si>
    <t>NUM.number.SI.Res.HHnew.ThermalNew.SH.Biomass.WH.LPG.Solar</t>
  </si>
  <si>
    <t>NUM.number.SI.Res.HHnew.ThermalNew.SH.Biomass.WH.Elc.NoSolar</t>
  </si>
  <si>
    <t>NUM.number.SI.Res.HHnew.ThermalNew.SH.Biomass.WH.Elc.Solar</t>
  </si>
  <si>
    <t>NUM.number.SI.Res.HHnew.ThermalNew.SH.Biomass.CO.Biomass</t>
  </si>
  <si>
    <t>NUM.number.SI.Res.HHnew.ThermalNew.SH.Biomass.CO.LPG</t>
  </si>
  <si>
    <t>NUM.number.SI.Res.HHnew.ThermalNew.SH.Biomass.CO.Elc</t>
  </si>
  <si>
    <t>NUM.number.SI.Res.HHnew.ThermalNew.SH.Geo</t>
  </si>
  <si>
    <t>NUM.number.SI.Res.HHnew.ThermalNew.SH.Geo.SH</t>
  </si>
  <si>
    <t>NUM.number.SI.Res.HHnew.ThermalNew.SH.Geo.SC.AC</t>
  </si>
  <si>
    <t>NUM.number.SI.Res.HHnew.ThermalNew.SH.Geo.WH.Geo.NoSolar</t>
  </si>
  <si>
    <t>NUM.number.SI.Res.HHnew.ThermalNew.SH.Geo.WH.Geo.Solar</t>
  </si>
  <si>
    <t>NUM.number.SI.Res.HHnew.ThermalNew.SH.Geo.WH.Elc.NoSolar</t>
  </si>
  <si>
    <t>NUM.number.SI.Res.HHnew.ThermalNew.SH.Geo.WH.Elc.Solar</t>
  </si>
  <si>
    <t>NUM.number.SI.Res.HHnew.ThermalNew.SH.Geo.CO.LPG</t>
  </si>
  <si>
    <t>NUM.number.SI.Res.HHnew.ThermalNew.SH.Geo.CO.Elc</t>
  </si>
  <si>
    <t>NUM.number.SI.Res.HHnew.ThermalNew.SH.DistrHeat</t>
  </si>
  <si>
    <t>NUM.number.SI.Res.HHnew.ThermalNew.SH.DistrHeat.SH</t>
  </si>
  <si>
    <t>NUM.number.SI.Res.HHnew.ThermalNew.SH.DistrHeat.SC.AC</t>
  </si>
  <si>
    <t>NUM.number.SI.Res.HHnew.ThermalNew.SH.DistrHeat.WH.DistrHeat.NoSolar</t>
  </si>
  <si>
    <t>NUM.number.SI.Res.HHnew.ThermalNew.SH.DistrHeat.WH.DistrHeat.Solar</t>
  </si>
  <si>
    <t>NUM.number.SI.Res.HHnew.ThermalNew.SH.DistrHeat.WH.Elc.NoSolar</t>
  </si>
  <si>
    <t>NUM.number.SI.Res.HHnew.ThermalNew.SH.DistrHeat.WH.Elc.Solar</t>
  </si>
  <si>
    <t>NUM.number.SI.Res.HHnew.ThermalNew.SH.DistrHeat.CO.LPG</t>
  </si>
  <si>
    <t>NUM.number.SI.Res.HHnew.ThermalNew.SH.DistrHeat.CO.Elc</t>
  </si>
  <si>
    <t>NUM.number.SI.Res.HHnew.ThermalNew.SH.AdvElc</t>
  </si>
  <si>
    <t>NUM.number.SI.Res.HHnew.ThermalNew.SH.AdvElc.SH</t>
  </si>
  <si>
    <t>NUM.number.SI.Res.HHnew.ThermalNew.SH.AdvElc.SC.AC</t>
  </si>
  <si>
    <t>NUM.number.SI.Res.HHnew.ThermalNew.SH.AdvElc.WH.LPG.NoSolar</t>
  </si>
  <si>
    <t>NUM.number.SI.Res.HHnew.ThermalNew.SH.AdvElc.WH.LPG.Solar</t>
  </si>
  <si>
    <t>NUM.number.SI.Res.HHnew.ThermalNew.SH.AdvElc.WH.Elc.NoSolar</t>
  </si>
  <si>
    <t>NUM.number.SI.Res.HHnew.ThermalNew.SH.AdvElc.WH.Elc.Solar</t>
  </si>
  <si>
    <t>NUM.number.SI.Res.HHnew.ThermalNew.SH.AdvElc.CO.LPG</t>
  </si>
  <si>
    <t>NUM.number.SI.Res.HHnew.ThermalNew.SH.AdvElc.CO.Elc</t>
  </si>
  <si>
    <t>NUM.number.SI.Res.HHnew.ThermalNew.SH.ConvElc</t>
  </si>
  <si>
    <t>NUM.number.SI.Res.HHnew.ThermalNew.SH.ConvElc.SH</t>
  </si>
  <si>
    <t>NUM.number.SI.Res.HHnew.ThermalNew.SH.ConvElc.SC.AC</t>
  </si>
  <si>
    <t>NUM.number.SI.Res.HHnew.ThermalNew.SH.ConvElc.WH.LPG.NoSolar</t>
  </si>
  <si>
    <t>NUM.number.SI.Res.HHnew.ThermalNew.SH.ConvElc.WH.LPG.Solar</t>
  </si>
  <si>
    <t>NUM.number.SI.Res.HHnew.ThermalNew.SH.ConvElc.WH.Elc.NoSolar</t>
  </si>
  <si>
    <t>NUM.number.SI.Res.HHnew.ThermalNew.SH.ConvElc.WH.Elc.Solar</t>
  </si>
  <si>
    <t>NUM.number.SI.Res.HHnew.ThermalNew.SH.ConvElc.CO.LPG</t>
  </si>
  <si>
    <t>NUM.number.SI.Res.HHnew.ThermalNew.SH.ConvElc.CO.Elc</t>
  </si>
  <si>
    <t>SI - New equipment installations via replacement (detailed structure)</t>
  </si>
  <si>
    <t>NUM.number.SI.Res.HH.ThermalRepl.SH.Solids</t>
  </si>
  <si>
    <t>NUM.number.SI.Res.HH.ThermalRepl.SH.Solids.SH</t>
  </si>
  <si>
    <t>NUM.number.SI.Res.HH.ThermalRepl.SH.Solids.SC.AC</t>
  </si>
  <si>
    <t>NUM.number.SI.Res.HH.ThermalRepl.SH.Solids.WH.Solids.NoSolar</t>
  </si>
  <si>
    <t>NUM.number.SI.Res.HH.ThermalRepl.SH.Solids.WH.LPG.NoSolar</t>
  </si>
  <si>
    <t>NUM.number.SI.Res.HH.ThermalRepl.SH.Solids.WH.LPG.Solar</t>
  </si>
  <si>
    <t>NUM.number.SI.Res.HH.ThermalRepl.SH.Solids.WH.Elc.NoSolar</t>
  </si>
  <si>
    <t>NUM.number.SI.Res.HH.ThermalRepl.SH.Solids.WH.Elc.Solar</t>
  </si>
  <si>
    <t>NUM.number.SI.Res.HH.ThermalRepl.SH.Solids.CO.Solids</t>
  </si>
  <si>
    <t>NUM.number.SI.Res.HH.ThermalRepl.SH.Solids.CO.LPG</t>
  </si>
  <si>
    <t>NUM.number.SI.Res.HH.ThermalRepl.SH.Solids.CO.Elc</t>
  </si>
  <si>
    <t>NUM.number.SI.Res.HH.ThermalRepl.SH.LPG</t>
  </si>
  <si>
    <t>NUM.number.SI.Res.HH.ThermalRepl.SH.LPG.SH</t>
  </si>
  <si>
    <t>NUM.number.SI.Res.HH.ThermalRepl.SH.LPG.SC.AC</t>
  </si>
  <si>
    <t>NUM.number.SI.Res.HH.ThermalRepl.SH.LPG.WH.LPG.NoSolar</t>
  </si>
  <si>
    <t>NUM.number.SI.Res.HH.ThermalRepl.SH.LPG.WH.LPG.Solar</t>
  </si>
  <si>
    <t>NUM.number.SI.Res.HH.ThermalRepl.SH.LPG.WH.Elc.NoSolar</t>
  </si>
  <si>
    <t>NUM.number.SI.Res.HH.ThermalRepl.SH.LPG.WH.Elc.Solar</t>
  </si>
  <si>
    <t>NUM.number.SI.Res.HH.ThermalRepl.SH.LPG.CO.LPG</t>
  </si>
  <si>
    <t>NUM.number.SI.Res.HH.ThermalRepl.SH.LPG.CO.Elc</t>
  </si>
  <si>
    <t>NUM.number.SI.Res.HH.ThermalRepl.SH.Oil</t>
  </si>
  <si>
    <t>NUM.number.SI.Res.HH.ThermalRepl.SH.Oil.SH</t>
  </si>
  <si>
    <t>NUM.number.SI.Res.HH.ThermalRepl.SH.Oil.SC.AC</t>
  </si>
  <si>
    <t>NUM.number.SI.Res.HH.ThermalRepl.SH.Oil.WH.Oil.NoSolar</t>
  </si>
  <si>
    <t>NUM.number.SI.Res.HH.ThermalRepl.SH.Oil.WH.Oil.Solar</t>
  </si>
  <si>
    <t>NUM.number.SI.Res.HH.ThermalRepl.SH.Oil.WH.Elc.NoSolar</t>
  </si>
  <si>
    <t>NUM.number.SI.Res.HH.ThermalRepl.SH.Oil.WH.Elc.Solar</t>
  </si>
  <si>
    <t>NUM.number.SI.Res.HH.ThermalRepl.SH.Oil.CO.LPG</t>
  </si>
  <si>
    <t>NUM.number.SI.Res.HH.ThermalRepl.SH.Oil.CO.Elc</t>
  </si>
  <si>
    <t>NUM.number.SI.Res.HH.ThermalRepl.SH.Gas</t>
  </si>
  <si>
    <t>NUM.number.SI.Res.HH.ThermalRepl.SH.Gas.SH</t>
  </si>
  <si>
    <t>NUM.number.SI.Res.HH.ThermalRepl.SH.Gas.SC.AC</t>
  </si>
  <si>
    <t>NUM.number.SI.Res.HH.ThermalRepl.SH.Gas.WH.Gas.NoSolar</t>
  </si>
  <si>
    <t>NUM.number.SI.Res.HH.ThermalRepl.SH.Gas.WH.Gas.Solar</t>
  </si>
  <si>
    <t>NUM.number.SI.Res.HH.ThermalRepl.SH.Gas.WH.Elc.NoSolar</t>
  </si>
  <si>
    <t>NUM.number.SI.Res.HH.ThermalRepl.SH.Gas.WH.Elc.Solar</t>
  </si>
  <si>
    <t>NUM.number.SI.Res.HH.ThermalRepl.SH.Gas.CO.Gas</t>
  </si>
  <si>
    <t>NUM.number.SI.Res.HH.ThermalRepl.SH.Gas.CO.Elc</t>
  </si>
  <si>
    <t>NUM.number.SI.Res.HH.ThermalRepl.SH.Biomass</t>
  </si>
  <si>
    <t>NUM.number.SI.Res.HH.ThermalRepl.SH.Biomass.SH</t>
  </si>
  <si>
    <t>NUM.number.SI.Res.HH.ThermalRepl.SH.Biomass.SC.AC</t>
  </si>
  <si>
    <t>NUM.number.SI.Res.HH.ThermalRepl.SH.Biomass.WH.Biomass.NoSolar</t>
  </si>
  <si>
    <t>NUM.number.SI.Res.HH.ThermalRepl.SH.Biomass.WH.Biomass.Solar</t>
  </si>
  <si>
    <t>NUM.number.SI.Res.HH.ThermalRepl.SH.Biomass.WH.LPG.NoSolar</t>
  </si>
  <si>
    <t>NUM.number.SI.Res.HH.ThermalRepl.SH.Biomass.WH.LPG.Solar</t>
  </si>
  <si>
    <t>NUM.number.SI.Res.HH.ThermalRepl.SH.Biomass.WH.Elc.NoSolar</t>
  </si>
  <si>
    <t>NUM.number.SI.Res.HH.ThermalRepl.SH.Biomass.WH.Elc.Solar</t>
  </si>
  <si>
    <t>NUM.number.SI.Res.HH.ThermalRepl.SH.Biomass.CO.Biomass</t>
  </si>
  <si>
    <t>NUM.number.SI.Res.HH.ThermalRepl.SH.Biomass.CO.LPG</t>
  </si>
  <si>
    <t>NUM.number.SI.Res.HH.ThermalRepl.SH.Biomass.CO.Elc</t>
  </si>
  <si>
    <t>NUM.number.SI.Res.HH.ThermalRepl.SH.Geo</t>
  </si>
  <si>
    <t>NUM.number.SI.Res.HH.ThermalRepl.SH.Geo.SH</t>
  </si>
  <si>
    <t>NUM.number.SI.Res.HH.ThermalRepl.SH.Geo.SC.AC</t>
  </si>
  <si>
    <t>NUM.number.SI.Res.HH.ThermalRepl.SH.Geo.WH.Geo.NoSolar</t>
  </si>
  <si>
    <t>NUM.number.SI.Res.HH.ThermalRepl.SH.Geo.WH.Geo.Solar</t>
  </si>
  <si>
    <t>NUM.number.SI.Res.HH.ThermalRepl.SH.Geo.WH.Elc.NoSolar</t>
  </si>
  <si>
    <t>NUM.number.SI.Res.HH.ThermalRepl.SH.Geo.WH.Elc.Solar</t>
  </si>
  <si>
    <t>NUM.number.SI.Res.HH.ThermalRepl.SH.Geo.CO.LPG</t>
  </si>
  <si>
    <t>NUM.number.SI.Res.HH.ThermalRepl.SH.Geo.CO.Elc</t>
  </si>
  <si>
    <t>NUM.number.SI.Res.HH.ThermalRepl.SH.DistrHeat</t>
  </si>
  <si>
    <t>NUM.number.SI.Res.HH.ThermalRepl.SH.DistrHeat.SH</t>
  </si>
  <si>
    <t>NUM.number.SI.Res.HH.ThermalRepl.SH.DistrHeat.SC.AC</t>
  </si>
  <si>
    <t>NUM.number.SI.Res.HH.ThermalRepl.SH.DistrHeat.WH.DistrHeat.NoSolar</t>
  </si>
  <si>
    <t>NUM.number.SI.Res.HH.ThermalRepl.SH.DistrHeat.WH.DistrHeat.Solar</t>
  </si>
  <si>
    <t>NUM.number.SI.Res.HH.ThermalRepl.SH.DistrHeat.WH.Elc.NoSolar</t>
  </si>
  <si>
    <t>NUM.number.SI.Res.HH.ThermalRepl.SH.DistrHeat.WH.Elc.Solar</t>
  </si>
  <si>
    <t>NUM.number.SI.Res.HH.ThermalRepl.SH.DistrHeat.CO.LPG</t>
  </si>
  <si>
    <t>NUM.number.SI.Res.HH.ThermalRepl.SH.DistrHeat.CO.Elc</t>
  </si>
  <si>
    <t>NUM.number.SI.Res.HH.ThermalRepl.SH.AdvElc</t>
  </si>
  <si>
    <t>NUM.number.SI.Res.HH.ThermalRepl.SH.AdvElc.SH</t>
  </si>
  <si>
    <t>NUM.number.SI.Res.HH.ThermalRepl.SH.AdvElc.SC.AC</t>
  </si>
  <si>
    <t>NUM.number.SI.Res.HH.ThermalRepl.SH.AdvElc.WH.LPG.NoSolar</t>
  </si>
  <si>
    <t>NUM.number.SI.Res.HH.ThermalRepl.SH.AdvElc.WH.LPG.Solar</t>
  </si>
  <si>
    <t>NUM.number.SI.Res.HH.ThermalRepl.SH.AdvElc.WH.Elc.NoSolar</t>
  </si>
  <si>
    <t>NUM.number.SI.Res.HH.ThermalRepl.SH.AdvElc.WH.Elc.Solar</t>
  </si>
  <si>
    <t>NUM.number.SI.Res.HH.ThermalRepl.SH.AdvElc.CO.LPG</t>
  </si>
  <si>
    <t>NUM.number.SI.Res.HH.ThermalRepl.SH.AdvElc.CO.Elc</t>
  </si>
  <si>
    <t>NUM.number.SI.Res.HH.ThermalRepl.SH.ConvElc</t>
  </si>
  <si>
    <t>NUM.number.SI.Res.HH.ThermalRepl.SH.ConvElc.SH</t>
  </si>
  <si>
    <t>NUM.number.SI.Res.HH.ThermalRepl.SH.ConvElc.SC.AC</t>
  </si>
  <si>
    <t>NUM.number.SI.Res.HH.ThermalRepl.SH.ConvElc.WH.LPG.NoSolar</t>
  </si>
  <si>
    <t>NUM.number.SI.Res.HH.ThermalRepl.SH.ConvElc.WH.LPG.Solar</t>
  </si>
  <si>
    <t>NUM.number.SI.Res.HH.ThermalRepl.SH.ConvElc.WH.Elc.NoSolar</t>
  </si>
  <si>
    <t>NUM.number.SI.Res.HH.ThermalRepl.SH.ConvElc.WH.Elc.Solar</t>
  </si>
  <si>
    <t>NUM.number.SI.Res.HH.ThermalRepl.SH.ConvElc.CO.LPG</t>
  </si>
  <si>
    <t>NUM.number.SI.Res.HH.ThermalRepl.SH.ConvElc.CO.Elc</t>
  </si>
  <si>
    <t>SI - Equipment installations in 2021 - vintage structure</t>
  </si>
  <si>
    <t>VIN.number.SI.Res.HH.Thermal.SH.Solids</t>
  </si>
  <si>
    <t>VIN.number.SI.Res.HH.Thermal.SH.Solids.SH</t>
  </si>
  <si>
    <t>VIN.number.SI.Res.HH.Thermal.SH.Solids.SC.AC</t>
  </si>
  <si>
    <t>VIN.number.SI.Res.HH.Thermal.SH.Solids.WH.Solids.NoSolar</t>
  </si>
  <si>
    <t>VIN.number.SI.Res.HH.Thermal.SH.Solids.WH.LPG.NoSolar</t>
  </si>
  <si>
    <t>VIN.number.SI.Res.HH.Thermal.SH.Solids.WH.LPG.Solar</t>
  </si>
  <si>
    <t>VIN.number.SI.Res.HH.Thermal.SH.Solids.WH.Elc.NoSolar</t>
  </si>
  <si>
    <t>VIN.number.SI.Res.HH.Thermal.SH.Solids.WH.Elc.Solar</t>
  </si>
  <si>
    <t>VIN.number.SI.Res.HH.Thermal.SH.Solids.CO.Solids</t>
  </si>
  <si>
    <t>VIN.number.SI.Res.HH.Thermal.SH.Solids.CO.LPG</t>
  </si>
  <si>
    <t>VIN.number.SI.Res.HH.Thermal.SH.Solids.CO.Elc</t>
  </si>
  <si>
    <t>VIN.number.SI.Res.HH.Thermal.SH.LPG</t>
  </si>
  <si>
    <t>VIN.number.SI.Res.HH.Thermal.SH.LPG.SH</t>
  </si>
  <si>
    <t>VIN.number.SI.Res.HH.Thermal.SH.LPG.SC.AC</t>
  </si>
  <si>
    <t>VIN.number.SI.Res.HH.Thermal.SH.LPG.WH.LPG.NoSolar</t>
  </si>
  <si>
    <t>VIN.number.SI.Res.HH.Thermal.SH.LPG.WH.LPG.Solar</t>
  </si>
  <si>
    <t>VIN.number.SI.Res.HH.Thermal.SH.LPG.WH.Elc.NoSolar</t>
  </si>
  <si>
    <t>VIN.number.SI.Res.HH.Thermal.SH.LPG.WH.Elc.Solar</t>
  </si>
  <si>
    <t>VIN.number.SI.Res.HH.Thermal.SH.LPG.CO.LPG</t>
  </si>
  <si>
    <t>VIN.number.SI.Res.HH.Thermal.SH.LPG.CO.Elc</t>
  </si>
  <si>
    <t>VIN.number.SI.Res.HH.Thermal.SH.Oil</t>
  </si>
  <si>
    <t>VIN.number.SI.Res.HH.Thermal.SH.Oil.SH</t>
  </si>
  <si>
    <t>VIN.number.SI.Res.HH.Thermal.SH.Oil.SC.AC</t>
  </si>
  <si>
    <t>VIN.number.SI.Res.HH.Thermal.SH.Oil.WH.Oil.NoSolar</t>
  </si>
  <si>
    <t>VIN.number.SI.Res.HH.Thermal.SH.Oil.WH.Oil.Solar</t>
  </si>
  <si>
    <t>VIN.number.SI.Res.HH.Thermal.SH.Oil.WH.Elc.NoSolar</t>
  </si>
  <si>
    <t>VIN.number.SI.Res.HH.Thermal.SH.Oil.WH.Elc.Solar</t>
  </si>
  <si>
    <t>VIN.number.SI.Res.HH.Thermal.SH.Oil.CO.LPG</t>
  </si>
  <si>
    <t>VIN.number.SI.Res.HH.Thermal.SH.Oil.CO.Elc</t>
  </si>
  <si>
    <t>VIN.number.SI.Res.HH.Thermal.SH.Gas</t>
  </si>
  <si>
    <t>VIN.number.SI.Res.HH.Thermal.SH.Gas.SH</t>
  </si>
  <si>
    <t>VIN.number.SI.Res.HH.Thermal.SH.Gas.SC.AC</t>
  </si>
  <si>
    <t>VIN.number.SI.Res.HH.Thermal.SH.Gas.WH.Gas.NoSolar</t>
  </si>
  <si>
    <t>VIN.number.SI.Res.HH.Thermal.SH.Gas.WH.Gas.Solar</t>
  </si>
  <si>
    <t>VIN.number.SI.Res.HH.Thermal.SH.Gas.WH.Elc.NoSolar</t>
  </si>
  <si>
    <t>VIN.number.SI.Res.HH.Thermal.SH.Gas.WH.Elc.Solar</t>
  </si>
  <si>
    <t>VIN.number.SI.Res.HH.Thermal.SH.Gas.CO.Gas</t>
  </si>
  <si>
    <t>VIN.number.SI.Res.HH.Thermal.SH.Gas.CO.Elc</t>
  </si>
  <si>
    <t>VIN.number.SI.Res.HH.Thermal.SH.Biomass</t>
  </si>
  <si>
    <t>VIN.number.SI.Res.HH.Thermal.SH.Biomass.SH</t>
  </si>
  <si>
    <t>VIN.number.SI.Res.HH.Thermal.SH.Biomass.SC.AC</t>
  </si>
  <si>
    <t>VIN.number.SI.Res.HH.Thermal.SH.Biomass.WH.Biomass.NoSolar</t>
  </si>
  <si>
    <t>VIN.number.SI.Res.HH.Thermal.SH.Biomass.WH.Biomass.Solar</t>
  </si>
  <si>
    <t>VIN.number.SI.Res.HH.Thermal.SH.Biomass.WH.LPG.NoSolar</t>
  </si>
  <si>
    <t>VIN.number.SI.Res.HH.Thermal.SH.Biomass.WH.LPG.Solar</t>
  </si>
  <si>
    <t>VIN.number.SI.Res.HH.Thermal.SH.Biomass.WH.Elc.NoSolar</t>
  </si>
  <si>
    <t>VIN.number.SI.Res.HH.Thermal.SH.Biomass.WH.Elc.Solar</t>
  </si>
  <si>
    <t>VIN.number.SI.Res.HH.Thermal.SH.Biomass.CO.Biomass</t>
  </si>
  <si>
    <t>VIN.number.SI.Res.HH.Thermal.SH.Biomass.CO.LPG</t>
  </si>
  <si>
    <t>VIN.number.SI.Res.HH.Thermal.SH.Biomass.CO.Elc</t>
  </si>
  <si>
    <t>VIN.number.SI.Res.HH.Thermal.SH.Geo</t>
  </si>
  <si>
    <t>VIN.number.SI.Res.HH.Thermal.SH.Geo.SH</t>
  </si>
  <si>
    <t>VIN.number.SI.Res.HH.Thermal.SH.Geo.SC.AC</t>
  </si>
  <si>
    <t>VIN.number.SI.Res.HH.Thermal.SH.Geo.WH.Geo.NoSolar</t>
  </si>
  <si>
    <t>VIN.number.SI.Res.HH.Thermal.SH.Geo.WH.Geo.Solar</t>
  </si>
  <si>
    <t>VIN.number.SI.Res.HH.Thermal.SH.Geo.WH.Elc.NoSolar</t>
  </si>
  <si>
    <t>VIN.number.SI.Res.HH.Thermal.SH.Geo.WH.Elc.Solar</t>
  </si>
  <si>
    <t>VIN.number.SI.Res.HH.Thermal.SH.Geo.CO.LPG</t>
  </si>
  <si>
    <t>VIN.number.SI.Res.HH.Thermal.SH.Geo.CO.Elc</t>
  </si>
  <si>
    <t>VIN.number.SI.Res.HH.Thermal.SH.DistrHeat</t>
  </si>
  <si>
    <t>VIN.number.SI.Res.HH.Thermal.SH.DistrHeat.SH</t>
  </si>
  <si>
    <t>VIN.number.SI.Res.HH.Thermal.SH.DistrHeat.SC.AC</t>
  </si>
  <si>
    <t>VIN.number.SI.Res.HH.Thermal.SH.DistrHeat.WH.DistrHeat.NoSolar</t>
  </si>
  <si>
    <t>VIN.number.SI.Res.HH.Thermal.SH.DistrHeat.WH.DistrHeat.Solar</t>
  </si>
  <si>
    <t>VIN.number.SI.Res.HH.Thermal.SH.DistrHeat.WH.Elc.NoSolar</t>
  </si>
  <si>
    <t>VIN.number.SI.Res.HH.Thermal.SH.DistrHeat.WH.Elc.Solar</t>
  </si>
  <si>
    <t>VIN.number.SI.Res.HH.Thermal.SH.DistrHeat.CO.LPG</t>
  </si>
  <si>
    <t>VIN.number.SI.Res.HH.Thermal.SH.DistrHeat.CO.Elc</t>
  </si>
  <si>
    <t>VIN.number.SI.Res.HH.Thermal.SH.AdvElc</t>
  </si>
  <si>
    <t>VIN.number.SI.Res.HH.Thermal.SH.AdvElc.SH</t>
  </si>
  <si>
    <t>VIN.number.SI.Res.HH.Thermal.SH.AdvElc.SC.AC</t>
  </si>
  <si>
    <t>VIN.number.SI.Res.HH.Thermal.SH.AdvElc.WH.LPG.NoSolar</t>
  </si>
  <si>
    <t>VIN.number.SI.Res.HH.Thermal.SH.AdvElc.WH.LPG.Solar</t>
  </si>
  <si>
    <t>VIN.number.SI.Res.HH.Thermal.SH.AdvElc.WH.Elc.NoSolar</t>
  </si>
  <si>
    <t>VIN.number.SI.Res.HH.Thermal.SH.AdvElc.WH.Elc.Solar</t>
  </si>
  <si>
    <t>VIN.number.SI.Res.HH.Thermal.SH.AdvElc.CO.LPG</t>
  </si>
  <si>
    <t>VIN.number.SI.Res.HH.Thermal.SH.AdvElc.CO.Elc</t>
  </si>
  <si>
    <t>VIN.number.SI.Res.HH.Thermal.SH.ConvElc</t>
  </si>
  <si>
    <t>VIN.number.SI.Res.HH.Thermal.SH.ConvElc.SH</t>
  </si>
  <si>
    <t>VIN.number.SI.Res.HH.Thermal.SH.ConvElc.SC.AC</t>
  </si>
  <si>
    <t>VIN.number.SI.Res.HH.Thermal.SH.ConvElc.WH.LPG.NoSolar</t>
  </si>
  <si>
    <t>VIN.number.SI.Res.HH.Thermal.SH.ConvElc.WH.LPG.Solar</t>
  </si>
  <si>
    <t>VIN.number.SI.Res.HH.Thermal.SH.ConvElc.WH.Elc.NoSolar</t>
  </si>
  <si>
    <t>VIN.number.SI.Res.HH.Thermal.SH.ConvElc.WH.Elc.Solar</t>
  </si>
  <si>
    <t>VIN.number.SI.Res.HH.Thermal.SH.ConvElc.CO.LPG</t>
  </si>
  <si>
    <t>VIN.number.SI.Res.HH.Thermal.SH.ConvElc.CO.Elc</t>
  </si>
  <si>
    <t>SI - Final energy consumption (detailed structure)</t>
  </si>
  <si>
    <t>FEC.ktoe.SI.Res.HH.Thermal.SH.Solids</t>
  </si>
  <si>
    <t>FEC.ktoe.SI.Res.HH.Thermal.SH.Solids.SH</t>
  </si>
  <si>
    <t>FEC.ktoe.SI.Res.HH.Thermal.SH.Solids.SH.Solids</t>
  </si>
  <si>
    <t>FEC.ktoe.SI.Res.HH.Thermal.SH.Solids.SH.Elec</t>
  </si>
  <si>
    <t>FEC.ktoe.SI.Res.HH.Thermal.SH.Solids.SC</t>
  </si>
  <si>
    <t>FEC.ktoe.SI.Res.HH.Thermal.SH.Solids.SC.AC.Elec</t>
  </si>
  <si>
    <t>FEC.ktoe.SI.Res.HH.Thermal.SH.Solids.WH</t>
  </si>
  <si>
    <t>FEC.ktoe.SI.Res.HH.Thermal.SH.Solids.WH.Solids.NoSolar.Solids</t>
  </si>
  <si>
    <t>FEC.ktoe.SI.Res.HH.Thermal.SH.Solids.WH.LPG.NoSolar.LPG</t>
  </si>
  <si>
    <t>FEC.ktoe.SI.Res.HH.Thermal.SH.Solids.WH.LPG.Solar</t>
  </si>
  <si>
    <t>FEC.ktoe.SI.Res.HH.Thermal.SH.Solids.WH.LPG.Solar.LPG</t>
  </si>
  <si>
    <t>FEC.ktoe.SI.Res.HH.Thermal.SH.Solids.WH.LPG.Solar.Solar</t>
  </si>
  <si>
    <t>FEC.ktoe.SI.Res.HH.Thermal.SH.Solids.WH.Elc.NoSolar.Elec</t>
  </si>
  <si>
    <t>FEC.ktoe.SI.Res.HH.Thermal.SH.Solids.WH.Elc.Solar</t>
  </si>
  <si>
    <t>FEC.ktoe.SI.Res.HH.Thermal.SH.Solids.WH.Elc.Solar.Elec</t>
  </si>
  <si>
    <t>FEC.ktoe.SI.Res.HH.Thermal.SH.Solids.WH.Elc.Solar.Solar</t>
  </si>
  <si>
    <t>FEC.ktoe.SI.Res.HH.Thermal.SH.Solids.CO</t>
  </si>
  <si>
    <t>FEC.ktoe.SI.Res.HH.Thermal.SH.Solids.CO.Solids.Solids</t>
  </si>
  <si>
    <t>FEC.ktoe.SI.Res.HH.Thermal.SH.Solids.CO.LPG.LPG</t>
  </si>
  <si>
    <t>FEC.ktoe.SI.Res.HH.Thermal.SH.Solids.CO.Elc.Elec</t>
  </si>
  <si>
    <t>FEC.ktoe.SI.Res.HH.Thermal.SH.LPG</t>
  </si>
  <si>
    <t>FEC.ktoe.SI.Res.HH.Thermal.SH.LPG.SH</t>
  </si>
  <si>
    <t>FEC.ktoe.SI.Res.HH.Thermal.SH.LPG.SH.LPG</t>
  </si>
  <si>
    <t>FEC.ktoe.SI.Res.HH.Thermal.SH.LPG.SH.Elec</t>
  </si>
  <si>
    <t>FEC.ktoe.SI.Res.HH.Thermal.SH.LPG.SC</t>
  </si>
  <si>
    <t>FEC.ktoe.SI.Res.HH.Thermal.SH.LPG.SC.AC.Elec</t>
  </si>
  <si>
    <t>FEC.ktoe.SI.Res.HH.Thermal.SH.LPG.WH</t>
  </si>
  <si>
    <t>FEC.ktoe.SI.Res.HH.Thermal.SH.LPG.WH.LPG.NoSolar.LPG</t>
  </si>
  <si>
    <t>FEC.ktoe.SI.Res.HH.Thermal.SH.LPG.WH.LPG.Solar</t>
  </si>
  <si>
    <t>FEC.ktoe.SI.Res.HH.Thermal.SH.LPG.WH.LPG.Solar.LPG</t>
  </si>
  <si>
    <t>FEC.ktoe.SI.Res.HH.Thermal.SH.LPG.WH.LPG.Solar.Solar</t>
  </si>
  <si>
    <t>FEC.ktoe.SI.Res.HH.Thermal.SH.LPG.WH.Elc.NoSolar.Elec</t>
  </si>
  <si>
    <t>FEC.ktoe.SI.Res.HH.Thermal.SH.LPG.WH.Elc.Solar</t>
  </si>
  <si>
    <t>FEC.ktoe.SI.Res.HH.Thermal.SH.LPG.WH.Elc.Solar.Elec</t>
  </si>
  <si>
    <t>FEC.ktoe.SI.Res.HH.Thermal.SH.LPG.WH.Elc.Solar.Solar</t>
  </si>
  <si>
    <t>FEC.ktoe.SI.Res.HH.Thermal.SH.LPG.CO</t>
  </si>
  <si>
    <t>FEC.ktoe.SI.Res.HH.Thermal.SH.LPG.CO.LPG.LPG</t>
  </si>
  <si>
    <t>FEC.ktoe.SI.Res.HH.Thermal.SH.LPG.CO.Elc.Elec</t>
  </si>
  <si>
    <t>FEC.ktoe.SI.Res.HH.Thermal.SH.Oil</t>
  </si>
  <si>
    <t>FEC.ktoe.SI.Res.HH.Thermal.SH.Oil.SH</t>
  </si>
  <si>
    <t>FEC.ktoe.SI.Res.HH.Thermal.SH.Oil.SH.Oil</t>
  </si>
  <si>
    <t>FEC.ktoe.SI.Res.HH.Thermal.SH.Oil.SH.Elec</t>
  </si>
  <si>
    <t>FEC.ktoe.SI.Res.HH.Thermal.SH.Oil.SC</t>
  </si>
  <si>
    <t>FEC.ktoe.SI.Res.HH.Thermal.SH.Oil.SC.AC.Elec</t>
  </si>
  <si>
    <t>FEC.ktoe.SI.Res.HH.Thermal.SH.Oil.WH</t>
  </si>
  <si>
    <t>FEC.ktoe.SI.Res.HH.Thermal.SH.Oil.WH.Oil.NoSolar.Oil</t>
  </si>
  <si>
    <t>FEC.ktoe.SI.Res.HH.Thermal.SH.Oil.WH.Oil.Solar</t>
  </si>
  <si>
    <t>FEC.ktoe.SI.Res.HH.Thermal.SH.Oil.WH.Oil.Solar.Oil</t>
  </si>
  <si>
    <t>FEC.ktoe.SI.Res.HH.Thermal.SH.Oil.WH.Oil.Solar.Solar</t>
  </si>
  <si>
    <t>FEC.ktoe.SI.Res.HH.Thermal.SH.Oil.WH.Elc.NoSolar.Elec</t>
  </si>
  <si>
    <t>FEC.ktoe.SI.Res.HH.Thermal.SH.Oil.WH.Elc.Solar</t>
  </si>
  <si>
    <t>FEC.ktoe.SI.Res.HH.Thermal.SH.Oil.WH.Elc.Solar.Elec</t>
  </si>
  <si>
    <t>FEC.ktoe.SI.Res.HH.Thermal.SH.Oil.WH.Elc.Solar.Solar</t>
  </si>
  <si>
    <t>FEC.ktoe.SI.Res.HH.Thermal.SH.Oil.CO</t>
  </si>
  <si>
    <t>FEC.ktoe.SI.Res.HH.Thermal.SH.Oil.CO.LPG.LPG</t>
  </si>
  <si>
    <t>FEC.ktoe.SI.Res.HH.Thermal.SH.Oil.CO.Elc.Elec</t>
  </si>
  <si>
    <t>FEC.ktoe.SI.Res.HH.Thermal.SH.Gas</t>
  </si>
  <si>
    <t>FEC.ktoe.SI.Res.HH.Thermal.SH.Gas.SH</t>
  </si>
  <si>
    <t>FEC.ktoe.SI.Res.HH.Thermal.SH.Gas.SH.Gas</t>
  </si>
  <si>
    <t>FEC.ktoe.SI.Res.HH.Thermal.SH.Gas.SH.Elec</t>
  </si>
  <si>
    <t>FEC.ktoe.SI.Res.HH.Thermal.SH.Gas.SC</t>
  </si>
  <si>
    <t>FEC.ktoe.SI.Res.HH.Thermal.SH.Gas.SC.AC.Elec</t>
  </si>
  <si>
    <t>FEC.ktoe.SI.Res.HH.Thermal.SH.Gas.WH</t>
  </si>
  <si>
    <t>FEC.ktoe.SI.Res.HH.Thermal.SH.Gas.WH.Gas.NoSolar.Gas</t>
  </si>
  <si>
    <t>FEC.ktoe.SI.Res.HH.Thermal.SH.Gas.WH.Gas.Solar</t>
  </si>
  <si>
    <t>FEC.ktoe.SI.Res.HH.Thermal.SH.Gas.WH.Gas.Solar.Gas</t>
  </si>
  <si>
    <t>FEC.ktoe.SI.Res.HH.Thermal.SH.Gas.WH.Gas.Solar.Solar</t>
  </si>
  <si>
    <t>FEC.ktoe.SI.Res.HH.Thermal.SH.Gas.WH.Elc.NoSolar.Elec</t>
  </si>
  <si>
    <t>FEC.ktoe.SI.Res.HH.Thermal.SH.Gas.WH.Elc.Solar</t>
  </si>
  <si>
    <t>FEC.ktoe.SI.Res.HH.Thermal.SH.Gas.WH.Elc.Solar.Elec</t>
  </si>
  <si>
    <t>FEC.ktoe.SI.Res.HH.Thermal.SH.Gas.WH.Elc.Solar.Solar</t>
  </si>
  <si>
    <t>FEC.ktoe.SI.Res.HH.Thermal.SH.Gas.CO</t>
  </si>
  <si>
    <t>FEC.ktoe.SI.Res.HH.Thermal.SH.Gas.CO.Gas.Gas</t>
  </si>
  <si>
    <t>FEC.ktoe.SI.Res.HH.Thermal.SH.Gas.CO.Elc.Elec</t>
  </si>
  <si>
    <t>FEC.ktoe.SI.Res.HH.Thermal.SH.Biomass</t>
  </si>
  <si>
    <t>FEC.ktoe.SI.Res.HH.Thermal.SH.Biomass.SH</t>
  </si>
  <si>
    <t>FEC.ktoe.SI.Res.HH.Thermal.SH.Biomass.SH.Biomass</t>
  </si>
  <si>
    <t>FEC.ktoe.SI.Res.HH.Thermal.SH.Biomass.SH.Elec</t>
  </si>
  <si>
    <t>FEC.ktoe.SI.Res.HH.Thermal.SH.Biomass.SC</t>
  </si>
  <si>
    <t>FEC.ktoe.SI.Res.HH.Thermal.SH.Biomass.SC.AC.Elec</t>
  </si>
  <si>
    <t>FEC.ktoe.SI.Res.HH.Thermal.SH.Biomass.WH</t>
  </si>
  <si>
    <t>FEC.ktoe.SI.Res.HH.Thermal.SH.Biomass.WH.Biomass.NoSolar.Biomass</t>
  </si>
  <si>
    <t>FEC.ktoe.SI.Res.HH.Thermal.SH.Biomass.WH.Biomass.Solar</t>
  </si>
  <si>
    <t>FEC.ktoe.SI.Res.HH.Thermal.SH.Biomass.WH.Biomass.Solar.Biomass</t>
  </si>
  <si>
    <t>FEC.ktoe.SI.Res.HH.Thermal.SH.Biomass.WH.Biomass.Solar.Solar</t>
  </si>
  <si>
    <t>FEC.ktoe.SI.Res.HH.Thermal.SH.Biomass.WH.LPG.NoSolar.LPG</t>
  </si>
  <si>
    <t>FEC.ktoe.SI.Res.HH.Thermal.SH.Biomass.WH.LPG.Solar</t>
  </si>
  <si>
    <t>FEC.ktoe.SI.Res.HH.Thermal.SH.Biomass.WH.LPG.Solar.LPG</t>
  </si>
  <si>
    <t>FEC.ktoe.SI.Res.HH.Thermal.SH.Biomass.WH.LPG.Solar.Solar</t>
  </si>
  <si>
    <t>FEC.ktoe.SI.Res.HH.Thermal.SH.Biomass.WH.Elc.NoSolar.Elec</t>
  </si>
  <si>
    <t>FEC.ktoe.SI.Res.HH.Thermal.SH.Biomass.WH.Elc.Solar</t>
  </si>
  <si>
    <t>FEC.ktoe.SI.Res.HH.Thermal.SH.Biomass.WH.Elc.Solar.Elec</t>
  </si>
  <si>
    <t>FEC.ktoe.SI.Res.HH.Thermal.SH.Biomass.WH.Elc.Solar.Solar</t>
  </si>
  <si>
    <t>FEC.ktoe.SI.Res.HH.Thermal.SH.Biomass.CO</t>
  </si>
  <si>
    <t>FEC.ktoe.SI.Res.HH.Thermal.SH.Biomass.CO.Biomass.Biomass</t>
  </si>
  <si>
    <t>FEC.ktoe.SI.Res.HH.Thermal.SH.Biomass.CO.LPG.LPG</t>
  </si>
  <si>
    <t>FEC.ktoe.SI.Res.HH.Thermal.SH.Biomass.CO.Elc.Elec</t>
  </si>
  <si>
    <t>FEC.ktoe.SI.Res.HH.Thermal.SH.Geo</t>
  </si>
  <si>
    <t>FEC.ktoe.SI.Res.HH.Thermal.SH.Geo.SH</t>
  </si>
  <si>
    <t>FEC.ktoe.SI.Res.HH.Thermal.SH.Geo.SH.Geo</t>
  </si>
  <si>
    <t>FEC.ktoe.SI.Res.HH.Thermal.SH.Geo.SH.Elec</t>
  </si>
  <si>
    <t>FEC.ktoe.SI.Res.HH.Thermal.SH.Geo.SC</t>
  </si>
  <si>
    <t>FEC.ktoe.SI.Res.HH.Thermal.SH.Geo.SC.AC.Elec</t>
  </si>
  <si>
    <t>FEC.ktoe.SI.Res.HH.Thermal.SH.Geo.WH</t>
  </si>
  <si>
    <t>FEC.ktoe.SI.Res.HH.Thermal.SH.Geo.WH.Geo.NoSolar.Geo</t>
  </si>
  <si>
    <t>FEC.ktoe.SI.Res.HH.Thermal.SH.Geo.WH.Geo.Solar</t>
  </si>
  <si>
    <t>FEC.ktoe.SI.Res.HH.Thermal.SH.Geo.WH.Geo.Solar.Geo</t>
  </si>
  <si>
    <t>FEC.ktoe.SI.Res.HH.Thermal.SH.Geo.WH.Geo.Solar.Solar</t>
  </si>
  <si>
    <t>FEC.ktoe.SI.Res.HH.Thermal.SH.Geo.WH.Elc.NoSolar.Elec</t>
  </si>
  <si>
    <t>FEC.ktoe.SI.Res.HH.Thermal.SH.Geo.WH.Elc.Solar</t>
  </si>
  <si>
    <t>FEC.ktoe.SI.Res.HH.Thermal.SH.Geo.WH.Elc.Solar.Elec</t>
  </si>
  <si>
    <t>FEC.ktoe.SI.Res.HH.Thermal.SH.Geo.WH.Elc.Solar.Solar</t>
  </si>
  <si>
    <t>FEC.ktoe.SI.Res.HH.Thermal.SH.Geo.CO</t>
  </si>
  <si>
    <t>FEC.ktoe.SI.Res.HH.Thermal.SH.Geo.CO.LPG.LPG</t>
  </si>
  <si>
    <t>FEC.ktoe.SI.Res.HH.Thermal.SH.Geo.CO.Elc.Elec</t>
  </si>
  <si>
    <t>FEC.ktoe.SI.Res.HH.Thermal.SH.DistrHeat</t>
  </si>
  <si>
    <t>FEC.ktoe.SI.Res.HH.Thermal.SH.DistrHeat.SH</t>
  </si>
  <si>
    <t>FEC.ktoe.SI.Res.HH.Thermal.SH.DistrHeat.SH.Steam_Distr</t>
  </si>
  <si>
    <t>FEC.ktoe.SI.Res.HH.Thermal.SH.DistrHeat.SH.Elec</t>
  </si>
  <si>
    <t>FEC.ktoe.SI.Res.HH.Thermal.SH.DistrHeat.SC</t>
  </si>
  <si>
    <t>FEC.ktoe.SI.Res.HH.Thermal.SH.DistrHeat.SC.AC.Elec</t>
  </si>
  <si>
    <t>FEC.ktoe.SI.Res.HH.Thermal.SH.DistrHeat.WH</t>
  </si>
  <si>
    <t>FEC.ktoe.SI.Res.HH.Thermal.SH.DistrHeat.WH.DistrHeat.NoSolar.Steam_Distr</t>
  </si>
  <si>
    <t>FEC.ktoe.SI.Res.HH.Thermal.SH.DistrHeat.WH.DistrHeat.Solar</t>
  </si>
  <si>
    <t>FEC.ktoe.SI.Res.HH.Thermal.SH.DistrHeat.WH.DistrHeat.Solar.Steam_Distr</t>
  </si>
  <si>
    <t>FEC.ktoe.SI.Res.HH.Thermal.SH.DistrHeat.WH.DistrHeat.Solar.Solar</t>
  </si>
  <si>
    <t>FEC.ktoe.SI.Res.HH.Thermal.SH.DistrHeat.WH.Elc.NoSolar.Elec</t>
  </si>
  <si>
    <t>FEC.ktoe.SI.Res.HH.Thermal.SH.DistrHeat.WH.Elc.Solar</t>
  </si>
  <si>
    <t>FEC.ktoe.SI.Res.HH.Thermal.SH.DistrHeat.WH.Elc.Solar.Elec</t>
  </si>
  <si>
    <t>FEC.ktoe.SI.Res.HH.Thermal.SH.DistrHeat.WH.Elc.Solar.Solar</t>
  </si>
  <si>
    <t>FEC.ktoe.SI.Res.HH.Thermal.SH.DistrHeat.CO</t>
  </si>
  <si>
    <t>FEC.ktoe.SI.Res.HH.Thermal.SH.DistrHeat.CO.LPG.LPG</t>
  </si>
  <si>
    <t>FEC.ktoe.SI.Res.HH.Thermal.SH.DistrHeat.CO.Elc.Elec</t>
  </si>
  <si>
    <t>FEC.ktoe.SI.Res.HH.Thermal.SH.AdvElc</t>
  </si>
  <si>
    <t>FEC.ktoe.SI.Res.HH.Thermal.SH.AdvElc.SH</t>
  </si>
  <si>
    <t>FEC.ktoe.SI.Res.HH.Thermal.SH.AdvElc.SH.Elec</t>
  </si>
  <si>
    <t>FEC.ktoe.SI.Res.HH.Thermal.SH.AdvElc.SC</t>
  </si>
  <si>
    <t>FEC.ktoe.SI.Res.HH.Thermal.SH.AdvElc.SC.AC.Elec</t>
  </si>
  <si>
    <t>FEC.ktoe.SI.Res.HH.Thermal.SH.AdvElc.WH</t>
  </si>
  <si>
    <t>FEC.ktoe.SI.Res.HH.Thermal.SH.AdvElc.WH.LPG.NoSolar.LPG</t>
  </si>
  <si>
    <t>FEC.ktoe.SI.Res.HH.Thermal.SH.AdvElc.WH.LPG.Solar</t>
  </si>
  <si>
    <t>FEC.ktoe.SI.Res.HH.Thermal.SH.AdvElc.WH.LPG.Solar.LPG</t>
  </si>
  <si>
    <t>FEC.ktoe.SI.Res.HH.Thermal.SH.AdvElc.WH.LPG.Solar.Solar</t>
  </si>
  <si>
    <t>FEC.ktoe.SI.Res.HH.Thermal.SH.AdvElc.WH.Elc.NoSolar.Elec</t>
  </si>
  <si>
    <t>FEC.ktoe.SI.Res.HH.Thermal.SH.AdvElc.WH.Elc.Solar</t>
  </si>
  <si>
    <t>FEC.ktoe.SI.Res.HH.Thermal.SH.AdvElc.WH.Elc.Solar.Elec</t>
  </si>
  <si>
    <t>FEC.ktoe.SI.Res.HH.Thermal.SH.AdvElc.WH.Elc.Solar.Solar</t>
  </si>
  <si>
    <t>FEC.ktoe.SI.Res.HH.Thermal.SH.AdvElc.CO</t>
  </si>
  <si>
    <t>FEC.ktoe.SI.Res.HH.Thermal.SH.AdvElc.CO.LPG.LPG</t>
  </si>
  <si>
    <t>FEC.ktoe.SI.Res.HH.Thermal.SH.AdvElc.CO.Elc.Elec</t>
  </si>
  <si>
    <t>FEC.ktoe.SI.Res.HH.Thermal.SH.ConvElc</t>
  </si>
  <si>
    <t>FEC.ktoe.SI.Res.HH.Thermal.SH.ConvElc.SH</t>
  </si>
  <si>
    <t>FEC.ktoe.SI.Res.HH.Thermal.SH.ConvElc.SH.Elec</t>
  </si>
  <si>
    <t>FEC.ktoe.SI.Res.HH.Thermal.SH.ConvElc.SC</t>
  </si>
  <si>
    <t>FEC.ktoe.SI.Res.HH.Thermal.SH.ConvElc.SC.AC.Elec</t>
  </si>
  <si>
    <t>FEC.ktoe.SI.Res.HH.Thermal.SH.ConvElc.WH</t>
  </si>
  <si>
    <t>FEC.ktoe.SI.Res.HH.Thermal.SH.ConvElc.WH.LPG.NoSolar.LPG</t>
  </si>
  <si>
    <t>FEC.ktoe.SI.Res.HH.Thermal.SH.ConvElc.WH.LPG.Solar</t>
  </si>
  <si>
    <t>FEC.ktoe.SI.Res.HH.Thermal.SH.ConvElc.WH.LPG.Solar.LPG</t>
  </si>
  <si>
    <t>FEC.ktoe.SI.Res.HH.Thermal.SH.ConvElc.WH.LPG.Solar.Solar</t>
  </si>
  <si>
    <t>FEC.ktoe.SI.Res.HH.Thermal.SH.ConvElc.WH.Elc.NoSolar.Elec</t>
  </si>
  <si>
    <t>FEC.ktoe.SI.Res.HH.Thermal.SH.ConvElc.WH.Elc.Solar</t>
  </si>
  <si>
    <t>FEC.ktoe.SI.Res.HH.Thermal.SH.ConvElc.WH.Elc.Solar.Elec</t>
  </si>
  <si>
    <t>FEC.ktoe.SI.Res.HH.Thermal.SH.ConvElc.WH.Elc.Solar.Solar</t>
  </si>
  <si>
    <t>FEC.ktoe.SI.Res.HH.Thermal.SH.ConvElc.CO</t>
  </si>
  <si>
    <t>FEC.ktoe.SI.Res.HH.Thermal.SH.ConvElc.CO.LPG.LPG</t>
  </si>
  <si>
    <t>FEC.ktoe.SI.Res.HH.Thermal.SH.ConvElc.CO.Elc.Elec</t>
  </si>
  <si>
    <t>SI - Thermal energy service (detailed structure)</t>
  </si>
  <si>
    <t>TES.ktoe.SI.Res.HH.Thermal.SH.Solids</t>
  </si>
  <si>
    <t>TES.ktoe.SI.Res.HH.Thermal.SH.Solids.SH</t>
  </si>
  <si>
    <t>TES.ktoe.SI.Res.HH.Thermal.SH.Solids.SH.Solids</t>
  </si>
  <si>
    <t>TES.ktoe.SI.Res.HH.Thermal.SH.Solids.SH.Elec</t>
  </si>
  <si>
    <t>TES.ktoe.SI.Res.HH.Thermal.SH.Solids.SC</t>
  </si>
  <si>
    <t>TES.ktoe.SI.Res.HH.Thermal.SH.Solids.SC.AC.Elec</t>
  </si>
  <si>
    <t>TES.ktoe.SI.Res.HH.Thermal.SH.Solids.WH</t>
  </si>
  <si>
    <t>TES.ktoe.SI.Res.HH.Thermal.SH.Solids.WH.Solids.NoSolar.Solids</t>
  </si>
  <si>
    <t>TES.ktoe.SI.Res.HH.Thermal.SH.Solids.WH.LPG.NoSolar.LPG</t>
  </si>
  <si>
    <t>TES.ktoe.SI.Res.HH.Thermal.SH.Solids.WH.LPG.Solar</t>
  </si>
  <si>
    <t>TES.ktoe.SI.Res.HH.Thermal.SH.Solids.WH.LPG.Solar.LPG</t>
  </si>
  <si>
    <t>TES.ktoe.SI.Res.HH.Thermal.SH.Solids.WH.LPG.Solar.Solar</t>
  </si>
  <si>
    <t>TES.ktoe.SI.Res.HH.Thermal.SH.Solids.WH.Elc.NoSolar.Elec</t>
  </si>
  <si>
    <t>TES.ktoe.SI.Res.HH.Thermal.SH.Solids.WH.Elc.Solar</t>
  </si>
  <si>
    <t>TES.ktoe.SI.Res.HH.Thermal.SH.Solids.WH.Elc.Solar.Elec</t>
  </si>
  <si>
    <t>TES.ktoe.SI.Res.HH.Thermal.SH.Solids.WH.Elc.Solar.Solar</t>
  </si>
  <si>
    <t>TES.ktoe.SI.Res.HH.Thermal.SH.Solids.CO</t>
  </si>
  <si>
    <t>TES.ktoe.SI.Res.HH.Thermal.SH.Solids.CO.Solids.Solids</t>
  </si>
  <si>
    <t>TES.ktoe.SI.Res.HH.Thermal.SH.Solids.CO.LPG.LPG</t>
  </si>
  <si>
    <t>TES.ktoe.SI.Res.HH.Thermal.SH.Solids.CO.Elc.Elec</t>
  </si>
  <si>
    <t>TES.ktoe.SI.Res.HH.Thermal.SH.LPG</t>
  </si>
  <si>
    <t>TES.ktoe.SI.Res.HH.Thermal.SH.LPG.SH</t>
  </si>
  <si>
    <t>TES.ktoe.SI.Res.HH.Thermal.SH.LPG.SH.LPG</t>
  </si>
  <si>
    <t>TES.ktoe.SI.Res.HH.Thermal.SH.LPG.SH.Elec</t>
  </si>
  <si>
    <t>TES.ktoe.SI.Res.HH.Thermal.SH.LPG.SC</t>
  </si>
  <si>
    <t>TES.ktoe.SI.Res.HH.Thermal.SH.LPG.SC.AC.Elec</t>
  </si>
  <si>
    <t>TES.ktoe.SI.Res.HH.Thermal.SH.LPG.WH</t>
  </si>
  <si>
    <t>TES.ktoe.SI.Res.HH.Thermal.SH.LPG.WH.LPG.NoSolar.LPG</t>
  </si>
  <si>
    <t>TES.ktoe.SI.Res.HH.Thermal.SH.LPG.WH.LPG.Solar</t>
  </si>
  <si>
    <t>TES.ktoe.SI.Res.HH.Thermal.SH.LPG.WH.LPG.Solar.LPG</t>
  </si>
  <si>
    <t>TES.ktoe.SI.Res.HH.Thermal.SH.LPG.WH.LPG.Solar.Solar</t>
  </si>
  <si>
    <t>TES.ktoe.SI.Res.HH.Thermal.SH.LPG.WH.Elc.NoSolar.Elec</t>
  </si>
  <si>
    <t>TES.ktoe.SI.Res.HH.Thermal.SH.LPG.WH.Elc.Solar</t>
  </si>
  <si>
    <t>TES.ktoe.SI.Res.HH.Thermal.SH.LPG.WH.Elc.Solar.Elec</t>
  </si>
  <si>
    <t>TES.ktoe.SI.Res.HH.Thermal.SH.LPG.WH.Elc.Solar.Solar</t>
  </si>
  <si>
    <t>TES.ktoe.SI.Res.HH.Thermal.SH.LPG.CO</t>
  </si>
  <si>
    <t>TES.ktoe.SI.Res.HH.Thermal.SH.LPG.CO.LPG.LPG</t>
  </si>
  <si>
    <t>TES.ktoe.SI.Res.HH.Thermal.SH.LPG.CO.Elc.Elec</t>
  </si>
  <si>
    <t>TES.ktoe.SI.Res.HH.Thermal.SH.Oil</t>
  </si>
  <si>
    <t>TES.ktoe.SI.Res.HH.Thermal.SH.Oil.SH</t>
  </si>
  <si>
    <t>TES.ktoe.SI.Res.HH.Thermal.SH.Oil.SH.Oil</t>
  </si>
  <si>
    <t>TES.ktoe.SI.Res.HH.Thermal.SH.Oil.SH.Elec</t>
  </si>
  <si>
    <t>TES.ktoe.SI.Res.HH.Thermal.SH.Oil.SC</t>
  </si>
  <si>
    <t>TES.ktoe.SI.Res.HH.Thermal.SH.Oil.SC.AC.Elec</t>
  </si>
  <si>
    <t>TES.ktoe.SI.Res.HH.Thermal.SH.Oil.WH</t>
  </si>
  <si>
    <t>TES.ktoe.SI.Res.HH.Thermal.SH.Oil.WH.Oil.NoSolar.Oil</t>
  </si>
  <si>
    <t>TES.ktoe.SI.Res.HH.Thermal.SH.Oil.WH.Oil.Solar</t>
  </si>
  <si>
    <t>TES.ktoe.SI.Res.HH.Thermal.SH.Oil.WH.Oil.Solar.Oil</t>
  </si>
  <si>
    <t>TES.ktoe.SI.Res.HH.Thermal.SH.Oil.WH.Oil.Solar.Solar</t>
  </si>
  <si>
    <t>TES.ktoe.SI.Res.HH.Thermal.SH.Oil.WH.Elc.NoSolar.Elec</t>
  </si>
  <si>
    <t>TES.ktoe.SI.Res.HH.Thermal.SH.Oil.WH.Elc.Solar</t>
  </si>
  <si>
    <t>TES.ktoe.SI.Res.HH.Thermal.SH.Oil.WH.Elc.Solar.Elec</t>
  </si>
  <si>
    <t>TES.ktoe.SI.Res.HH.Thermal.SH.Oil.WH.Elc.Solar.Solar</t>
  </si>
  <si>
    <t>TES.ktoe.SI.Res.HH.Thermal.SH.Oil.CO</t>
  </si>
  <si>
    <t>TES.ktoe.SI.Res.HH.Thermal.SH.Oil.CO.LPG.LPG</t>
  </si>
  <si>
    <t>TES.ktoe.SI.Res.HH.Thermal.SH.Oil.CO.Elc.Elec</t>
  </si>
  <si>
    <t>TES.ktoe.SI.Res.HH.Thermal.SH.Gas</t>
  </si>
  <si>
    <t>TES.ktoe.SI.Res.HH.Thermal.SH.Gas.SH</t>
  </si>
  <si>
    <t>TES.ktoe.SI.Res.HH.Thermal.SH.Gas.SH.Gas</t>
  </si>
  <si>
    <t>TES.ktoe.SI.Res.HH.Thermal.SH.Gas.SH.Elec</t>
  </si>
  <si>
    <t>TES.ktoe.SI.Res.HH.Thermal.SH.Gas.SC</t>
  </si>
  <si>
    <t>TES.ktoe.SI.Res.HH.Thermal.SH.Gas.SC.AC.Elec</t>
  </si>
  <si>
    <t>TES.ktoe.SI.Res.HH.Thermal.SH.Gas.WH</t>
  </si>
  <si>
    <t>TES.ktoe.SI.Res.HH.Thermal.SH.Gas.WH.Gas.NoSolar.Gas</t>
  </si>
  <si>
    <t>TES.ktoe.SI.Res.HH.Thermal.SH.Gas.WH.Gas.Solar</t>
  </si>
  <si>
    <t>TES.ktoe.SI.Res.HH.Thermal.SH.Gas.WH.Gas.Solar.Gas</t>
  </si>
  <si>
    <t>TES.ktoe.SI.Res.HH.Thermal.SH.Gas.WH.Gas.Solar.Solar</t>
  </si>
  <si>
    <t>TES.ktoe.SI.Res.HH.Thermal.SH.Gas.WH.Elc.NoSolar.Elec</t>
  </si>
  <si>
    <t>TES.ktoe.SI.Res.HH.Thermal.SH.Gas.WH.Elc.Solar</t>
  </si>
  <si>
    <t>TES.ktoe.SI.Res.HH.Thermal.SH.Gas.WH.Elc.Solar.Elec</t>
  </si>
  <si>
    <t>TES.ktoe.SI.Res.HH.Thermal.SH.Gas.WH.Elc.Solar.Solar</t>
  </si>
  <si>
    <t>TES.ktoe.SI.Res.HH.Thermal.SH.Gas.CO</t>
  </si>
  <si>
    <t>TES.ktoe.SI.Res.HH.Thermal.SH.Gas.CO.Gas.Gas</t>
  </si>
  <si>
    <t>TES.ktoe.SI.Res.HH.Thermal.SH.Gas.CO.Elc.Elec</t>
  </si>
  <si>
    <t>TES.ktoe.SI.Res.HH.Thermal.SH.Biomass</t>
  </si>
  <si>
    <t>TES.ktoe.SI.Res.HH.Thermal.SH.Biomass.SH</t>
  </si>
  <si>
    <t>TES.ktoe.SI.Res.HH.Thermal.SH.Biomass.SH.Biomass</t>
  </si>
  <si>
    <t>TES.ktoe.SI.Res.HH.Thermal.SH.Biomass.SH.Elec</t>
  </si>
  <si>
    <t>TES.ktoe.SI.Res.HH.Thermal.SH.Biomass.SC</t>
  </si>
  <si>
    <t>TES.ktoe.SI.Res.HH.Thermal.SH.Biomass.SC.AC.Elec</t>
  </si>
  <si>
    <t>TES.ktoe.SI.Res.HH.Thermal.SH.Biomass.WH</t>
  </si>
  <si>
    <t>TES.ktoe.SI.Res.HH.Thermal.SH.Biomass.WH.Biomass.NoSolar.Biomass</t>
  </si>
  <si>
    <t>TES.ktoe.SI.Res.HH.Thermal.SH.Biomass.WH.Biomass.Solar</t>
  </si>
  <si>
    <t>TES.ktoe.SI.Res.HH.Thermal.SH.Biomass.WH.Biomass.Solar.Biomass</t>
  </si>
  <si>
    <t>TES.ktoe.SI.Res.HH.Thermal.SH.Biomass.WH.Biomass.Solar.Solar</t>
  </si>
  <si>
    <t>TES.ktoe.SI.Res.HH.Thermal.SH.Biomass.WH.LPG.NoSolar.LPG</t>
  </si>
  <si>
    <t>TES.ktoe.SI.Res.HH.Thermal.SH.Biomass.WH.LPG.Solar</t>
  </si>
  <si>
    <t>TES.ktoe.SI.Res.HH.Thermal.SH.Biomass.WH.LPG.Solar.LPG</t>
  </si>
  <si>
    <t>TES.ktoe.SI.Res.HH.Thermal.SH.Biomass.WH.LPG.Solar.Solar</t>
  </si>
  <si>
    <t>TES.ktoe.SI.Res.HH.Thermal.SH.Biomass.WH.Elc.NoSolar.Elec</t>
  </si>
  <si>
    <t>TES.ktoe.SI.Res.HH.Thermal.SH.Biomass.WH.Elc.Solar</t>
  </si>
  <si>
    <t>TES.ktoe.SI.Res.HH.Thermal.SH.Biomass.WH.Elc.Solar.Elec</t>
  </si>
  <si>
    <t>TES.ktoe.SI.Res.HH.Thermal.SH.Biomass.WH.Elc.Solar.Solar</t>
  </si>
  <si>
    <t>TES.ktoe.SI.Res.HH.Thermal.SH.Biomass.CO</t>
  </si>
  <si>
    <t>TES.ktoe.SI.Res.HH.Thermal.SH.Biomass.CO.Biomass.Biomass</t>
  </si>
  <si>
    <t>TES.ktoe.SI.Res.HH.Thermal.SH.Biomass.CO.LPG.LPG</t>
  </si>
  <si>
    <t>TES.ktoe.SI.Res.HH.Thermal.SH.Biomass.CO.Elc.Elec</t>
  </si>
  <si>
    <t>TES.ktoe.SI.Res.HH.Thermal.SH.Geo</t>
  </si>
  <si>
    <t>TES.ktoe.SI.Res.HH.Thermal.SH.Geo.SH</t>
  </si>
  <si>
    <t>TES.ktoe.SI.Res.HH.Thermal.SH.Geo.SH.Geo</t>
  </si>
  <si>
    <t>TES.ktoe.SI.Res.HH.Thermal.SH.Geo.SH.Elec</t>
  </si>
  <si>
    <t>TES.ktoe.SI.Res.HH.Thermal.SH.Geo.SC</t>
  </si>
  <si>
    <t>TES.ktoe.SI.Res.HH.Thermal.SH.Geo.SC.AC.Elec</t>
  </si>
  <si>
    <t>TES.ktoe.SI.Res.HH.Thermal.SH.Geo.WH</t>
  </si>
  <si>
    <t>TES.ktoe.SI.Res.HH.Thermal.SH.Geo.WH.Geo.NoSolar.Geo</t>
  </si>
  <si>
    <t>TES.ktoe.SI.Res.HH.Thermal.SH.Geo.WH.Geo.Solar</t>
  </si>
  <si>
    <t>TES.ktoe.SI.Res.HH.Thermal.SH.Geo.WH.Geo.Solar.Geo</t>
  </si>
  <si>
    <t>TES.ktoe.SI.Res.HH.Thermal.SH.Geo.WH.Geo.Solar.Solar</t>
  </si>
  <si>
    <t>TES.ktoe.SI.Res.HH.Thermal.SH.Geo.WH.Elc.NoSolar.Elec</t>
  </si>
  <si>
    <t>TES.ktoe.SI.Res.HH.Thermal.SH.Geo.WH.Elc.Solar</t>
  </si>
  <si>
    <t>TES.ktoe.SI.Res.HH.Thermal.SH.Geo.WH.Elc.Solar.Elec</t>
  </si>
  <si>
    <t>TES.ktoe.SI.Res.HH.Thermal.SH.Geo.WH.Elc.Solar.Solar</t>
  </si>
  <si>
    <t>TES.ktoe.SI.Res.HH.Thermal.SH.Geo.CO</t>
  </si>
  <si>
    <t>TES.ktoe.SI.Res.HH.Thermal.SH.Geo.CO.LPG.LPG</t>
  </si>
  <si>
    <t>TES.ktoe.SI.Res.HH.Thermal.SH.Geo.CO.Elc.Elec</t>
  </si>
  <si>
    <t>TES.ktoe.SI.Res.HH.Thermal.SH.DistrHeat</t>
  </si>
  <si>
    <t>TES.ktoe.SI.Res.HH.Thermal.SH.DistrHeat.SH</t>
  </si>
  <si>
    <t>TES.ktoe.SI.Res.HH.Thermal.SH.DistrHeat.SH.Steam_Distr</t>
  </si>
  <si>
    <t>TES.ktoe.SI.Res.HH.Thermal.SH.DistrHeat.SH.Elec</t>
  </si>
  <si>
    <t>TES.ktoe.SI.Res.HH.Thermal.SH.DistrHeat.SC</t>
  </si>
  <si>
    <t>TES.ktoe.SI.Res.HH.Thermal.SH.DistrHeat.SC.AC.Elec</t>
  </si>
  <si>
    <t>TES.ktoe.SI.Res.HH.Thermal.SH.DistrHeat.WH</t>
  </si>
  <si>
    <t>TES.ktoe.SI.Res.HH.Thermal.SH.DistrHeat.WH.DistrHeat.NoSolar.Steam_Distr</t>
  </si>
  <si>
    <t>TES.ktoe.SI.Res.HH.Thermal.SH.DistrHeat.WH.DistrHeat.Solar</t>
  </si>
  <si>
    <t>TES.ktoe.SI.Res.HH.Thermal.SH.DistrHeat.WH.DistrHeat.Solar.Steam_Distr</t>
  </si>
  <si>
    <t>TES.ktoe.SI.Res.HH.Thermal.SH.DistrHeat.WH.DistrHeat.Solar.Solar</t>
  </si>
  <si>
    <t>TES.ktoe.SI.Res.HH.Thermal.SH.DistrHeat.WH.Elc.NoSolar.Elec</t>
  </si>
  <si>
    <t>TES.ktoe.SI.Res.HH.Thermal.SH.DistrHeat.WH.Elc.Solar</t>
  </si>
  <si>
    <t>TES.ktoe.SI.Res.HH.Thermal.SH.DistrHeat.WH.Elc.Solar.Elec</t>
  </si>
  <si>
    <t>TES.ktoe.SI.Res.HH.Thermal.SH.DistrHeat.WH.Elc.Solar.Solar</t>
  </si>
  <si>
    <t>TES.ktoe.SI.Res.HH.Thermal.SH.DistrHeat.CO</t>
  </si>
  <si>
    <t>TES.ktoe.SI.Res.HH.Thermal.SH.DistrHeat.CO.LPG.LPG</t>
  </si>
  <si>
    <t>TES.ktoe.SI.Res.HH.Thermal.SH.DistrHeat.CO.Elc.Elec</t>
  </si>
  <si>
    <t>TES.ktoe.SI.Res.HH.Thermal.SH.AdvElc</t>
  </si>
  <si>
    <t>TES.ktoe.SI.Res.HH.Thermal.SH.AdvElc.SH</t>
  </si>
  <si>
    <t>TES.ktoe.SI.Res.HH.Thermal.SH.AdvElc.SH.Elec</t>
  </si>
  <si>
    <t>TES.ktoe.SI.Res.HH.Thermal.SH.AdvElc.SC</t>
  </si>
  <si>
    <t>TES.ktoe.SI.Res.HH.Thermal.SH.AdvElc.SC.AC.Elec</t>
  </si>
  <si>
    <t>TES.ktoe.SI.Res.HH.Thermal.SH.AdvElc.WH</t>
  </si>
  <si>
    <t>TES.ktoe.SI.Res.HH.Thermal.SH.AdvElc.WH.LPG.NoSolar.LPG</t>
  </si>
  <si>
    <t>TES.ktoe.SI.Res.HH.Thermal.SH.AdvElc.WH.LPG.Solar</t>
  </si>
  <si>
    <t>TES.ktoe.SI.Res.HH.Thermal.SH.AdvElc.WH.LPG.Solar.LPG</t>
  </si>
  <si>
    <t>TES.ktoe.SI.Res.HH.Thermal.SH.AdvElc.WH.LPG.Solar.Solar</t>
  </si>
  <si>
    <t>TES.ktoe.SI.Res.HH.Thermal.SH.AdvElc.WH.Elc.NoSolar.Elec</t>
  </si>
  <si>
    <t>TES.ktoe.SI.Res.HH.Thermal.SH.AdvElc.WH.Elc.Solar</t>
  </si>
  <si>
    <t>TES.ktoe.SI.Res.HH.Thermal.SH.AdvElc.WH.Elc.Solar.Elec</t>
  </si>
  <si>
    <t>TES.ktoe.SI.Res.HH.Thermal.SH.AdvElc.WH.Elc.Solar.Solar</t>
  </si>
  <si>
    <t>TES.ktoe.SI.Res.HH.Thermal.SH.AdvElc.CO</t>
  </si>
  <si>
    <t>TES.ktoe.SI.Res.HH.Thermal.SH.AdvElc.CO.LPG.LPG</t>
  </si>
  <si>
    <t>TES.ktoe.SI.Res.HH.Thermal.SH.AdvElc.CO.Elc.Elec</t>
  </si>
  <si>
    <t>TES.ktoe.SI.Res.HH.Thermal.SH.ConvElc</t>
  </si>
  <si>
    <t>TES.ktoe.SI.Res.HH.Thermal.SH.ConvElc.SH</t>
  </si>
  <si>
    <t>TES.ktoe.SI.Res.HH.Thermal.SH.ConvElc.SH.Elec</t>
  </si>
  <si>
    <t>TES.ktoe.SI.Res.HH.Thermal.SH.ConvElc.SC</t>
  </si>
  <si>
    <t>TES.ktoe.SI.Res.HH.Thermal.SH.ConvElc.SC.AC.Elec</t>
  </si>
  <si>
    <t>TES.ktoe.SI.Res.HH.Thermal.SH.ConvElc.WH</t>
  </si>
  <si>
    <t>TES.ktoe.SI.Res.HH.Thermal.SH.ConvElc.WH.LPG.NoSolar.LPG</t>
  </si>
  <si>
    <t>TES.ktoe.SI.Res.HH.Thermal.SH.ConvElc.WH.LPG.Solar</t>
  </si>
  <si>
    <t>TES.ktoe.SI.Res.HH.Thermal.SH.ConvElc.WH.LPG.Solar.LPG</t>
  </si>
  <si>
    <t>TES.ktoe.SI.Res.HH.Thermal.SH.ConvElc.WH.LPG.Solar.Solar</t>
  </si>
  <si>
    <t>TES.ktoe.SI.Res.HH.Thermal.SH.ConvElc.WH.Elc.NoSolar.Elec</t>
  </si>
  <si>
    <t>TES.ktoe.SI.Res.HH.Thermal.SH.ConvElc.WH.Elc.Solar</t>
  </si>
  <si>
    <t>TES.ktoe.SI.Res.HH.Thermal.SH.ConvElc.WH.Elc.Solar.Elec</t>
  </si>
  <si>
    <t>TES.ktoe.SI.Res.HH.Thermal.SH.ConvElc.WH.Elc.Solar.Solar</t>
  </si>
  <si>
    <t>TES.ktoe.SI.Res.HH.Thermal.SH.ConvElc.CO</t>
  </si>
  <si>
    <t>TES.ktoe.SI.Res.HH.Thermal.SH.ConvElc.CO.LPG.LPG</t>
  </si>
  <si>
    <t>TES.ktoe.SI.Res.HH.Thermal.SH.ConvElc.CO.Elc.Elec</t>
  </si>
  <si>
    <t>SI - System efficiency indicator (detailed structure)</t>
  </si>
  <si>
    <t>Eff.ratio.SI.Res.HH.Thermal.SH.Solids</t>
  </si>
  <si>
    <t>Eff.ratio.SI.Res.HH.Thermal.SH.Solids.SH</t>
  </si>
  <si>
    <t>Eff.ratio.SI.Res.HH.Thermal.SH.Solids.SH.Solids</t>
  </si>
  <si>
    <t>Eff.ratio.SI.Res.HH.Thermal.SH.Solids.SH.Elec</t>
  </si>
  <si>
    <t>Eff.ratio.SI.Res.HH.Thermal.SH.Solids.SC</t>
  </si>
  <si>
    <t>Eff.ratio.SI.Res.HH.Thermal.SH.Solids.SC.AC.Elec</t>
  </si>
  <si>
    <t>Eff.ratio.SI.Res.HH.Thermal.SH.Solids.WH</t>
  </si>
  <si>
    <t>Eff.ratio.SI.Res.HH.Thermal.SH.Solids.WH.Solids.NoSolar.Solids</t>
  </si>
  <si>
    <t>Eff.ratio.SI.Res.HH.Thermal.SH.Solids.WH.LPG.NoSolar.LPG</t>
  </si>
  <si>
    <t>Eff.ratio.SI.Res.HH.Thermal.SH.Solids.WH.LPG.Solar</t>
  </si>
  <si>
    <t>Eff.ratio.SI.Res.HH.Thermal.SH.Solids.WH.LPG.Solar.LPG</t>
  </si>
  <si>
    <t>Eff.ratio.SI.Res.HH.Thermal.SH.Solids.WH.LPG.Solar.Solar</t>
  </si>
  <si>
    <t>Eff.ratio.SI.Res.HH.Thermal.SH.Solids.WH.Elc.NoSolar.Elec</t>
  </si>
  <si>
    <t>Eff.ratio.SI.Res.HH.Thermal.SH.Solids.WH.Elc.Solar</t>
  </si>
  <si>
    <t>Eff.ratio.SI.Res.HH.Thermal.SH.Solids.WH.Elc.Solar.Elec</t>
  </si>
  <si>
    <t>Eff.ratio.SI.Res.HH.Thermal.SH.Solids.WH.Elc.Solar.Solar</t>
  </si>
  <si>
    <t>Eff.ratio.SI.Res.HH.Thermal.SH.Solids.CO</t>
  </si>
  <si>
    <t>Eff.ratio.SI.Res.HH.Thermal.SH.Solids.CO.Solids.Solids</t>
  </si>
  <si>
    <t>Eff.ratio.SI.Res.HH.Thermal.SH.Solids.CO.LPG.LPG</t>
  </si>
  <si>
    <t>Eff.ratio.SI.Res.HH.Thermal.SH.Solids.CO.Elc.Elec</t>
  </si>
  <si>
    <t>Eff.ratio.SI.Res.HH.Thermal.SH.LPG</t>
  </si>
  <si>
    <t>Eff.ratio.SI.Res.HH.Thermal.SH.LPG.SH</t>
  </si>
  <si>
    <t>Eff.ratio.SI.Res.HH.Thermal.SH.LPG.SH.LPG</t>
  </si>
  <si>
    <t>Eff.ratio.SI.Res.HH.Thermal.SH.LPG.SH.Elec</t>
  </si>
  <si>
    <t>Eff.ratio.SI.Res.HH.Thermal.SH.LPG.SC</t>
  </si>
  <si>
    <t>Eff.ratio.SI.Res.HH.Thermal.SH.LPG.SC.AC.Elec</t>
  </si>
  <si>
    <t>Eff.ratio.SI.Res.HH.Thermal.SH.LPG.WH</t>
  </si>
  <si>
    <t>Eff.ratio.SI.Res.HH.Thermal.SH.LPG.WH.LPG.NoSolar.LPG</t>
  </si>
  <si>
    <t>Eff.ratio.SI.Res.HH.Thermal.SH.LPG.WH.LPG.Solar</t>
  </si>
  <si>
    <t>Eff.ratio.SI.Res.HH.Thermal.SH.LPG.WH.LPG.Solar.LPG</t>
  </si>
  <si>
    <t>Eff.ratio.SI.Res.HH.Thermal.SH.LPG.WH.LPG.Solar.Solar</t>
  </si>
  <si>
    <t>Eff.ratio.SI.Res.HH.Thermal.SH.LPG.WH.Elc.NoSolar.Elec</t>
  </si>
  <si>
    <t>Eff.ratio.SI.Res.HH.Thermal.SH.LPG.WH.Elc.Solar</t>
  </si>
  <si>
    <t>Eff.ratio.SI.Res.HH.Thermal.SH.LPG.WH.Elc.Solar.Elec</t>
  </si>
  <si>
    <t>Eff.ratio.SI.Res.HH.Thermal.SH.LPG.WH.Elc.Solar.Solar</t>
  </si>
  <si>
    <t>Eff.ratio.SI.Res.HH.Thermal.SH.LPG.CO</t>
  </si>
  <si>
    <t>Eff.ratio.SI.Res.HH.Thermal.SH.LPG.CO.LPG.LPG</t>
  </si>
  <si>
    <t>Eff.ratio.SI.Res.HH.Thermal.SH.LPG.CO.Elc.Elec</t>
  </si>
  <si>
    <t>Eff.ratio.SI.Res.HH.Thermal.SH.Oil</t>
  </si>
  <si>
    <t>Eff.ratio.SI.Res.HH.Thermal.SH.Oil.SH</t>
  </si>
  <si>
    <t>Eff.ratio.SI.Res.HH.Thermal.SH.Oil.SH.Oil</t>
  </si>
  <si>
    <t>Eff.ratio.SI.Res.HH.Thermal.SH.Oil.SH.Elec</t>
  </si>
  <si>
    <t>Eff.ratio.SI.Res.HH.Thermal.SH.Oil.SC</t>
  </si>
  <si>
    <t>Eff.ratio.SI.Res.HH.Thermal.SH.Oil.SC.AC.Elec</t>
  </si>
  <si>
    <t>Eff.ratio.SI.Res.HH.Thermal.SH.Oil.WH</t>
  </si>
  <si>
    <t>Eff.ratio.SI.Res.HH.Thermal.SH.Oil.WH.Oil.NoSolar.Oil</t>
  </si>
  <si>
    <t>Eff.ratio.SI.Res.HH.Thermal.SH.Oil.WH.Oil.Solar</t>
  </si>
  <si>
    <t>Eff.ratio.SI.Res.HH.Thermal.SH.Oil.WH.Oil.Solar.Oil</t>
  </si>
  <si>
    <t>Eff.ratio.SI.Res.HH.Thermal.SH.Oil.WH.Oil.Solar.Solar</t>
  </si>
  <si>
    <t>Eff.ratio.SI.Res.HH.Thermal.SH.Oil.WH.Elc.NoSolar.Elec</t>
  </si>
  <si>
    <t>Eff.ratio.SI.Res.HH.Thermal.SH.Oil.WH.Elc.Solar</t>
  </si>
  <si>
    <t>Eff.ratio.SI.Res.HH.Thermal.SH.Oil.WH.Elc.Solar.Elec</t>
  </si>
  <si>
    <t>Eff.ratio.SI.Res.HH.Thermal.SH.Oil.WH.Elc.Solar.Solar</t>
  </si>
  <si>
    <t>Eff.ratio.SI.Res.HH.Thermal.SH.Oil.CO</t>
  </si>
  <si>
    <t>Eff.ratio.SI.Res.HH.Thermal.SH.Oil.CO.LPG.LPG</t>
  </si>
  <si>
    <t>Eff.ratio.SI.Res.HH.Thermal.SH.Oil.CO.Elc.Elec</t>
  </si>
  <si>
    <t>Eff.ratio.SI.Res.HH.Thermal.SH.Gas</t>
  </si>
  <si>
    <t>Eff.ratio.SI.Res.HH.Thermal.SH.Gas.SH</t>
  </si>
  <si>
    <t>Eff.ratio.SI.Res.HH.Thermal.SH.Gas.SH.Gas</t>
  </si>
  <si>
    <t>Eff.ratio.SI.Res.HH.Thermal.SH.Gas.SH.Elec</t>
  </si>
  <si>
    <t>Eff.ratio.SI.Res.HH.Thermal.SH.Gas.SC</t>
  </si>
  <si>
    <t>Eff.ratio.SI.Res.HH.Thermal.SH.Gas.SC.AC.Elec</t>
  </si>
  <si>
    <t>Eff.ratio.SI.Res.HH.Thermal.SH.Gas.WH</t>
  </si>
  <si>
    <t>Eff.ratio.SI.Res.HH.Thermal.SH.Gas.WH.Gas.NoSolar.Gas</t>
  </si>
  <si>
    <t>Eff.ratio.SI.Res.HH.Thermal.SH.Gas.WH.Gas.Solar</t>
  </si>
  <si>
    <t>Eff.ratio.SI.Res.HH.Thermal.SH.Gas.WH.Gas.Solar.Gas</t>
  </si>
  <si>
    <t>Eff.ratio.SI.Res.HH.Thermal.SH.Gas.WH.Gas.Solar.Solar</t>
  </si>
  <si>
    <t>Eff.ratio.SI.Res.HH.Thermal.SH.Gas.WH.Elc.NoSolar.Elec</t>
  </si>
  <si>
    <t>Eff.ratio.SI.Res.HH.Thermal.SH.Gas.WH.Elc.Solar</t>
  </si>
  <si>
    <t>Eff.ratio.SI.Res.HH.Thermal.SH.Gas.WH.Elc.Solar.Elec</t>
  </si>
  <si>
    <t>Eff.ratio.SI.Res.HH.Thermal.SH.Gas.WH.Elc.Solar.Solar</t>
  </si>
  <si>
    <t>Eff.ratio.SI.Res.HH.Thermal.SH.Gas.CO</t>
  </si>
  <si>
    <t>Eff.ratio.SI.Res.HH.Thermal.SH.Gas.CO.Gas.Gas</t>
  </si>
  <si>
    <t>Eff.ratio.SI.Res.HH.Thermal.SH.Gas.CO.Elc.Elec</t>
  </si>
  <si>
    <t>Eff.ratio.SI.Res.HH.Thermal.SH.Biomass</t>
  </si>
  <si>
    <t>Eff.ratio.SI.Res.HH.Thermal.SH.Biomass.SH</t>
  </si>
  <si>
    <t>Eff.ratio.SI.Res.HH.Thermal.SH.Biomass.SH.Biomass</t>
  </si>
  <si>
    <t>Eff.ratio.SI.Res.HH.Thermal.SH.Biomass.SH.Elec</t>
  </si>
  <si>
    <t>Eff.ratio.SI.Res.HH.Thermal.SH.Biomass.SC</t>
  </si>
  <si>
    <t>Eff.ratio.SI.Res.HH.Thermal.SH.Biomass.SC.AC.Elec</t>
  </si>
  <si>
    <t>Eff.ratio.SI.Res.HH.Thermal.SH.Biomass.WH</t>
  </si>
  <si>
    <t>Eff.ratio.SI.Res.HH.Thermal.SH.Biomass.WH.Biomass.NoSolar.Biomass</t>
  </si>
  <si>
    <t>Eff.ratio.SI.Res.HH.Thermal.SH.Biomass.WH.Biomass.Solar</t>
  </si>
  <si>
    <t>Eff.ratio.SI.Res.HH.Thermal.SH.Biomass.WH.Biomass.Solar.Biomass</t>
  </si>
  <si>
    <t>Eff.ratio.SI.Res.HH.Thermal.SH.Biomass.WH.Biomass.Solar.Solar</t>
  </si>
  <si>
    <t>Eff.ratio.SI.Res.HH.Thermal.SH.Biomass.WH.LPG.NoSolar.LPG</t>
  </si>
  <si>
    <t>Eff.ratio.SI.Res.HH.Thermal.SH.Biomass.WH.LPG.Solar</t>
  </si>
  <si>
    <t>Eff.ratio.SI.Res.HH.Thermal.SH.Biomass.WH.LPG.Solar.LPG</t>
  </si>
  <si>
    <t>Eff.ratio.SI.Res.HH.Thermal.SH.Biomass.WH.LPG.Solar.Solar</t>
  </si>
  <si>
    <t>Eff.ratio.SI.Res.HH.Thermal.SH.Biomass.WH.Elc.NoSolar.Elec</t>
  </si>
  <si>
    <t>Eff.ratio.SI.Res.HH.Thermal.SH.Biomass.WH.Elc.Solar</t>
  </si>
  <si>
    <t>Eff.ratio.SI.Res.HH.Thermal.SH.Biomass.WH.Elc.Solar.Elec</t>
  </si>
  <si>
    <t>Eff.ratio.SI.Res.HH.Thermal.SH.Biomass.WH.Elc.Solar.Solar</t>
  </si>
  <si>
    <t>Eff.ratio.SI.Res.HH.Thermal.SH.Biomass.CO</t>
  </si>
  <si>
    <t>Eff.ratio.SI.Res.HH.Thermal.SH.Biomass.CO.Biomass.Biomass</t>
  </si>
  <si>
    <t>Eff.ratio.SI.Res.HH.Thermal.SH.Biomass.CO.LPG.LPG</t>
  </si>
  <si>
    <t>Eff.ratio.SI.Res.HH.Thermal.SH.Biomass.CO.Elc.Elec</t>
  </si>
  <si>
    <t>Eff.ratio.SI.Res.HH.Thermal.SH.Geo</t>
  </si>
  <si>
    <t>Eff.ratio.SI.Res.HH.Thermal.SH.Geo.SH</t>
  </si>
  <si>
    <t>Eff.ratio.SI.Res.HH.Thermal.SH.Geo.SH.Geo</t>
  </si>
  <si>
    <t>Eff.ratio.SI.Res.HH.Thermal.SH.Geo.SH.Elec</t>
  </si>
  <si>
    <t>Eff.ratio.SI.Res.HH.Thermal.SH.Geo.SC</t>
  </si>
  <si>
    <t>Eff.ratio.SI.Res.HH.Thermal.SH.Geo.SC.AC.Elec</t>
  </si>
  <si>
    <t>Eff.ratio.SI.Res.HH.Thermal.SH.Geo.WH</t>
  </si>
  <si>
    <t>Eff.ratio.SI.Res.HH.Thermal.SH.Geo.WH.Geo.NoSolar.Geo</t>
  </si>
  <si>
    <t>Eff.ratio.SI.Res.HH.Thermal.SH.Geo.WH.Geo.Solar</t>
  </si>
  <si>
    <t>Eff.ratio.SI.Res.HH.Thermal.SH.Geo.WH.Geo.Solar.Geo</t>
  </si>
  <si>
    <t>Eff.ratio.SI.Res.HH.Thermal.SH.Geo.WH.Geo.Solar.Solar</t>
  </si>
  <si>
    <t>Eff.ratio.SI.Res.HH.Thermal.SH.Geo.WH.Elc.NoSolar.Elec</t>
  </si>
  <si>
    <t>Eff.ratio.SI.Res.HH.Thermal.SH.Geo.WH.Elc.Solar</t>
  </si>
  <si>
    <t>Eff.ratio.SI.Res.HH.Thermal.SH.Geo.WH.Elc.Solar.Elec</t>
  </si>
  <si>
    <t>Eff.ratio.SI.Res.HH.Thermal.SH.Geo.WH.Elc.Solar.Solar</t>
  </si>
  <si>
    <t>Eff.ratio.SI.Res.HH.Thermal.SH.Geo.CO</t>
  </si>
  <si>
    <t>Eff.ratio.SI.Res.HH.Thermal.SH.Geo.CO.LPG.LPG</t>
  </si>
  <si>
    <t>Eff.ratio.SI.Res.HH.Thermal.SH.Geo.CO.Elc.Elec</t>
  </si>
  <si>
    <t>Eff.ratio.SI.Res.HH.Thermal.SH.DistrHeat</t>
  </si>
  <si>
    <t>Eff.ratio.SI.Res.HH.Thermal.SH.DistrHeat.SH</t>
  </si>
  <si>
    <t>Eff.ratio.SI.Res.HH.Thermal.SH.DistrHeat.SH.Steam_Distr</t>
  </si>
  <si>
    <t>Eff.ratio.SI.Res.HH.Thermal.SH.DistrHeat.SH.Elec</t>
  </si>
  <si>
    <t>Eff.ratio.SI.Res.HH.Thermal.SH.DistrHeat.SC</t>
  </si>
  <si>
    <t>Eff.ratio.SI.Res.HH.Thermal.SH.DistrHeat.SC.AC.Elec</t>
  </si>
  <si>
    <t>Eff.ratio.SI.Res.HH.Thermal.SH.DistrHeat.WH</t>
  </si>
  <si>
    <t>Eff.ratio.SI.Res.HH.Thermal.SH.DistrHeat.WH.DistrHeat.NoSolar.Steam_Distr</t>
  </si>
  <si>
    <t>Eff.ratio.SI.Res.HH.Thermal.SH.DistrHeat.WH.DistrHeat.Solar</t>
  </si>
  <si>
    <t>Eff.ratio.SI.Res.HH.Thermal.SH.DistrHeat.WH.DistrHeat.Solar.Steam_Distr</t>
  </si>
  <si>
    <t>Eff.ratio.SI.Res.HH.Thermal.SH.DistrHeat.WH.DistrHeat.Solar.Solar</t>
  </si>
  <si>
    <t>Eff.ratio.SI.Res.HH.Thermal.SH.DistrHeat.WH.Elc.NoSolar.Elec</t>
  </si>
  <si>
    <t>Eff.ratio.SI.Res.HH.Thermal.SH.DistrHeat.WH.Elc.Solar</t>
  </si>
  <si>
    <t>Eff.ratio.SI.Res.HH.Thermal.SH.DistrHeat.WH.Elc.Solar.Elec</t>
  </si>
  <si>
    <t>Eff.ratio.SI.Res.HH.Thermal.SH.DistrHeat.WH.Elc.Solar.Solar</t>
  </si>
  <si>
    <t>Eff.ratio.SI.Res.HH.Thermal.SH.DistrHeat.CO</t>
  </si>
  <si>
    <t>Eff.ratio.SI.Res.HH.Thermal.SH.DistrHeat.CO.LPG.LPG</t>
  </si>
  <si>
    <t>Eff.ratio.SI.Res.HH.Thermal.SH.DistrHeat.CO.Elc.Elec</t>
  </si>
  <si>
    <t>Eff.ratio.SI.Res.HH.Thermal.SH.AdvElc</t>
  </si>
  <si>
    <t>Eff.ratio.SI.Res.HH.Thermal.SH.AdvElc.SH</t>
  </si>
  <si>
    <t>Eff.ratio.SI.Res.HH.Thermal.SH.AdvElc.SH.Elec</t>
  </si>
  <si>
    <t>Eff.ratio.SI.Res.HH.Thermal.SH.AdvElc.SC</t>
  </si>
  <si>
    <t>Eff.ratio.SI.Res.HH.Thermal.SH.AdvElc.SC.AC.Elec</t>
  </si>
  <si>
    <t>Eff.ratio.SI.Res.HH.Thermal.SH.AdvElc.WH</t>
  </si>
  <si>
    <t>Eff.ratio.SI.Res.HH.Thermal.SH.AdvElc.WH.LPG.NoSolar.LPG</t>
  </si>
  <si>
    <t>Eff.ratio.SI.Res.HH.Thermal.SH.AdvElc.WH.LPG.Solar</t>
  </si>
  <si>
    <t>Eff.ratio.SI.Res.HH.Thermal.SH.AdvElc.WH.LPG.Solar.LPG</t>
  </si>
  <si>
    <t>Eff.ratio.SI.Res.HH.Thermal.SH.AdvElc.WH.LPG.Solar.Solar</t>
  </si>
  <si>
    <t>Eff.ratio.SI.Res.HH.Thermal.SH.AdvElc.WH.Elc.NoSolar.Elec</t>
  </si>
  <si>
    <t>Eff.ratio.SI.Res.HH.Thermal.SH.AdvElc.WH.Elc.Solar</t>
  </si>
  <si>
    <t>Eff.ratio.SI.Res.HH.Thermal.SH.AdvElc.WH.Elc.Solar.Elec</t>
  </si>
  <si>
    <t>Eff.ratio.SI.Res.HH.Thermal.SH.AdvElc.WH.Elc.Solar.Solar</t>
  </si>
  <si>
    <t>Eff.ratio.SI.Res.HH.Thermal.SH.AdvElc.CO</t>
  </si>
  <si>
    <t>Eff.ratio.SI.Res.HH.Thermal.SH.AdvElc.CO.LPG.LPG</t>
  </si>
  <si>
    <t>Eff.ratio.SI.Res.HH.Thermal.SH.AdvElc.CO.Elc.Elec</t>
  </si>
  <si>
    <t>Eff.ratio.SI.Res.HH.Thermal.SH.ConvElc</t>
  </si>
  <si>
    <t>Eff.ratio.SI.Res.HH.Thermal.SH.ConvElc.SH</t>
  </si>
  <si>
    <t>Eff.ratio.SI.Res.HH.Thermal.SH.ConvElc.SH.Elec</t>
  </si>
  <si>
    <t>Eff.ratio.SI.Res.HH.Thermal.SH.ConvElc.SC</t>
  </si>
  <si>
    <t>Eff.ratio.SI.Res.HH.Thermal.SH.ConvElc.SC.AC.Elec</t>
  </si>
  <si>
    <t>Eff.ratio.SI.Res.HH.Thermal.SH.ConvElc.WH</t>
  </si>
  <si>
    <t>Eff.ratio.SI.Res.HH.Thermal.SH.ConvElc.WH.LPG.NoSolar.LPG</t>
  </si>
  <si>
    <t>Eff.ratio.SI.Res.HH.Thermal.SH.ConvElc.WH.LPG.Solar</t>
  </si>
  <si>
    <t>Eff.ratio.SI.Res.HH.Thermal.SH.ConvElc.WH.LPG.Solar.LPG</t>
  </si>
  <si>
    <t>Eff.ratio.SI.Res.HH.Thermal.SH.ConvElc.WH.LPG.Solar.Solar</t>
  </si>
  <si>
    <t>Eff.ratio.SI.Res.HH.Thermal.SH.ConvElc.WH.Elc.NoSolar.Elec</t>
  </si>
  <si>
    <t>Eff.ratio.SI.Res.HH.Thermal.SH.ConvElc.WH.Elc.Solar</t>
  </si>
  <si>
    <t>Eff.ratio.SI.Res.HH.Thermal.SH.ConvElc.WH.Elc.Solar.Elec</t>
  </si>
  <si>
    <t>Eff.ratio.SI.Res.HH.Thermal.SH.ConvElc.WH.Elc.Solar.Solar</t>
  </si>
  <si>
    <t>Eff.ratio.SI.Res.HH.Thermal.SH.ConvElc.CO</t>
  </si>
  <si>
    <t>Eff.ratio.SI.Res.HH.Thermal.SH.ConvElc.CO.LPG.LPG</t>
  </si>
  <si>
    <t>Eff.ratio.SI.Res.HH.Thermal.SH.ConvElc.CO.Elc.Elec</t>
  </si>
  <si>
    <t>SI - CO2 emissions (detailed structure)</t>
  </si>
  <si>
    <t>EMI.ktCO2.SI.Res.HH.Thermal.SH.Solids</t>
  </si>
  <si>
    <t>EMI.ktCO2.SI.Res.HH.Thermal.SH.Solids.SH</t>
  </si>
  <si>
    <t>EMI.ktCO2.SI.Res.HH.Thermal.SH.Solids.SH.Solids</t>
  </si>
  <si>
    <t>EMI.ktCO2.SI.Res.HH.Thermal.SH.Solids.SH.Elec</t>
  </si>
  <si>
    <t>EMI.ktCO2.SI.Res.HH.Thermal.SH.Solids.SC</t>
  </si>
  <si>
    <t>EMI.ktCO2.SI.Res.HH.Thermal.SH.Solids.SC.AC.Elec</t>
  </si>
  <si>
    <t>EMI.ktCO2.SI.Res.HH.Thermal.SH.Solids.WH</t>
  </si>
  <si>
    <t>EMI.ktCO2.SI.Res.HH.Thermal.SH.Solids.WH.Solids.NoSolar.Solids</t>
  </si>
  <si>
    <t>EMI.ktCO2.SI.Res.HH.Thermal.SH.Solids.WH.LPG.NoSolar.LPG</t>
  </si>
  <si>
    <t>EMI.ktCO2.SI.Res.HH.Thermal.SH.Solids.WH.LPG.Solar</t>
  </si>
  <si>
    <t>EMI.ktCO2.SI.Res.HH.Thermal.SH.Solids.WH.LPG.Solar.LPG</t>
  </si>
  <si>
    <t>EMI.ktCO2.SI.Res.HH.Thermal.SH.Solids.WH.LPG.Solar.Solar</t>
  </si>
  <si>
    <t>EMI.ktCO2.SI.Res.HH.Thermal.SH.Solids.WH.Elc.NoSolar.Elec</t>
  </si>
  <si>
    <t>EMI.ktCO2.SI.Res.HH.Thermal.SH.Solids.WH.Elc.Solar</t>
  </si>
  <si>
    <t>EMI.ktCO2.SI.Res.HH.Thermal.SH.Solids.WH.Elc.Solar.Elec</t>
  </si>
  <si>
    <t>EMI.ktCO2.SI.Res.HH.Thermal.SH.Solids.WH.Elc.Solar.Solar</t>
  </si>
  <si>
    <t>EMI.ktCO2.SI.Res.HH.Thermal.SH.Solids.CO</t>
  </si>
  <si>
    <t>EMI.ktCO2.SI.Res.HH.Thermal.SH.Solids.CO.Solids.Solids</t>
  </si>
  <si>
    <t>EMI.ktCO2.SI.Res.HH.Thermal.SH.Solids.CO.LPG.LPG</t>
  </si>
  <si>
    <t>EMI.ktCO2.SI.Res.HH.Thermal.SH.Solids.CO.Elc.Elec</t>
  </si>
  <si>
    <t>EMI.ktCO2.SI.Res.HH.Thermal.SH.LPG</t>
  </si>
  <si>
    <t>EMI.ktCO2.SI.Res.HH.Thermal.SH.LPG.SH</t>
  </si>
  <si>
    <t>EMI.ktCO2.SI.Res.HH.Thermal.SH.LPG.SH.LPG</t>
  </si>
  <si>
    <t>EMI.ktCO2.SI.Res.HH.Thermal.SH.LPG.SH.Elec</t>
  </si>
  <si>
    <t>EMI.ktCO2.SI.Res.HH.Thermal.SH.LPG.SC</t>
  </si>
  <si>
    <t>EMI.ktCO2.SI.Res.HH.Thermal.SH.LPG.SC.AC.Elec</t>
  </si>
  <si>
    <t>EMI.ktCO2.SI.Res.HH.Thermal.SH.LPG.WH</t>
  </si>
  <si>
    <t>EMI.ktCO2.SI.Res.HH.Thermal.SH.LPG.WH.LPG.NoSolar.LPG</t>
  </si>
  <si>
    <t>EMI.ktCO2.SI.Res.HH.Thermal.SH.LPG.WH.LPG.Solar</t>
  </si>
  <si>
    <t>EMI.ktCO2.SI.Res.HH.Thermal.SH.LPG.WH.LPG.Solar.LPG</t>
  </si>
  <si>
    <t>EMI.ktCO2.SI.Res.HH.Thermal.SH.LPG.WH.LPG.Solar.Solar</t>
  </si>
  <si>
    <t>EMI.ktCO2.SI.Res.HH.Thermal.SH.LPG.WH.Elc.NoSolar.Elec</t>
  </si>
  <si>
    <t>EMI.ktCO2.SI.Res.HH.Thermal.SH.LPG.WH.Elc.Solar</t>
  </si>
  <si>
    <t>EMI.ktCO2.SI.Res.HH.Thermal.SH.LPG.WH.Elc.Solar.Elec</t>
  </si>
  <si>
    <t>EMI.ktCO2.SI.Res.HH.Thermal.SH.LPG.WH.Elc.Solar.Solar</t>
  </si>
  <si>
    <t>EMI.ktCO2.SI.Res.HH.Thermal.SH.LPG.CO</t>
  </si>
  <si>
    <t>EMI.ktCO2.SI.Res.HH.Thermal.SH.LPG.CO.LPG.LPG</t>
  </si>
  <si>
    <t>EMI.ktCO2.SI.Res.HH.Thermal.SH.LPG.CO.Elc.Elec</t>
  </si>
  <si>
    <t>EMI.ktCO2.SI.Res.HH.Thermal.SH.Oil</t>
  </si>
  <si>
    <t>EMI.ktCO2.SI.Res.HH.Thermal.SH.Oil.SH</t>
  </si>
  <si>
    <t>EMI.ktCO2.SI.Res.HH.Thermal.SH.Oil.SH.Oil</t>
  </si>
  <si>
    <t>EMI.ktCO2.SI.Res.HH.Thermal.SH.Oil.SH.Elec</t>
  </si>
  <si>
    <t>EMI.ktCO2.SI.Res.HH.Thermal.SH.Oil.SC</t>
  </si>
  <si>
    <t>EMI.ktCO2.SI.Res.HH.Thermal.SH.Oil.SC.AC.Elec</t>
  </si>
  <si>
    <t>EMI.ktCO2.SI.Res.HH.Thermal.SH.Oil.WH</t>
  </si>
  <si>
    <t>EMI.ktCO2.SI.Res.HH.Thermal.SH.Oil.WH.Oil.NoSolar.Oil</t>
  </si>
  <si>
    <t>EMI.ktCO2.SI.Res.HH.Thermal.SH.Oil.WH.Oil.Solar</t>
  </si>
  <si>
    <t>EMI.ktCO2.SI.Res.HH.Thermal.SH.Oil.WH.Oil.Solar.Oil</t>
  </si>
  <si>
    <t>EMI.ktCO2.SI.Res.HH.Thermal.SH.Oil.WH.Oil.Solar.Solar</t>
  </si>
  <si>
    <t>EMI.ktCO2.SI.Res.HH.Thermal.SH.Oil.WH.Elc.NoSolar.Elec</t>
  </si>
  <si>
    <t>EMI.ktCO2.SI.Res.HH.Thermal.SH.Oil.WH.Elc.Solar</t>
  </si>
  <si>
    <t>EMI.ktCO2.SI.Res.HH.Thermal.SH.Oil.WH.Elc.Solar.Elec</t>
  </si>
  <si>
    <t>EMI.ktCO2.SI.Res.HH.Thermal.SH.Oil.WH.Elc.Solar.Solar</t>
  </si>
  <si>
    <t>EMI.ktCO2.SI.Res.HH.Thermal.SH.Oil.CO</t>
  </si>
  <si>
    <t>EMI.ktCO2.SI.Res.HH.Thermal.SH.Oil.CO.LPG.LPG</t>
  </si>
  <si>
    <t>EMI.ktCO2.SI.Res.HH.Thermal.SH.Oil.CO.Elc.Elec</t>
  </si>
  <si>
    <t>EMI.ktCO2.SI.Res.HH.Thermal.SH.Gas</t>
  </si>
  <si>
    <t>EMI.ktCO2.SI.Res.HH.Thermal.SH.Gas.SH</t>
  </si>
  <si>
    <t>EMI.ktCO2.SI.Res.HH.Thermal.SH.Gas.SH.Gas</t>
  </si>
  <si>
    <t>EMI.ktCO2.SI.Res.HH.Thermal.SH.Gas.SH.Elec</t>
  </si>
  <si>
    <t>EMI.ktCO2.SI.Res.HH.Thermal.SH.Gas.SC</t>
  </si>
  <si>
    <t>EMI.ktCO2.SI.Res.HH.Thermal.SH.Gas.SC.AC.Elec</t>
  </si>
  <si>
    <t>EMI.ktCO2.SI.Res.HH.Thermal.SH.Gas.WH</t>
  </si>
  <si>
    <t>EMI.ktCO2.SI.Res.HH.Thermal.SH.Gas.WH.Gas.NoSolar.Gas</t>
  </si>
  <si>
    <t>EMI.ktCO2.SI.Res.HH.Thermal.SH.Gas.WH.Gas.Solar</t>
  </si>
  <si>
    <t>EMI.ktCO2.SI.Res.HH.Thermal.SH.Gas.WH.Gas.Solar.Gas</t>
  </si>
  <si>
    <t>EMI.ktCO2.SI.Res.HH.Thermal.SH.Gas.WH.Gas.Solar.Solar</t>
  </si>
  <si>
    <t>EMI.ktCO2.SI.Res.HH.Thermal.SH.Gas.WH.Elc.NoSolar.Elec</t>
  </si>
  <si>
    <t>EMI.ktCO2.SI.Res.HH.Thermal.SH.Gas.WH.Elc.Solar</t>
  </si>
  <si>
    <t>EMI.ktCO2.SI.Res.HH.Thermal.SH.Gas.WH.Elc.Solar.Elec</t>
  </si>
  <si>
    <t>EMI.ktCO2.SI.Res.HH.Thermal.SH.Gas.WH.Elc.Solar.Solar</t>
  </si>
  <si>
    <t>EMI.ktCO2.SI.Res.HH.Thermal.SH.Gas.CO</t>
  </si>
  <si>
    <t>EMI.ktCO2.SI.Res.HH.Thermal.SH.Gas.CO.Gas.Gas</t>
  </si>
  <si>
    <t>EMI.ktCO2.SI.Res.HH.Thermal.SH.Gas.CO.Elc.Elec</t>
  </si>
  <si>
    <t>EMI.ktCO2.SI.Res.HH.Thermal.SH.Biomass</t>
  </si>
  <si>
    <t>EMI.ktCO2.SI.Res.HH.Thermal.SH.Biomass.SH</t>
  </si>
  <si>
    <t>EMI.ktCO2.SI.Res.HH.Thermal.SH.Biomass.SH.Biomass</t>
  </si>
  <si>
    <t>EMI.ktCO2.SI.Res.HH.Thermal.SH.Biomass.SH.Elec</t>
  </si>
  <si>
    <t>EMI.ktCO2.SI.Res.HH.Thermal.SH.Biomass.SC</t>
  </si>
  <si>
    <t>EMI.ktCO2.SI.Res.HH.Thermal.SH.Biomass.SC.AC.Elec</t>
  </si>
  <si>
    <t>EMI.ktCO2.SI.Res.HH.Thermal.SH.Biomass.WH</t>
  </si>
  <si>
    <t>EMI.ktCO2.SI.Res.HH.Thermal.SH.Biomass.WH.Biomass.NoSolar.Biomass</t>
  </si>
  <si>
    <t>EMI.ktCO2.SI.Res.HH.Thermal.SH.Biomass.WH.Biomass.Solar</t>
  </si>
  <si>
    <t>EMI.ktCO2.SI.Res.HH.Thermal.SH.Biomass.WH.Biomass.Solar.Biomass</t>
  </si>
  <si>
    <t>EMI.ktCO2.SI.Res.HH.Thermal.SH.Biomass.WH.Biomass.Solar.Solar</t>
  </si>
  <si>
    <t>EMI.ktCO2.SI.Res.HH.Thermal.SH.Biomass.WH.LPG.NoSolar.LPG</t>
  </si>
  <si>
    <t>EMI.ktCO2.SI.Res.HH.Thermal.SH.Biomass.WH.LPG.Solar</t>
  </si>
  <si>
    <t>EMI.ktCO2.SI.Res.HH.Thermal.SH.Biomass.WH.LPG.Solar.LPG</t>
  </si>
  <si>
    <t>EMI.ktCO2.SI.Res.HH.Thermal.SH.Biomass.WH.LPG.Solar.Solar</t>
  </si>
  <si>
    <t>EMI.ktCO2.SI.Res.HH.Thermal.SH.Biomass.WH.Elc.NoSolar.Elec</t>
  </si>
  <si>
    <t>EMI.ktCO2.SI.Res.HH.Thermal.SH.Biomass.WH.Elc.Solar</t>
  </si>
  <si>
    <t>EMI.ktCO2.SI.Res.HH.Thermal.SH.Biomass.WH.Elc.Solar.Elec</t>
  </si>
  <si>
    <t>EMI.ktCO2.SI.Res.HH.Thermal.SH.Biomass.WH.Elc.Solar.Solar</t>
  </si>
  <si>
    <t>EMI.ktCO2.SI.Res.HH.Thermal.SH.Biomass.CO</t>
  </si>
  <si>
    <t>EMI.ktCO2.SI.Res.HH.Thermal.SH.Biomass.CO.Biomass.Biomass</t>
  </si>
  <si>
    <t>EMI.ktCO2.SI.Res.HH.Thermal.SH.Biomass.CO.LPG.LPG</t>
  </si>
  <si>
    <t>EMI.ktCO2.SI.Res.HH.Thermal.SH.Biomass.CO.Elc.Elec</t>
  </si>
  <si>
    <t>EMI.ktCO2.SI.Res.HH.Thermal.SH.Geo</t>
  </si>
  <si>
    <t>EMI.ktCO2.SI.Res.HH.Thermal.SH.Geo.SH</t>
  </si>
  <si>
    <t>EMI.ktCO2.SI.Res.HH.Thermal.SH.Geo.SH.Geo</t>
  </si>
  <si>
    <t>EMI.ktCO2.SI.Res.HH.Thermal.SH.Geo.SH.Elec</t>
  </si>
  <si>
    <t>EMI.ktCO2.SI.Res.HH.Thermal.SH.Geo.SC</t>
  </si>
  <si>
    <t>EMI.ktCO2.SI.Res.HH.Thermal.SH.Geo.SC.AC.Elec</t>
  </si>
  <si>
    <t>EMI.ktCO2.SI.Res.HH.Thermal.SH.Geo.WH</t>
  </si>
  <si>
    <t>EMI.ktCO2.SI.Res.HH.Thermal.SH.Geo.WH.Geo.NoSolar.Geo</t>
  </si>
  <si>
    <t>EMI.ktCO2.SI.Res.HH.Thermal.SH.Geo.WH.Geo.Solar</t>
  </si>
  <si>
    <t>EMI.ktCO2.SI.Res.HH.Thermal.SH.Geo.WH.Geo.Solar.Geo</t>
  </si>
  <si>
    <t>EMI.ktCO2.SI.Res.HH.Thermal.SH.Geo.WH.Geo.Solar.Solar</t>
  </si>
  <si>
    <t>EMI.ktCO2.SI.Res.HH.Thermal.SH.Geo.WH.Elc.NoSolar.Elec</t>
  </si>
  <si>
    <t>EMI.ktCO2.SI.Res.HH.Thermal.SH.Geo.WH.Elc.Solar</t>
  </si>
  <si>
    <t>EMI.ktCO2.SI.Res.HH.Thermal.SH.Geo.WH.Elc.Solar.Elec</t>
  </si>
  <si>
    <t>EMI.ktCO2.SI.Res.HH.Thermal.SH.Geo.WH.Elc.Solar.Solar</t>
  </si>
  <si>
    <t>EMI.ktCO2.SI.Res.HH.Thermal.SH.Geo.CO</t>
  </si>
  <si>
    <t>EMI.ktCO2.SI.Res.HH.Thermal.SH.Geo.CO.LPG.LPG</t>
  </si>
  <si>
    <t>EMI.ktCO2.SI.Res.HH.Thermal.SH.Geo.CO.Elc.Elec</t>
  </si>
  <si>
    <t>EMI.ktCO2.SI.Res.HH.Thermal.SH.DistrHeat</t>
  </si>
  <si>
    <t>EMI.ktCO2.SI.Res.HH.Thermal.SH.DistrHeat.SH</t>
  </si>
  <si>
    <t>EMI.ktCO2.SI.Res.HH.Thermal.SH.DistrHeat.SH.Steam_Distr</t>
  </si>
  <si>
    <t>EMI.ktCO2.SI.Res.HH.Thermal.SH.DistrHeat.SH.Elec</t>
  </si>
  <si>
    <t>EMI.ktCO2.SI.Res.HH.Thermal.SH.DistrHeat.SC</t>
  </si>
  <si>
    <t>EMI.ktCO2.SI.Res.HH.Thermal.SH.DistrHeat.SC.AC.Elec</t>
  </si>
  <si>
    <t>EMI.ktCO2.SI.Res.HH.Thermal.SH.DistrHeat.WH</t>
  </si>
  <si>
    <t>EMI.ktCO2.SI.Res.HH.Thermal.SH.DistrHeat.WH.DistrHeat.NoSolar.Steam_Distr</t>
  </si>
  <si>
    <t>EMI.ktCO2.SI.Res.HH.Thermal.SH.DistrHeat.WH.DistrHeat.Solar</t>
  </si>
  <si>
    <t>EMI.ktCO2.SI.Res.HH.Thermal.SH.DistrHeat.WH.DistrHeat.Solar.Steam_Distr</t>
  </si>
  <si>
    <t>EMI.ktCO2.SI.Res.HH.Thermal.SH.DistrHeat.WH.DistrHeat.Solar.Solar</t>
  </si>
  <si>
    <t>EMI.ktCO2.SI.Res.HH.Thermal.SH.DistrHeat.WH.Elc.NoSolar.Elec</t>
  </si>
  <si>
    <t>EMI.ktCO2.SI.Res.HH.Thermal.SH.DistrHeat.WH.Elc.Solar</t>
  </si>
  <si>
    <t>EMI.ktCO2.SI.Res.HH.Thermal.SH.DistrHeat.WH.Elc.Solar.Elec</t>
  </si>
  <si>
    <t>EMI.ktCO2.SI.Res.HH.Thermal.SH.DistrHeat.WH.Elc.Solar.Solar</t>
  </si>
  <si>
    <t>EMI.ktCO2.SI.Res.HH.Thermal.SH.DistrHeat.CO</t>
  </si>
  <si>
    <t>EMI.ktCO2.SI.Res.HH.Thermal.SH.DistrHeat.CO.LPG.LPG</t>
  </si>
  <si>
    <t>EMI.ktCO2.SI.Res.HH.Thermal.SH.DistrHeat.CO.Elc.Elec</t>
  </si>
  <si>
    <t>EMI.ktCO2.SI.Res.HH.Thermal.SH.AdvElc</t>
  </si>
  <si>
    <t>EMI.ktCO2.SI.Res.HH.Thermal.SH.AdvElc.SH</t>
  </si>
  <si>
    <t>EMI.ktCO2.SI.Res.HH.Thermal.SH.AdvElc.SH.Elec</t>
  </si>
  <si>
    <t>EMI.ktCO2.SI.Res.HH.Thermal.SH.AdvElc.SC</t>
  </si>
  <si>
    <t>EMI.ktCO2.SI.Res.HH.Thermal.SH.AdvElc.SC.AC.Elec</t>
  </si>
  <si>
    <t>EMI.ktCO2.SI.Res.HH.Thermal.SH.AdvElc.WH</t>
  </si>
  <si>
    <t>EMI.ktCO2.SI.Res.HH.Thermal.SH.AdvElc.WH.LPG.NoSolar.LPG</t>
  </si>
  <si>
    <t>EMI.ktCO2.SI.Res.HH.Thermal.SH.AdvElc.WH.LPG.Solar</t>
  </si>
  <si>
    <t>EMI.ktCO2.SI.Res.HH.Thermal.SH.AdvElc.WH.LPG.Solar.LPG</t>
  </si>
  <si>
    <t>EMI.ktCO2.SI.Res.HH.Thermal.SH.AdvElc.WH.LPG.Solar.Solar</t>
  </si>
  <si>
    <t>EMI.ktCO2.SI.Res.HH.Thermal.SH.AdvElc.WH.Elc.NoSolar.Elec</t>
  </si>
  <si>
    <t>EMI.ktCO2.SI.Res.HH.Thermal.SH.AdvElc.WH.Elc.Solar</t>
  </si>
  <si>
    <t>EMI.ktCO2.SI.Res.HH.Thermal.SH.AdvElc.WH.Elc.Solar.Elec</t>
  </si>
  <si>
    <t>EMI.ktCO2.SI.Res.HH.Thermal.SH.AdvElc.WH.Elc.Solar.Solar</t>
  </si>
  <si>
    <t>EMI.ktCO2.SI.Res.HH.Thermal.SH.AdvElc.CO</t>
  </si>
  <si>
    <t>EMI.ktCO2.SI.Res.HH.Thermal.SH.AdvElc.CO.LPG.LPG</t>
  </si>
  <si>
    <t>EMI.ktCO2.SI.Res.HH.Thermal.SH.AdvElc.CO.Elc.Elec</t>
  </si>
  <si>
    <t>EMI.ktCO2.SI.Res.HH.Thermal.SH.ConvElc</t>
  </si>
  <si>
    <t>EMI.ktCO2.SI.Res.HH.Thermal.SH.ConvElc.SH</t>
  </si>
  <si>
    <t>EMI.ktCO2.SI.Res.HH.Thermal.SH.ConvElc.SH.Elec</t>
  </si>
  <si>
    <t>EMI.ktCO2.SI.Res.HH.Thermal.SH.ConvElc.SC</t>
  </si>
  <si>
    <t>EMI.ktCO2.SI.Res.HH.Thermal.SH.ConvElc.SC.AC.Elec</t>
  </si>
  <si>
    <t>EMI.ktCO2.SI.Res.HH.Thermal.SH.ConvElc.WH</t>
  </si>
  <si>
    <t>EMI.ktCO2.SI.Res.HH.Thermal.SH.ConvElc.WH.LPG.NoSolar.LPG</t>
  </si>
  <si>
    <t>EMI.ktCO2.SI.Res.HH.Thermal.SH.ConvElc.WH.LPG.Solar</t>
  </si>
  <si>
    <t>EMI.ktCO2.SI.Res.HH.Thermal.SH.ConvElc.WH.LPG.Solar.LPG</t>
  </si>
  <si>
    <t>EMI.ktCO2.SI.Res.HH.Thermal.SH.ConvElc.WH.LPG.Solar.Solar</t>
  </si>
  <si>
    <t>EMI.ktCO2.SI.Res.HH.Thermal.SH.ConvElc.WH.Elc.NoSolar.Elec</t>
  </si>
  <si>
    <t>EMI.ktCO2.SI.Res.HH.Thermal.SH.ConvElc.WH.Elc.Solar</t>
  </si>
  <si>
    <t>EMI.ktCO2.SI.Res.HH.Thermal.SH.ConvElc.WH.Elc.Solar.Elec</t>
  </si>
  <si>
    <t>EMI.ktCO2.SI.Res.HH.Thermal.SH.ConvElc.WH.Elc.Solar.Solar</t>
  </si>
  <si>
    <t>EMI.ktCO2.SI.Res.HH.Thermal.SH.ConvElc.CO</t>
  </si>
  <si>
    <t>EMI.ktCO2.SI.Res.HH.Thermal.SH.ConvElc.CO.LPG.LPG</t>
  </si>
  <si>
    <t>EMI.ktCO2.SI.Res.HH.Thermal.SH.ConvElc.CO.Elc.Elec</t>
  </si>
  <si>
    <t>SI - Final energy consumption per household (detailed structure)</t>
  </si>
  <si>
    <t>FEC_per_household.kWh.SI.Res.HH.Thermal.SH.Solids</t>
  </si>
  <si>
    <t>FEC_per_household.kWh.SI.Res.HH.Thermal.SH.Solids.SH</t>
  </si>
  <si>
    <t>FEC_per_household.kWh.SI.Res.HH.Thermal.SH.Solids.SH.Solids</t>
  </si>
  <si>
    <t>FEC_per_household.kWh.SI.Res.HH.Thermal.SH.Solids.SH.Elec</t>
  </si>
  <si>
    <t>FEC_per_household.kWh.SI.Res.HH.Thermal.SH.Solids.SC</t>
  </si>
  <si>
    <t>FEC_per_household.kWh.SI.Res.HH.Thermal.SH.Solids.SC.AC.Elec</t>
  </si>
  <si>
    <t>FEC_per_household.kWh.SI.Res.HH.Thermal.SH.Solids.WH</t>
  </si>
  <si>
    <t>FEC_per_household.kWh.SI.Res.HH.Thermal.SH.Solids.WH.Solids.NoSolar.Solids</t>
  </si>
  <si>
    <t>FEC_per_household.kWh.SI.Res.HH.Thermal.SH.Solids.WH.LPG.NoSolar.LPG</t>
  </si>
  <si>
    <t>FEC_per_household.kWh.SI.Res.HH.Thermal.SH.Solids.WH.LPG.Solar</t>
  </si>
  <si>
    <t>FEC_per_household.kWh.SI.Res.HH.Thermal.SH.Solids.WH.LPG.Solar.LPG</t>
  </si>
  <si>
    <t>FEC_per_household.kWh.SI.Res.HH.Thermal.SH.Solids.WH.LPG.Solar.Solar</t>
  </si>
  <si>
    <t>FEC_per_household.kWh.SI.Res.HH.Thermal.SH.Solids.WH.Elc.NoSolar.Elec</t>
  </si>
  <si>
    <t>FEC_per_household.kWh.SI.Res.HH.Thermal.SH.Solids.WH.Elc.Solar</t>
  </si>
  <si>
    <t>FEC_per_household.kWh.SI.Res.HH.Thermal.SH.Solids.WH.Elc.Solar.Elec</t>
  </si>
  <si>
    <t>FEC_per_household.kWh.SI.Res.HH.Thermal.SH.Solids.WH.Elc.Solar.Solar</t>
  </si>
  <si>
    <t>FEC_per_household.kWh.SI.Res.HH.Thermal.SH.Solids.CO</t>
  </si>
  <si>
    <t>FEC_per_household.kWh.SI.Res.HH.Thermal.SH.Solids.CO.Solids.Solids</t>
  </si>
  <si>
    <t>FEC_per_household.kWh.SI.Res.HH.Thermal.SH.Solids.CO.LPG.LPG</t>
  </si>
  <si>
    <t>FEC_per_household.kWh.SI.Res.HH.Thermal.SH.Solids.CO.Elc.Elec</t>
  </si>
  <si>
    <t>FEC_per_household.kWh.SI.Res.HH.Thermal.SH.LPG</t>
  </si>
  <si>
    <t>FEC_per_household.kWh.SI.Res.HH.Thermal.SH.LPG.SH</t>
  </si>
  <si>
    <t>FEC_per_household.kWh.SI.Res.HH.Thermal.SH.LPG.SH.LPG</t>
  </si>
  <si>
    <t>FEC_per_household.kWh.SI.Res.HH.Thermal.SH.LPG.SH.Elec</t>
  </si>
  <si>
    <t>FEC_per_household.kWh.SI.Res.HH.Thermal.SH.LPG.SC</t>
  </si>
  <si>
    <t>FEC_per_household.kWh.SI.Res.HH.Thermal.SH.LPG.SC.AC.Elec</t>
  </si>
  <si>
    <t>FEC_per_household.kWh.SI.Res.HH.Thermal.SH.LPG.WH</t>
  </si>
  <si>
    <t>FEC_per_household.kWh.SI.Res.HH.Thermal.SH.LPG.WH.LPG.NoSolar.LPG</t>
  </si>
  <si>
    <t>FEC_per_household.kWh.SI.Res.HH.Thermal.SH.LPG.WH.LPG.Solar</t>
  </si>
  <si>
    <t>FEC_per_household.kWh.SI.Res.HH.Thermal.SH.LPG.WH.LPG.Solar.LPG</t>
  </si>
  <si>
    <t>FEC_per_household.kWh.SI.Res.HH.Thermal.SH.LPG.WH.LPG.Solar.Solar</t>
  </si>
  <si>
    <t>FEC_per_household.kWh.SI.Res.HH.Thermal.SH.LPG.WH.Elc.NoSolar.Elec</t>
  </si>
  <si>
    <t>FEC_per_household.kWh.SI.Res.HH.Thermal.SH.LPG.WH.Elc.Solar</t>
  </si>
  <si>
    <t>FEC_per_household.kWh.SI.Res.HH.Thermal.SH.LPG.WH.Elc.Solar.Elec</t>
  </si>
  <si>
    <t>FEC_per_household.kWh.SI.Res.HH.Thermal.SH.LPG.WH.Elc.Solar.Solar</t>
  </si>
  <si>
    <t>FEC_per_household.kWh.SI.Res.HH.Thermal.SH.LPG.CO</t>
  </si>
  <si>
    <t>FEC_per_household.kWh.SI.Res.HH.Thermal.SH.LPG.CO.LPG.LPG</t>
  </si>
  <si>
    <t>FEC_per_household.kWh.SI.Res.HH.Thermal.SH.LPG.CO.Elc.Elec</t>
  </si>
  <si>
    <t>FEC_per_household.kWh.SI.Res.HH.Thermal.SH.Oil</t>
  </si>
  <si>
    <t>FEC_per_household.kWh.SI.Res.HH.Thermal.SH.Oil.SH</t>
  </si>
  <si>
    <t>FEC_per_household.kWh.SI.Res.HH.Thermal.SH.Oil.SH.Oil</t>
  </si>
  <si>
    <t>FEC_per_household.kWh.SI.Res.HH.Thermal.SH.Oil.SH.Elec</t>
  </si>
  <si>
    <t>FEC_per_household.kWh.SI.Res.HH.Thermal.SH.Oil.SC</t>
  </si>
  <si>
    <t>FEC_per_household.kWh.SI.Res.HH.Thermal.SH.Oil.SC.AC.Elec</t>
  </si>
  <si>
    <t>FEC_per_household.kWh.SI.Res.HH.Thermal.SH.Oil.WH</t>
  </si>
  <si>
    <t>FEC_per_household.kWh.SI.Res.HH.Thermal.SH.Oil.WH.Oil.NoSolar.Oil</t>
  </si>
  <si>
    <t>FEC_per_household.kWh.SI.Res.HH.Thermal.SH.Oil.WH.Oil.Solar</t>
  </si>
  <si>
    <t>FEC_per_household.kWh.SI.Res.HH.Thermal.SH.Oil.WH.Oil.Solar.Oil</t>
  </si>
  <si>
    <t>FEC_per_household.kWh.SI.Res.HH.Thermal.SH.Oil.WH.Oil.Solar.Solar</t>
  </si>
  <si>
    <t>FEC_per_household.kWh.SI.Res.HH.Thermal.SH.Oil.WH.Elc.NoSolar.Elec</t>
  </si>
  <si>
    <t>FEC_per_household.kWh.SI.Res.HH.Thermal.SH.Oil.WH.Elc.Solar</t>
  </si>
  <si>
    <t>FEC_per_household.kWh.SI.Res.HH.Thermal.SH.Oil.WH.Elc.Solar.Elec</t>
  </si>
  <si>
    <t>FEC_per_household.kWh.SI.Res.HH.Thermal.SH.Oil.WH.Elc.Solar.Solar</t>
  </si>
  <si>
    <t>FEC_per_household.kWh.SI.Res.HH.Thermal.SH.Oil.CO</t>
  </si>
  <si>
    <t>FEC_per_household.kWh.SI.Res.HH.Thermal.SH.Oil.CO.LPG.LPG</t>
  </si>
  <si>
    <t>FEC_per_household.kWh.SI.Res.HH.Thermal.SH.Oil.CO.Elc.Elec</t>
  </si>
  <si>
    <t>FEC_per_household.kWh.SI.Res.HH.Thermal.SH.Gas</t>
  </si>
  <si>
    <t>FEC_per_household.kWh.SI.Res.HH.Thermal.SH.Gas.SH</t>
  </si>
  <si>
    <t>FEC_per_household.kWh.SI.Res.HH.Thermal.SH.Gas.SH.Gas</t>
  </si>
  <si>
    <t>FEC_per_household.kWh.SI.Res.HH.Thermal.SH.Gas.SH.Elec</t>
  </si>
  <si>
    <t>FEC_per_household.kWh.SI.Res.HH.Thermal.SH.Gas.SC</t>
  </si>
  <si>
    <t>FEC_per_household.kWh.SI.Res.HH.Thermal.SH.Gas.SC.AC.Elec</t>
  </si>
  <si>
    <t>FEC_per_household.kWh.SI.Res.HH.Thermal.SH.Gas.WH</t>
  </si>
  <si>
    <t>FEC_per_household.kWh.SI.Res.HH.Thermal.SH.Gas.WH.Gas.NoSolar.Gas</t>
  </si>
  <si>
    <t>FEC_per_household.kWh.SI.Res.HH.Thermal.SH.Gas.WH.Gas.Solar</t>
  </si>
  <si>
    <t>FEC_per_household.kWh.SI.Res.HH.Thermal.SH.Gas.WH.Gas.Solar.Gas</t>
  </si>
  <si>
    <t>FEC_per_household.kWh.SI.Res.HH.Thermal.SH.Gas.WH.Gas.Solar.Solar</t>
  </si>
  <si>
    <t>FEC_per_household.kWh.SI.Res.HH.Thermal.SH.Gas.WH.Elc.NoSolar.Elec</t>
  </si>
  <si>
    <t>FEC_per_household.kWh.SI.Res.HH.Thermal.SH.Gas.WH.Elc.Solar</t>
  </si>
  <si>
    <t>FEC_per_household.kWh.SI.Res.HH.Thermal.SH.Gas.WH.Elc.Solar.Elec</t>
  </si>
  <si>
    <t>FEC_per_household.kWh.SI.Res.HH.Thermal.SH.Gas.WH.Elc.Solar.Solar</t>
  </si>
  <si>
    <t>FEC_per_household.kWh.SI.Res.HH.Thermal.SH.Gas.CO</t>
  </si>
  <si>
    <t>FEC_per_household.kWh.SI.Res.HH.Thermal.SH.Gas.CO.Gas.Gas</t>
  </si>
  <si>
    <t>FEC_per_household.kWh.SI.Res.HH.Thermal.SH.Gas.CO.Elc.Elec</t>
  </si>
  <si>
    <t>FEC_per_household.kWh.SI.Res.HH.Thermal.SH.Biomass</t>
  </si>
  <si>
    <t>FEC_per_household.kWh.SI.Res.HH.Thermal.SH.Biomass.SH</t>
  </si>
  <si>
    <t>FEC_per_household.kWh.SI.Res.HH.Thermal.SH.Biomass.SH.Biomass</t>
  </si>
  <si>
    <t>FEC_per_household.kWh.SI.Res.HH.Thermal.SH.Biomass.SH.Elec</t>
  </si>
  <si>
    <t>FEC_per_household.kWh.SI.Res.HH.Thermal.SH.Biomass.SC</t>
  </si>
  <si>
    <t>FEC_per_household.kWh.SI.Res.HH.Thermal.SH.Biomass.SC.AC.Elec</t>
  </si>
  <si>
    <t>FEC_per_household.kWh.SI.Res.HH.Thermal.SH.Biomass.WH</t>
  </si>
  <si>
    <t>FEC_per_household.kWh.SI.Res.HH.Thermal.SH.Biomass.WH.Biomass.NoSolar.Biomass</t>
  </si>
  <si>
    <t>FEC_per_household.kWh.SI.Res.HH.Thermal.SH.Biomass.WH.Biomass.Solar</t>
  </si>
  <si>
    <t>FEC_per_household.kWh.SI.Res.HH.Thermal.SH.Biomass.WH.Biomass.Solar.Biomass</t>
  </si>
  <si>
    <t>FEC_per_household.kWh.SI.Res.HH.Thermal.SH.Biomass.WH.Biomass.Solar.Solar</t>
  </si>
  <si>
    <t>FEC_per_household.kWh.SI.Res.HH.Thermal.SH.Biomass.WH.LPG.NoSolar.LPG</t>
  </si>
  <si>
    <t>FEC_per_household.kWh.SI.Res.HH.Thermal.SH.Biomass.WH.LPG.Solar</t>
  </si>
  <si>
    <t>FEC_per_household.kWh.SI.Res.HH.Thermal.SH.Biomass.WH.LPG.Solar.LPG</t>
  </si>
  <si>
    <t>FEC_per_household.kWh.SI.Res.HH.Thermal.SH.Biomass.WH.LPG.Solar.Solar</t>
  </si>
  <si>
    <t>FEC_per_household.kWh.SI.Res.HH.Thermal.SH.Biomass.WH.Elc.NoSolar.Elec</t>
  </si>
  <si>
    <t>FEC_per_household.kWh.SI.Res.HH.Thermal.SH.Biomass.WH.Elc.Solar</t>
  </si>
  <si>
    <t>FEC_per_household.kWh.SI.Res.HH.Thermal.SH.Biomass.WH.Elc.Solar.Elec</t>
  </si>
  <si>
    <t>FEC_per_household.kWh.SI.Res.HH.Thermal.SH.Biomass.WH.Elc.Solar.Solar</t>
  </si>
  <si>
    <t>FEC_per_household.kWh.SI.Res.HH.Thermal.SH.Biomass.CO</t>
  </si>
  <si>
    <t>FEC_per_household.kWh.SI.Res.HH.Thermal.SH.Biomass.CO.Biomass.Biomass</t>
  </si>
  <si>
    <t>FEC_per_household.kWh.SI.Res.HH.Thermal.SH.Biomass.CO.LPG.LPG</t>
  </si>
  <si>
    <t>FEC_per_household.kWh.SI.Res.HH.Thermal.SH.Biomass.CO.Elc.Elec</t>
  </si>
  <si>
    <t>FEC_per_household.kWh.SI.Res.HH.Thermal.SH.Geo</t>
  </si>
  <si>
    <t>FEC_per_household.kWh.SI.Res.HH.Thermal.SH.Geo.SH</t>
  </si>
  <si>
    <t>FEC_per_household.kWh.SI.Res.HH.Thermal.SH.Geo.SH.Geo</t>
  </si>
  <si>
    <t>FEC_per_household.kWh.SI.Res.HH.Thermal.SH.Geo.SH.Elec</t>
  </si>
  <si>
    <t>FEC_per_household.kWh.SI.Res.HH.Thermal.SH.Geo.SC</t>
  </si>
  <si>
    <t>FEC_per_household.kWh.SI.Res.HH.Thermal.SH.Geo.SC.AC.Elec</t>
  </si>
  <si>
    <t>FEC_per_household.kWh.SI.Res.HH.Thermal.SH.Geo.WH</t>
  </si>
  <si>
    <t>FEC_per_household.kWh.SI.Res.HH.Thermal.SH.Geo.WH.Geo.NoSolar.Geo</t>
  </si>
  <si>
    <t>FEC_per_household.kWh.SI.Res.HH.Thermal.SH.Geo.WH.Geo.Solar</t>
  </si>
  <si>
    <t>FEC_per_household.kWh.SI.Res.HH.Thermal.SH.Geo.WH.Geo.Solar.Geo</t>
  </si>
  <si>
    <t>FEC_per_household.kWh.SI.Res.HH.Thermal.SH.Geo.WH.Geo.Solar.Solar</t>
  </si>
  <si>
    <t>FEC_per_household.kWh.SI.Res.HH.Thermal.SH.Geo.WH.Elc.NoSolar.Elec</t>
  </si>
  <si>
    <t>FEC_per_household.kWh.SI.Res.HH.Thermal.SH.Geo.WH.Elc.Solar</t>
  </si>
  <si>
    <t>FEC_per_household.kWh.SI.Res.HH.Thermal.SH.Geo.WH.Elc.Solar.Elec</t>
  </si>
  <si>
    <t>FEC_per_household.kWh.SI.Res.HH.Thermal.SH.Geo.WH.Elc.Solar.Solar</t>
  </si>
  <si>
    <t>FEC_per_household.kWh.SI.Res.HH.Thermal.SH.Geo.CO</t>
  </si>
  <si>
    <t>FEC_per_household.kWh.SI.Res.HH.Thermal.SH.Geo.CO.LPG.LPG</t>
  </si>
  <si>
    <t>FEC_per_household.kWh.SI.Res.HH.Thermal.SH.Geo.CO.Elc.Elec</t>
  </si>
  <si>
    <t>FEC_per_household.kWh.SI.Res.HH.Thermal.SH.DistrHeat</t>
  </si>
  <si>
    <t>FEC_per_household.kWh.SI.Res.HH.Thermal.SH.DistrHeat.SH</t>
  </si>
  <si>
    <t>FEC_per_household.kWh.SI.Res.HH.Thermal.SH.DistrHeat.SH.Steam_Distr</t>
  </si>
  <si>
    <t>FEC_per_household.kWh.SI.Res.HH.Thermal.SH.DistrHeat.SH.Elec</t>
  </si>
  <si>
    <t>FEC_per_household.kWh.SI.Res.HH.Thermal.SH.DistrHeat.SC</t>
  </si>
  <si>
    <t>FEC_per_household.kWh.SI.Res.HH.Thermal.SH.DistrHeat.SC.AC.Elec</t>
  </si>
  <si>
    <t>FEC_per_household.kWh.SI.Res.HH.Thermal.SH.DistrHeat.WH</t>
  </si>
  <si>
    <t>FEC_per_household.kWh.SI.Res.HH.Thermal.SH.DistrHeat.WH.DistrHeat.NoSolar.Steam_Distr</t>
  </si>
  <si>
    <t>FEC_per_household.kWh.SI.Res.HH.Thermal.SH.DistrHeat.WH.DistrHeat.Solar</t>
  </si>
  <si>
    <t>FEC_per_household.kWh.SI.Res.HH.Thermal.SH.DistrHeat.WH.DistrHeat.Solar.Steam_Distr</t>
  </si>
  <si>
    <t>FEC_per_household.kWh.SI.Res.HH.Thermal.SH.DistrHeat.WH.DistrHeat.Solar.Solar</t>
  </si>
  <si>
    <t>FEC_per_household.kWh.SI.Res.HH.Thermal.SH.DistrHeat.WH.Elc.NoSolar.Elec</t>
  </si>
  <si>
    <t>FEC_per_household.kWh.SI.Res.HH.Thermal.SH.DistrHeat.WH.Elc.Solar</t>
  </si>
  <si>
    <t>FEC_per_household.kWh.SI.Res.HH.Thermal.SH.DistrHeat.WH.Elc.Solar.Elec</t>
  </si>
  <si>
    <t>FEC_per_household.kWh.SI.Res.HH.Thermal.SH.DistrHeat.WH.Elc.Solar.Solar</t>
  </si>
  <si>
    <t>FEC_per_household.kWh.SI.Res.HH.Thermal.SH.DistrHeat.CO</t>
  </si>
  <si>
    <t>FEC_per_household.kWh.SI.Res.HH.Thermal.SH.DistrHeat.CO.LPG.LPG</t>
  </si>
  <si>
    <t>FEC_per_household.kWh.SI.Res.HH.Thermal.SH.DistrHeat.CO.Elc.Elec</t>
  </si>
  <si>
    <t>FEC_per_household.kWh.SI.Res.HH.Thermal.SH.AdvElc</t>
  </si>
  <si>
    <t>FEC_per_household.kWh.SI.Res.HH.Thermal.SH.AdvElc.SH</t>
  </si>
  <si>
    <t>FEC_per_household.kWh.SI.Res.HH.Thermal.SH.AdvElc.SH.Elec</t>
  </si>
  <si>
    <t>FEC_per_household.kWh.SI.Res.HH.Thermal.SH.AdvElc.SC</t>
  </si>
  <si>
    <t>FEC_per_household.kWh.SI.Res.HH.Thermal.SH.AdvElc.SC.AC.Elec</t>
  </si>
  <si>
    <t>FEC_per_household.kWh.SI.Res.HH.Thermal.SH.AdvElc.WH</t>
  </si>
  <si>
    <t>FEC_per_household.kWh.SI.Res.HH.Thermal.SH.AdvElc.WH.LPG.NoSolar.LPG</t>
  </si>
  <si>
    <t>FEC_per_household.kWh.SI.Res.HH.Thermal.SH.AdvElc.WH.LPG.Solar</t>
  </si>
  <si>
    <t>FEC_per_household.kWh.SI.Res.HH.Thermal.SH.AdvElc.WH.LPG.Solar.LPG</t>
  </si>
  <si>
    <t>FEC_per_household.kWh.SI.Res.HH.Thermal.SH.AdvElc.WH.LPG.Solar.Solar</t>
  </si>
  <si>
    <t>FEC_per_household.kWh.SI.Res.HH.Thermal.SH.AdvElc.WH.Elc.NoSolar.Elec</t>
  </si>
  <si>
    <t>FEC_per_household.kWh.SI.Res.HH.Thermal.SH.AdvElc.WH.Elc.Solar</t>
  </si>
  <si>
    <t>FEC_per_household.kWh.SI.Res.HH.Thermal.SH.AdvElc.WH.Elc.Solar.Elec</t>
  </si>
  <si>
    <t>FEC_per_household.kWh.SI.Res.HH.Thermal.SH.AdvElc.WH.Elc.Solar.Solar</t>
  </si>
  <si>
    <t>FEC_per_household.kWh.SI.Res.HH.Thermal.SH.AdvElc.CO</t>
  </si>
  <si>
    <t>FEC_per_household.kWh.SI.Res.HH.Thermal.SH.AdvElc.CO.LPG.LPG</t>
  </si>
  <si>
    <t>FEC_per_household.kWh.SI.Res.HH.Thermal.SH.AdvElc.CO.Elc.Elec</t>
  </si>
  <si>
    <t>FEC_per_household.kWh.SI.Res.HH.Thermal.SH.ConvElc</t>
  </si>
  <si>
    <t>FEC_per_household.kWh.SI.Res.HH.Thermal.SH.ConvElc.SH</t>
  </si>
  <si>
    <t>FEC_per_household.kWh.SI.Res.HH.Thermal.SH.ConvElc.SH.Elec</t>
  </si>
  <si>
    <t>FEC_per_household.kWh.SI.Res.HH.Thermal.SH.ConvElc.SC</t>
  </si>
  <si>
    <t>FEC_per_household.kWh.SI.Res.HH.Thermal.SH.ConvElc.SC.AC.Elec</t>
  </si>
  <si>
    <t>FEC_per_household.kWh.SI.Res.HH.Thermal.SH.ConvElc.WH</t>
  </si>
  <si>
    <t>FEC_per_household.kWh.SI.Res.HH.Thermal.SH.ConvElc.WH.LPG.NoSolar.LPG</t>
  </si>
  <si>
    <t>FEC_per_household.kWh.SI.Res.HH.Thermal.SH.ConvElc.WH.LPG.Solar</t>
  </si>
  <si>
    <t>FEC_per_household.kWh.SI.Res.HH.Thermal.SH.ConvElc.WH.LPG.Solar.LPG</t>
  </si>
  <si>
    <t>FEC_per_household.kWh.SI.Res.HH.Thermal.SH.ConvElc.WH.LPG.Solar.Solar</t>
  </si>
  <si>
    <t>FEC_per_household.kWh.SI.Res.HH.Thermal.SH.ConvElc.WH.Elc.NoSolar.Elec</t>
  </si>
  <si>
    <t>FEC_per_household.kWh.SI.Res.HH.Thermal.SH.ConvElc.WH.Elc.Solar</t>
  </si>
  <si>
    <t>FEC_per_household.kWh.SI.Res.HH.Thermal.SH.ConvElc.WH.Elc.Solar.Elec</t>
  </si>
  <si>
    <t>FEC_per_household.kWh.SI.Res.HH.Thermal.SH.ConvElc.WH.Elc.Solar.Solar</t>
  </si>
  <si>
    <t>FEC_per_household.kWh.SI.Res.HH.Thermal.SH.ConvElc.CO</t>
  </si>
  <si>
    <t>FEC_per_household.kWh.SI.Res.HH.Thermal.SH.ConvElc.CO.LPG.LPG</t>
  </si>
  <si>
    <t>FEC_per_household.kWh.SI.Res.HH.Thermal.SH.ConvElc.CO.Elc.Elec</t>
  </si>
  <si>
    <t>SI - Thermal energy service per household (detailed structure)</t>
  </si>
  <si>
    <t>TES_per_household.kWh.SI.Res.HH.Thermal.SH.Solids</t>
  </si>
  <si>
    <t>TES_per_household.kWh.SI.Res.HH.Thermal.SH.Solids.SH</t>
  </si>
  <si>
    <t>TES_per_household.kWh.SI.Res.HH.Thermal.SH.Solids.SH.Solids</t>
  </si>
  <si>
    <t>TES_per_household.kWh.SI.Res.HH.Thermal.SH.Solids.SH.Elec</t>
  </si>
  <si>
    <t>TES_per_household.kWh.SI.Res.HH.Thermal.SH.Solids.SC</t>
  </si>
  <si>
    <t>TES_per_household.kWh.SI.Res.HH.Thermal.SH.Solids.SC.AC.Elec</t>
  </si>
  <si>
    <t>TES_per_household.kWh.SI.Res.HH.Thermal.SH.Solids.WH</t>
  </si>
  <si>
    <t>TES_per_household.kWh.SI.Res.HH.Thermal.SH.Solids.WH.Solids.NoSolar.Solids</t>
  </si>
  <si>
    <t>TES_per_household.kWh.SI.Res.HH.Thermal.SH.Solids.WH.LPG.NoSolar.LPG</t>
  </si>
  <si>
    <t>TES_per_household.kWh.SI.Res.HH.Thermal.SH.Solids.WH.LPG.Solar</t>
  </si>
  <si>
    <t>TES_per_household.kWh.SI.Res.HH.Thermal.SH.Solids.WH.LPG.Solar.LPG</t>
  </si>
  <si>
    <t>TES_per_household.kWh.SI.Res.HH.Thermal.SH.Solids.WH.LPG.Solar.Solar</t>
  </si>
  <si>
    <t>TES_per_household.kWh.SI.Res.HH.Thermal.SH.Solids.WH.Elc.NoSolar.Elec</t>
  </si>
  <si>
    <t>TES_per_household.kWh.SI.Res.HH.Thermal.SH.Solids.WH.Elc.Solar</t>
  </si>
  <si>
    <t>TES_per_household.kWh.SI.Res.HH.Thermal.SH.Solids.WH.Elc.Solar.Elec</t>
  </si>
  <si>
    <t>TES_per_household.kWh.SI.Res.HH.Thermal.SH.Solids.WH.Elc.Solar.Solar</t>
  </si>
  <si>
    <t>TES_per_household.kWh.SI.Res.HH.Thermal.SH.Solids.CO</t>
  </si>
  <si>
    <t>TES_per_household.kWh.SI.Res.HH.Thermal.SH.Solids.CO.Solids.Solids</t>
  </si>
  <si>
    <t>TES_per_household.kWh.SI.Res.HH.Thermal.SH.Solids.CO.LPG.LPG</t>
  </si>
  <si>
    <t>TES_per_household.kWh.SI.Res.HH.Thermal.SH.Solids.CO.Elc.Elec</t>
  </si>
  <si>
    <t>TES_per_household.kWh.SI.Res.HH.Thermal.SH.LPG</t>
  </si>
  <si>
    <t>TES_per_household.kWh.SI.Res.HH.Thermal.SH.LPG.SH</t>
  </si>
  <si>
    <t>TES_per_household.kWh.SI.Res.HH.Thermal.SH.LPG.SH.LPG</t>
  </si>
  <si>
    <t>TES_per_household.kWh.SI.Res.HH.Thermal.SH.LPG.SH.Elec</t>
  </si>
  <si>
    <t>TES_per_household.kWh.SI.Res.HH.Thermal.SH.LPG.SC</t>
  </si>
  <si>
    <t>TES_per_household.kWh.SI.Res.HH.Thermal.SH.LPG.SC.AC.Elec</t>
  </si>
  <si>
    <t>TES_per_household.kWh.SI.Res.HH.Thermal.SH.LPG.WH</t>
  </si>
  <si>
    <t>TES_per_household.kWh.SI.Res.HH.Thermal.SH.LPG.WH.LPG.NoSolar.LPG</t>
  </si>
  <si>
    <t>TES_per_household.kWh.SI.Res.HH.Thermal.SH.LPG.WH.LPG.Solar</t>
  </si>
  <si>
    <t>TES_per_household.kWh.SI.Res.HH.Thermal.SH.LPG.WH.LPG.Solar.LPG</t>
  </si>
  <si>
    <t>TES_per_household.kWh.SI.Res.HH.Thermal.SH.LPG.WH.LPG.Solar.Solar</t>
  </si>
  <si>
    <t>TES_per_household.kWh.SI.Res.HH.Thermal.SH.LPG.WH.Elc.NoSolar.Elec</t>
  </si>
  <si>
    <t>TES_per_household.kWh.SI.Res.HH.Thermal.SH.LPG.WH.Elc.Solar</t>
  </si>
  <si>
    <t>TES_per_household.kWh.SI.Res.HH.Thermal.SH.LPG.WH.Elc.Solar.Elec</t>
  </si>
  <si>
    <t>TES_per_household.kWh.SI.Res.HH.Thermal.SH.LPG.WH.Elc.Solar.Solar</t>
  </si>
  <si>
    <t>TES_per_household.kWh.SI.Res.HH.Thermal.SH.LPG.CO</t>
  </si>
  <si>
    <t>TES_per_household.kWh.SI.Res.HH.Thermal.SH.LPG.CO.LPG.LPG</t>
  </si>
  <si>
    <t>TES_per_household.kWh.SI.Res.HH.Thermal.SH.LPG.CO.Elc.Elec</t>
  </si>
  <si>
    <t>TES_per_household.kWh.SI.Res.HH.Thermal.SH.Oil</t>
  </si>
  <si>
    <t>TES_per_household.kWh.SI.Res.HH.Thermal.SH.Oil.SH</t>
  </si>
  <si>
    <t>TES_per_household.kWh.SI.Res.HH.Thermal.SH.Oil.SH.Oil</t>
  </si>
  <si>
    <t>TES_per_household.kWh.SI.Res.HH.Thermal.SH.Oil.SH.Elec</t>
  </si>
  <si>
    <t>TES_per_household.kWh.SI.Res.HH.Thermal.SH.Oil.SC</t>
  </si>
  <si>
    <t>TES_per_household.kWh.SI.Res.HH.Thermal.SH.Oil.SC.AC.Elec</t>
  </si>
  <si>
    <t>TES_per_household.kWh.SI.Res.HH.Thermal.SH.Oil.WH</t>
  </si>
  <si>
    <t>TES_per_household.kWh.SI.Res.HH.Thermal.SH.Oil.WH.Oil.NoSolar.Oil</t>
  </si>
  <si>
    <t>TES_per_household.kWh.SI.Res.HH.Thermal.SH.Oil.WH.Oil.Solar</t>
  </si>
  <si>
    <t>TES_per_household.kWh.SI.Res.HH.Thermal.SH.Oil.WH.Oil.Solar.Oil</t>
  </si>
  <si>
    <t>TES_per_household.kWh.SI.Res.HH.Thermal.SH.Oil.WH.Oil.Solar.Solar</t>
  </si>
  <si>
    <t>TES_per_household.kWh.SI.Res.HH.Thermal.SH.Oil.WH.Elc.NoSolar.Elec</t>
  </si>
  <si>
    <t>TES_per_household.kWh.SI.Res.HH.Thermal.SH.Oil.WH.Elc.Solar</t>
  </si>
  <si>
    <t>TES_per_household.kWh.SI.Res.HH.Thermal.SH.Oil.WH.Elc.Solar.Elec</t>
  </si>
  <si>
    <t>TES_per_household.kWh.SI.Res.HH.Thermal.SH.Oil.WH.Elc.Solar.Solar</t>
  </si>
  <si>
    <t>TES_per_household.kWh.SI.Res.HH.Thermal.SH.Oil.CO</t>
  </si>
  <si>
    <t>TES_per_household.kWh.SI.Res.HH.Thermal.SH.Oil.CO.LPG.LPG</t>
  </si>
  <si>
    <t>TES_per_household.kWh.SI.Res.HH.Thermal.SH.Oil.CO.Elc.Elec</t>
  </si>
  <si>
    <t>TES_per_household.kWh.SI.Res.HH.Thermal.SH.Gas</t>
  </si>
  <si>
    <t>TES_per_household.kWh.SI.Res.HH.Thermal.SH.Gas.SH</t>
  </si>
  <si>
    <t>TES_per_household.kWh.SI.Res.HH.Thermal.SH.Gas.SH.Gas</t>
  </si>
  <si>
    <t>TES_per_household.kWh.SI.Res.HH.Thermal.SH.Gas.SH.Elec</t>
  </si>
  <si>
    <t>TES_per_household.kWh.SI.Res.HH.Thermal.SH.Gas.SC</t>
  </si>
  <si>
    <t>TES_per_household.kWh.SI.Res.HH.Thermal.SH.Gas.SC.AC.Elec</t>
  </si>
  <si>
    <t>TES_per_household.kWh.SI.Res.HH.Thermal.SH.Gas.WH</t>
  </si>
  <si>
    <t>TES_per_household.kWh.SI.Res.HH.Thermal.SH.Gas.WH.Gas.NoSolar.Gas</t>
  </si>
  <si>
    <t>TES_per_household.kWh.SI.Res.HH.Thermal.SH.Gas.WH.Gas.Solar</t>
  </si>
  <si>
    <t>TES_per_household.kWh.SI.Res.HH.Thermal.SH.Gas.WH.Gas.Solar.Gas</t>
  </si>
  <si>
    <t>TES_per_household.kWh.SI.Res.HH.Thermal.SH.Gas.WH.Gas.Solar.Solar</t>
  </si>
  <si>
    <t>TES_per_household.kWh.SI.Res.HH.Thermal.SH.Gas.WH.Elc.NoSolar.Elec</t>
  </si>
  <si>
    <t>TES_per_household.kWh.SI.Res.HH.Thermal.SH.Gas.WH.Elc.Solar</t>
  </si>
  <si>
    <t>TES_per_household.kWh.SI.Res.HH.Thermal.SH.Gas.WH.Elc.Solar.Elec</t>
  </si>
  <si>
    <t>TES_per_household.kWh.SI.Res.HH.Thermal.SH.Gas.WH.Elc.Solar.Solar</t>
  </si>
  <si>
    <t>TES_per_household.kWh.SI.Res.HH.Thermal.SH.Gas.CO</t>
  </si>
  <si>
    <t>TES_per_household.kWh.SI.Res.HH.Thermal.SH.Gas.CO.Gas.Gas</t>
  </si>
  <si>
    <t>TES_per_household.kWh.SI.Res.HH.Thermal.SH.Gas.CO.Elc.Elec</t>
  </si>
  <si>
    <t>TES_per_household.kWh.SI.Res.HH.Thermal.SH.Biomass</t>
  </si>
  <si>
    <t>TES_per_household.kWh.SI.Res.HH.Thermal.SH.Biomass.SH</t>
  </si>
  <si>
    <t>TES_per_household.kWh.SI.Res.HH.Thermal.SH.Biomass.SH.Biomass</t>
  </si>
  <si>
    <t>TES_per_household.kWh.SI.Res.HH.Thermal.SH.Biomass.SH.Elec</t>
  </si>
  <si>
    <t>TES_per_household.kWh.SI.Res.HH.Thermal.SH.Biomass.SC</t>
  </si>
  <si>
    <t>TES_per_household.kWh.SI.Res.HH.Thermal.SH.Biomass.SC.AC.Elec</t>
  </si>
  <si>
    <t>TES_per_household.kWh.SI.Res.HH.Thermal.SH.Biomass.WH</t>
  </si>
  <si>
    <t>TES_per_household.kWh.SI.Res.HH.Thermal.SH.Biomass.WH.Biomass.NoSolar.Biomass</t>
  </si>
  <si>
    <t>TES_per_household.kWh.SI.Res.HH.Thermal.SH.Biomass.WH.Biomass.Solar</t>
  </si>
  <si>
    <t>TES_per_household.kWh.SI.Res.HH.Thermal.SH.Biomass.WH.Biomass.Solar.Biomass</t>
  </si>
  <si>
    <t>TES_per_household.kWh.SI.Res.HH.Thermal.SH.Biomass.WH.Biomass.Solar.Solar</t>
  </si>
  <si>
    <t>TES_per_household.kWh.SI.Res.HH.Thermal.SH.Biomass.WH.LPG.NoSolar.LPG</t>
  </si>
  <si>
    <t>TES_per_household.kWh.SI.Res.HH.Thermal.SH.Biomass.WH.LPG.Solar</t>
  </si>
  <si>
    <t>TES_per_household.kWh.SI.Res.HH.Thermal.SH.Biomass.WH.LPG.Solar.LPG</t>
  </si>
  <si>
    <t>TES_per_household.kWh.SI.Res.HH.Thermal.SH.Biomass.WH.LPG.Solar.Solar</t>
  </si>
  <si>
    <t>TES_per_household.kWh.SI.Res.HH.Thermal.SH.Biomass.WH.Elc.NoSolar.Elec</t>
  </si>
  <si>
    <t>TES_per_household.kWh.SI.Res.HH.Thermal.SH.Biomass.WH.Elc.Solar</t>
  </si>
  <si>
    <t>TES_per_household.kWh.SI.Res.HH.Thermal.SH.Biomass.WH.Elc.Solar.Elec</t>
  </si>
  <si>
    <t>TES_per_household.kWh.SI.Res.HH.Thermal.SH.Biomass.WH.Elc.Solar.Solar</t>
  </si>
  <si>
    <t>TES_per_household.kWh.SI.Res.HH.Thermal.SH.Biomass.CO</t>
  </si>
  <si>
    <t>TES_per_household.kWh.SI.Res.HH.Thermal.SH.Biomass.CO.Biomass.Biomass</t>
  </si>
  <si>
    <t>TES_per_household.kWh.SI.Res.HH.Thermal.SH.Biomass.CO.LPG.LPG</t>
  </si>
  <si>
    <t>TES_per_household.kWh.SI.Res.HH.Thermal.SH.Biomass.CO.Elc.Elec</t>
  </si>
  <si>
    <t>TES_per_household.kWh.SI.Res.HH.Thermal.SH.Geo</t>
  </si>
  <si>
    <t>TES_per_household.kWh.SI.Res.HH.Thermal.SH.Geo.SH</t>
  </si>
  <si>
    <t>TES_per_household.kWh.SI.Res.HH.Thermal.SH.Geo.SH.Geo</t>
  </si>
  <si>
    <t>TES_per_household.kWh.SI.Res.HH.Thermal.SH.Geo.SH.Elec</t>
  </si>
  <si>
    <t>TES_per_household.kWh.SI.Res.HH.Thermal.SH.Geo.SC</t>
  </si>
  <si>
    <t>TES_per_household.kWh.SI.Res.HH.Thermal.SH.Geo.SC.AC.Elec</t>
  </si>
  <si>
    <t>TES_per_household.kWh.SI.Res.HH.Thermal.SH.Geo.WH</t>
  </si>
  <si>
    <t>TES_per_household.kWh.SI.Res.HH.Thermal.SH.Geo.WH.Geo.NoSolar.Geo</t>
  </si>
  <si>
    <t>TES_per_household.kWh.SI.Res.HH.Thermal.SH.Geo.WH.Geo.Solar</t>
  </si>
  <si>
    <t>TES_per_household.kWh.SI.Res.HH.Thermal.SH.Geo.WH.Geo.Solar.Geo</t>
  </si>
  <si>
    <t>TES_per_household.kWh.SI.Res.HH.Thermal.SH.Geo.WH.Geo.Solar.Solar</t>
  </si>
  <si>
    <t>TES_per_household.kWh.SI.Res.HH.Thermal.SH.Geo.WH.Elc.NoSolar.Elec</t>
  </si>
  <si>
    <t>TES_per_household.kWh.SI.Res.HH.Thermal.SH.Geo.WH.Elc.Solar</t>
  </si>
  <si>
    <t>TES_per_household.kWh.SI.Res.HH.Thermal.SH.Geo.WH.Elc.Solar.Elec</t>
  </si>
  <si>
    <t>TES_per_household.kWh.SI.Res.HH.Thermal.SH.Geo.WH.Elc.Solar.Solar</t>
  </si>
  <si>
    <t>TES_per_household.kWh.SI.Res.HH.Thermal.SH.Geo.CO</t>
  </si>
  <si>
    <t>TES_per_household.kWh.SI.Res.HH.Thermal.SH.Geo.CO.LPG.LPG</t>
  </si>
  <si>
    <t>TES_per_household.kWh.SI.Res.HH.Thermal.SH.Geo.CO.Elc.Elec</t>
  </si>
  <si>
    <t>TES_per_household.kWh.SI.Res.HH.Thermal.SH.DistrHeat</t>
  </si>
  <si>
    <t>TES_per_household.kWh.SI.Res.HH.Thermal.SH.DistrHeat.SH</t>
  </si>
  <si>
    <t>TES_per_household.kWh.SI.Res.HH.Thermal.SH.DistrHeat.SH.Steam_Distr</t>
  </si>
  <si>
    <t>TES_per_household.kWh.SI.Res.HH.Thermal.SH.DistrHeat.SH.Elec</t>
  </si>
  <si>
    <t>TES_per_household.kWh.SI.Res.HH.Thermal.SH.DistrHeat.SC</t>
  </si>
  <si>
    <t>TES_per_household.kWh.SI.Res.HH.Thermal.SH.DistrHeat.SC.AC.Elec</t>
  </si>
  <si>
    <t>TES_per_household.kWh.SI.Res.HH.Thermal.SH.DistrHeat.WH</t>
  </si>
  <si>
    <t>TES_per_household.kWh.SI.Res.HH.Thermal.SH.DistrHeat.WH.DistrHeat.NoSolar.Steam_Distr</t>
  </si>
  <si>
    <t>TES_per_household.kWh.SI.Res.HH.Thermal.SH.DistrHeat.WH.DistrHeat.Solar</t>
  </si>
  <si>
    <t>TES_per_household.kWh.SI.Res.HH.Thermal.SH.DistrHeat.WH.DistrHeat.Solar.Steam_Distr</t>
  </si>
  <si>
    <t>TES_per_household.kWh.SI.Res.HH.Thermal.SH.DistrHeat.WH.DistrHeat.Solar.Solar</t>
  </si>
  <si>
    <t>TES_per_household.kWh.SI.Res.HH.Thermal.SH.DistrHeat.WH.Elc.NoSolar.Elec</t>
  </si>
  <si>
    <t>TES_per_household.kWh.SI.Res.HH.Thermal.SH.DistrHeat.WH.Elc.Solar</t>
  </si>
  <si>
    <t>TES_per_household.kWh.SI.Res.HH.Thermal.SH.DistrHeat.WH.Elc.Solar.Elec</t>
  </si>
  <si>
    <t>TES_per_household.kWh.SI.Res.HH.Thermal.SH.DistrHeat.WH.Elc.Solar.Solar</t>
  </si>
  <si>
    <t>TES_per_household.kWh.SI.Res.HH.Thermal.SH.DistrHeat.CO</t>
  </si>
  <si>
    <t>TES_per_household.kWh.SI.Res.HH.Thermal.SH.DistrHeat.CO.LPG.LPG</t>
  </si>
  <si>
    <t>TES_per_household.kWh.SI.Res.HH.Thermal.SH.DistrHeat.CO.Elc.Elec</t>
  </si>
  <si>
    <t>TES_per_household.kWh.SI.Res.HH.Thermal.SH.AdvElc</t>
  </si>
  <si>
    <t>TES_per_household.kWh.SI.Res.HH.Thermal.SH.AdvElc.SH</t>
  </si>
  <si>
    <t>TES_per_household.kWh.SI.Res.HH.Thermal.SH.AdvElc.SH.Elec</t>
  </si>
  <si>
    <t>TES_per_household.kWh.SI.Res.HH.Thermal.SH.AdvElc.SC</t>
  </si>
  <si>
    <t>TES_per_household.kWh.SI.Res.HH.Thermal.SH.AdvElc.SC.AC.Elec</t>
  </si>
  <si>
    <t>TES_per_household.kWh.SI.Res.HH.Thermal.SH.AdvElc.WH</t>
  </si>
  <si>
    <t>TES_per_household.kWh.SI.Res.HH.Thermal.SH.AdvElc.WH.LPG.NoSolar.LPG</t>
  </si>
  <si>
    <t>TES_per_household.kWh.SI.Res.HH.Thermal.SH.AdvElc.WH.LPG.Solar</t>
  </si>
  <si>
    <t>TES_per_household.kWh.SI.Res.HH.Thermal.SH.AdvElc.WH.LPG.Solar.LPG</t>
  </si>
  <si>
    <t>TES_per_household.kWh.SI.Res.HH.Thermal.SH.AdvElc.WH.LPG.Solar.Solar</t>
  </si>
  <si>
    <t>TES_per_household.kWh.SI.Res.HH.Thermal.SH.AdvElc.WH.Elc.NoSolar.Elec</t>
  </si>
  <si>
    <t>TES_per_household.kWh.SI.Res.HH.Thermal.SH.AdvElc.WH.Elc.Solar</t>
  </si>
  <si>
    <t>TES_per_household.kWh.SI.Res.HH.Thermal.SH.AdvElc.WH.Elc.Solar.Elec</t>
  </si>
  <si>
    <t>TES_per_household.kWh.SI.Res.HH.Thermal.SH.AdvElc.WH.Elc.Solar.Solar</t>
  </si>
  <si>
    <t>TES_per_household.kWh.SI.Res.HH.Thermal.SH.AdvElc.CO</t>
  </si>
  <si>
    <t>TES_per_household.kWh.SI.Res.HH.Thermal.SH.AdvElc.CO.LPG.LPG</t>
  </si>
  <si>
    <t>TES_per_household.kWh.SI.Res.HH.Thermal.SH.AdvElc.CO.Elc.Elec</t>
  </si>
  <si>
    <t>TES_per_household.kWh.SI.Res.HH.Thermal.SH.ConvElc</t>
  </si>
  <si>
    <t>TES_per_household.kWh.SI.Res.HH.Thermal.SH.ConvElc.SH</t>
  </si>
  <si>
    <t>TES_per_household.kWh.SI.Res.HH.Thermal.SH.ConvElc.SH.Elec</t>
  </si>
  <si>
    <t>TES_per_household.kWh.SI.Res.HH.Thermal.SH.ConvElc.SC</t>
  </si>
  <si>
    <t>TES_per_household.kWh.SI.Res.HH.Thermal.SH.ConvElc.SC.AC.Elec</t>
  </si>
  <si>
    <t>TES_per_household.kWh.SI.Res.HH.Thermal.SH.ConvElc.WH</t>
  </si>
  <si>
    <t>TES_per_household.kWh.SI.Res.HH.Thermal.SH.ConvElc.WH.LPG.NoSolar.LPG</t>
  </si>
  <si>
    <t>TES_per_household.kWh.SI.Res.HH.Thermal.SH.ConvElc.WH.LPG.Solar</t>
  </si>
  <si>
    <t>TES_per_household.kWh.SI.Res.HH.Thermal.SH.ConvElc.WH.LPG.Solar.LPG</t>
  </si>
  <si>
    <t>TES_per_household.kWh.SI.Res.HH.Thermal.SH.ConvElc.WH.LPG.Solar.Solar</t>
  </si>
  <si>
    <t>TES_per_household.kWh.SI.Res.HH.Thermal.SH.ConvElc.WH.Elc.NoSolar.Elec</t>
  </si>
  <si>
    <t>TES_per_household.kWh.SI.Res.HH.Thermal.SH.ConvElc.WH.Elc.Solar</t>
  </si>
  <si>
    <t>TES_per_household.kWh.SI.Res.HH.Thermal.SH.ConvElc.WH.Elc.Solar.Elec</t>
  </si>
  <si>
    <t>TES_per_household.kWh.SI.Res.HH.Thermal.SH.ConvElc.WH.Elc.Solar.Solar</t>
  </si>
  <si>
    <t>TES_per_household.kWh.SI.Res.HH.Thermal.SH.ConvElc.CO</t>
  </si>
  <si>
    <t>TES_per_household.kWh.SI.Res.HH.Thermal.SH.ConvElc.CO.LPG.LPG</t>
  </si>
  <si>
    <t>TES_per_household.kWh.SI.Res.HH.Thermal.SH.ConvElc.CO.Elc.Elec</t>
  </si>
  <si>
    <t>SI - CO2 emissions per household (detailed structure)</t>
  </si>
  <si>
    <t>EMI_per_household.kgCO2.SI.Res.HH.Thermal.SH.Solids</t>
  </si>
  <si>
    <t>EMI_per_household.kgCO2.SI.Res.HH.Thermal.SH.Solids.SH</t>
  </si>
  <si>
    <t>EMI_per_household.kgCO2.SI.Res.HH.Thermal.SH.Solids.SH.Solids</t>
  </si>
  <si>
    <t>EMI_per_household.kgCO2.SI.Res.HH.Thermal.SH.Solids.SH.Elec</t>
  </si>
  <si>
    <t>EMI_per_household.kgCO2.SI.Res.HH.Thermal.SH.Solids.SC</t>
  </si>
  <si>
    <t>EMI_per_household.kgCO2.SI.Res.HH.Thermal.SH.Solids.SC.AC.Elec</t>
  </si>
  <si>
    <t>EMI_per_household.kgCO2.SI.Res.HH.Thermal.SH.Solids.WH</t>
  </si>
  <si>
    <t>EMI_per_household.kgCO2.SI.Res.HH.Thermal.SH.Solids.WH.Solids.NoSolar.Solids</t>
  </si>
  <si>
    <t>EMI_per_household.kgCO2.SI.Res.HH.Thermal.SH.Solids.WH.LPG.NoSolar.LPG</t>
  </si>
  <si>
    <t>EMI_per_household.kgCO2.SI.Res.HH.Thermal.SH.Solids.WH.LPG.Solar</t>
  </si>
  <si>
    <t>EMI_per_household.kgCO2.SI.Res.HH.Thermal.SH.Solids.WH.LPG.Solar.LPG</t>
  </si>
  <si>
    <t>EMI_per_household.kgCO2.SI.Res.HH.Thermal.SH.Solids.WH.LPG.Solar.Solar</t>
  </si>
  <si>
    <t>EMI_per_household.kgCO2.SI.Res.HH.Thermal.SH.Solids.WH.Elc.NoSolar.Elec</t>
  </si>
  <si>
    <t>EMI_per_household.kgCO2.SI.Res.HH.Thermal.SH.Solids.WH.Elc.Solar</t>
  </si>
  <si>
    <t>EMI_per_household.kgCO2.SI.Res.HH.Thermal.SH.Solids.WH.Elc.Solar.Elec</t>
  </si>
  <si>
    <t>EMI_per_household.kgCO2.SI.Res.HH.Thermal.SH.Solids.WH.Elc.Solar.Solar</t>
  </si>
  <si>
    <t>EMI_per_household.kgCO2.SI.Res.HH.Thermal.SH.Solids.CO</t>
  </si>
  <si>
    <t>EMI_per_household.kgCO2.SI.Res.HH.Thermal.SH.Solids.CO.Solids.Solids</t>
  </si>
  <si>
    <t>EMI_per_household.kgCO2.SI.Res.HH.Thermal.SH.Solids.CO.LPG.LPG</t>
  </si>
  <si>
    <t>EMI_per_household.kgCO2.SI.Res.HH.Thermal.SH.Solids.CO.Elc.Elec</t>
  </si>
  <si>
    <t>EMI_per_household.kgCO2.SI.Res.HH.Thermal.SH.LPG</t>
  </si>
  <si>
    <t>EMI_per_household.kgCO2.SI.Res.HH.Thermal.SH.LPG.SH</t>
  </si>
  <si>
    <t>EMI_per_household.kgCO2.SI.Res.HH.Thermal.SH.LPG.SH.LPG</t>
  </si>
  <si>
    <t>EMI_per_household.kgCO2.SI.Res.HH.Thermal.SH.LPG.SH.Elec</t>
  </si>
  <si>
    <t>EMI_per_household.kgCO2.SI.Res.HH.Thermal.SH.LPG.SC</t>
  </si>
  <si>
    <t>EMI_per_household.kgCO2.SI.Res.HH.Thermal.SH.LPG.SC.AC.Elec</t>
  </si>
  <si>
    <t>EMI_per_household.kgCO2.SI.Res.HH.Thermal.SH.LPG.WH</t>
  </si>
  <si>
    <t>EMI_per_household.kgCO2.SI.Res.HH.Thermal.SH.LPG.WH.LPG.NoSolar.LPG</t>
  </si>
  <si>
    <t>EMI_per_household.kgCO2.SI.Res.HH.Thermal.SH.LPG.WH.LPG.Solar</t>
  </si>
  <si>
    <t>EMI_per_household.kgCO2.SI.Res.HH.Thermal.SH.LPG.WH.LPG.Solar.LPG</t>
  </si>
  <si>
    <t>EMI_per_household.kgCO2.SI.Res.HH.Thermal.SH.LPG.WH.LPG.Solar.Solar</t>
  </si>
  <si>
    <t>EMI_per_household.kgCO2.SI.Res.HH.Thermal.SH.LPG.WH.Elc.NoSolar.Elec</t>
  </si>
  <si>
    <t>EMI_per_household.kgCO2.SI.Res.HH.Thermal.SH.LPG.WH.Elc.Solar</t>
  </si>
  <si>
    <t>EMI_per_household.kgCO2.SI.Res.HH.Thermal.SH.LPG.WH.Elc.Solar.Elec</t>
  </si>
  <si>
    <t>EMI_per_household.kgCO2.SI.Res.HH.Thermal.SH.LPG.WH.Elc.Solar.Solar</t>
  </si>
  <si>
    <t>EMI_per_household.kgCO2.SI.Res.HH.Thermal.SH.LPG.CO</t>
  </si>
  <si>
    <t>EMI_per_household.kgCO2.SI.Res.HH.Thermal.SH.LPG.CO.LPG.LPG</t>
  </si>
  <si>
    <t>EMI_per_household.kgCO2.SI.Res.HH.Thermal.SH.LPG.CO.Elc.Elec</t>
  </si>
  <si>
    <t>EMI_per_household.kgCO2.SI.Res.HH.Thermal.SH.Oil</t>
  </si>
  <si>
    <t>EMI_per_household.kgCO2.SI.Res.HH.Thermal.SH.Oil.SH</t>
  </si>
  <si>
    <t>EMI_per_household.kgCO2.SI.Res.HH.Thermal.SH.Oil.SH.Oil</t>
  </si>
  <si>
    <t>EMI_per_household.kgCO2.SI.Res.HH.Thermal.SH.Oil.SH.Elec</t>
  </si>
  <si>
    <t>EMI_per_household.kgCO2.SI.Res.HH.Thermal.SH.Oil.SC</t>
  </si>
  <si>
    <t>EMI_per_household.kgCO2.SI.Res.HH.Thermal.SH.Oil.SC.AC.Elec</t>
  </si>
  <si>
    <t>EMI_per_household.kgCO2.SI.Res.HH.Thermal.SH.Oil.WH</t>
  </si>
  <si>
    <t>EMI_per_household.kgCO2.SI.Res.HH.Thermal.SH.Oil.WH.Oil.NoSolar.Oil</t>
  </si>
  <si>
    <t>EMI_per_household.kgCO2.SI.Res.HH.Thermal.SH.Oil.WH.Oil.Solar</t>
  </si>
  <si>
    <t>EMI_per_household.kgCO2.SI.Res.HH.Thermal.SH.Oil.WH.Oil.Solar.Oil</t>
  </si>
  <si>
    <t>EMI_per_household.kgCO2.SI.Res.HH.Thermal.SH.Oil.WH.Oil.Solar.Solar</t>
  </si>
  <si>
    <t>EMI_per_household.kgCO2.SI.Res.HH.Thermal.SH.Oil.WH.Elc.NoSolar.Elec</t>
  </si>
  <si>
    <t>EMI_per_household.kgCO2.SI.Res.HH.Thermal.SH.Oil.WH.Elc.Solar</t>
  </si>
  <si>
    <t>EMI_per_household.kgCO2.SI.Res.HH.Thermal.SH.Oil.WH.Elc.Solar.Elec</t>
  </si>
  <si>
    <t>EMI_per_household.kgCO2.SI.Res.HH.Thermal.SH.Oil.WH.Elc.Solar.Solar</t>
  </si>
  <si>
    <t>EMI_per_household.kgCO2.SI.Res.HH.Thermal.SH.Oil.CO</t>
  </si>
  <si>
    <t>EMI_per_household.kgCO2.SI.Res.HH.Thermal.SH.Oil.CO.LPG.LPG</t>
  </si>
  <si>
    <t>EMI_per_household.kgCO2.SI.Res.HH.Thermal.SH.Oil.CO.Elc.Elec</t>
  </si>
  <si>
    <t>EMI_per_household.kgCO2.SI.Res.HH.Thermal.SH.Gas</t>
  </si>
  <si>
    <t>EMI_per_household.kgCO2.SI.Res.HH.Thermal.SH.Gas.SH</t>
  </si>
  <si>
    <t>EMI_per_household.kgCO2.SI.Res.HH.Thermal.SH.Gas.SH.Gas</t>
  </si>
  <si>
    <t>EMI_per_household.kgCO2.SI.Res.HH.Thermal.SH.Gas.SH.Elec</t>
  </si>
  <si>
    <t>EMI_per_household.kgCO2.SI.Res.HH.Thermal.SH.Gas.SC</t>
  </si>
  <si>
    <t>EMI_per_household.kgCO2.SI.Res.HH.Thermal.SH.Gas.SC.AC.Elec</t>
  </si>
  <si>
    <t>EMI_per_household.kgCO2.SI.Res.HH.Thermal.SH.Gas.WH</t>
  </si>
  <si>
    <t>EMI_per_household.kgCO2.SI.Res.HH.Thermal.SH.Gas.WH.Gas.NoSolar.Gas</t>
  </si>
  <si>
    <t>EMI_per_household.kgCO2.SI.Res.HH.Thermal.SH.Gas.WH.Gas.Solar</t>
  </si>
  <si>
    <t>EMI_per_household.kgCO2.SI.Res.HH.Thermal.SH.Gas.WH.Gas.Solar.Gas</t>
  </si>
  <si>
    <t>EMI_per_household.kgCO2.SI.Res.HH.Thermal.SH.Gas.WH.Gas.Solar.Solar</t>
  </si>
  <si>
    <t>EMI_per_household.kgCO2.SI.Res.HH.Thermal.SH.Gas.WH.Elc.NoSolar.Elec</t>
  </si>
  <si>
    <t>EMI_per_household.kgCO2.SI.Res.HH.Thermal.SH.Gas.WH.Elc.Solar</t>
  </si>
  <si>
    <t>EMI_per_household.kgCO2.SI.Res.HH.Thermal.SH.Gas.WH.Elc.Solar.Elec</t>
  </si>
  <si>
    <t>EMI_per_household.kgCO2.SI.Res.HH.Thermal.SH.Gas.WH.Elc.Solar.Solar</t>
  </si>
  <si>
    <t>EMI_per_household.kgCO2.SI.Res.HH.Thermal.SH.Gas.CO</t>
  </si>
  <si>
    <t>EMI_per_household.kgCO2.SI.Res.HH.Thermal.SH.Gas.CO.Gas.Gas</t>
  </si>
  <si>
    <t>EMI_per_household.kgCO2.SI.Res.HH.Thermal.SH.Gas.CO.Elc.Elec</t>
  </si>
  <si>
    <t>EMI_per_household.kgCO2.SI.Res.HH.Thermal.SH.Biomass</t>
  </si>
  <si>
    <t>EMI_per_household.kgCO2.SI.Res.HH.Thermal.SH.Biomass.SH</t>
  </si>
  <si>
    <t>EMI_per_household.kgCO2.SI.Res.HH.Thermal.SH.Biomass.SH.Biomass</t>
  </si>
  <si>
    <t>EMI_per_household.kgCO2.SI.Res.HH.Thermal.SH.Biomass.SH.Elec</t>
  </si>
  <si>
    <t>EMI_per_household.kgCO2.SI.Res.HH.Thermal.SH.Biomass.SC</t>
  </si>
  <si>
    <t>EMI_per_household.kgCO2.SI.Res.HH.Thermal.SH.Biomass.SC.AC.Elec</t>
  </si>
  <si>
    <t>EMI_per_household.kgCO2.SI.Res.HH.Thermal.SH.Biomass.WH</t>
  </si>
  <si>
    <t>EMI_per_household.kgCO2.SI.Res.HH.Thermal.SH.Biomass.WH.Biomass.NoSolar.Biomass</t>
  </si>
  <si>
    <t>EMI_per_household.kgCO2.SI.Res.HH.Thermal.SH.Biomass.WH.Biomass.Solar</t>
  </si>
  <si>
    <t>EMI_per_household.kgCO2.SI.Res.HH.Thermal.SH.Biomass.WH.Biomass.Solar.Biomass</t>
  </si>
  <si>
    <t>EMI_per_household.kgCO2.SI.Res.HH.Thermal.SH.Biomass.WH.Biomass.Solar.Solar</t>
  </si>
  <si>
    <t>EMI_per_household.kgCO2.SI.Res.HH.Thermal.SH.Biomass.WH.LPG.NoSolar.LPG</t>
  </si>
  <si>
    <t>EMI_per_household.kgCO2.SI.Res.HH.Thermal.SH.Biomass.WH.LPG.Solar</t>
  </si>
  <si>
    <t>EMI_per_household.kgCO2.SI.Res.HH.Thermal.SH.Biomass.WH.LPG.Solar.LPG</t>
  </si>
  <si>
    <t>EMI_per_household.kgCO2.SI.Res.HH.Thermal.SH.Biomass.WH.LPG.Solar.Solar</t>
  </si>
  <si>
    <t>EMI_per_household.kgCO2.SI.Res.HH.Thermal.SH.Biomass.WH.Elc.NoSolar.Elec</t>
  </si>
  <si>
    <t>EMI_per_household.kgCO2.SI.Res.HH.Thermal.SH.Biomass.WH.Elc.Solar</t>
  </si>
  <si>
    <t>EMI_per_household.kgCO2.SI.Res.HH.Thermal.SH.Biomass.WH.Elc.Solar.Elec</t>
  </si>
  <si>
    <t>EMI_per_household.kgCO2.SI.Res.HH.Thermal.SH.Biomass.WH.Elc.Solar.Solar</t>
  </si>
  <si>
    <t>EMI_per_household.kgCO2.SI.Res.HH.Thermal.SH.Biomass.CO</t>
  </si>
  <si>
    <t>EMI_per_household.kgCO2.SI.Res.HH.Thermal.SH.Biomass.CO.Biomass.Biomass</t>
  </si>
  <si>
    <t>EMI_per_household.kgCO2.SI.Res.HH.Thermal.SH.Biomass.CO.LPG.LPG</t>
  </si>
  <si>
    <t>EMI_per_household.kgCO2.SI.Res.HH.Thermal.SH.Biomass.CO.Elc.Elec</t>
  </si>
  <si>
    <t>EMI_per_household.kgCO2.SI.Res.HH.Thermal.SH.Geo</t>
  </si>
  <si>
    <t>EMI_per_household.kgCO2.SI.Res.HH.Thermal.SH.Geo.SH</t>
  </si>
  <si>
    <t>EMI_per_household.kgCO2.SI.Res.HH.Thermal.SH.Geo.SH.Geo</t>
  </si>
  <si>
    <t>EMI_per_household.kgCO2.SI.Res.HH.Thermal.SH.Geo.SH.Elec</t>
  </si>
  <si>
    <t>EMI_per_household.kgCO2.SI.Res.HH.Thermal.SH.Geo.SC</t>
  </si>
  <si>
    <t>EMI_per_household.kgCO2.SI.Res.HH.Thermal.SH.Geo.SC.AC.Elec</t>
  </si>
  <si>
    <t>EMI_per_household.kgCO2.SI.Res.HH.Thermal.SH.Geo.WH</t>
  </si>
  <si>
    <t>EMI_per_household.kgCO2.SI.Res.HH.Thermal.SH.Geo.WH.Geo.NoSolar.Geo</t>
  </si>
  <si>
    <t>EMI_per_household.kgCO2.SI.Res.HH.Thermal.SH.Geo.WH.Geo.Solar</t>
  </si>
  <si>
    <t>EMI_per_household.kgCO2.SI.Res.HH.Thermal.SH.Geo.WH.Geo.Solar.Geo</t>
  </si>
  <si>
    <t>EMI_per_household.kgCO2.SI.Res.HH.Thermal.SH.Geo.WH.Geo.Solar.Solar</t>
  </si>
  <si>
    <t>EMI_per_household.kgCO2.SI.Res.HH.Thermal.SH.Geo.WH.Elc.NoSolar.Elec</t>
  </si>
  <si>
    <t>EMI_per_household.kgCO2.SI.Res.HH.Thermal.SH.Geo.WH.Elc.Solar</t>
  </si>
  <si>
    <t>EMI_per_household.kgCO2.SI.Res.HH.Thermal.SH.Geo.WH.Elc.Solar.Elec</t>
  </si>
  <si>
    <t>EMI_per_household.kgCO2.SI.Res.HH.Thermal.SH.Geo.WH.Elc.Solar.Solar</t>
  </si>
  <si>
    <t>EMI_per_household.kgCO2.SI.Res.HH.Thermal.SH.Geo.CO</t>
  </si>
  <si>
    <t>EMI_per_household.kgCO2.SI.Res.HH.Thermal.SH.Geo.CO.LPG.LPG</t>
  </si>
  <si>
    <t>EMI_per_household.kgCO2.SI.Res.HH.Thermal.SH.Geo.CO.Elc.Elec</t>
  </si>
  <si>
    <t>EMI_per_household.kgCO2.SI.Res.HH.Thermal.SH.DistrHeat</t>
  </si>
  <si>
    <t>EMI_per_household.kgCO2.SI.Res.HH.Thermal.SH.DistrHeat.SH</t>
  </si>
  <si>
    <t>EMI_per_household.kgCO2.SI.Res.HH.Thermal.SH.DistrHeat.SH.Steam_Distr</t>
  </si>
  <si>
    <t>EMI_per_household.kgCO2.SI.Res.HH.Thermal.SH.DistrHeat.SH.Elec</t>
  </si>
  <si>
    <t>EMI_per_household.kgCO2.SI.Res.HH.Thermal.SH.DistrHeat.SC</t>
  </si>
  <si>
    <t>EMI_per_household.kgCO2.SI.Res.HH.Thermal.SH.DistrHeat.SC.AC.Elec</t>
  </si>
  <si>
    <t>EMI_per_household.kgCO2.SI.Res.HH.Thermal.SH.DistrHeat.WH</t>
  </si>
  <si>
    <t>EMI_per_household.kgCO2.SI.Res.HH.Thermal.SH.DistrHeat.WH.DistrHeat.NoSolar.Steam_Distr</t>
  </si>
  <si>
    <t>EMI_per_household.kgCO2.SI.Res.HH.Thermal.SH.DistrHeat.WH.DistrHeat.Solar</t>
  </si>
  <si>
    <t>EMI_per_household.kgCO2.SI.Res.HH.Thermal.SH.DistrHeat.WH.DistrHeat.Solar.Steam_Distr</t>
  </si>
  <si>
    <t>EMI_per_household.kgCO2.SI.Res.HH.Thermal.SH.DistrHeat.WH.DistrHeat.Solar.Solar</t>
  </si>
  <si>
    <t>EMI_per_household.kgCO2.SI.Res.HH.Thermal.SH.DistrHeat.WH.Elc.NoSolar.Elec</t>
  </si>
  <si>
    <t>EMI_per_household.kgCO2.SI.Res.HH.Thermal.SH.DistrHeat.WH.Elc.Solar</t>
  </si>
  <si>
    <t>EMI_per_household.kgCO2.SI.Res.HH.Thermal.SH.DistrHeat.WH.Elc.Solar.Elec</t>
  </si>
  <si>
    <t>EMI_per_household.kgCO2.SI.Res.HH.Thermal.SH.DistrHeat.WH.Elc.Solar.Solar</t>
  </si>
  <si>
    <t>EMI_per_household.kgCO2.SI.Res.HH.Thermal.SH.DistrHeat.CO</t>
  </si>
  <si>
    <t>EMI_per_household.kgCO2.SI.Res.HH.Thermal.SH.DistrHeat.CO.LPG.LPG</t>
  </si>
  <si>
    <t>EMI_per_household.kgCO2.SI.Res.HH.Thermal.SH.DistrHeat.CO.Elc.Elec</t>
  </si>
  <si>
    <t>EMI_per_household.kgCO2.SI.Res.HH.Thermal.SH.AdvElc</t>
  </si>
  <si>
    <t>EMI_per_household.kgCO2.SI.Res.HH.Thermal.SH.AdvElc.SH</t>
  </si>
  <si>
    <t>EMI_per_household.kgCO2.SI.Res.HH.Thermal.SH.AdvElc.SH.Elec</t>
  </si>
  <si>
    <t>EMI_per_household.kgCO2.SI.Res.HH.Thermal.SH.AdvElc.SC</t>
  </si>
  <si>
    <t>EMI_per_household.kgCO2.SI.Res.HH.Thermal.SH.AdvElc.SC.AC.Elec</t>
  </si>
  <si>
    <t>EMI_per_household.kgCO2.SI.Res.HH.Thermal.SH.AdvElc.WH</t>
  </si>
  <si>
    <t>EMI_per_household.kgCO2.SI.Res.HH.Thermal.SH.AdvElc.WH.LPG.NoSolar.LPG</t>
  </si>
  <si>
    <t>EMI_per_household.kgCO2.SI.Res.HH.Thermal.SH.AdvElc.WH.LPG.Solar</t>
  </si>
  <si>
    <t>EMI_per_household.kgCO2.SI.Res.HH.Thermal.SH.AdvElc.WH.LPG.Solar.LPG</t>
  </si>
  <si>
    <t>EMI_per_household.kgCO2.SI.Res.HH.Thermal.SH.AdvElc.WH.LPG.Solar.Solar</t>
  </si>
  <si>
    <t>EMI_per_household.kgCO2.SI.Res.HH.Thermal.SH.AdvElc.WH.Elc.NoSolar.Elec</t>
  </si>
  <si>
    <t>EMI_per_household.kgCO2.SI.Res.HH.Thermal.SH.AdvElc.WH.Elc.Solar</t>
  </si>
  <si>
    <t>EMI_per_household.kgCO2.SI.Res.HH.Thermal.SH.AdvElc.WH.Elc.Solar.Elec</t>
  </si>
  <si>
    <t>EMI_per_household.kgCO2.SI.Res.HH.Thermal.SH.AdvElc.WH.Elc.Solar.Solar</t>
  </si>
  <si>
    <t>EMI_per_household.kgCO2.SI.Res.HH.Thermal.SH.AdvElc.CO</t>
  </si>
  <si>
    <t>EMI_per_household.kgCO2.SI.Res.HH.Thermal.SH.AdvElc.CO.LPG.LPG</t>
  </si>
  <si>
    <t>EMI_per_household.kgCO2.SI.Res.HH.Thermal.SH.AdvElc.CO.Elc.Elec</t>
  </si>
  <si>
    <t>EMI_per_household.kgCO2.SI.Res.HH.Thermal.SH.ConvElc</t>
  </si>
  <si>
    <t>EMI_per_household.kgCO2.SI.Res.HH.Thermal.SH.ConvElc.SH</t>
  </si>
  <si>
    <t>EMI_per_household.kgCO2.SI.Res.HH.Thermal.SH.ConvElc.SH.Elec</t>
  </si>
  <si>
    <t>EMI_per_household.kgCO2.SI.Res.HH.Thermal.SH.ConvElc.SC</t>
  </si>
  <si>
    <t>EMI_per_household.kgCO2.SI.Res.HH.Thermal.SH.ConvElc.SC.AC.Elec</t>
  </si>
  <si>
    <t>EMI_per_household.kgCO2.SI.Res.HH.Thermal.SH.ConvElc.WH</t>
  </si>
  <si>
    <t>EMI_per_household.kgCO2.SI.Res.HH.Thermal.SH.ConvElc.WH.LPG.NoSolar.LPG</t>
  </si>
  <si>
    <t>EMI_per_household.kgCO2.SI.Res.HH.Thermal.SH.ConvElc.WH.LPG.Solar</t>
  </si>
  <si>
    <t>EMI_per_household.kgCO2.SI.Res.HH.Thermal.SH.ConvElc.WH.LPG.Solar.LPG</t>
  </si>
  <si>
    <t>EMI_per_household.kgCO2.SI.Res.HH.Thermal.SH.ConvElc.WH.LPG.Solar.Solar</t>
  </si>
  <si>
    <t>EMI_per_household.kgCO2.SI.Res.HH.Thermal.SH.ConvElc.WH.Elc.NoSolar.Elec</t>
  </si>
  <si>
    <t>EMI_per_household.kgCO2.SI.Res.HH.Thermal.SH.ConvElc.WH.Elc.Solar</t>
  </si>
  <si>
    <t>EMI_per_household.kgCO2.SI.Res.HH.Thermal.SH.ConvElc.WH.Elc.Solar.Elec</t>
  </si>
  <si>
    <t>EMI_per_household.kgCO2.SI.Res.HH.Thermal.SH.ConvElc.WH.Elc.Solar.Solar</t>
  </si>
  <si>
    <t>EMI_per_household.kgCO2.SI.Res.HH.Thermal.SH.ConvElc.CO</t>
  </si>
  <si>
    <t>EMI_per_household.kgCO2.SI.Res.HH.Thermal.SH.ConvElc.CO.LPG.LPG</t>
  </si>
  <si>
    <t>EMI_per_household.kgCO2.SI.Res.HH.Thermal.SH.ConvElc.CO.Elc.Elec</t>
  </si>
  <si>
    <t>SI - Final energy consumption per surface area (detailed structure)</t>
  </si>
  <si>
    <t>FEC_per_sqm.kWh.SI.Res.HH.Thermal.SH.Solids</t>
  </si>
  <si>
    <t>FEC_per_sqm.kWh.SI.Res.HH.Thermal.SH.Solids.SH</t>
  </si>
  <si>
    <t>FEC_per_sqm.kWh.SI.Res.HH.Thermal.SH.Solids.SH.Solids</t>
  </si>
  <si>
    <t>FEC_per_sqm.kWh.SI.Res.HH.Thermal.SH.Solids.SH.Elec</t>
  </si>
  <si>
    <t>FEC_per_sqm.kWh.SI.Res.HH.Thermal.SH.Solids.SC</t>
  </si>
  <si>
    <t>FEC_per_sqm.kWh.SI.Res.HH.Thermal.SH.Solids.SC.AC.Elec</t>
  </si>
  <si>
    <t>FEC_per_sqm.kWh.SI.Res.HH.Thermal.SH.Solids.WH</t>
  </si>
  <si>
    <t>FEC_per_sqm.kWh.SI.Res.HH.Thermal.SH.Solids.WH.Solids.NoSolar.Solids</t>
  </si>
  <si>
    <t>FEC_per_sqm.kWh.SI.Res.HH.Thermal.SH.Solids.WH.LPG.NoSolar.LPG</t>
  </si>
  <si>
    <t>FEC_per_sqm.kWh.SI.Res.HH.Thermal.SH.Solids.WH.LPG.Solar</t>
  </si>
  <si>
    <t>FEC_per_sqm.kWh.SI.Res.HH.Thermal.SH.Solids.WH.LPG.Solar.LPG</t>
  </si>
  <si>
    <t>FEC_per_sqm.kWh.SI.Res.HH.Thermal.SH.Solids.WH.LPG.Solar.Solar</t>
  </si>
  <si>
    <t>FEC_per_sqm.kWh.SI.Res.HH.Thermal.SH.Solids.WH.Elc.NoSolar.Elec</t>
  </si>
  <si>
    <t>FEC_per_sqm.kWh.SI.Res.HH.Thermal.SH.Solids.WH.Elc.Solar</t>
  </si>
  <si>
    <t>FEC_per_sqm.kWh.SI.Res.HH.Thermal.SH.Solids.WH.Elc.Solar.Elec</t>
  </si>
  <si>
    <t>FEC_per_sqm.kWh.SI.Res.HH.Thermal.SH.Solids.WH.Elc.Solar.Solar</t>
  </si>
  <si>
    <t>FEC_per_sqm.kWh.SI.Res.HH.Thermal.SH.Solids.CO</t>
  </si>
  <si>
    <t>FEC_per_sqm.kWh.SI.Res.HH.Thermal.SH.Solids.CO.Solids.Solids</t>
  </si>
  <si>
    <t>FEC_per_sqm.kWh.SI.Res.HH.Thermal.SH.Solids.CO.LPG.LPG</t>
  </si>
  <si>
    <t>FEC_per_sqm.kWh.SI.Res.HH.Thermal.SH.Solids.CO.Elc.Elec</t>
  </si>
  <si>
    <t>FEC_per_sqm.kWh.SI.Res.HH.Thermal.SH.LPG</t>
  </si>
  <si>
    <t>FEC_per_sqm.kWh.SI.Res.HH.Thermal.SH.LPG.SH</t>
  </si>
  <si>
    <t>FEC_per_sqm.kWh.SI.Res.HH.Thermal.SH.LPG.SH.LPG</t>
  </si>
  <si>
    <t>FEC_per_sqm.kWh.SI.Res.HH.Thermal.SH.LPG.SH.Elec</t>
  </si>
  <si>
    <t>FEC_per_sqm.kWh.SI.Res.HH.Thermal.SH.LPG.SC</t>
  </si>
  <si>
    <t>FEC_per_sqm.kWh.SI.Res.HH.Thermal.SH.LPG.SC.AC.Elec</t>
  </si>
  <si>
    <t>FEC_per_sqm.kWh.SI.Res.HH.Thermal.SH.LPG.WH</t>
  </si>
  <si>
    <t>FEC_per_sqm.kWh.SI.Res.HH.Thermal.SH.LPG.WH.LPG.NoSolar.LPG</t>
  </si>
  <si>
    <t>FEC_per_sqm.kWh.SI.Res.HH.Thermal.SH.LPG.WH.LPG.Solar</t>
  </si>
  <si>
    <t>FEC_per_sqm.kWh.SI.Res.HH.Thermal.SH.LPG.WH.LPG.Solar.LPG</t>
  </si>
  <si>
    <t>FEC_per_sqm.kWh.SI.Res.HH.Thermal.SH.LPG.WH.LPG.Solar.Solar</t>
  </si>
  <si>
    <t>FEC_per_sqm.kWh.SI.Res.HH.Thermal.SH.LPG.WH.Elc.NoSolar.Elec</t>
  </si>
  <si>
    <t>FEC_per_sqm.kWh.SI.Res.HH.Thermal.SH.LPG.WH.Elc.Solar</t>
  </si>
  <si>
    <t>FEC_per_sqm.kWh.SI.Res.HH.Thermal.SH.LPG.WH.Elc.Solar.Elec</t>
  </si>
  <si>
    <t>FEC_per_sqm.kWh.SI.Res.HH.Thermal.SH.LPG.WH.Elc.Solar.Solar</t>
  </si>
  <si>
    <t>FEC_per_sqm.kWh.SI.Res.HH.Thermal.SH.LPG.CO</t>
  </si>
  <si>
    <t>FEC_per_sqm.kWh.SI.Res.HH.Thermal.SH.LPG.CO.LPG.LPG</t>
  </si>
  <si>
    <t>FEC_per_sqm.kWh.SI.Res.HH.Thermal.SH.LPG.CO.Elc.Elec</t>
  </si>
  <si>
    <t>FEC_per_sqm.kWh.SI.Res.HH.Thermal.SH.Oil</t>
  </si>
  <si>
    <t>FEC_per_sqm.kWh.SI.Res.HH.Thermal.SH.Oil.SH</t>
  </si>
  <si>
    <t>FEC_per_sqm.kWh.SI.Res.HH.Thermal.SH.Oil.SH.Oil</t>
  </si>
  <si>
    <t>FEC_per_sqm.kWh.SI.Res.HH.Thermal.SH.Oil.SH.Elec</t>
  </si>
  <si>
    <t>FEC_per_sqm.kWh.SI.Res.HH.Thermal.SH.Oil.SC</t>
  </si>
  <si>
    <t>FEC_per_sqm.kWh.SI.Res.HH.Thermal.SH.Oil.SC.AC.Elec</t>
  </si>
  <si>
    <t>FEC_per_sqm.kWh.SI.Res.HH.Thermal.SH.Oil.WH</t>
  </si>
  <si>
    <t>FEC_per_sqm.kWh.SI.Res.HH.Thermal.SH.Oil.WH.Oil.NoSolar.Oil</t>
  </si>
  <si>
    <t>FEC_per_sqm.kWh.SI.Res.HH.Thermal.SH.Oil.WH.Oil.Solar</t>
  </si>
  <si>
    <t>FEC_per_sqm.kWh.SI.Res.HH.Thermal.SH.Oil.WH.Oil.Solar.Oil</t>
  </si>
  <si>
    <t>FEC_per_sqm.kWh.SI.Res.HH.Thermal.SH.Oil.WH.Oil.Solar.Solar</t>
  </si>
  <si>
    <t>FEC_per_sqm.kWh.SI.Res.HH.Thermal.SH.Oil.WH.Elc.NoSolar.Elec</t>
  </si>
  <si>
    <t>FEC_per_sqm.kWh.SI.Res.HH.Thermal.SH.Oil.WH.Elc.Solar</t>
  </si>
  <si>
    <t>FEC_per_sqm.kWh.SI.Res.HH.Thermal.SH.Oil.WH.Elc.Solar.Elec</t>
  </si>
  <si>
    <t>FEC_per_sqm.kWh.SI.Res.HH.Thermal.SH.Oil.WH.Elc.Solar.Solar</t>
  </si>
  <si>
    <t>FEC_per_sqm.kWh.SI.Res.HH.Thermal.SH.Oil.CO</t>
  </si>
  <si>
    <t>FEC_per_sqm.kWh.SI.Res.HH.Thermal.SH.Oil.CO.LPG.LPG</t>
  </si>
  <si>
    <t>FEC_per_sqm.kWh.SI.Res.HH.Thermal.SH.Oil.CO.Elc.Elec</t>
  </si>
  <si>
    <t>FEC_per_sqm.kWh.SI.Res.HH.Thermal.SH.Gas</t>
  </si>
  <si>
    <t>FEC_per_sqm.kWh.SI.Res.HH.Thermal.SH.Gas.SH</t>
  </si>
  <si>
    <t>FEC_per_sqm.kWh.SI.Res.HH.Thermal.SH.Gas.SH.Gas</t>
  </si>
  <si>
    <t>FEC_per_sqm.kWh.SI.Res.HH.Thermal.SH.Gas.SH.Elec</t>
  </si>
  <si>
    <t>FEC_per_sqm.kWh.SI.Res.HH.Thermal.SH.Gas.SC</t>
  </si>
  <si>
    <t>FEC_per_sqm.kWh.SI.Res.HH.Thermal.SH.Gas.SC.AC.Elec</t>
  </si>
  <si>
    <t>FEC_per_sqm.kWh.SI.Res.HH.Thermal.SH.Gas.WH</t>
  </si>
  <si>
    <t>FEC_per_sqm.kWh.SI.Res.HH.Thermal.SH.Gas.WH.Gas.NoSolar.Gas</t>
  </si>
  <si>
    <t>FEC_per_sqm.kWh.SI.Res.HH.Thermal.SH.Gas.WH.Gas.Solar</t>
  </si>
  <si>
    <t>FEC_per_sqm.kWh.SI.Res.HH.Thermal.SH.Gas.WH.Gas.Solar.Gas</t>
  </si>
  <si>
    <t>FEC_per_sqm.kWh.SI.Res.HH.Thermal.SH.Gas.WH.Gas.Solar.Solar</t>
  </si>
  <si>
    <t>FEC_per_sqm.kWh.SI.Res.HH.Thermal.SH.Gas.WH.Elc.NoSolar.Elec</t>
  </si>
  <si>
    <t>FEC_per_sqm.kWh.SI.Res.HH.Thermal.SH.Gas.WH.Elc.Solar</t>
  </si>
  <si>
    <t>FEC_per_sqm.kWh.SI.Res.HH.Thermal.SH.Gas.WH.Elc.Solar.Elec</t>
  </si>
  <si>
    <t>FEC_per_sqm.kWh.SI.Res.HH.Thermal.SH.Gas.WH.Elc.Solar.Solar</t>
  </si>
  <si>
    <t>FEC_per_sqm.kWh.SI.Res.HH.Thermal.SH.Gas.CO</t>
  </si>
  <si>
    <t>FEC_per_sqm.kWh.SI.Res.HH.Thermal.SH.Gas.CO.Gas.Gas</t>
  </si>
  <si>
    <t>FEC_per_sqm.kWh.SI.Res.HH.Thermal.SH.Gas.CO.Elc.Elec</t>
  </si>
  <si>
    <t>FEC_per_sqm.kWh.SI.Res.HH.Thermal.SH.Biomass</t>
  </si>
  <si>
    <t>FEC_per_sqm.kWh.SI.Res.HH.Thermal.SH.Biomass.SH</t>
  </si>
  <si>
    <t>FEC_per_sqm.kWh.SI.Res.HH.Thermal.SH.Biomass.SH.Biomass</t>
  </si>
  <si>
    <t>FEC_per_sqm.kWh.SI.Res.HH.Thermal.SH.Biomass.SH.Elec</t>
  </si>
  <si>
    <t>FEC_per_sqm.kWh.SI.Res.HH.Thermal.SH.Biomass.SC</t>
  </si>
  <si>
    <t>FEC_per_sqm.kWh.SI.Res.HH.Thermal.SH.Biomass.SC.AC.Elec</t>
  </si>
  <si>
    <t>FEC_per_sqm.kWh.SI.Res.HH.Thermal.SH.Biomass.WH</t>
  </si>
  <si>
    <t>FEC_per_sqm.kWh.SI.Res.HH.Thermal.SH.Biomass.WH.Biomass.NoSolar.Biomass</t>
  </si>
  <si>
    <t>FEC_per_sqm.kWh.SI.Res.HH.Thermal.SH.Biomass.WH.Biomass.Solar</t>
  </si>
  <si>
    <t>FEC_per_sqm.kWh.SI.Res.HH.Thermal.SH.Biomass.WH.Biomass.Solar.Biomass</t>
  </si>
  <si>
    <t>FEC_per_sqm.kWh.SI.Res.HH.Thermal.SH.Biomass.WH.Biomass.Solar.Solar</t>
  </si>
  <si>
    <t>FEC_per_sqm.kWh.SI.Res.HH.Thermal.SH.Biomass.WH.LPG.NoSolar.LPG</t>
  </si>
  <si>
    <t>FEC_per_sqm.kWh.SI.Res.HH.Thermal.SH.Biomass.WH.LPG.Solar</t>
  </si>
  <si>
    <t>FEC_per_sqm.kWh.SI.Res.HH.Thermal.SH.Biomass.WH.LPG.Solar.LPG</t>
  </si>
  <si>
    <t>FEC_per_sqm.kWh.SI.Res.HH.Thermal.SH.Biomass.WH.LPG.Solar.Solar</t>
  </si>
  <si>
    <t>FEC_per_sqm.kWh.SI.Res.HH.Thermal.SH.Biomass.WH.Elc.NoSolar.Elec</t>
  </si>
  <si>
    <t>FEC_per_sqm.kWh.SI.Res.HH.Thermal.SH.Biomass.WH.Elc.Solar</t>
  </si>
  <si>
    <t>FEC_per_sqm.kWh.SI.Res.HH.Thermal.SH.Biomass.WH.Elc.Solar.Elec</t>
  </si>
  <si>
    <t>FEC_per_sqm.kWh.SI.Res.HH.Thermal.SH.Biomass.WH.Elc.Solar.Solar</t>
  </si>
  <si>
    <t>FEC_per_sqm.kWh.SI.Res.HH.Thermal.SH.Biomass.CO</t>
  </si>
  <si>
    <t>FEC_per_sqm.kWh.SI.Res.HH.Thermal.SH.Biomass.CO.Biomass.Biomass</t>
  </si>
  <si>
    <t>FEC_per_sqm.kWh.SI.Res.HH.Thermal.SH.Biomass.CO.LPG.LPG</t>
  </si>
  <si>
    <t>FEC_per_sqm.kWh.SI.Res.HH.Thermal.SH.Biomass.CO.Elc.Elec</t>
  </si>
  <si>
    <t>FEC_per_sqm.kWh.SI.Res.HH.Thermal.SH.Geo</t>
  </si>
  <si>
    <t>FEC_per_sqm.kWh.SI.Res.HH.Thermal.SH.Geo.SH</t>
  </si>
  <si>
    <t>FEC_per_sqm.kWh.SI.Res.HH.Thermal.SH.Geo.SH.Geo</t>
  </si>
  <si>
    <t>FEC_per_sqm.kWh.SI.Res.HH.Thermal.SH.Geo.SH.Elec</t>
  </si>
  <si>
    <t>FEC_per_sqm.kWh.SI.Res.HH.Thermal.SH.Geo.SC</t>
  </si>
  <si>
    <t>FEC_per_sqm.kWh.SI.Res.HH.Thermal.SH.Geo.SC.AC.Elec</t>
  </si>
  <si>
    <t>FEC_per_sqm.kWh.SI.Res.HH.Thermal.SH.Geo.WH</t>
  </si>
  <si>
    <t>FEC_per_sqm.kWh.SI.Res.HH.Thermal.SH.Geo.WH.Geo.NoSolar.Geo</t>
  </si>
  <si>
    <t>FEC_per_sqm.kWh.SI.Res.HH.Thermal.SH.Geo.WH.Geo.Solar</t>
  </si>
  <si>
    <t>FEC_per_sqm.kWh.SI.Res.HH.Thermal.SH.Geo.WH.Geo.Solar.Geo</t>
  </si>
  <si>
    <t>FEC_per_sqm.kWh.SI.Res.HH.Thermal.SH.Geo.WH.Geo.Solar.Solar</t>
  </si>
  <si>
    <t>FEC_per_sqm.kWh.SI.Res.HH.Thermal.SH.Geo.WH.Elc.NoSolar.Elec</t>
  </si>
  <si>
    <t>FEC_per_sqm.kWh.SI.Res.HH.Thermal.SH.Geo.WH.Elc.Solar</t>
  </si>
  <si>
    <t>FEC_per_sqm.kWh.SI.Res.HH.Thermal.SH.Geo.WH.Elc.Solar.Elec</t>
  </si>
  <si>
    <t>FEC_per_sqm.kWh.SI.Res.HH.Thermal.SH.Geo.WH.Elc.Solar.Solar</t>
  </si>
  <si>
    <t>FEC_per_sqm.kWh.SI.Res.HH.Thermal.SH.Geo.CO</t>
  </si>
  <si>
    <t>FEC_per_sqm.kWh.SI.Res.HH.Thermal.SH.Geo.CO.LPG.LPG</t>
  </si>
  <si>
    <t>FEC_per_sqm.kWh.SI.Res.HH.Thermal.SH.Geo.CO.Elc.Elec</t>
  </si>
  <si>
    <t>FEC_per_sqm.kWh.SI.Res.HH.Thermal.SH.DistrHeat</t>
  </si>
  <si>
    <t>FEC_per_sqm.kWh.SI.Res.HH.Thermal.SH.DistrHeat.SH</t>
  </si>
  <si>
    <t>FEC_per_sqm.kWh.SI.Res.HH.Thermal.SH.DistrHeat.SH.Steam_Distr</t>
  </si>
  <si>
    <t>FEC_per_sqm.kWh.SI.Res.HH.Thermal.SH.DistrHeat.SH.Elec</t>
  </si>
  <si>
    <t>FEC_per_sqm.kWh.SI.Res.HH.Thermal.SH.DistrHeat.SC</t>
  </si>
  <si>
    <t>FEC_per_sqm.kWh.SI.Res.HH.Thermal.SH.DistrHeat.SC.AC.Elec</t>
  </si>
  <si>
    <t>FEC_per_sqm.kWh.SI.Res.HH.Thermal.SH.DistrHeat.WH</t>
  </si>
  <si>
    <t>FEC_per_sqm.kWh.SI.Res.HH.Thermal.SH.DistrHeat.WH.DistrHeat.NoSolar.Steam_Distr</t>
  </si>
  <si>
    <t>FEC_per_sqm.kWh.SI.Res.HH.Thermal.SH.DistrHeat.WH.DistrHeat.Solar</t>
  </si>
  <si>
    <t>FEC_per_sqm.kWh.SI.Res.HH.Thermal.SH.DistrHeat.WH.DistrHeat.Solar.Steam_Distr</t>
  </si>
  <si>
    <t>FEC_per_sqm.kWh.SI.Res.HH.Thermal.SH.DistrHeat.WH.DistrHeat.Solar.Solar</t>
  </si>
  <si>
    <t>FEC_per_sqm.kWh.SI.Res.HH.Thermal.SH.DistrHeat.WH.Elc.NoSolar.Elec</t>
  </si>
  <si>
    <t>FEC_per_sqm.kWh.SI.Res.HH.Thermal.SH.DistrHeat.WH.Elc.Solar</t>
  </si>
  <si>
    <t>FEC_per_sqm.kWh.SI.Res.HH.Thermal.SH.DistrHeat.WH.Elc.Solar.Elec</t>
  </si>
  <si>
    <t>FEC_per_sqm.kWh.SI.Res.HH.Thermal.SH.DistrHeat.WH.Elc.Solar.Solar</t>
  </si>
  <si>
    <t>FEC_per_sqm.kWh.SI.Res.HH.Thermal.SH.DistrHeat.CO</t>
  </si>
  <si>
    <t>FEC_per_sqm.kWh.SI.Res.HH.Thermal.SH.DistrHeat.CO.LPG.LPG</t>
  </si>
  <si>
    <t>FEC_per_sqm.kWh.SI.Res.HH.Thermal.SH.DistrHeat.CO.Elc.Elec</t>
  </si>
  <si>
    <t>FEC_per_sqm.kWh.SI.Res.HH.Thermal.SH.AdvElc</t>
  </si>
  <si>
    <t>FEC_per_sqm.kWh.SI.Res.HH.Thermal.SH.AdvElc.SH</t>
  </si>
  <si>
    <t>FEC_per_sqm.kWh.SI.Res.HH.Thermal.SH.AdvElc.SH.Elec</t>
  </si>
  <si>
    <t>FEC_per_sqm.kWh.SI.Res.HH.Thermal.SH.AdvElc.SC</t>
  </si>
  <si>
    <t>FEC_per_sqm.kWh.SI.Res.HH.Thermal.SH.AdvElc.SC.AC.Elec</t>
  </si>
  <si>
    <t>FEC_per_sqm.kWh.SI.Res.HH.Thermal.SH.AdvElc.WH</t>
  </si>
  <si>
    <t>FEC_per_sqm.kWh.SI.Res.HH.Thermal.SH.AdvElc.WH.LPG.NoSolar.LPG</t>
  </si>
  <si>
    <t>FEC_per_sqm.kWh.SI.Res.HH.Thermal.SH.AdvElc.WH.LPG.Solar</t>
  </si>
  <si>
    <t>FEC_per_sqm.kWh.SI.Res.HH.Thermal.SH.AdvElc.WH.LPG.Solar.LPG</t>
  </si>
  <si>
    <t>FEC_per_sqm.kWh.SI.Res.HH.Thermal.SH.AdvElc.WH.LPG.Solar.Solar</t>
  </si>
  <si>
    <t>FEC_per_sqm.kWh.SI.Res.HH.Thermal.SH.AdvElc.WH.Elc.NoSolar.Elec</t>
  </si>
  <si>
    <t>FEC_per_sqm.kWh.SI.Res.HH.Thermal.SH.AdvElc.WH.Elc.Solar</t>
  </si>
  <si>
    <t>FEC_per_sqm.kWh.SI.Res.HH.Thermal.SH.AdvElc.WH.Elc.Solar.Elec</t>
  </si>
  <si>
    <t>FEC_per_sqm.kWh.SI.Res.HH.Thermal.SH.AdvElc.WH.Elc.Solar.Solar</t>
  </si>
  <si>
    <t>FEC_per_sqm.kWh.SI.Res.HH.Thermal.SH.AdvElc.CO</t>
  </si>
  <si>
    <t>FEC_per_sqm.kWh.SI.Res.HH.Thermal.SH.AdvElc.CO.LPG.LPG</t>
  </si>
  <si>
    <t>FEC_per_sqm.kWh.SI.Res.HH.Thermal.SH.AdvElc.CO.Elc.Elec</t>
  </si>
  <si>
    <t>FEC_per_sqm.kWh.SI.Res.HH.Thermal.SH.ConvElc</t>
  </si>
  <si>
    <t>FEC_per_sqm.kWh.SI.Res.HH.Thermal.SH.ConvElc.SH</t>
  </si>
  <si>
    <t>FEC_per_sqm.kWh.SI.Res.HH.Thermal.SH.ConvElc.SH.Elec</t>
  </si>
  <si>
    <t>FEC_per_sqm.kWh.SI.Res.HH.Thermal.SH.ConvElc.SC</t>
  </si>
  <si>
    <t>FEC_per_sqm.kWh.SI.Res.HH.Thermal.SH.ConvElc.SC.AC.Elec</t>
  </si>
  <si>
    <t>FEC_per_sqm.kWh.SI.Res.HH.Thermal.SH.ConvElc.WH</t>
  </si>
  <si>
    <t>FEC_per_sqm.kWh.SI.Res.HH.Thermal.SH.ConvElc.WH.LPG.NoSolar.LPG</t>
  </si>
  <si>
    <t>FEC_per_sqm.kWh.SI.Res.HH.Thermal.SH.ConvElc.WH.LPG.Solar</t>
  </si>
  <si>
    <t>FEC_per_sqm.kWh.SI.Res.HH.Thermal.SH.ConvElc.WH.LPG.Solar.LPG</t>
  </si>
  <si>
    <t>FEC_per_sqm.kWh.SI.Res.HH.Thermal.SH.ConvElc.WH.LPG.Solar.Solar</t>
  </si>
  <si>
    <t>FEC_per_sqm.kWh.SI.Res.HH.Thermal.SH.ConvElc.WH.Elc.NoSolar.Elec</t>
  </si>
  <si>
    <t>FEC_per_sqm.kWh.SI.Res.HH.Thermal.SH.ConvElc.WH.Elc.Solar</t>
  </si>
  <si>
    <t>FEC_per_sqm.kWh.SI.Res.HH.Thermal.SH.ConvElc.WH.Elc.Solar.Elec</t>
  </si>
  <si>
    <t>FEC_per_sqm.kWh.SI.Res.HH.Thermal.SH.ConvElc.WH.Elc.Solar.Solar</t>
  </si>
  <si>
    <t>FEC_per_sqm.kWh.SI.Res.HH.Thermal.SH.ConvElc.CO</t>
  </si>
  <si>
    <t>FEC_per_sqm.kWh.SI.Res.HH.Thermal.SH.ConvElc.CO.LPG.LPG</t>
  </si>
  <si>
    <t>FEC_per_sqm.kWh.SI.Res.HH.Thermal.SH.ConvElc.CO.Elc.Elec</t>
  </si>
  <si>
    <t>SI - Thermal energy service per surface area (detailed structure)</t>
  </si>
  <si>
    <t>TES_per_sqm.kWh.SI.Res.HH.Thermal.SH.Solids</t>
  </si>
  <si>
    <t>TES_per_sqm.kWh.SI.Res.HH.Thermal.SH.Solids.SH</t>
  </si>
  <si>
    <t>TES_per_sqm.kWh.SI.Res.HH.Thermal.SH.Solids.SH.Solids</t>
  </si>
  <si>
    <t>TES_per_sqm.kWh.SI.Res.HH.Thermal.SH.Solids.SH.Elec</t>
  </si>
  <si>
    <t>TES_per_sqm.kWh.SI.Res.HH.Thermal.SH.Solids.SC</t>
  </si>
  <si>
    <t>TES_per_sqm.kWh.SI.Res.HH.Thermal.SH.Solids.SC.AC.Elec</t>
  </si>
  <si>
    <t>TES_per_sqm.kWh.SI.Res.HH.Thermal.SH.Solids.WH</t>
  </si>
  <si>
    <t>TES_per_sqm.kWh.SI.Res.HH.Thermal.SH.Solids.WH.Solids.NoSolar.Solids</t>
  </si>
  <si>
    <t>TES_per_sqm.kWh.SI.Res.HH.Thermal.SH.Solids.WH.LPG.NoSolar.LPG</t>
  </si>
  <si>
    <t>TES_per_sqm.kWh.SI.Res.HH.Thermal.SH.Solids.WH.LPG.Solar</t>
  </si>
  <si>
    <t>TES_per_sqm.kWh.SI.Res.HH.Thermal.SH.Solids.WH.LPG.Solar.LPG</t>
  </si>
  <si>
    <t>TES_per_sqm.kWh.SI.Res.HH.Thermal.SH.Solids.WH.LPG.Solar.Solar</t>
  </si>
  <si>
    <t>TES_per_sqm.kWh.SI.Res.HH.Thermal.SH.Solids.WH.Elc.NoSolar.Elec</t>
  </si>
  <si>
    <t>TES_per_sqm.kWh.SI.Res.HH.Thermal.SH.Solids.WH.Elc.Solar</t>
  </si>
  <si>
    <t>TES_per_sqm.kWh.SI.Res.HH.Thermal.SH.Solids.WH.Elc.Solar.Elec</t>
  </si>
  <si>
    <t>TES_per_sqm.kWh.SI.Res.HH.Thermal.SH.Solids.WH.Elc.Solar.Solar</t>
  </si>
  <si>
    <t>TES_per_sqm.kWh.SI.Res.HH.Thermal.SH.Solids.CO</t>
  </si>
  <si>
    <t>TES_per_sqm.kWh.SI.Res.HH.Thermal.SH.Solids.CO.Solids.Solids</t>
  </si>
  <si>
    <t>TES_per_sqm.kWh.SI.Res.HH.Thermal.SH.Solids.CO.LPG.LPG</t>
  </si>
  <si>
    <t>TES_per_sqm.kWh.SI.Res.HH.Thermal.SH.Solids.CO.Elc.Elec</t>
  </si>
  <si>
    <t>TES_per_sqm.kWh.SI.Res.HH.Thermal.SH.LPG</t>
  </si>
  <si>
    <t>TES_per_sqm.kWh.SI.Res.HH.Thermal.SH.LPG.SH</t>
  </si>
  <si>
    <t>TES_per_sqm.kWh.SI.Res.HH.Thermal.SH.LPG.SH.LPG</t>
  </si>
  <si>
    <t>TES_per_sqm.kWh.SI.Res.HH.Thermal.SH.LPG.SH.Elec</t>
  </si>
  <si>
    <t>TES_per_sqm.kWh.SI.Res.HH.Thermal.SH.LPG.SC</t>
  </si>
  <si>
    <t>TES_per_sqm.kWh.SI.Res.HH.Thermal.SH.LPG.SC.AC.Elec</t>
  </si>
  <si>
    <t>TES_per_sqm.kWh.SI.Res.HH.Thermal.SH.LPG.WH</t>
  </si>
  <si>
    <t>TES_per_sqm.kWh.SI.Res.HH.Thermal.SH.LPG.WH.LPG.NoSolar.LPG</t>
  </si>
  <si>
    <t>TES_per_sqm.kWh.SI.Res.HH.Thermal.SH.LPG.WH.LPG.Solar</t>
  </si>
  <si>
    <t>TES_per_sqm.kWh.SI.Res.HH.Thermal.SH.LPG.WH.LPG.Solar.LPG</t>
  </si>
  <si>
    <t>TES_per_sqm.kWh.SI.Res.HH.Thermal.SH.LPG.WH.LPG.Solar.Solar</t>
  </si>
  <si>
    <t>TES_per_sqm.kWh.SI.Res.HH.Thermal.SH.LPG.WH.Elc.NoSolar.Elec</t>
  </si>
  <si>
    <t>TES_per_sqm.kWh.SI.Res.HH.Thermal.SH.LPG.WH.Elc.Solar</t>
  </si>
  <si>
    <t>TES_per_sqm.kWh.SI.Res.HH.Thermal.SH.LPG.WH.Elc.Solar.Elec</t>
  </si>
  <si>
    <t>TES_per_sqm.kWh.SI.Res.HH.Thermal.SH.LPG.WH.Elc.Solar.Solar</t>
  </si>
  <si>
    <t>TES_per_sqm.kWh.SI.Res.HH.Thermal.SH.LPG.CO</t>
  </si>
  <si>
    <t>TES_per_sqm.kWh.SI.Res.HH.Thermal.SH.LPG.CO.LPG.LPG</t>
  </si>
  <si>
    <t>TES_per_sqm.kWh.SI.Res.HH.Thermal.SH.LPG.CO.Elc.Elec</t>
  </si>
  <si>
    <t>TES_per_sqm.kWh.SI.Res.HH.Thermal.SH.Oil</t>
  </si>
  <si>
    <t>TES_per_sqm.kWh.SI.Res.HH.Thermal.SH.Oil.SH</t>
  </si>
  <si>
    <t>TES_per_sqm.kWh.SI.Res.HH.Thermal.SH.Oil.SH.Oil</t>
  </si>
  <si>
    <t>TES_per_sqm.kWh.SI.Res.HH.Thermal.SH.Oil.SH.Elec</t>
  </si>
  <si>
    <t>TES_per_sqm.kWh.SI.Res.HH.Thermal.SH.Oil.SC</t>
  </si>
  <si>
    <t>TES_per_sqm.kWh.SI.Res.HH.Thermal.SH.Oil.SC.AC.Elec</t>
  </si>
  <si>
    <t>TES_per_sqm.kWh.SI.Res.HH.Thermal.SH.Oil.WH</t>
  </si>
  <si>
    <t>TES_per_sqm.kWh.SI.Res.HH.Thermal.SH.Oil.WH.Oil.NoSolar.Oil</t>
  </si>
  <si>
    <t>TES_per_sqm.kWh.SI.Res.HH.Thermal.SH.Oil.WH.Oil.Solar</t>
  </si>
  <si>
    <t>TES_per_sqm.kWh.SI.Res.HH.Thermal.SH.Oil.WH.Oil.Solar.Oil</t>
  </si>
  <si>
    <t>TES_per_sqm.kWh.SI.Res.HH.Thermal.SH.Oil.WH.Oil.Solar.Solar</t>
  </si>
  <si>
    <t>TES_per_sqm.kWh.SI.Res.HH.Thermal.SH.Oil.WH.Elc.NoSolar.Elec</t>
  </si>
  <si>
    <t>TES_per_sqm.kWh.SI.Res.HH.Thermal.SH.Oil.WH.Elc.Solar</t>
  </si>
  <si>
    <t>TES_per_sqm.kWh.SI.Res.HH.Thermal.SH.Oil.WH.Elc.Solar.Elec</t>
  </si>
  <si>
    <t>TES_per_sqm.kWh.SI.Res.HH.Thermal.SH.Oil.WH.Elc.Solar.Solar</t>
  </si>
  <si>
    <t>TES_per_sqm.kWh.SI.Res.HH.Thermal.SH.Oil.CO</t>
  </si>
  <si>
    <t>TES_per_sqm.kWh.SI.Res.HH.Thermal.SH.Oil.CO.LPG.LPG</t>
  </si>
  <si>
    <t>TES_per_sqm.kWh.SI.Res.HH.Thermal.SH.Oil.CO.Elc.Elec</t>
  </si>
  <si>
    <t>TES_per_sqm.kWh.SI.Res.HH.Thermal.SH.Gas</t>
  </si>
  <si>
    <t>TES_per_sqm.kWh.SI.Res.HH.Thermal.SH.Gas.SH</t>
  </si>
  <si>
    <t>TES_per_sqm.kWh.SI.Res.HH.Thermal.SH.Gas.SH.Gas</t>
  </si>
  <si>
    <t>TES_per_sqm.kWh.SI.Res.HH.Thermal.SH.Gas.SH.Elec</t>
  </si>
  <si>
    <t>TES_per_sqm.kWh.SI.Res.HH.Thermal.SH.Gas.SC</t>
  </si>
  <si>
    <t>TES_per_sqm.kWh.SI.Res.HH.Thermal.SH.Gas.SC.AC.Elec</t>
  </si>
  <si>
    <t>TES_per_sqm.kWh.SI.Res.HH.Thermal.SH.Gas.WH</t>
  </si>
  <si>
    <t>TES_per_sqm.kWh.SI.Res.HH.Thermal.SH.Gas.WH.Gas.NoSolar.Gas</t>
  </si>
  <si>
    <t>TES_per_sqm.kWh.SI.Res.HH.Thermal.SH.Gas.WH.Gas.Solar</t>
  </si>
  <si>
    <t>TES_per_sqm.kWh.SI.Res.HH.Thermal.SH.Gas.WH.Gas.Solar.Gas</t>
  </si>
  <si>
    <t>TES_per_sqm.kWh.SI.Res.HH.Thermal.SH.Gas.WH.Gas.Solar.Solar</t>
  </si>
  <si>
    <t>TES_per_sqm.kWh.SI.Res.HH.Thermal.SH.Gas.WH.Elc.NoSolar.Elec</t>
  </si>
  <si>
    <t>TES_per_sqm.kWh.SI.Res.HH.Thermal.SH.Gas.WH.Elc.Solar</t>
  </si>
  <si>
    <t>TES_per_sqm.kWh.SI.Res.HH.Thermal.SH.Gas.WH.Elc.Solar.Elec</t>
  </si>
  <si>
    <t>TES_per_sqm.kWh.SI.Res.HH.Thermal.SH.Gas.WH.Elc.Solar.Solar</t>
  </si>
  <si>
    <t>TES_per_sqm.kWh.SI.Res.HH.Thermal.SH.Gas.CO</t>
  </si>
  <si>
    <t>TES_per_sqm.kWh.SI.Res.HH.Thermal.SH.Gas.CO.Gas.Gas</t>
  </si>
  <si>
    <t>TES_per_sqm.kWh.SI.Res.HH.Thermal.SH.Gas.CO.Elc.Elec</t>
  </si>
  <si>
    <t>TES_per_sqm.kWh.SI.Res.HH.Thermal.SH.Biomass</t>
  </si>
  <si>
    <t>TES_per_sqm.kWh.SI.Res.HH.Thermal.SH.Biomass.SH</t>
  </si>
  <si>
    <t>TES_per_sqm.kWh.SI.Res.HH.Thermal.SH.Biomass.SH.Biomass</t>
  </si>
  <si>
    <t>TES_per_sqm.kWh.SI.Res.HH.Thermal.SH.Biomass.SH.Elec</t>
  </si>
  <si>
    <t>TES_per_sqm.kWh.SI.Res.HH.Thermal.SH.Biomass.SC</t>
  </si>
  <si>
    <t>TES_per_sqm.kWh.SI.Res.HH.Thermal.SH.Biomass.SC.AC.Elec</t>
  </si>
  <si>
    <t>TES_per_sqm.kWh.SI.Res.HH.Thermal.SH.Biomass.WH</t>
  </si>
  <si>
    <t>TES_per_sqm.kWh.SI.Res.HH.Thermal.SH.Biomass.WH.Biomass.NoSolar.Biomass</t>
  </si>
  <si>
    <t>TES_per_sqm.kWh.SI.Res.HH.Thermal.SH.Biomass.WH.Biomass.Solar</t>
  </si>
  <si>
    <t>TES_per_sqm.kWh.SI.Res.HH.Thermal.SH.Biomass.WH.Biomass.Solar.Biomass</t>
  </si>
  <si>
    <t>TES_per_sqm.kWh.SI.Res.HH.Thermal.SH.Biomass.WH.Biomass.Solar.Solar</t>
  </si>
  <si>
    <t>TES_per_sqm.kWh.SI.Res.HH.Thermal.SH.Biomass.WH.LPG.NoSolar.LPG</t>
  </si>
  <si>
    <t>TES_per_sqm.kWh.SI.Res.HH.Thermal.SH.Biomass.WH.LPG.Solar</t>
  </si>
  <si>
    <t>TES_per_sqm.kWh.SI.Res.HH.Thermal.SH.Biomass.WH.LPG.Solar.LPG</t>
  </si>
  <si>
    <t>TES_per_sqm.kWh.SI.Res.HH.Thermal.SH.Biomass.WH.LPG.Solar.Solar</t>
  </si>
  <si>
    <t>TES_per_sqm.kWh.SI.Res.HH.Thermal.SH.Biomass.WH.Elc.NoSolar.Elec</t>
  </si>
  <si>
    <t>TES_per_sqm.kWh.SI.Res.HH.Thermal.SH.Biomass.WH.Elc.Solar</t>
  </si>
  <si>
    <t>TES_per_sqm.kWh.SI.Res.HH.Thermal.SH.Biomass.WH.Elc.Solar.Elec</t>
  </si>
  <si>
    <t>TES_per_sqm.kWh.SI.Res.HH.Thermal.SH.Biomass.WH.Elc.Solar.Solar</t>
  </si>
  <si>
    <t>TES_per_sqm.kWh.SI.Res.HH.Thermal.SH.Biomass.CO</t>
  </si>
  <si>
    <t>TES_per_sqm.kWh.SI.Res.HH.Thermal.SH.Biomass.CO.Biomass.Biomass</t>
  </si>
  <si>
    <t>TES_per_sqm.kWh.SI.Res.HH.Thermal.SH.Biomass.CO.LPG.LPG</t>
  </si>
  <si>
    <t>TES_per_sqm.kWh.SI.Res.HH.Thermal.SH.Biomass.CO.Elc.Elec</t>
  </si>
  <si>
    <t>TES_per_sqm.kWh.SI.Res.HH.Thermal.SH.Geo</t>
  </si>
  <si>
    <t>TES_per_sqm.kWh.SI.Res.HH.Thermal.SH.Geo.SH</t>
  </si>
  <si>
    <t>TES_per_sqm.kWh.SI.Res.HH.Thermal.SH.Geo.SH.Geo</t>
  </si>
  <si>
    <t>TES_per_sqm.kWh.SI.Res.HH.Thermal.SH.Geo.SH.Elec</t>
  </si>
  <si>
    <t>TES_per_sqm.kWh.SI.Res.HH.Thermal.SH.Geo.SC</t>
  </si>
  <si>
    <t>TES_per_sqm.kWh.SI.Res.HH.Thermal.SH.Geo.SC.AC.Elec</t>
  </si>
  <si>
    <t>TES_per_sqm.kWh.SI.Res.HH.Thermal.SH.Geo.WH</t>
  </si>
  <si>
    <t>TES_per_sqm.kWh.SI.Res.HH.Thermal.SH.Geo.WH.Geo.NoSolar.Geo</t>
  </si>
  <si>
    <t>TES_per_sqm.kWh.SI.Res.HH.Thermal.SH.Geo.WH.Geo.Solar</t>
  </si>
  <si>
    <t>TES_per_sqm.kWh.SI.Res.HH.Thermal.SH.Geo.WH.Geo.Solar.Geo</t>
  </si>
  <si>
    <t>TES_per_sqm.kWh.SI.Res.HH.Thermal.SH.Geo.WH.Geo.Solar.Solar</t>
  </si>
  <si>
    <t>TES_per_sqm.kWh.SI.Res.HH.Thermal.SH.Geo.WH.Elc.NoSolar.Elec</t>
  </si>
  <si>
    <t>TES_per_sqm.kWh.SI.Res.HH.Thermal.SH.Geo.WH.Elc.Solar</t>
  </si>
  <si>
    <t>TES_per_sqm.kWh.SI.Res.HH.Thermal.SH.Geo.WH.Elc.Solar.Elec</t>
  </si>
  <si>
    <t>TES_per_sqm.kWh.SI.Res.HH.Thermal.SH.Geo.WH.Elc.Solar.Solar</t>
  </si>
  <si>
    <t>TES_per_sqm.kWh.SI.Res.HH.Thermal.SH.Geo.CO</t>
  </si>
  <si>
    <t>TES_per_sqm.kWh.SI.Res.HH.Thermal.SH.Geo.CO.LPG.LPG</t>
  </si>
  <si>
    <t>TES_per_sqm.kWh.SI.Res.HH.Thermal.SH.Geo.CO.Elc.Elec</t>
  </si>
  <si>
    <t>TES_per_sqm.kWh.SI.Res.HH.Thermal.SH.DistrHeat</t>
  </si>
  <si>
    <t>TES_per_sqm.kWh.SI.Res.HH.Thermal.SH.DistrHeat.SH</t>
  </si>
  <si>
    <t>TES_per_sqm.kWh.SI.Res.HH.Thermal.SH.DistrHeat.SH.Steam_Distr</t>
  </si>
  <si>
    <t>TES_per_sqm.kWh.SI.Res.HH.Thermal.SH.DistrHeat.SH.Elec</t>
  </si>
  <si>
    <t>TES_per_sqm.kWh.SI.Res.HH.Thermal.SH.DistrHeat.SC</t>
  </si>
  <si>
    <t>TES_per_sqm.kWh.SI.Res.HH.Thermal.SH.DistrHeat.SC.AC.Elec</t>
  </si>
  <si>
    <t>TES_per_sqm.kWh.SI.Res.HH.Thermal.SH.DistrHeat.WH</t>
  </si>
  <si>
    <t>TES_per_sqm.kWh.SI.Res.HH.Thermal.SH.DistrHeat.WH.DistrHeat.NoSolar.Steam_Distr</t>
  </si>
  <si>
    <t>TES_per_sqm.kWh.SI.Res.HH.Thermal.SH.DistrHeat.WH.DistrHeat.Solar</t>
  </si>
  <si>
    <t>TES_per_sqm.kWh.SI.Res.HH.Thermal.SH.DistrHeat.WH.DistrHeat.Solar.Steam_Distr</t>
  </si>
  <si>
    <t>TES_per_sqm.kWh.SI.Res.HH.Thermal.SH.DistrHeat.WH.DistrHeat.Solar.Solar</t>
  </si>
  <si>
    <t>TES_per_sqm.kWh.SI.Res.HH.Thermal.SH.DistrHeat.WH.Elc.NoSolar.Elec</t>
  </si>
  <si>
    <t>TES_per_sqm.kWh.SI.Res.HH.Thermal.SH.DistrHeat.WH.Elc.Solar</t>
  </si>
  <si>
    <t>TES_per_sqm.kWh.SI.Res.HH.Thermal.SH.DistrHeat.WH.Elc.Solar.Elec</t>
  </si>
  <si>
    <t>TES_per_sqm.kWh.SI.Res.HH.Thermal.SH.DistrHeat.WH.Elc.Solar.Solar</t>
  </si>
  <si>
    <t>TES_per_sqm.kWh.SI.Res.HH.Thermal.SH.DistrHeat.CO</t>
  </si>
  <si>
    <t>TES_per_sqm.kWh.SI.Res.HH.Thermal.SH.DistrHeat.CO.LPG.LPG</t>
  </si>
  <si>
    <t>TES_per_sqm.kWh.SI.Res.HH.Thermal.SH.DistrHeat.CO.Elc.Elec</t>
  </si>
  <si>
    <t>TES_per_sqm.kWh.SI.Res.HH.Thermal.SH.AdvElc</t>
  </si>
  <si>
    <t>TES_per_sqm.kWh.SI.Res.HH.Thermal.SH.AdvElc.SH</t>
  </si>
  <si>
    <t>TES_per_sqm.kWh.SI.Res.HH.Thermal.SH.AdvElc.SH.Elec</t>
  </si>
  <si>
    <t>TES_per_sqm.kWh.SI.Res.HH.Thermal.SH.AdvElc.SC</t>
  </si>
  <si>
    <t>TES_per_sqm.kWh.SI.Res.HH.Thermal.SH.AdvElc.SC.AC.Elec</t>
  </si>
  <si>
    <t>TES_per_sqm.kWh.SI.Res.HH.Thermal.SH.AdvElc.WH</t>
  </si>
  <si>
    <t>TES_per_sqm.kWh.SI.Res.HH.Thermal.SH.AdvElc.WH.LPG.NoSolar.LPG</t>
  </si>
  <si>
    <t>TES_per_sqm.kWh.SI.Res.HH.Thermal.SH.AdvElc.WH.LPG.Solar</t>
  </si>
  <si>
    <t>TES_per_sqm.kWh.SI.Res.HH.Thermal.SH.AdvElc.WH.LPG.Solar.LPG</t>
  </si>
  <si>
    <t>TES_per_sqm.kWh.SI.Res.HH.Thermal.SH.AdvElc.WH.LPG.Solar.Solar</t>
  </si>
  <si>
    <t>TES_per_sqm.kWh.SI.Res.HH.Thermal.SH.AdvElc.WH.Elc.NoSolar.Elec</t>
  </si>
  <si>
    <t>TES_per_sqm.kWh.SI.Res.HH.Thermal.SH.AdvElc.WH.Elc.Solar</t>
  </si>
  <si>
    <t>TES_per_sqm.kWh.SI.Res.HH.Thermal.SH.AdvElc.WH.Elc.Solar.Elec</t>
  </si>
  <si>
    <t>TES_per_sqm.kWh.SI.Res.HH.Thermal.SH.AdvElc.WH.Elc.Solar.Solar</t>
  </si>
  <si>
    <t>TES_per_sqm.kWh.SI.Res.HH.Thermal.SH.AdvElc.CO</t>
  </si>
  <si>
    <t>TES_per_sqm.kWh.SI.Res.HH.Thermal.SH.AdvElc.CO.LPG.LPG</t>
  </si>
  <si>
    <t>TES_per_sqm.kWh.SI.Res.HH.Thermal.SH.AdvElc.CO.Elc.Elec</t>
  </si>
  <si>
    <t>TES_per_sqm.kWh.SI.Res.HH.Thermal.SH.ConvElc</t>
  </si>
  <si>
    <t>TES_per_sqm.kWh.SI.Res.HH.Thermal.SH.ConvElc.SH</t>
  </si>
  <si>
    <t>TES_per_sqm.kWh.SI.Res.HH.Thermal.SH.ConvElc.SH.Elec</t>
  </si>
  <si>
    <t>TES_per_sqm.kWh.SI.Res.HH.Thermal.SH.ConvElc.SC</t>
  </si>
  <si>
    <t>TES_per_sqm.kWh.SI.Res.HH.Thermal.SH.ConvElc.SC.AC.Elec</t>
  </si>
  <si>
    <t>TES_per_sqm.kWh.SI.Res.HH.Thermal.SH.ConvElc.WH</t>
  </si>
  <si>
    <t>TES_per_sqm.kWh.SI.Res.HH.Thermal.SH.ConvElc.WH.LPG.NoSolar.LPG</t>
  </si>
  <si>
    <t>TES_per_sqm.kWh.SI.Res.HH.Thermal.SH.ConvElc.WH.LPG.Solar</t>
  </si>
  <si>
    <t>TES_per_sqm.kWh.SI.Res.HH.Thermal.SH.ConvElc.WH.LPG.Solar.LPG</t>
  </si>
  <si>
    <t>TES_per_sqm.kWh.SI.Res.HH.Thermal.SH.ConvElc.WH.LPG.Solar.Solar</t>
  </si>
  <si>
    <t>TES_per_sqm.kWh.SI.Res.HH.Thermal.SH.ConvElc.WH.Elc.NoSolar.Elec</t>
  </si>
  <si>
    <t>TES_per_sqm.kWh.SI.Res.HH.Thermal.SH.ConvElc.WH.Elc.Solar</t>
  </si>
  <si>
    <t>TES_per_sqm.kWh.SI.Res.HH.Thermal.SH.ConvElc.WH.Elc.Solar.Elec</t>
  </si>
  <si>
    <t>TES_per_sqm.kWh.SI.Res.HH.Thermal.SH.ConvElc.WH.Elc.Solar.Solar</t>
  </si>
  <si>
    <t>TES_per_sqm.kWh.SI.Res.HH.Thermal.SH.ConvElc.CO</t>
  </si>
  <si>
    <t>TES_per_sqm.kWh.SI.Res.HH.Thermal.SH.ConvElc.CO.LPG.LPG</t>
  </si>
  <si>
    <t>TES_per_sqm.kWh.SI.Res.HH.Thermal.SH.ConvElc.CO.Elc.Elec</t>
  </si>
  <si>
    <t>SI - CO2 emissions per surface area (detailed structure)</t>
  </si>
  <si>
    <t>EMI_per_sqm.kgCO2.SI.Res.HH.Thermal.SH.Solids</t>
  </si>
  <si>
    <t>EMI_per_sqm.kgCO2.SI.Res.HH.Thermal.SH.Solids.SH</t>
  </si>
  <si>
    <t>EMI_per_sqm.kgCO2.SI.Res.HH.Thermal.SH.Solids.SH.Solids</t>
  </si>
  <si>
    <t>EMI_per_sqm.kgCO2.SI.Res.HH.Thermal.SH.Solids.SH.Elec</t>
  </si>
  <si>
    <t>EMI_per_sqm.kgCO2.SI.Res.HH.Thermal.SH.Solids.SC</t>
  </si>
  <si>
    <t>EMI_per_sqm.kgCO2.SI.Res.HH.Thermal.SH.Solids.SC.AC.Elec</t>
  </si>
  <si>
    <t>EMI_per_sqm.kgCO2.SI.Res.HH.Thermal.SH.Solids.WH</t>
  </si>
  <si>
    <t>EMI_per_sqm.kgCO2.SI.Res.HH.Thermal.SH.Solids.WH.Solids.NoSolar.Solids</t>
  </si>
  <si>
    <t>EMI_per_sqm.kgCO2.SI.Res.HH.Thermal.SH.Solids.WH.LPG.NoSolar.LPG</t>
  </si>
  <si>
    <t>EMI_per_sqm.kgCO2.SI.Res.HH.Thermal.SH.Solids.WH.LPG.Solar</t>
  </si>
  <si>
    <t>EMI_per_sqm.kgCO2.SI.Res.HH.Thermal.SH.Solids.WH.LPG.Solar.LPG</t>
  </si>
  <si>
    <t>EMI_per_sqm.kgCO2.SI.Res.HH.Thermal.SH.Solids.WH.LPG.Solar.Solar</t>
  </si>
  <si>
    <t>EMI_per_sqm.kgCO2.SI.Res.HH.Thermal.SH.Solids.WH.Elc.NoSolar.Elec</t>
  </si>
  <si>
    <t>EMI_per_sqm.kgCO2.SI.Res.HH.Thermal.SH.Solids.WH.Elc.Solar</t>
  </si>
  <si>
    <t>EMI_per_sqm.kgCO2.SI.Res.HH.Thermal.SH.Solids.WH.Elc.Solar.Elec</t>
  </si>
  <si>
    <t>EMI_per_sqm.kgCO2.SI.Res.HH.Thermal.SH.Solids.WH.Elc.Solar.Solar</t>
  </si>
  <si>
    <t>EMI_per_sqm.kgCO2.SI.Res.HH.Thermal.SH.Solids.CO</t>
  </si>
  <si>
    <t>EMI_per_sqm.kgCO2.SI.Res.HH.Thermal.SH.Solids.CO.Solids.Solids</t>
  </si>
  <si>
    <t>EMI_per_sqm.kgCO2.SI.Res.HH.Thermal.SH.Solids.CO.LPG.LPG</t>
  </si>
  <si>
    <t>EMI_per_sqm.kgCO2.SI.Res.HH.Thermal.SH.Solids.CO.Elc.Elec</t>
  </si>
  <si>
    <t>EMI_per_sqm.kgCO2.SI.Res.HH.Thermal.SH.LPG</t>
  </si>
  <si>
    <t>EMI_per_sqm.kgCO2.SI.Res.HH.Thermal.SH.LPG.SH</t>
  </si>
  <si>
    <t>EMI_per_sqm.kgCO2.SI.Res.HH.Thermal.SH.LPG.SH.LPG</t>
  </si>
  <si>
    <t>EMI_per_sqm.kgCO2.SI.Res.HH.Thermal.SH.LPG.SH.Elec</t>
  </si>
  <si>
    <t>EMI_per_sqm.kgCO2.SI.Res.HH.Thermal.SH.LPG.SC</t>
  </si>
  <si>
    <t>EMI_per_sqm.kgCO2.SI.Res.HH.Thermal.SH.LPG.SC.AC.Elec</t>
  </si>
  <si>
    <t>EMI_per_sqm.kgCO2.SI.Res.HH.Thermal.SH.LPG.WH</t>
  </si>
  <si>
    <t>EMI_per_sqm.kgCO2.SI.Res.HH.Thermal.SH.LPG.WH.LPG.NoSolar.LPG</t>
  </si>
  <si>
    <t>EMI_per_sqm.kgCO2.SI.Res.HH.Thermal.SH.LPG.WH.LPG.Solar</t>
  </si>
  <si>
    <t>EMI_per_sqm.kgCO2.SI.Res.HH.Thermal.SH.LPG.WH.LPG.Solar.LPG</t>
  </si>
  <si>
    <t>EMI_per_sqm.kgCO2.SI.Res.HH.Thermal.SH.LPG.WH.LPG.Solar.Solar</t>
  </si>
  <si>
    <t>EMI_per_sqm.kgCO2.SI.Res.HH.Thermal.SH.LPG.WH.Elc.NoSolar.Elec</t>
  </si>
  <si>
    <t>EMI_per_sqm.kgCO2.SI.Res.HH.Thermal.SH.LPG.WH.Elc.Solar</t>
  </si>
  <si>
    <t>EMI_per_sqm.kgCO2.SI.Res.HH.Thermal.SH.LPG.WH.Elc.Solar.Elec</t>
  </si>
  <si>
    <t>EMI_per_sqm.kgCO2.SI.Res.HH.Thermal.SH.LPG.WH.Elc.Solar.Solar</t>
  </si>
  <si>
    <t>EMI_per_sqm.kgCO2.SI.Res.HH.Thermal.SH.LPG.CO</t>
  </si>
  <si>
    <t>EMI_per_sqm.kgCO2.SI.Res.HH.Thermal.SH.LPG.CO.LPG.LPG</t>
  </si>
  <si>
    <t>EMI_per_sqm.kgCO2.SI.Res.HH.Thermal.SH.LPG.CO.Elc.Elec</t>
  </si>
  <si>
    <t>EMI_per_sqm.kgCO2.SI.Res.HH.Thermal.SH.Oil</t>
  </si>
  <si>
    <t>EMI_per_sqm.kgCO2.SI.Res.HH.Thermal.SH.Oil.SH</t>
  </si>
  <si>
    <t>EMI_per_sqm.kgCO2.SI.Res.HH.Thermal.SH.Oil.SH.Oil</t>
  </si>
  <si>
    <t>EMI_per_sqm.kgCO2.SI.Res.HH.Thermal.SH.Oil.SH.Elec</t>
  </si>
  <si>
    <t>EMI_per_sqm.kgCO2.SI.Res.HH.Thermal.SH.Oil.SC</t>
  </si>
  <si>
    <t>EMI_per_sqm.kgCO2.SI.Res.HH.Thermal.SH.Oil.SC.AC.Elec</t>
  </si>
  <si>
    <t>EMI_per_sqm.kgCO2.SI.Res.HH.Thermal.SH.Oil.WH</t>
  </si>
  <si>
    <t>EMI_per_sqm.kgCO2.SI.Res.HH.Thermal.SH.Oil.WH.Oil.NoSolar.Oil</t>
  </si>
  <si>
    <t>EMI_per_sqm.kgCO2.SI.Res.HH.Thermal.SH.Oil.WH.Oil.Solar</t>
  </si>
  <si>
    <t>EMI_per_sqm.kgCO2.SI.Res.HH.Thermal.SH.Oil.WH.Oil.Solar.Oil</t>
  </si>
  <si>
    <t>EMI_per_sqm.kgCO2.SI.Res.HH.Thermal.SH.Oil.WH.Oil.Solar.Solar</t>
  </si>
  <si>
    <t>EMI_per_sqm.kgCO2.SI.Res.HH.Thermal.SH.Oil.WH.Elc.NoSolar.Elec</t>
  </si>
  <si>
    <t>EMI_per_sqm.kgCO2.SI.Res.HH.Thermal.SH.Oil.WH.Elc.Solar</t>
  </si>
  <si>
    <t>EMI_per_sqm.kgCO2.SI.Res.HH.Thermal.SH.Oil.WH.Elc.Solar.Elec</t>
  </si>
  <si>
    <t>EMI_per_sqm.kgCO2.SI.Res.HH.Thermal.SH.Oil.WH.Elc.Solar.Solar</t>
  </si>
  <si>
    <t>EMI_per_sqm.kgCO2.SI.Res.HH.Thermal.SH.Oil.CO</t>
  </si>
  <si>
    <t>EMI_per_sqm.kgCO2.SI.Res.HH.Thermal.SH.Oil.CO.LPG.LPG</t>
  </si>
  <si>
    <t>EMI_per_sqm.kgCO2.SI.Res.HH.Thermal.SH.Oil.CO.Elc.Elec</t>
  </si>
  <si>
    <t>EMI_per_sqm.kgCO2.SI.Res.HH.Thermal.SH.Gas</t>
  </si>
  <si>
    <t>EMI_per_sqm.kgCO2.SI.Res.HH.Thermal.SH.Gas.SH</t>
  </si>
  <si>
    <t>EMI_per_sqm.kgCO2.SI.Res.HH.Thermal.SH.Gas.SH.Gas</t>
  </si>
  <si>
    <t>EMI_per_sqm.kgCO2.SI.Res.HH.Thermal.SH.Gas.SH.Elec</t>
  </si>
  <si>
    <t>EMI_per_sqm.kgCO2.SI.Res.HH.Thermal.SH.Gas.SC</t>
  </si>
  <si>
    <t>EMI_per_sqm.kgCO2.SI.Res.HH.Thermal.SH.Gas.SC.AC.Elec</t>
  </si>
  <si>
    <t>EMI_per_sqm.kgCO2.SI.Res.HH.Thermal.SH.Gas.WH</t>
  </si>
  <si>
    <t>EMI_per_sqm.kgCO2.SI.Res.HH.Thermal.SH.Gas.WH.Gas.NoSolar.Gas</t>
  </si>
  <si>
    <t>EMI_per_sqm.kgCO2.SI.Res.HH.Thermal.SH.Gas.WH.Gas.Solar</t>
  </si>
  <si>
    <t>EMI_per_sqm.kgCO2.SI.Res.HH.Thermal.SH.Gas.WH.Gas.Solar.Gas</t>
  </si>
  <si>
    <t>EMI_per_sqm.kgCO2.SI.Res.HH.Thermal.SH.Gas.WH.Gas.Solar.Solar</t>
  </si>
  <si>
    <t>EMI_per_sqm.kgCO2.SI.Res.HH.Thermal.SH.Gas.WH.Elc.NoSolar.Elec</t>
  </si>
  <si>
    <t>EMI_per_sqm.kgCO2.SI.Res.HH.Thermal.SH.Gas.WH.Elc.Solar</t>
  </si>
  <si>
    <t>EMI_per_sqm.kgCO2.SI.Res.HH.Thermal.SH.Gas.WH.Elc.Solar.Elec</t>
  </si>
  <si>
    <t>EMI_per_sqm.kgCO2.SI.Res.HH.Thermal.SH.Gas.WH.Elc.Solar.Solar</t>
  </si>
  <si>
    <t>EMI_per_sqm.kgCO2.SI.Res.HH.Thermal.SH.Gas.CO</t>
  </si>
  <si>
    <t>EMI_per_sqm.kgCO2.SI.Res.HH.Thermal.SH.Gas.CO.Gas.Gas</t>
  </si>
  <si>
    <t>EMI_per_sqm.kgCO2.SI.Res.HH.Thermal.SH.Gas.CO.Elc.Elec</t>
  </si>
  <si>
    <t>EMI_per_sqm.kgCO2.SI.Res.HH.Thermal.SH.Biomass</t>
  </si>
  <si>
    <t>EMI_per_sqm.kgCO2.SI.Res.HH.Thermal.SH.Biomass.SH</t>
  </si>
  <si>
    <t>EMI_per_sqm.kgCO2.SI.Res.HH.Thermal.SH.Biomass.SH.Biomass</t>
  </si>
  <si>
    <t>EMI_per_sqm.kgCO2.SI.Res.HH.Thermal.SH.Biomass.SH.Elec</t>
  </si>
  <si>
    <t>EMI_per_sqm.kgCO2.SI.Res.HH.Thermal.SH.Biomass.SC</t>
  </si>
  <si>
    <t>EMI_per_sqm.kgCO2.SI.Res.HH.Thermal.SH.Biomass.SC.AC.Elec</t>
  </si>
  <si>
    <t>EMI_per_sqm.kgCO2.SI.Res.HH.Thermal.SH.Biomass.WH</t>
  </si>
  <si>
    <t>EMI_per_sqm.kgCO2.SI.Res.HH.Thermal.SH.Biomass.WH.Biomass.NoSolar.Biomass</t>
  </si>
  <si>
    <t>EMI_per_sqm.kgCO2.SI.Res.HH.Thermal.SH.Biomass.WH.Biomass.Solar</t>
  </si>
  <si>
    <t>EMI_per_sqm.kgCO2.SI.Res.HH.Thermal.SH.Biomass.WH.Biomass.Solar.Biomass</t>
  </si>
  <si>
    <t>EMI_per_sqm.kgCO2.SI.Res.HH.Thermal.SH.Biomass.WH.Biomass.Solar.Solar</t>
  </si>
  <si>
    <t>EMI_per_sqm.kgCO2.SI.Res.HH.Thermal.SH.Biomass.WH.LPG.NoSolar.LPG</t>
  </si>
  <si>
    <t>EMI_per_sqm.kgCO2.SI.Res.HH.Thermal.SH.Biomass.WH.LPG.Solar</t>
  </si>
  <si>
    <t>EMI_per_sqm.kgCO2.SI.Res.HH.Thermal.SH.Biomass.WH.LPG.Solar.LPG</t>
  </si>
  <si>
    <t>EMI_per_sqm.kgCO2.SI.Res.HH.Thermal.SH.Biomass.WH.LPG.Solar.Solar</t>
  </si>
  <si>
    <t>EMI_per_sqm.kgCO2.SI.Res.HH.Thermal.SH.Biomass.WH.Elc.NoSolar.Elec</t>
  </si>
  <si>
    <t>EMI_per_sqm.kgCO2.SI.Res.HH.Thermal.SH.Biomass.WH.Elc.Solar</t>
  </si>
  <si>
    <t>EMI_per_sqm.kgCO2.SI.Res.HH.Thermal.SH.Biomass.WH.Elc.Solar.Elec</t>
  </si>
  <si>
    <t>EMI_per_sqm.kgCO2.SI.Res.HH.Thermal.SH.Biomass.WH.Elc.Solar.Solar</t>
  </si>
  <si>
    <t>EMI_per_sqm.kgCO2.SI.Res.HH.Thermal.SH.Biomass.CO</t>
  </si>
  <si>
    <t>EMI_per_sqm.kgCO2.SI.Res.HH.Thermal.SH.Biomass.CO.Biomass.Biomass</t>
  </si>
  <si>
    <t>EMI_per_sqm.kgCO2.SI.Res.HH.Thermal.SH.Biomass.CO.LPG.LPG</t>
  </si>
  <si>
    <t>EMI_per_sqm.kgCO2.SI.Res.HH.Thermal.SH.Biomass.CO.Elc.Elec</t>
  </si>
  <si>
    <t>EMI_per_sqm.kgCO2.SI.Res.HH.Thermal.SH.Geo</t>
  </si>
  <si>
    <t>EMI_per_sqm.kgCO2.SI.Res.HH.Thermal.SH.Geo.SH</t>
  </si>
  <si>
    <t>EMI_per_sqm.kgCO2.SI.Res.HH.Thermal.SH.Geo.SH.Geo</t>
  </si>
  <si>
    <t>EMI_per_sqm.kgCO2.SI.Res.HH.Thermal.SH.Geo.SH.Elec</t>
  </si>
  <si>
    <t>EMI_per_sqm.kgCO2.SI.Res.HH.Thermal.SH.Geo.SC</t>
  </si>
  <si>
    <t>EMI_per_sqm.kgCO2.SI.Res.HH.Thermal.SH.Geo.SC.AC.Elec</t>
  </si>
  <si>
    <t>EMI_per_sqm.kgCO2.SI.Res.HH.Thermal.SH.Geo.WH</t>
  </si>
  <si>
    <t>EMI_per_sqm.kgCO2.SI.Res.HH.Thermal.SH.Geo.WH.Geo.NoSolar.Geo</t>
  </si>
  <si>
    <t>EMI_per_sqm.kgCO2.SI.Res.HH.Thermal.SH.Geo.WH.Geo.Solar</t>
  </si>
  <si>
    <t>EMI_per_sqm.kgCO2.SI.Res.HH.Thermal.SH.Geo.WH.Geo.Solar.Geo</t>
  </si>
  <si>
    <t>EMI_per_sqm.kgCO2.SI.Res.HH.Thermal.SH.Geo.WH.Geo.Solar.Solar</t>
  </si>
  <si>
    <t>EMI_per_sqm.kgCO2.SI.Res.HH.Thermal.SH.Geo.WH.Elc.NoSolar.Elec</t>
  </si>
  <si>
    <t>EMI_per_sqm.kgCO2.SI.Res.HH.Thermal.SH.Geo.WH.Elc.Solar</t>
  </si>
  <si>
    <t>EMI_per_sqm.kgCO2.SI.Res.HH.Thermal.SH.Geo.WH.Elc.Solar.Elec</t>
  </si>
  <si>
    <t>EMI_per_sqm.kgCO2.SI.Res.HH.Thermal.SH.Geo.WH.Elc.Solar.Solar</t>
  </si>
  <si>
    <t>EMI_per_sqm.kgCO2.SI.Res.HH.Thermal.SH.Geo.CO</t>
  </si>
  <si>
    <t>EMI_per_sqm.kgCO2.SI.Res.HH.Thermal.SH.Geo.CO.LPG.LPG</t>
  </si>
  <si>
    <t>EMI_per_sqm.kgCO2.SI.Res.HH.Thermal.SH.Geo.CO.Elc.Elec</t>
  </si>
  <si>
    <t>EMI_per_sqm.kgCO2.SI.Res.HH.Thermal.SH.DistrHeat</t>
  </si>
  <si>
    <t>EMI_per_sqm.kgCO2.SI.Res.HH.Thermal.SH.DistrHeat.SH</t>
  </si>
  <si>
    <t>EMI_per_sqm.kgCO2.SI.Res.HH.Thermal.SH.DistrHeat.SH.Steam_Distr</t>
  </si>
  <si>
    <t>EMI_per_sqm.kgCO2.SI.Res.HH.Thermal.SH.DistrHeat.SH.Elec</t>
  </si>
  <si>
    <t>EMI_per_sqm.kgCO2.SI.Res.HH.Thermal.SH.DistrHeat.SC</t>
  </si>
  <si>
    <t>EMI_per_sqm.kgCO2.SI.Res.HH.Thermal.SH.DistrHeat.SC.AC.Elec</t>
  </si>
  <si>
    <t>EMI_per_sqm.kgCO2.SI.Res.HH.Thermal.SH.DistrHeat.WH</t>
  </si>
  <si>
    <t>EMI_per_sqm.kgCO2.SI.Res.HH.Thermal.SH.DistrHeat.WH.DistrHeat.NoSolar.Steam_Distr</t>
  </si>
  <si>
    <t>EMI_per_sqm.kgCO2.SI.Res.HH.Thermal.SH.DistrHeat.WH.DistrHeat.Solar</t>
  </si>
  <si>
    <t>EMI_per_sqm.kgCO2.SI.Res.HH.Thermal.SH.DistrHeat.WH.DistrHeat.Solar.Steam_Distr</t>
  </si>
  <si>
    <t>EMI_per_sqm.kgCO2.SI.Res.HH.Thermal.SH.DistrHeat.WH.DistrHeat.Solar.Solar</t>
  </si>
  <si>
    <t>EMI_per_sqm.kgCO2.SI.Res.HH.Thermal.SH.DistrHeat.WH.Elc.NoSolar.Elec</t>
  </si>
  <si>
    <t>EMI_per_sqm.kgCO2.SI.Res.HH.Thermal.SH.DistrHeat.WH.Elc.Solar</t>
  </si>
  <si>
    <t>EMI_per_sqm.kgCO2.SI.Res.HH.Thermal.SH.DistrHeat.WH.Elc.Solar.Elec</t>
  </si>
  <si>
    <t>EMI_per_sqm.kgCO2.SI.Res.HH.Thermal.SH.DistrHeat.WH.Elc.Solar.Solar</t>
  </si>
  <si>
    <t>EMI_per_sqm.kgCO2.SI.Res.HH.Thermal.SH.DistrHeat.CO</t>
  </si>
  <si>
    <t>EMI_per_sqm.kgCO2.SI.Res.HH.Thermal.SH.DistrHeat.CO.LPG.LPG</t>
  </si>
  <si>
    <t>EMI_per_sqm.kgCO2.SI.Res.HH.Thermal.SH.DistrHeat.CO.Elc.Elec</t>
  </si>
  <si>
    <t>EMI_per_sqm.kgCO2.SI.Res.HH.Thermal.SH.AdvElc</t>
  </si>
  <si>
    <t>EMI_per_sqm.kgCO2.SI.Res.HH.Thermal.SH.AdvElc.SH</t>
  </si>
  <si>
    <t>EMI_per_sqm.kgCO2.SI.Res.HH.Thermal.SH.AdvElc.SH.Elec</t>
  </si>
  <si>
    <t>EMI_per_sqm.kgCO2.SI.Res.HH.Thermal.SH.AdvElc.SC</t>
  </si>
  <si>
    <t>EMI_per_sqm.kgCO2.SI.Res.HH.Thermal.SH.AdvElc.SC.AC.Elec</t>
  </si>
  <si>
    <t>EMI_per_sqm.kgCO2.SI.Res.HH.Thermal.SH.AdvElc.WH</t>
  </si>
  <si>
    <t>EMI_per_sqm.kgCO2.SI.Res.HH.Thermal.SH.AdvElc.WH.LPG.NoSolar.LPG</t>
  </si>
  <si>
    <t>EMI_per_sqm.kgCO2.SI.Res.HH.Thermal.SH.AdvElc.WH.LPG.Solar</t>
  </si>
  <si>
    <t>EMI_per_sqm.kgCO2.SI.Res.HH.Thermal.SH.AdvElc.WH.LPG.Solar.LPG</t>
  </si>
  <si>
    <t>EMI_per_sqm.kgCO2.SI.Res.HH.Thermal.SH.AdvElc.WH.LPG.Solar.Solar</t>
  </si>
  <si>
    <t>EMI_per_sqm.kgCO2.SI.Res.HH.Thermal.SH.AdvElc.WH.Elc.NoSolar.Elec</t>
  </si>
  <si>
    <t>EMI_per_sqm.kgCO2.SI.Res.HH.Thermal.SH.AdvElc.WH.Elc.Solar</t>
  </si>
  <si>
    <t>EMI_per_sqm.kgCO2.SI.Res.HH.Thermal.SH.AdvElc.WH.Elc.Solar.Elec</t>
  </si>
  <si>
    <t>EMI_per_sqm.kgCO2.SI.Res.HH.Thermal.SH.AdvElc.WH.Elc.Solar.Solar</t>
  </si>
  <si>
    <t>EMI_per_sqm.kgCO2.SI.Res.HH.Thermal.SH.AdvElc.CO</t>
  </si>
  <si>
    <t>EMI_per_sqm.kgCO2.SI.Res.HH.Thermal.SH.AdvElc.CO.LPG.LPG</t>
  </si>
  <si>
    <t>EMI_per_sqm.kgCO2.SI.Res.HH.Thermal.SH.AdvElc.CO.Elc.Elec</t>
  </si>
  <si>
    <t>EMI_per_sqm.kgCO2.SI.Res.HH.Thermal.SH.ConvElc</t>
  </si>
  <si>
    <t>EMI_per_sqm.kgCO2.SI.Res.HH.Thermal.SH.ConvElc.SH</t>
  </si>
  <si>
    <t>EMI_per_sqm.kgCO2.SI.Res.HH.Thermal.SH.ConvElc.SH.Elec</t>
  </si>
  <si>
    <t>EMI_per_sqm.kgCO2.SI.Res.HH.Thermal.SH.ConvElc.SC</t>
  </si>
  <si>
    <t>EMI_per_sqm.kgCO2.SI.Res.HH.Thermal.SH.ConvElc.SC.AC.Elec</t>
  </si>
  <si>
    <t>EMI_per_sqm.kgCO2.SI.Res.HH.Thermal.SH.ConvElc.WH</t>
  </si>
  <si>
    <t>EMI_per_sqm.kgCO2.SI.Res.HH.Thermal.SH.ConvElc.WH.LPG.NoSolar.LPG</t>
  </si>
  <si>
    <t>EMI_per_sqm.kgCO2.SI.Res.HH.Thermal.SH.ConvElc.WH.LPG.Solar</t>
  </si>
  <si>
    <t>EMI_per_sqm.kgCO2.SI.Res.HH.Thermal.SH.ConvElc.WH.LPG.Solar.LPG</t>
  </si>
  <si>
    <t>EMI_per_sqm.kgCO2.SI.Res.HH.Thermal.SH.ConvElc.WH.LPG.Solar.Solar</t>
  </si>
  <si>
    <t>EMI_per_sqm.kgCO2.SI.Res.HH.Thermal.SH.ConvElc.WH.Elc.NoSolar.Elec</t>
  </si>
  <si>
    <t>EMI_per_sqm.kgCO2.SI.Res.HH.Thermal.SH.ConvElc.WH.Elc.Solar</t>
  </si>
  <si>
    <t>EMI_per_sqm.kgCO2.SI.Res.HH.Thermal.SH.ConvElc.WH.Elc.Solar.Elec</t>
  </si>
  <si>
    <t>EMI_per_sqm.kgCO2.SI.Res.HH.Thermal.SH.ConvElc.WH.Elc.Solar.Solar</t>
  </si>
  <si>
    <t>EMI_per_sqm.kgCO2.SI.Res.HH.Thermal.SH.ConvElc.CO</t>
  </si>
  <si>
    <t>EMI_per_sqm.kgCO2.SI.Res.HH.Thermal.SH.ConvElc.CO.LPG.LPG</t>
  </si>
  <si>
    <t>EMI_per_sqm.kgCO2.SI.Res.HH.Thermal.SH.ConvElc.CO.Elc.Elec</t>
  </si>
  <si>
    <t>SI - Final energy consumption in new and renovated households (detailed structure)</t>
  </si>
  <si>
    <t>FEC.ktoe.SI.Res.HHnew.Thermal.SH.Solids</t>
  </si>
  <si>
    <t>FEC.ktoe.SI.Res.HHnew.Thermal.SH.Solids.SH</t>
  </si>
  <si>
    <t>FEC.ktoe.SI.Res.HHnew.Thermal.SH.Solids.SH.Solids</t>
  </si>
  <si>
    <t>FEC.ktoe.SI.Res.HHnew.Thermal.SH.Solids.SH.Elec</t>
  </si>
  <si>
    <t>FEC.ktoe.SI.Res.HHnew.Thermal.SH.Solids.SC</t>
  </si>
  <si>
    <t>FEC.ktoe.SI.Res.HHnew.Thermal.SH.Solids.SC.AC.Elec</t>
  </si>
  <si>
    <t>FEC.ktoe.SI.Res.HHnew.Thermal.SH.Solids.WH</t>
  </si>
  <si>
    <t>FEC.ktoe.SI.Res.HHnew.Thermal.SH.Solids.WH.Solids.NoSolar.Solids</t>
  </si>
  <si>
    <t>FEC.ktoe.SI.Res.HHnew.Thermal.SH.Solids.WH.LPG.NoSolar.LPG</t>
  </si>
  <si>
    <t>FEC.ktoe.SI.Res.HHnew.Thermal.SH.Solids.WH.LPG.Solar</t>
  </si>
  <si>
    <t>FEC.ktoe.SI.Res.HHnew.Thermal.SH.Solids.WH.LPG.Solar.LPG</t>
  </si>
  <si>
    <t>FEC.ktoe.SI.Res.HHnew.Thermal.SH.Solids.WH.LPG.Solar.Solar</t>
  </si>
  <si>
    <t>FEC.ktoe.SI.Res.HHnew.Thermal.SH.Solids.WH.Elc.NoSolar.Elec</t>
  </si>
  <si>
    <t>FEC.ktoe.SI.Res.HHnew.Thermal.SH.Solids.WH.Elc.Solar</t>
  </si>
  <si>
    <t>FEC.ktoe.SI.Res.HHnew.Thermal.SH.Solids.WH.Elc.Solar.Elec</t>
  </si>
  <si>
    <t>FEC.ktoe.SI.Res.HHnew.Thermal.SH.Solids.WH.Elc.Solar.Solar</t>
  </si>
  <si>
    <t>FEC.ktoe.SI.Res.HHnew.Thermal.SH.Solids.CO</t>
  </si>
  <si>
    <t>FEC.ktoe.SI.Res.HHnew.Thermal.SH.Solids.CO.Solids.Solids</t>
  </si>
  <si>
    <t>FEC.ktoe.SI.Res.HHnew.Thermal.SH.Solids.CO.LPG.LPG</t>
  </si>
  <si>
    <t>FEC.ktoe.SI.Res.HHnew.Thermal.SH.Solids.CO.Elc.Elec</t>
  </si>
  <si>
    <t>FEC.ktoe.SI.Res.HHnew.Thermal.SH.LPG</t>
  </si>
  <si>
    <t>FEC.ktoe.SI.Res.HHnew.Thermal.SH.LPG.SH</t>
  </si>
  <si>
    <t>FEC.ktoe.SI.Res.HHnew.Thermal.SH.LPG.SH.LPG</t>
  </si>
  <si>
    <t>FEC.ktoe.SI.Res.HHnew.Thermal.SH.LPG.SH.Elec</t>
  </si>
  <si>
    <t>FEC.ktoe.SI.Res.HHnew.Thermal.SH.LPG.SC</t>
  </si>
  <si>
    <t>FEC.ktoe.SI.Res.HHnew.Thermal.SH.LPG.SC.AC.Elec</t>
  </si>
  <si>
    <t>FEC.ktoe.SI.Res.HHnew.Thermal.SH.LPG.WH</t>
  </si>
  <si>
    <t>FEC.ktoe.SI.Res.HHnew.Thermal.SH.LPG.WH.LPG.NoSolar.LPG</t>
  </si>
  <si>
    <t>FEC.ktoe.SI.Res.HHnew.Thermal.SH.LPG.WH.LPG.Solar</t>
  </si>
  <si>
    <t>FEC.ktoe.SI.Res.HHnew.Thermal.SH.LPG.WH.LPG.Solar.LPG</t>
  </si>
  <si>
    <t>FEC.ktoe.SI.Res.HHnew.Thermal.SH.LPG.WH.LPG.Solar.Solar</t>
  </si>
  <si>
    <t>FEC.ktoe.SI.Res.HHnew.Thermal.SH.LPG.WH.Elc.NoSolar.Elec</t>
  </si>
  <si>
    <t>FEC.ktoe.SI.Res.HHnew.Thermal.SH.LPG.WH.Elc.Solar</t>
  </si>
  <si>
    <t>FEC.ktoe.SI.Res.HHnew.Thermal.SH.LPG.WH.Elc.Solar.Elec</t>
  </si>
  <si>
    <t>FEC.ktoe.SI.Res.HHnew.Thermal.SH.LPG.WH.Elc.Solar.Solar</t>
  </si>
  <si>
    <t>FEC.ktoe.SI.Res.HHnew.Thermal.SH.LPG.CO</t>
  </si>
  <si>
    <t>FEC.ktoe.SI.Res.HHnew.Thermal.SH.LPG.CO.LPG.LPG</t>
  </si>
  <si>
    <t>FEC.ktoe.SI.Res.HHnew.Thermal.SH.LPG.CO.Elc.Elec</t>
  </si>
  <si>
    <t>FEC.ktoe.SI.Res.HHnew.Thermal.SH.Oil</t>
  </si>
  <si>
    <t>FEC.ktoe.SI.Res.HHnew.Thermal.SH.Oil.SH</t>
  </si>
  <si>
    <t>FEC.ktoe.SI.Res.HHnew.Thermal.SH.Oil.SH.Oil</t>
  </si>
  <si>
    <t>FEC.ktoe.SI.Res.HHnew.Thermal.SH.Oil.SH.Elec</t>
  </si>
  <si>
    <t>FEC.ktoe.SI.Res.HHnew.Thermal.SH.Oil.SC</t>
  </si>
  <si>
    <t>FEC.ktoe.SI.Res.HHnew.Thermal.SH.Oil.SC.AC.Elec</t>
  </si>
  <si>
    <t>FEC.ktoe.SI.Res.HHnew.Thermal.SH.Oil.WH</t>
  </si>
  <si>
    <t>FEC.ktoe.SI.Res.HHnew.Thermal.SH.Oil.WH.Oil.NoSolar.Oil</t>
  </si>
  <si>
    <t>FEC.ktoe.SI.Res.HHnew.Thermal.SH.Oil.WH.Oil.Solar</t>
  </si>
  <si>
    <t>FEC.ktoe.SI.Res.HHnew.Thermal.SH.Oil.WH.Oil.Solar.Oil</t>
  </si>
  <si>
    <t>FEC.ktoe.SI.Res.HHnew.Thermal.SH.Oil.WH.Oil.Solar.Solar</t>
  </si>
  <si>
    <t>FEC.ktoe.SI.Res.HHnew.Thermal.SH.Oil.WH.Elc.NoSolar.Elec</t>
  </si>
  <si>
    <t>FEC.ktoe.SI.Res.HHnew.Thermal.SH.Oil.WH.Elc.Solar</t>
  </si>
  <si>
    <t>FEC.ktoe.SI.Res.HHnew.Thermal.SH.Oil.WH.Elc.Solar.Elec</t>
  </si>
  <si>
    <t>FEC.ktoe.SI.Res.HHnew.Thermal.SH.Oil.WH.Elc.Solar.Solar</t>
  </si>
  <si>
    <t>FEC.ktoe.SI.Res.HHnew.Thermal.SH.Oil.CO</t>
  </si>
  <si>
    <t>FEC.ktoe.SI.Res.HHnew.Thermal.SH.Oil.CO.LPG.LPG</t>
  </si>
  <si>
    <t>FEC.ktoe.SI.Res.HHnew.Thermal.SH.Oil.CO.Elc.Elec</t>
  </si>
  <si>
    <t>FEC.ktoe.SI.Res.HHnew.Thermal.SH.Gas</t>
  </si>
  <si>
    <t>FEC.ktoe.SI.Res.HHnew.Thermal.SH.Gas.SH</t>
  </si>
  <si>
    <t>FEC.ktoe.SI.Res.HHnew.Thermal.SH.Gas.SH.Gas</t>
  </si>
  <si>
    <t>FEC.ktoe.SI.Res.HHnew.Thermal.SH.Gas.SH.Elec</t>
  </si>
  <si>
    <t>FEC.ktoe.SI.Res.HHnew.Thermal.SH.Gas.SC</t>
  </si>
  <si>
    <t>FEC.ktoe.SI.Res.HHnew.Thermal.SH.Gas.SC.AC.Elec</t>
  </si>
  <si>
    <t>FEC.ktoe.SI.Res.HHnew.Thermal.SH.Gas.WH</t>
  </si>
  <si>
    <t>FEC.ktoe.SI.Res.HHnew.Thermal.SH.Gas.WH.Gas.NoSolar.Gas</t>
  </si>
  <si>
    <t>FEC.ktoe.SI.Res.HHnew.Thermal.SH.Gas.WH.Gas.Solar</t>
  </si>
  <si>
    <t>FEC.ktoe.SI.Res.HHnew.Thermal.SH.Gas.WH.Gas.Solar.Gas</t>
  </si>
  <si>
    <t>FEC.ktoe.SI.Res.HHnew.Thermal.SH.Gas.WH.Gas.Solar.Solar</t>
  </si>
  <si>
    <t>FEC.ktoe.SI.Res.HHnew.Thermal.SH.Gas.WH.Elc.NoSolar.Elec</t>
  </si>
  <si>
    <t>FEC.ktoe.SI.Res.HHnew.Thermal.SH.Gas.WH.Elc.Solar</t>
  </si>
  <si>
    <t>FEC.ktoe.SI.Res.HHnew.Thermal.SH.Gas.WH.Elc.Solar.Elec</t>
  </si>
  <si>
    <t>FEC.ktoe.SI.Res.HHnew.Thermal.SH.Gas.WH.Elc.Solar.Solar</t>
  </si>
  <si>
    <t>FEC.ktoe.SI.Res.HHnew.Thermal.SH.Gas.CO</t>
  </si>
  <si>
    <t>FEC.ktoe.SI.Res.HHnew.Thermal.SH.Gas.CO.Gas.Gas</t>
  </si>
  <si>
    <t>FEC.ktoe.SI.Res.HHnew.Thermal.SH.Gas.CO.Elc.Elec</t>
  </si>
  <si>
    <t>FEC.ktoe.SI.Res.HHnew.Thermal.SH.Biomass</t>
  </si>
  <si>
    <t>FEC.ktoe.SI.Res.HHnew.Thermal.SH.Biomass.SH</t>
  </si>
  <si>
    <t>FEC.ktoe.SI.Res.HHnew.Thermal.SH.Biomass.SH.Biomass</t>
  </si>
  <si>
    <t>FEC.ktoe.SI.Res.HHnew.Thermal.SH.Biomass.SH.Elec</t>
  </si>
  <si>
    <t>FEC.ktoe.SI.Res.HHnew.Thermal.SH.Biomass.SC</t>
  </si>
  <si>
    <t>FEC.ktoe.SI.Res.HHnew.Thermal.SH.Biomass.SC.AC.Elec</t>
  </si>
  <si>
    <t>FEC.ktoe.SI.Res.HHnew.Thermal.SH.Biomass.WH</t>
  </si>
  <si>
    <t>FEC.ktoe.SI.Res.HHnew.Thermal.SH.Biomass.WH.Biomass.NoSolar.Biomass</t>
  </si>
  <si>
    <t>FEC.ktoe.SI.Res.HHnew.Thermal.SH.Biomass.WH.Biomass.Solar</t>
  </si>
  <si>
    <t>FEC.ktoe.SI.Res.HHnew.Thermal.SH.Biomass.WH.Biomass.Solar.Biomass</t>
  </si>
  <si>
    <t>FEC.ktoe.SI.Res.HHnew.Thermal.SH.Biomass.WH.Biomass.Solar.Solar</t>
  </si>
  <si>
    <t>FEC.ktoe.SI.Res.HHnew.Thermal.SH.Biomass.WH.LPG.NoSolar.LPG</t>
  </si>
  <si>
    <t>FEC.ktoe.SI.Res.HHnew.Thermal.SH.Biomass.WH.LPG.Solar</t>
  </si>
  <si>
    <t>FEC.ktoe.SI.Res.HHnew.Thermal.SH.Biomass.WH.LPG.Solar.LPG</t>
  </si>
  <si>
    <t>FEC.ktoe.SI.Res.HHnew.Thermal.SH.Biomass.WH.LPG.Solar.Solar</t>
  </si>
  <si>
    <t>FEC.ktoe.SI.Res.HHnew.Thermal.SH.Biomass.WH.Elc.NoSolar.Elec</t>
  </si>
  <si>
    <t>FEC.ktoe.SI.Res.HHnew.Thermal.SH.Biomass.WH.Elc.Solar</t>
  </si>
  <si>
    <t>FEC.ktoe.SI.Res.HHnew.Thermal.SH.Biomass.WH.Elc.Solar.Elec</t>
  </si>
  <si>
    <t>FEC.ktoe.SI.Res.HHnew.Thermal.SH.Biomass.WH.Elc.Solar.Solar</t>
  </si>
  <si>
    <t>FEC.ktoe.SI.Res.HHnew.Thermal.SH.Biomass.CO</t>
  </si>
  <si>
    <t>FEC.ktoe.SI.Res.HHnew.Thermal.SH.Biomass.CO.Biomass.Biomass</t>
  </si>
  <si>
    <t>FEC.ktoe.SI.Res.HHnew.Thermal.SH.Biomass.CO.LPG.LPG</t>
  </si>
  <si>
    <t>FEC.ktoe.SI.Res.HHnew.Thermal.SH.Biomass.CO.Elc.Elec</t>
  </si>
  <si>
    <t>FEC.ktoe.SI.Res.HHnew.Thermal.SH.Geo</t>
  </si>
  <si>
    <t>FEC.ktoe.SI.Res.HHnew.Thermal.SH.Geo.SH</t>
  </si>
  <si>
    <t>FEC.ktoe.SI.Res.HHnew.Thermal.SH.Geo.SH.Geo</t>
  </si>
  <si>
    <t>FEC.ktoe.SI.Res.HHnew.Thermal.SH.Geo.SH.Elec</t>
  </si>
  <si>
    <t>FEC.ktoe.SI.Res.HHnew.Thermal.SH.Geo.SC</t>
  </si>
  <si>
    <t>FEC.ktoe.SI.Res.HHnew.Thermal.SH.Geo.SC.AC.Elec</t>
  </si>
  <si>
    <t>FEC.ktoe.SI.Res.HHnew.Thermal.SH.Geo.WH</t>
  </si>
  <si>
    <t>FEC.ktoe.SI.Res.HHnew.Thermal.SH.Geo.WH.Geo.NoSolar.Geo</t>
  </si>
  <si>
    <t>FEC.ktoe.SI.Res.HHnew.Thermal.SH.Geo.WH.Geo.Solar</t>
  </si>
  <si>
    <t>FEC.ktoe.SI.Res.HHnew.Thermal.SH.Geo.WH.Geo.Solar.Geo</t>
  </si>
  <si>
    <t>FEC.ktoe.SI.Res.HHnew.Thermal.SH.Geo.WH.Geo.Solar.Solar</t>
  </si>
  <si>
    <t>FEC.ktoe.SI.Res.HHnew.Thermal.SH.Geo.WH.Elc.NoSolar.Elec</t>
  </si>
  <si>
    <t>FEC.ktoe.SI.Res.HHnew.Thermal.SH.Geo.WH.Elc.Solar</t>
  </si>
  <si>
    <t>FEC.ktoe.SI.Res.HHnew.Thermal.SH.Geo.WH.Elc.Solar.Elec</t>
  </si>
  <si>
    <t>FEC.ktoe.SI.Res.HHnew.Thermal.SH.Geo.WH.Elc.Solar.Solar</t>
  </si>
  <si>
    <t>FEC.ktoe.SI.Res.HHnew.Thermal.SH.Geo.CO</t>
  </si>
  <si>
    <t>FEC.ktoe.SI.Res.HHnew.Thermal.SH.Geo.CO.LPG.LPG</t>
  </si>
  <si>
    <t>FEC.ktoe.SI.Res.HHnew.Thermal.SH.Geo.CO.Elc.Elec</t>
  </si>
  <si>
    <t>FEC.ktoe.SI.Res.HHnew.Thermal.SH.DistrHeat</t>
  </si>
  <si>
    <t>FEC.ktoe.SI.Res.HHnew.Thermal.SH.DistrHeat.SH</t>
  </si>
  <si>
    <t>FEC.ktoe.SI.Res.HHnew.Thermal.SH.DistrHeat.SH.Steam_Distr</t>
  </si>
  <si>
    <t>FEC.ktoe.SI.Res.HHnew.Thermal.SH.DistrHeat.SH.Elec</t>
  </si>
  <si>
    <t>FEC.ktoe.SI.Res.HHnew.Thermal.SH.DistrHeat.SC</t>
  </si>
  <si>
    <t>FEC.ktoe.SI.Res.HHnew.Thermal.SH.DistrHeat.SC.AC.Elec</t>
  </si>
  <si>
    <t>FEC.ktoe.SI.Res.HHnew.Thermal.SH.DistrHeat.WH</t>
  </si>
  <si>
    <t>FEC.ktoe.SI.Res.HHnew.Thermal.SH.DistrHeat.WH.DistrHeat.NoSolar.Steam_Distr</t>
  </si>
  <si>
    <t>FEC.ktoe.SI.Res.HHnew.Thermal.SH.DistrHeat.WH.DistrHeat.Solar</t>
  </si>
  <si>
    <t>FEC.ktoe.SI.Res.HHnew.Thermal.SH.DistrHeat.WH.DistrHeat.Solar.Steam_Distr</t>
  </si>
  <si>
    <t>FEC.ktoe.SI.Res.HHnew.Thermal.SH.DistrHeat.WH.DistrHeat.Solar.Solar</t>
  </si>
  <si>
    <t>FEC.ktoe.SI.Res.HHnew.Thermal.SH.DistrHeat.WH.Elc.NoSolar.Elec</t>
  </si>
  <si>
    <t>FEC.ktoe.SI.Res.HHnew.Thermal.SH.DistrHeat.WH.Elc.Solar</t>
  </si>
  <si>
    <t>FEC.ktoe.SI.Res.HHnew.Thermal.SH.DistrHeat.WH.Elc.Solar.Elec</t>
  </si>
  <si>
    <t>FEC.ktoe.SI.Res.HHnew.Thermal.SH.DistrHeat.WH.Elc.Solar.Solar</t>
  </si>
  <si>
    <t>FEC.ktoe.SI.Res.HHnew.Thermal.SH.DistrHeat.CO</t>
  </si>
  <si>
    <t>FEC.ktoe.SI.Res.HHnew.Thermal.SH.DistrHeat.CO.LPG.LPG</t>
  </si>
  <si>
    <t>FEC.ktoe.SI.Res.HHnew.Thermal.SH.DistrHeat.CO.Elc.Elec</t>
  </si>
  <si>
    <t>FEC.ktoe.SI.Res.HHnew.Thermal.SH.AdvElc</t>
  </si>
  <si>
    <t>FEC.ktoe.SI.Res.HHnew.Thermal.SH.AdvElc.SH</t>
  </si>
  <si>
    <t>FEC.ktoe.SI.Res.HHnew.Thermal.SH.AdvElc.SH.Elec</t>
  </si>
  <si>
    <t>FEC.ktoe.SI.Res.HHnew.Thermal.SH.AdvElc.SC</t>
  </si>
  <si>
    <t>FEC.ktoe.SI.Res.HHnew.Thermal.SH.AdvElc.SC.AC.Elec</t>
  </si>
  <si>
    <t>FEC.ktoe.SI.Res.HHnew.Thermal.SH.AdvElc.WH</t>
  </si>
  <si>
    <t>FEC.ktoe.SI.Res.HHnew.Thermal.SH.AdvElc.WH.LPG.NoSolar.LPG</t>
  </si>
  <si>
    <t>FEC.ktoe.SI.Res.HHnew.Thermal.SH.AdvElc.WH.LPG.Solar</t>
  </si>
  <si>
    <t>FEC.ktoe.SI.Res.HHnew.Thermal.SH.AdvElc.WH.LPG.Solar.LPG</t>
  </si>
  <si>
    <t>FEC.ktoe.SI.Res.HHnew.Thermal.SH.AdvElc.WH.LPG.Solar.Solar</t>
  </si>
  <si>
    <t>FEC.ktoe.SI.Res.HHnew.Thermal.SH.AdvElc.WH.Elc.NoSolar.Elec</t>
  </si>
  <si>
    <t>FEC.ktoe.SI.Res.HHnew.Thermal.SH.AdvElc.WH.Elc.Solar</t>
  </si>
  <si>
    <t>FEC.ktoe.SI.Res.HHnew.Thermal.SH.AdvElc.WH.Elc.Solar.Elec</t>
  </si>
  <si>
    <t>FEC.ktoe.SI.Res.HHnew.Thermal.SH.AdvElc.WH.Elc.Solar.Solar</t>
  </si>
  <si>
    <t>FEC.ktoe.SI.Res.HHnew.Thermal.SH.AdvElc.CO</t>
  </si>
  <si>
    <t>FEC.ktoe.SI.Res.HHnew.Thermal.SH.AdvElc.CO.LPG.LPG</t>
  </si>
  <si>
    <t>FEC.ktoe.SI.Res.HHnew.Thermal.SH.AdvElc.CO.Elc.Elec</t>
  </si>
  <si>
    <t>FEC.ktoe.SI.Res.HHnew.Thermal.SH.ConvElc</t>
  </si>
  <si>
    <t>FEC.ktoe.SI.Res.HHnew.Thermal.SH.ConvElc.SH</t>
  </si>
  <si>
    <t>FEC.ktoe.SI.Res.HHnew.Thermal.SH.ConvElc.SH.Elec</t>
  </si>
  <si>
    <t>FEC.ktoe.SI.Res.HHnew.Thermal.SH.ConvElc.SC</t>
  </si>
  <si>
    <t>FEC.ktoe.SI.Res.HHnew.Thermal.SH.ConvElc.SC.AC.Elec</t>
  </si>
  <si>
    <t>FEC.ktoe.SI.Res.HHnew.Thermal.SH.ConvElc.WH</t>
  </si>
  <si>
    <t>FEC.ktoe.SI.Res.HHnew.Thermal.SH.ConvElc.WH.LPG.NoSolar.LPG</t>
  </si>
  <si>
    <t>FEC.ktoe.SI.Res.HHnew.Thermal.SH.ConvElc.WH.LPG.Solar</t>
  </si>
  <si>
    <t>FEC.ktoe.SI.Res.HHnew.Thermal.SH.ConvElc.WH.LPG.Solar.LPG</t>
  </si>
  <si>
    <t>FEC.ktoe.SI.Res.HHnew.Thermal.SH.ConvElc.WH.LPG.Solar.Solar</t>
  </si>
  <si>
    <t>FEC.ktoe.SI.Res.HHnew.Thermal.SH.ConvElc.WH.Elc.NoSolar.Elec</t>
  </si>
  <si>
    <t>FEC.ktoe.SI.Res.HHnew.Thermal.SH.ConvElc.WH.Elc.Solar</t>
  </si>
  <si>
    <t>FEC.ktoe.SI.Res.HHnew.Thermal.SH.ConvElc.WH.Elc.Solar.Elec</t>
  </si>
  <si>
    <t>FEC.ktoe.SI.Res.HHnew.Thermal.SH.ConvElc.WH.Elc.Solar.Solar</t>
  </si>
  <si>
    <t>FEC.ktoe.SI.Res.HHnew.Thermal.SH.ConvElc.CO</t>
  </si>
  <si>
    <t>FEC.ktoe.SI.Res.HHnew.Thermal.SH.ConvElc.CO.LPG.LPG</t>
  </si>
  <si>
    <t>FEC.ktoe.SI.Res.HHnew.Thermal.SH.ConvElc.CO.Elc.Elec</t>
  </si>
  <si>
    <t>SI - Thermal energy service in new and renovated households (detailed structure)</t>
  </si>
  <si>
    <t>TES.ktoe.SI.Res.HHnew.Thermal.SH.Solids</t>
  </si>
  <si>
    <t>TES.ktoe.SI.Res.HHnew.Thermal.SH.Solids.SH</t>
  </si>
  <si>
    <t>TES.ktoe.SI.Res.HHnew.Thermal.SH.Solids.SH.Solids</t>
  </si>
  <si>
    <t>TES.ktoe.SI.Res.HHnew.Thermal.SH.Solids.SH.Elec</t>
  </si>
  <si>
    <t>TES.ktoe.SI.Res.HHnew.Thermal.SH.Solids.SC</t>
  </si>
  <si>
    <t>TES.ktoe.SI.Res.HHnew.Thermal.SH.Solids.SC.AC.Elec</t>
  </si>
  <si>
    <t>TES.ktoe.SI.Res.HHnew.Thermal.SH.Solids.WH</t>
  </si>
  <si>
    <t>TES.ktoe.SI.Res.HHnew.Thermal.SH.Solids.WH.Solids.NoSolar.Solids</t>
  </si>
  <si>
    <t>TES.ktoe.SI.Res.HHnew.Thermal.SH.Solids.WH.LPG.NoSolar.LPG</t>
  </si>
  <si>
    <t>TES.ktoe.SI.Res.HHnew.Thermal.SH.Solids.WH.LPG.Solar</t>
  </si>
  <si>
    <t>TES.ktoe.SI.Res.HHnew.Thermal.SH.Solids.WH.LPG.Solar.LPG</t>
  </si>
  <si>
    <t>TES.ktoe.SI.Res.HHnew.Thermal.SH.Solids.WH.LPG.Solar.Solar</t>
  </si>
  <si>
    <t>TES.ktoe.SI.Res.HHnew.Thermal.SH.Solids.WH.Elc.NoSolar.Elec</t>
  </si>
  <si>
    <t>TES.ktoe.SI.Res.HHnew.Thermal.SH.Solids.WH.Elc.Solar</t>
  </si>
  <si>
    <t>TES.ktoe.SI.Res.HHnew.Thermal.SH.Solids.WH.Elc.Solar.Elec</t>
  </si>
  <si>
    <t>TES.ktoe.SI.Res.HHnew.Thermal.SH.Solids.WH.Elc.Solar.Solar</t>
  </si>
  <si>
    <t>TES.ktoe.SI.Res.HHnew.Thermal.SH.Solids.CO</t>
  </si>
  <si>
    <t>TES.ktoe.SI.Res.HHnew.Thermal.SH.Solids.CO.Solids.Solids</t>
  </si>
  <si>
    <t>TES.ktoe.SI.Res.HHnew.Thermal.SH.Solids.CO.LPG.LPG</t>
  </si>
  <si>
    <t>TES.ktoe.SI.Res.HHnew.Thermal.SH.Solids.CO.Elc.Elec</t>
  </si>
  <si>
    <t>TES.ktoe.SI.Res.HHnew.Thermal.SH.LPG</t>
  </si>
  <si>
    <t>TES.ktoe.SI.Res.HHnew.Thermal.SH.LPG.SH</t>
  </si>
  <si>
    <t>TES.ktoe.SI.Res.HHnew.Thermal.SH.LPG.SH.LPG</t>
  </si>
  <si>
    <t>TES.ktoe.SI.Res.HHnew.Thermal.SH.LPG.SH.Elec</t>
  </si>
  <si>
    <t>TES.ktoe.SI.Res.HHnew.Thermal.SH.LPG.SC</t>
  </si>
  <si>
    <t>TES.ktoe.SI.Res.HHnew.Thermal.SH.LPG.SC.AC.Elec</t>
  </si>
  <si>
    <t>TES.ktoe.SI.Res.HHnew.Thermal.SH.LPG.WH</t>
  </si>
  <si>
    <t>TES.ktoe.SI.Res.HHnew.Thermal.SH.LPG.WH.LPG.NoSolar.LPG</t>
  </si>
  <si>
    <t>TES.ktoe.SI.Res.HHnew.Thermal.SH.LPG.WH.LPG.Solar</t>
  </si>
  <si>
    <t>TES.ktoe.SI.Res.HHnew.Thermal.SH.LPG.WH.LPG.Solar.LPG</t>
  </si>
  <si>
    <t>TES.ktoe.SI.Res.HHnew.Thermal.SH.LPG.WH.LPG.Solar.Solar</t>
  </si>
  <si>
    <t>TES.ktoe.SI.Res.HHnew.Thermal.SH.LPG.WH.Elc.NoSolar.Elec</t>
  </si>
  <si>
    <t>TES.ktoe.SI.Res.HHnew.Thermal.SH.LPG.WH.Elc.Solar</t>
  </si>
  <si>
    <t>TES.ktoe.SI.Res.HHnew.Thermal.SH.LPG.WH.Elc.Solar.Elec</t>
  </si>
  <si>
    <t>TES.ktoe.SI.Res.HHnew.Thermal.SH.LPG.WH.Elc.Solar.Solar</t>
  </si>
  <si>
    <t>TES.ktoe.SI.Res.HHnew.Thermal.SH.LPG.CO</t>
  </si>
  <si>
    <t>TES.ktoe.SI.Res.HHnew.Thermal.SH.LPG.CO.LPG.LPG</t>
  </si>
  <si>
    <t>TES.ktoe.SI.Res.HHnew.Thermal.SH.LPG.CO.Elc.Elec</t>
  </si>
  <si>
    <t>TES.ktoe.SI.Res.HHnew.Thermal.SH.Oil</t>
  </si>
  <si>
    <t>TES.ktoe.SI.Res.HHnew.Thermal.SH.Oil.SH</t>
  </si>
  <si>
    <t>TES.ktoe.SI.Res.HHnew.Thermal.SH.Oil.SH.Oil</t>
  </si>
  <si>
    <t>TES.ktoe.SI.Res.HHnew.Thermal.SH.Oil.SH.Elec</t>
  </si>
  <si>
    <t>TES.ktoe.SI.Res.HHnew.Thermal.SH.Oil.SC</t>
  </si>
  <si>
    <t>TES.ktoe.SI.Res.HHnew.Thermal.SH.Oil.SC.AC.Elec</t>
  </si>
  <si>
    <t>TES.ktoe.SI.Res.HHnew.Thermal.SH.Oil.WH</t>
  </si>
  <si>
    <t>TES.ktoe.SI.Res.HHnew.Thermal.SH.Oil.WH.Oil.NoSolar.Oil</t>
  </si>
  <si>
    <t>TES.ktoe.SI.Res.HHnew.Thermal.SH.Oil.WH.Oil.Solar</t>
  </si>
  <si>
    <t>TES.ktoe.SI.Res.HHnew.Thermal.SH.Oil.WH.Oil.Solar.Oil</t>
  </si>
  <si>
    <t>TES.ktoe.SI.Res.HHnew.Thermal.SH.Oil.WH.Oil.Solar.Solar</t>
  </si>
  <si>
    <t>TES.ktoe.SI.Res.HHnew.Thermal.SH.Oil.WH.Elc.NoSolar.Elec</t>
  </si>
  <si>
    <t>TES.ktoe.SI.Res.HHnew.Thermal.SH.Oil.WH.Elc.Solar</t>
  </si>
  <si>
    <t>TES.ktoe.SI.Res.HHnew.Thermal.SH.Oil.WH.Elc.Solar.Elec</t>
  </si>
  <si>
    <t>TES.ktoe.SI.Res.HHnew.Thermal.SH.Oil.WH.Elc.Solar.Solar</t>
  </si>
  <si>
    <t>TES.ktoe.SI.Res.HHnew.Thermal.SH.Oil.CO</t>
  </si>
  <si>
    <t>TES.ktoe.SI.Res.HHnew.Thermal.SH.Oil.CO.LPG.LPG</t>
  </si>
  <si>
    <t>TES.ktoe.SI.Res.HHnew.Thermal.SH.Oil.CO.Elc.Elec</t>
  </si>
  <si>
    <t>TES.ktoe.SI.Res.HHnew.Thermal.SH.Gas</t>
  </si>
  <si>
    <t>TES.ktoe.SI.Res.HHnew.Thermal.SH.Gas.SH</t>
  </si>
  <si>
    <t>TES.ktoe.SI.Res.HHnew.Thermal.SH.Gas.SH.Gas</t>
  </si>
  <si>
    <t>TES.ktoe.SI.Res.HHnew.Thermal.SH.Gas.SH.Elec</t>
  </si>
  <si>
    <t>TES.ktoe.SI.Res.HHnew.Thermal.SH.Gas.SC</t>
  </si>
  <si>
    <t>TES.ktoe.SI.Res.HHnew.Thermal.SH.Gas.SC.AC.Elec</t>
  </si>
  <si>
    <t>TES.ktoe.SI.Res.HHnew.Thermal.SH.Gas.WH</t>
  </si>
  <si>
    <t>TES.ktoe.SI.Res.HHnew.Thermal.SH.Gas.WH.Gas.NoSolar.Gas</t>
  </si>
  <si>
    <t>TES.ktoe.SI.Res.HHnew.Thermal.SH.Gas.WH.Gas.Solar</t>
  </si>
  <si>
    <t>TES.ktoe.SI.Res.HHnew.Thermal.SH.Gas.WH.Gas.Solar.Gas</t>
  </si>
  <si>
    <t>TES.ktoe.SI.Res.HHnew.Thermal.SH.Gas.WH.Gas.Solar.Solar</t>
  </si>
  <si>
    <t>TES.ktoe.SI.Res.HHnew.Thermal.SH.Gas.WH.Elc.NoSolar.Elec</t>
  </si>
  <si>
    <t>TES.ktoe.SI.Res.HHnew.Thermal.SH.Gas.WH.Elc.Solar</t>
  </si>
  <si>
    <t>TES.ktoe.SI.Res.HHnew.Thermal.SH.Gas.WH.Elc.Solar.Elec</t>
  </si>
  <si>
    <t>TES.ktoe.SI.Res.HHnew.Thermal.SH.Gas.WH.Elc.Solar.Solar</t>
  </si>
  <si>
    <t>TES.ktoe.SI.Res.HHnew.Thermal.SH.Gas.CO</t>
  </si>
  <si>
    <t>TES.ktoe.SI.Res.HHnew.Thermal.SH.Gas.CO.Gas.Gas</t>
  </si>
  <si>
    <t>TES.ktoe.SI.Res.HHnew.Thermal.SH.Gas.CO.Elc.Elec</t>
  </si>
  <si>
    <t>TES.ktoe.SI.Res.HHnew.Thermal.SH.Biomass</t>
  </si>
  <si>
    <t>TES.ktoe.SI.Res.HHnew.Thermal.SH.Biomass.SH</t>
  </si>
  <si>
    <t>TES.ktoe.SI.Res.HHnew.Thermal.SH.Biomass.SH.Biomass</t>
  </si>
  <si>
    <t>TES.ktoe.SI.Res.HHnew.Thermal.SH.Biomass.SH.Elec</t>
  </si>
  <si>
    <t>TES.ktoe.SI.Res.HHnew.Thermal.SH.Biomass.SC</t>
  </si>
  <si>
    <t>TES.ktoe.SI.Res.HHnew.Thermal.SH.Biomass.SC.AC.Elec</t>
  </si>
  <si>
    <t>TES.ktoe.SI.Res.HHnew.Thermal.SH.Biomass.WH</t>
  </si>
  <si>
    <t>TES.ktoe.SI.Res.HHnew.Thermal.SH.Biomass.WH.Biomass.NoSolar.Biomass</t>
  </si>
  <si>
    <t>TES.ktoe.SI.Res.HHnew.Thermal.SH.Biomass.WH.Biomass.Solar</t>
  </si>
  <si>
    <t>TES.ktoe.SI.Res.HHnew.Thermal.SH.Biomass.WH.Biomass.Solar.Biomass</t>
  </si>
  <si>
    <t>TES.ktoe.SI.Res.HHnew.Thermal.SH.Biomass.WH.Biomass.Solar.Solar</t>
  </si>
  <si>
    <t>TES.ktoe.SI.Res.HHnew.Thermal.SH.Biomass.WH.LPG.NoSolar.LPG</t>
  </si>
  <si>
    <t>TES.ktoe.SI.Res.HHnew.Thermal.SH.Biomass.WH.LPG.Solar</t>
  </si>
  <si>
    <t>TES.ktoe.SI.Res.HHnew.Thermal.SH.Biomass.WH.LPG.Solar.LPG</t>
  </si>
  <si>
    <t>TES.ktoe.SI.Res.HHnew.Thermal.SH.Biomass.WH.LPG.Solar.Solar</t>
  </si>
  <si>
    <t>TES.ktoe.SI.Res.HHnew.Thermal.SH.Biomass.WH.Elc.NoSolar.Elec</t>
  </si>
  <si>
    <t>TES.ktoe.SI.Res.HHnew.Thermal.SH.Biomass.WH.Elc.Solar</t>
  </si>
  <si>
    <t>TES.ktoe.SI.Res.HHnew.Thermal.SH.Biomass.WH.Elc.Solar.Elec</t>
  </si>
  <si>
    <t>TES.ktoe.SI.Res.HHnew.Thermal.SH.Biomass.WH.Elc.Solar.Solar</t>
  </si>
  <si>
    <t>TES.ktoe.SI.Res.HHnew.Thermal.SH.Biomass.CO</t>
  </si>
  <si>
    <t>TES.ktoe.SI.Res.HHnew.Thermal.SH.Biomass.CO.Biomass.Biomass</t>
  </si>
  <si>
    <t>TES.ktoe.SI.Res.HHnew.Thermal.SH.Biomass.CO.LPG.LPG</t>
  </si>
  <si>
    <t>TES.ktoe.SI.Res.HHnew.Thermal.SH.Biomass.CO.Elc.Elec</t>
  </si>
  <si>
    <t>TES.ktoe.SI.Res.HHnew.Thermal.SH.Geo</t>
  </si>
  <si>
    <t>TES.ktoe.SI.Res.HHnew.Thermal.SH.Geo.SH</t>
  </si>
  <si>
    <t>TES.ktoe.SI.Res.HHnew.Thermal.SH.Geo.SH.Geo</t>
  </si>
  <si>
    <t>TES.ktoe.SI.Res.HHnew.Thermal.SH.Geo.SH.Elec</t>
  </si>
  <si>
    <t>TES.ktoe.SI.Res.HHnew.Thermal.SH.Geo.SC</t>
  </si>
  <si>
    <t>TES.ktoe.SI.Res.HHnew.Thermal.SH.Geo.SC.AC.Elec</t>
  </si>
  <si>
    <t>TES.ktoe.SI.Res.HHnew.Thermal.SH.Geo.WH</t>
  </si>
  <si>
    <t>TES.ktoe.SI.Res.HHnew.Thermal.SH.Geo.WH.Geo.NoSolar.Geo</t>
  </si>
  <si>
    <t>TES.ktoe.SI.Res.HHnew.Thermal.SH.Geo.WH.Geo.Solar</t>
  </si>
  <si>
    <t>TES.ktoe.SI.Res.HHnew.Thermal.SH.Geo.WH.Geo.Solar.Geo</t>
  </si>
  <si>
    <t>TES.ktoe.SI.Res.HHnew.Thermal.SH.Geo.WH.Geo.Solar.Solar</t>
  </si>
  <si>
    <t>TES.ktoe.SI.Res.HHnew.Thermal.SH.Geo.WH.Elc.NoSolar.Elec</t>
  </si>
  <si>
    <t>TES.ktoe.SI.Res.HHnew.Thermal.SH.Geo.WH.Elc.Solar</t>
  </si>
  <si>
    <t>TES.ktoe.SI.Res.HHnew.Thermal.SH.Geo.WH.Elc.Solar.Elec</t>
  </si>
  <si>
    <t>TES.ktoe.SI.Res.HHnew.Thermal.SH.Geo.WH.Elc.Solar.Solar</t>
  </si>
  <si>
    <t>TES.ktoe.SI.Res.HHnew.Thermal.SH.Geo.CO</t>
  </si>
  <si>
    <t>TES.ktoe.SI.Res.HHnew.Thermal.SH.Geo.CO.LPG.LPG</t>
  </si>
  <si>
    <t>TES.ktoe.SI.Res.HHnew.Thermal.SH.Geo.CO.Elc.Elec</t>
  </si>
  <si>
    <t>TES.ktoe.SI.Res.HHnew.Thermal.SH.DistrHeat</t>
  </si>
  <si>
    <t>TES.ktoe.SI.Res.HHnew.Thermal.SH.DistrHeat.SH</t>
  </si>
  <si>
    <t>TES.ktoe.SI.Res.HHnew.Thermal.SH.DistrHeat.SH.Steam_Distr</t>
  </si>
  <si>
    <t>TES.ktoe.SI.Res.HHnew.Thermal.SH.DistrHeat.SH.Elec</t>
  </si>
  <si>
    <t>TES.ktoe.SI.Res.HHnew.Thermal.SH.DistrHeat.SC</t>
  </si>
  <si>
    <t>TES.ktoe.SI.Res.HHnew.Thermal.SH.DistrHeat.SC.AC.Elec</t>
  </si>
  <si>
    <t>TES.ktoe.SI.Res.HHnew.Thermal.SH.DistrHeat.WH</t>
  </si>
  <si>
    <t>TES.ktoe.SI.Res.HHnew.Thermal.SH.DistrHeat.WH.DistrHeat.NoSolar.Steam_Distr</t>
  </si>
  <si>
    <t>TES.ktoe.SI.Res.HHnew.Thermal.SH.DistrHeat.WH.DistrHeat.Solar</t>
  </si>
  <si>
    <t>TES.ktoe.SI.Res.HHnew.Thermal.SH.DistrHeat.WH.DistrHeat.Solar.Steam_Distr</t>
  </si>
  <si>
    <t>TES.ktoe.SI.Res.HHnew.Thermal.SH.DistrHeat.WH.DistrHeat.Solar.Solar</t>
  </si>
  <si>
    <t>TES.ktoe.SI.Res.HHnew.Thermal.SH.DistrHeat.WH.Elc.NoSolar.Elec</t>
  </si>
  <si>
    <t>TES.ktoe.SI.Res.HHnew.Thermal.SH.DistrHeat.WH.Elc.Solar</t>
  </si>
  <si>
    <t>TES.ktoe.SI.Res.HHnew.Thermal.SH.DistrHeat.WH.Elc.Solar.Elec</t>
  </si>
  <si>
    <t>TES.ktoe.SI.Res.HHnew.Thermal.SH.DistrHeat.WH.Elc.Solar.Solar</t>
  </si>
  <si>
    <t>TES.ktoe.SI.Res.HHnew.Thermal.SH.DistrHeat.CO</t>
  </si>
  <si>
    <t>TES.ktoe.SI.Res.HHnew.Thermal.SH.DistrHeat.CO.LPG.LPG</t>
  </si>
  <si>
    <t>TES.ktoe.SI.Res.HHnew.Thermal.SH.DistrHeat.CO.Elc.Elec</t>
  </si>
  <si>
    <t>TES.ktoe.SI.Res.HHnew.Thermal.SH.AdvElc</t>
  </si>
  <si>
    <t>TES.ktoe.SI.Res.HHnew.Thermal.SH.AdvElc.SH</t>
  </si>
  <si>
    <t>TES.ktoe.SI.Res.HHnew.Thermal.SH.AdvElc.SH.Elec</t>
  </si>
  <si>
    <t>TES.ktoe.SI.Res.HHnew.Thermal.SH.AdvElc.SC</t>
  </si>
  <si>
    <t>TES.ktoe.SI.Res.HHnew.Thermal.SH.AdvElc.SC.AC.Elec</t>
  </si>
  <si>
    <t>TES.ktoe.SI.Res.HHnew.Thermal.SH.AdvElc.WH</t>
  </si>
  <si>
    <t>TES.ktoe.SI.Res.HHnew.Thermal.SH.AdvElc.WH.LPG.NoSolar.LPG</t>
  </si>
  <si>
    <t>TES.ktoe.SI.Res.HHnew.Thermal.SH.AdvElc.WH.LPG.Solar</t>
  </si>
  <si>
    <t>TES.ktoe.SI.Res.HHnew.Thermal.SH.AdvElc.WH.LPG.Solar.LPG</t>
  </si>
  <si>
    <t>TES.ktoe.SI.Res.HHnew.Thermal.SH.AdvElc.WH.LPG.Solar.Solar</t>
  </si>
  <si>
    <t>TES.ktoe.SI.Res.HHnew.Thermal.SH.AdvElc.WH.Elc.NoSolar.Elec</t>
  </si>
  <si>
    <t>TES.ktoe.SI.Res.HHnew.Thermal.SH.AdvElc.WH.Elc.Solar</t>
  </si>
  <si>
    <t>TES.ktoe.SI.Res.HHnew.Thermal.SH.AdvElc.WH.Elc.Solar.Elec</t>
  </si>
  <si>
    <t>TES.ktoe.SI.Res.HHnew.Thermal.SH.AdvElc.WH.Elc.Solar.Solar</t>
  </si>
  <si>
    <t>TES.ktoe.SI.Res.HHnew.Thermal.SH.AdvElc.CO</t>
  </si>
  <si>
    <t>TES.ktoe.SI.Res.HHnew.Thermal.SH.AdvElc.CO.LPG.LPG</t>
  </si>
  <si>
    <t>TES.ktoe.SI.Res.HHnew.Thermal.SH.AdvElc.CO.Elc.Elec</t>
  </si>
  <si>
    <t>TES.ktoe.SI.Res.HHnew.Thermal.SH.ConvElc</t>
  </si>
  <si>
    <t>TES.ktoe.SI.Res.HHnew.Thermal.SH.ConvElc.SH</t>
  </si>
  <si>
    <t>TES.ktoe.SI.Res.HHnew.Thermal.SH.ConvElc.SH.Elec</t>
  </si>
  <si>
    <t>TES.ktoe.SI.Res.HHnew.Thermal.SH.ConvElc.SC</t>
  </si>
  <si>
    <t>TES.ktoe.SI.Res.HHnew.Thermal.SH.ConvElc.SC.AC.Elec</t>
  </si>
  <si>
    <t>TES.ktoe.SI.Res.HHnew.Thermal.SH.ConvElc.WH</t>
  </si>
  <si>
    <t>TES.ktoe.SI.Res.HHnew.Thermal.SH.ConvElc.WH.LPG.NoSolar.LPG</t>
  </si>
  <si>
    <t>TES.ktoe.SI.Res.HHnew.Thermal.SH.ConvElc.WH.LPG.Solar</t>
  </si>
  <si>
    <t>TES.ktoe.SI.Res.HHnew.Thermal.SH.ConvElc.WH.LPG.Solar.LPG</t>
  </si>
  <si>
    <t>TES.ktoe.SI.Res.HHnew.Thermal.SH.ConvElc.WH.LPG.Solar.Solar</t>
  </si>
  <si>
    <t>TES.ktoe.SI.Res.HHnew.Thermal.SH.ConvElc.WH.Elc.NoSolar.Elec</t>
  </si>
  <si>
    <t>TES.ktoe.SI.Res.HHnew.Thermal.SH.ConvElc.WH.Elc.Solar</t>
  </si>
  <si>
    <t>TES.ktoe.SI.Res.HHnew.Thermal.SH.ConvElc.WH.Elc.Solar.Elec</t>
  </si>
  <si>
    <t>TES.ktoe.SI.Res.HHnew.Thermal.SH.ConvElc.WH.Elc.Solar.Solar</t>
  </si>
  <si>
    <t>TES.ktoe.SI.Res.HHnew.Thermal.SH.ConvElc.CO</t>
  </si>
  <si>
    <t>TES.ktoe.SI.Res.HHnew.Thermal.SH.ConvElc.CO.LPG.LPG</t>
  </si>
  <si>
    <t>TES.ktoe.SI.Res.HHnew.Thermal.SH.ConvElc.CO.Elc.Elec</t>
  </si>
  <si>
    <t>SI - System efficiency indicator of new and renovated households (detailed structure)</t>
  </si>
  <si>
    <t>Eff.ratio.SI.Res.HHnew.Thermal.SH.Solids</t>
  </si>
  <si>
    <t>Eff.ratio.SI.Res.HHnew.Thermal.SH.Solids.SH</t>
  </si>
  <si>
    <t>Eff.ratio.SI.Res.HHnew.Thermal.SH.Solids.SH.Solids</t>
  </si>
  <si>
    <t>Eff.ratio.SI.Res.HHnew.Thermal.SH.Solids.SH.Elec</t>
  </si>
  <si>
    <t>Eff.ratio.SI.Res.HHnew.Thermal.SH.Solids.SC</t>
  </si>
  <si>
    <t>Eff.ratio.SI.Res.HHnew.Thermal.SH.Solids.SC.AC.Elec</t>
  </si>
  <si>
    <t>Eff.ratio.SI.Res.HHnew.Thermal.SH.Solids.WH</t>
  </si>
  <si>
    <t>Eff.ratio.SI.Res.HHnew.Thermal.SH.Solids.WH.Solids.NoSolar.Solids</t>
  </si>
  <si>
    <t>Eff.ratio.SI.Res.HHnew.Thermal.SH.Solids.WH.LPG.NoSolar.LPG</t>
  </si>
  <si>
    <t>Eff.ratio.SI.Res.HHnew.Thermal.SH.Solids.WH.LPG.Solar</t>
  </si>
  <si>
    <t>Eff.ratio.SI.Res.HHnew.Thermal.SH.Solids.WH.LPG.Solar.LPG</t>
  </si>
  <si>
    <t>Eff.ratio.SI.Res.HHnew.Thermal.SH.Solids.WH.LPG.Solar.Solar</t>
  </si>
  <si>
    <t>Eff.ratio.SI.Res.HHnew.Thermal.SH.Solids.WH.Elc.NoSolar.Elec</t>
  </si>
  <si>
    <t>Eff.ratio.SI.Res.HHnew.Thermal.SH.Solids.WH.Elc.Solar</t>
  </si>
  <si>
    <t>Eff.ratio.SI.Res.HHnew.Thermal.SH.Solids.WH.Elc.Solar.Elec</t>
  </si>
  <si>
    <t>Eff.ratio.SI.Res.HHnew.Thermal.SH.Solids.WH.Elc.Solar.Solar</t>
  </si>
  <si>
    <t>Eff.ratio.SI.Res.HHnew.Thermal.SH.Solids.CO</t>
  </si>
  <si>
    <t>Eff.ratio.SI.Res.HHnew.Thermal.SH.Solids.CO.Solids.Solids</t>
  </si>
  <si>
    <t>Eff.ratio.SI.Res.HHnew.Thermal.SH.Solids.CO.LPG.LPG</t>
  </si>
  <si>
    <t>Eff.ratio.SI.Res.HHnew.Thermal.SH.Solids.CO.Elc.Elec</t>
  </si>
  <si>
    <t>Eff.ratio.SI.Res.HHnew.Thermal.SH.LPG</t>
  </si>
  <si>
    <t>Eff.ratio.SI.Res.HHnew.Thermal.SH.LPG.SH</t>
  </si>
  <si>
    <t>Eff.ratio.SI.Res.HHnew.Thermal.SH.LPG.SH.LPG</t>
  </si>
  <si>
    <t>Eff.ratio.SI.Res.HHnew.Thermal.SH.LPG.SH.Elec</t>
  </si>
  <si>
    <t>Eff.ratio.SI.Res.HHnew.Thermal.SH.LPG.SC</t>
  </si>
  <si>
    <t>Eff.ratio.SI.Res.HHnew.Thermal.SH.LPG.SC.AC.Elec</t>
  </si>
  <si>
    <t>Eff.ratio.SI.Res.HHnew.Thermal.SH.LPG.WH</t>
  </si>
  <si>
    <t>Eff.ratio.SI.Res.HHnew.Thermal.SH.LPG.WH.LPG.NoSolar.LPG</t>
  </si>
  <si>
    <t>Eff.ratio.SI.Res.HHnew.Thermal.SH.LPG.WH.LPG.Solar</t>
  </si>
  <si>
    <t>Eff.ratio.SI.Res.HHnew.Thermal.SH.LPG.WH.LPG.Solar.LPG</t>
  </si>
  <si>
    <t>Eff.ratio.SI.Res.HHnew.Thermal.SH.LPG.WH.LPG.Solar.Solar</t>
  </si>
  <si>
    <t>Eff.ratio.SI.Res.HHnew.Thermal.SH.LPG.WH.Elc.NoSolar.Elec</t>
  </si>
  <si>
    <t>Eff.ratio.SI.Res.HHnew.Thermal.SH.LPG.WH.Elc.Solar</t>
  </si>
  <si>
    <t>Eff.ratio.SI.Res.HHnew.Thermal.SH.LPG.WH.Elc.Solar.Elec</t>
  </si>
  <si>
    <t>Eff.ratio.SI.Res.HHnew.Thermal.SH.LPG.WH.Elc.Solar.Solar</t>
  </si>
  <si>
    <t>Eff.ratio.SI.Res.HHnew.Thermal.SH.LPG.CO</t>
  </si>
  <si>
    <t>Eff.ratio.SI.Res.HHnew.Thermal.SH.LPG.CO.LPG.LPG</t>
  </si>
  <si>
    <t>Eff.ratio.SI.Res.HHnew.Thermal.SH.LPG.CO.Elc.Elec</t>
  </si>
  <si>
    <t>Eff.ratio.SI.Res.HHnew.Thermal.SH.Oil</t>
  </si>
  <si>
    <t>Eff.ratio.SI.Res.HHnew.Thermal.SH.Oil.SH</t>
  </si>
  <si>
    <t>Eff.ratio.SI.Res.HHnew.Thermal.SH.Oil.SH.Oil</t>
  </si>
  <si>
    <t>Eff.ratio.SI.Res.HHnew.Thermal.SH.Oil.SH.Elec</t>
  </si>
  <si>
    <t>Eff.ratio.SI.Res.HHnew.Thermal.SH.Oil.SC</t>
  </si>
  <si>
    <t>Eff.ratio.SI.Res.HHnew.Thermal.SH.Oil.SC.AC.Elec</t>
  </si>
  <si>
    <t>Eff.ratio.SI.Res.HHnew.Thermal.SH.Oil.WH</t>
  </si>
  <si>
    <t>Eff.ratio.SI.Res.HHnew.Thermal.SH.Oil.WH.Oil.NoSolar.Oil</t>
  </si>
  <si>
    <t>Eff.ratio.SI.Res.HHnew.Thermal.SH.Oil.WH.Oil.Solar</t>
  </si>
  <si>
    <t>Eff.ratio.SI.Res.HHnew.Thermal.SH.Oil.WH.Oil.Solar.Oil</t>
  </si>
  <si>
    <t>Eff.ratio.SI.Res.HHnew.Thermal.SH.Oil.WH.Oil.Solar.Solar</t>
  </si>
  <si>
    <t>Eff.ratio.SI.Res.HHnew.Thermal.SH.Oil.WH.Elc.NoSolar.Elec</t>
  </si>
  <si>
    <t>Eff.ratio.SI.Res.HHnew.Thermal.SH.Oil.WH.Elc.Solar</t>
  </si>
  <si>
    <t>Eff.ratio.SI.Res.HHnew.Thermal.SH.Oil.WH.Elc.Solar.Elec</t>
  </si>
  <si>
    <t>Eff.ratio.SI.Res.HHnew.Thermal.SH.Oil.WH.Elc.Solar.Solar</t>
  </si>
  <si>
    <t>Eff.ratio.SI.Res.HHnew.Thermal.SH.Oil.CO</t>
  </si>
  <si>
    <t>Eff.ratio.SI.Res.HHnew.Thermal.SH.Oil.CO.LPG.LPG</t>
  </si>
  <si>
    <t>Eff.ratio.SI.Res.HHnew.Thermal.SH.Oil.CO.Elc.Elec</t>
  </si>
  <si>
    <t>Eff.ratio.SI.Res.HHnew.Thermal.SH.Gas</t>
  </si>
  <si>
    <t>Eff.ratio.SI.Res.HHnew.Thermal.SH.Gas.SH</t>
  </si>
  <si>
    <t>Eff.ratio.SI.Res.HHnew.Thermal.SH.Gas.SH.Gas</t>
  </si>
  <si>
    <t>Eff.ratio.SI.Res.HHnew.Thermal.SH.Gas.SH.Elec</t>
  </si>
  <si>
    <t>Eff.ratio.SI.Res.HHnew.Thermal.SH.Gas.SC</t>
  </si>
  <si>
    <t>Eff.ratio.SI.Res.HHnew.Thermal.SH.Gas.SC.AC.Elec</t>
  </si>
  <si>
    <t>Eff.ratio.SI.Res.HHnew.Thermal.SH.Gas.WH</t>
  </si>
  <si>
    <t>Eff.ratio.SI.Res.HHnew.Thermal.SH.Gas.WH.Gas.NoSolar.Gas</t>
  </si>
  <si>
    <t>Eff.ratio.SI.Res.HHnew.Thermal.SH.Gas.WH.Gas.Solar</t>
  </si>
  <si>
    <t>Eff.ratio.SI.Res.HHnew.Thermal.SH.Gas.WH.Gas.Solar.Gas</t>
  </si>
  <si>
    <t>Eff.ratio.SI.Res.HHnew.Thermal.SH.Gas.WH.Gas.Solar.Solar</t>
  </si>
  <si>
    <t>Eff.ratio.SI.Res.HHnew.Thermal.SH.Gas.WH.Elc.NoSolar.Elec</t>
  </si>
  <si>
    <t>Eff.ratio.SI.Res.HHnew.Thermal.SH.Gas.WH.Elc.Solar</t>
  </si>
  <si>
    <t>Eff.ratio.SI.Res.HHnew.Thermal.SH.Gas.WH.Elc.Solar.Elec</t>
  </si>
  <si>
    <t>Eff.ratio.SI.Res.HHnew.Thermal.SH.Gas.WH.Elc.Solar.Solar</t>
  </si>
  <si>
    <t>Eff.ratio.SI.Res.HHnew.Thermal.SH.Gas.CO</t>
  </si>
  <si>
    <t>Eff.ratio.SI.Res.HHnew.Thermal.SH.Gas.CO.Gas.Gas</t>
  </si>
  <si>
    <t>Eff.ratio.SI.Res.HHnew.Thermal.SH.Gas.CO.Elc.Elec</t>
  </si>
  <si>
    <t>Eff.ratio.SI.Res.HHnew.Thermal.SH.Biomass</t>
  </si>
  <si>
    <t>Eff.ratio.SI.Res.HHnew.Thermal.SH.Biomass.SH</t>
  </si>
  <si>
    <t>Eff.ratio.SI.Res.HHnew.Thermal.SH.Biomass.SH.Biomass</t>
  </si>
  <si>
    <t>Eff.ratio.SI.Res.HHnew.Thermal.SH.Biomass.SH.Elec</t>
  </si>
  <si>
    <t>Eff.ratio.SI.Res.HHnew.Thermal.SH.Biomass.SC</t>
  </si>
  <si>
    <t>Eff.ratio.SI.Res.HHnew.Thermal.SH.Biomass.SC.AC.Elec</t>
  </si>
  <si>
    <t>Eff.ratio.SI.Res.HHnew.Thermal.SH.Biomass.WH</t>
  </si>
  <si>
    <t>Eff.ratio.SI.Res.HHnew.Thermal.SH.Biomass.WH.Biomass.NoSolar.Biomass</t>
  </si>
  <si>
    <t>Eff.ratio.SI.Res.HHnew.Thermal.SH.Biomass.WH.Biomass.Solar</t>
  </si>
  <si>
    <t>Eff.ratio.SI.Res.HHnew.Thermal.SH.Biomass.WH.Biomass.Solar.Biomass</t>
  </si>
  <si>
    <t>Eff.ratio.SI.Res.HHnew.Thermal.SH.Biomass.WH.Biomass.Solar.Solar</t>
  </si>
  <si>
    <t>Eff.ratio.SI.Res.HHnew.Thermal.SH.Biomass.WH.LPG.NoSolar.LPG</t>
  </si>
  <si>
    <t>Eff.ratio.SI.Res.HHnew.Thermal.SH.Biomass.WH.LPG.Solar</t>
  </si>
  <si>
    <t>Eff.ratio.SI.Res.HHnew.Thermal.SH.Biomass.WH.LPG.Solar.LPG</t>
  </si>
  <si>
    <t>Eff.ratio.SI.Res.HHnew.Thermal.SH.Biomass.WH.LPG.Solar.Solar</t>
  </si>
  <si>
    <t>Eff.ratio.SI.Res.HHnew.Thermal.SH.Biomass.WH.Elc.NoSolar.Elec</t>
  </si>
  <si>
    <t>Eff.ratio.SI.Res.HHnew.Thermal.SH.Biomass.WH.Elc.Solar</t>
  </si>
  <si>
    <t>Eff.ratio.SI.Res.HHnew.Thermal.SH.Biomass.WH.Elc.Solar.Elec</t>
  </si>
  <si>
    <t>Eff.ratio.SI.Res.HHnew.Thermal.SH.Biomass.WH.Elc.Solar.Solar</t>
  </si>
  <si>
    <t>Eff.ratio.SI.Res.HHnew.Thermal.SH.Biomass.CO</t>
  </si>
  <si>
    <t>Eff.ratio.SI.Res.HHnew.Thermal.SH.Biomass.CO.Biomass.Biomass</t>
  </si>
  <si>
    <t>Eff.ratio.SI.Res.HHnew.Thermal.SH.Biomass.CO.LPG.LPG</t>
  </si>
  <si>
    <t>Eff.ratio.SI.Res.HHnew.Thermal.SH.Biomass.CO.Elc.Elec</t>
  </si>
  <si>
    <t>Eff.ratio.SI.Res.HHnew.Thermal.SH.Geo</t>
  </si>
  <si>
    <t>Eff.ratio.SI.Res.HHnew.Thermal.SH.Geo.SH</t>
  </si>
  <si>
    <t>Eff.ratio.SI.Res.HHnew.Thermal.SH.Geo.SH.Geo</t>
  </si>
  <si>
    <t>Eff.ratio.SI.Res.HHnew.Thermal.SH.Geo.SH.Elec</t>
  </si>
  <si>
    <t>Eff.ratio.SI.Res.HHnew.Thermal.SH.Geo.SC</t>
  </si>
  <si>
    <t>Eff.ratio.SI.Res.HHnew.Thermal.SH.Geo.SC.AC.Elec</t>
  </si>
  <si>
    <t>Eff.ratio.SI.Res.HHnew.Thermal.SH.Geo.WH</t>
  </si>
  <si>
    <t>Eff.ratio.SI.Res.HHnew.Thermal.SH.Geo.WH.Geo.NoSolar.Geo</t>
  </si>
  <si>
    <t>Eff.ratio.SI.Res.HHnew.Thermal.SH.Geo.WH.Geo.Solar</t>
  </si>
  <si>
    <t>Eff.ratio.SI.Res.HHnew.Thermal.SH.Geo.WH.Geo.Solar.Geo</t>
  </si>
  <si>
    <t>Eff.ratio.SI.Res.HHnew.Thermal.SH.Geo.WH.Geo.Solar.Solar</t>
  </si>
  <si>
    <t>Eff.ratio.SI.Res.HHnew.Thermal.SH.Geo.WH.Elc.NoSolar.Elec</t>
  </si>
  <si>
    <t>Eff.ratio.SI.Res.HHnew.Thermal.SH.Geo.WH.Elc.Solar</t>
  </si>
  <si>
    <t>Eff.ratio.SI.Res.HHnew.Thermal.SH.Geo.WH.Elc.Solar.Elec</t>
  </si>
  <si>
    <t>Eff.ratio.SI.Res.HHnew.Thermal.SH.Geo.WH.Elc.Solar.Solar</t>
  </si>
  <si>
    <t>Eff.ratio.SI.Res.HHnew.Thermal.SH.Geo.CO</t>
  </si>
  <si>
    <t>Eff.ratio.SI.Res.HHnew.Thermal.SH.Geo.CO.LPG.LPG</t>
  </si>
  <si>
    <t>Eff.ratio.SI.Res.HHnew.Thermal.SH.Geo.CO.Elc.Elec</t>
  </si>
  <si>
    <t>Eff.ratio.SI.Res.HHnew.Thermal.SH.DistrHeat</t>
  </si>
  <si>
    <t>Eff.ratio.SI.Res.HHnew.Thermal.SH.DistrHeat.SH</t>
  </si>
  <si>
    <t>Eff.ratio.SI.Res.HHnew.Thermal.SH.DistrHeat.SH.Steam_Distr</t>
  </si>
  <si>
    <t>Eff.ratio.SI.Res.HHnew.Thermal.SH.DistrHeat.SH.Elec</t>
  </si>
  <si>
    <t>Eff.ratio.SI.Res.HHnew.Thermal.SH.DistrHeat.SC</t>
  </si>
  <si>
    <t>Eff.ratio.SI.Res.HHnew.Thermal.SH.DistrHeat.SC.AC.Elec</t>
  </si>
  <si>
    <t>Eff.ratio.SI.Res.HHnew.Thermal.SH.DistrHeat.WH</t>
  </si>
  <si>
    <t>Eff.ratio.SI.Res.HHnew.Thermal.SH.DistrHeat.WH.DistrHeat.NoSolar.Steam_Distr</t>
  </si>
  <si>
    <t>Eff.ratio.SI.Res.HHnew.Thermal.SH.DistrHeat.WH.DistrHeat.Solar</t>
  </si>
  <si>
    <t>Eff.ratio.SI.Res.HHnew.Thermal.SH.DistrHeat.WH.DistrHeat.Solar.Steam_Distr</t>
  </si>
  <si>
    <t>Eff.ratio.SI.Res.HHnew.Thermal.SH.DistrHeat.WH.DistrHeat.Solar.Solar</t>
  </si>
  <si>
    <t>Eff.ratio.SI.Res.HHnew.Thermal.SH.DistrHeat.WH.Elc.NoSolar.Elec</t>
  </si>
  <si>
    <t>Eff.ratio.SI.Res.HHnew.Thermal.SH.DistrHeat.WH.Elc.Solar</t>
  </si>
  <si>
    <t>Eff.ratio.SI.Res.HHnew.Thermal.SH.DistrHeat.WH.Elc.Solar.Elec</t>
  </si>
  <si>
    <t>Eff.ratio.SI.Res.HHnew.Thermal.SH.DistrHeat.WH.Elc.Solar.Solar</t>
  </si>
  <si>
    <t>Eff.ratio.SI.Res.HHnew.Thermal.SH.DistrHeat.CO</t>
  </si>
  <si>
    <t>Eff.ratio.SI.Res.HHnew.Thermal.SH.DistrHeat.CO.LPG.LPG</t>
  </si>
  <si>
    <t>Eff.ratio.SI.Res.HHnew.Thermal.SH.DistrHeat.CO.Elc.Elec</t>
  </si>
  <si>
    <t>Eff.ratio.SI.Res.HHnew.Thermal.SH.AdvElc</t>
  </si>
  <si>
    <t>Eff.ratio.SI.Res.HHnew.Thermal.SH.AdvElc.SH</t>
  </si>
  <si>
    <t>Eff.ratio.SI.Res.HHnew.Thermal.SH.AdvElc.SH.Elec</t>
  </si>
  <si>
    <t>Eff.ratio.SI.Res.HHnew.Thermal.SH.AdvElc.SC</t>
  </si>
  <si>
    <t>Eff.ratio.SI.Res.HHnew.Thermal.SH.AdvElc.SC.AC.Elec</t>
  </si>
  <si>
    <t>Eff.ratio.SI.Res.HHnew.Thermal.SH.AdvElc.WH</t>
  </si>
  <si>
    <t>Eff.ratio.SI.Res.HHnew.Thermal.SH.AdvElc.WH.LPG.NoSolar.LPG</t>
  </si>
  <si>
    <t>Eff.ratio.SI.Res.HHnew.Thermal.SH.AdvElc.WH.LPG.Solar</t>
  </si>
  <si>
    <t>Eff.ratio.SI.Res.HHnew.Thermal.SH.AdvElc.WH.LPG.Solar.LPG</t>
  </si>
  <si>
    <t>Eff.ratio.SI.Res.HHnew.Thermal.SH.AdvElc.WH.LPG.Solar.Solar</t>
  </si>
  <si>
    <t>Eff.ratio.SI.Res.HHnew.Thermal.SH.AdvElc.WH.Elc.NoSolar.Elec</t>
  </si>
  <si>
    <t>Eff.ratio.SI.Res.HHnew.Thermal.SH.AdvElc.WH.Elc.Solar</t>
  </si>
  <si>
    <t>Eff.ratio.SI.Res.HHnew.Thermal.SH.AdvElc.WH.Elc.Solar.Elec</t>
  </si>
  <si>
    <t>Eff.ratio.SI.Res.HHnew.Thermal.SH.AdvElc.WH.Elc.Solar.Solar</t>
  </si>
  <si>
    <t>Eff.ratio.SI.Res.HHnew.Thermal.SH.AdvElc.CO</t>
  </si>
  <si>
    <t>Eff.ratio.SI.Res.HHnew.Thermal.SH.AdvElc.CO.LPG.LPG</t>
  </si>
  <si>
    <t>Eff.ratio.SI.Res.HHnew.Thermal.SH.AdvElc.CO.Elc.Elec</t>
  </si>
  <si>
    <t>Eff.ratio.SI.Res.HHnew.Thermal.SH.ConvElc</t>
  </si>
  <si>
    <t>Eff.ratio.SI.Res.HHnew.Thermal.SH.ConvElc.SH</t>
  </si>
  <si>
    <t>Eff.ratio.SI.Res.HHnew.Thermal.SH.ConvElc.SH.Elec</t>
  </si>
  <si>
    <t>Eff.ratio.SI.Res.HHnew.Thermal.SH.ConvElc.SC</t>
  </si>
  <si>
    <t>Eff.ratio.SI.Res.HHnew.Thermal.SH.ConvElc.SC.AC.Elec</t>
  </si>
  <si>
    <t>Eff.ratio.SI.Res.HHnew.Thermal.SH.ConvElc.WH</t>
  </si>
  <si>
    <t>Eff.ratio.SI.Res.HHnew.Thermal.SH.ConvElc.WH.LPG.NoSolar.LPG</t>
  </si>
  <si>
    <t>Eff.ratio.SI.Res.HHnew.Thermal.SH.ConvElc.WH.LPG.Solar</t>
  </si>
  <si>
    <t>Eff.ratio.SI.Res.HHnew.Thermal.SH.ConvElc.WH.LPG.Solar.LPG</t>
  </si>
  <si>
    <t>Eff.ratio.SI.Res.HHnew.Thermal.SH.ConvElc.WH.LPG.Solar.Solar</t>
  </si>
  <si>
    <t>Eff.ratio.SI.Res.HHnew.Thermal.SH.ConvElc.WH.Elc.NoSolar.Elec</t>
  </si>
  <si>
    <t>Eff.ratio.SI.Res.HHnew.Thermal.SH.ConvElc.WH.Elc.Solar</t>
  </si>
  <si>
    <t>Eff.ratio.SI.Res.HHnew.Thermal.SH.ConvElc.WH.Elc.Solar.Elec</t>
  </si>
  <si>
    <t>Eff.ratio.SI.Res.HHnew.Thermal.SH.ConvElc.WH.Elc.Solar.Solar</t>
  </si>
  <si>
    <t>Eff.ratio.SI.Res.HHnew.Thermal.SH.ConvElc.CO</t>
  </si>
  <si>
    <t>Eff.ratio.SI.Res.HHnew.Thermal.SH.ConvElc.CO.LPG.LPG</t>
  </si>
  <si>
    <t>Eff.ratio.SI.Res.HHnew.Thermal.SH.ConvElc.CO.Elc.Elec</t>
  </si>
  <si>
    <t>SI - CO2 emissions in new and renovated households (detailed structure)</t>
  </si>
  <si>
    <t>EMI.ktCO2.SI.Res.HHnew.Thermal.SH.Solids</t>
  </si>
  <si>
    <t>EMI.ktCO2.SI.Res.HHnew.Thermal.SH.Solids.SH</t>
  </si>
  <si>
    <t>EMI.ktCO2.SI.Res.HHnew.Thermal.SH.Solids.SH.Solids</t>
  </si>
  <si>
    <t>EMI.ktCO2.SI.Res.HHnew.Thermal.SH.Solids.SH.Elec</t>
  </si>
  <si>
    <t>EMI.ktCO2.SI.Res.HHnew.Thermal.SH.Solids.SC</t>
  </si>
  <si>
    <t>EMI.ktCO2.SI.Res.HHnew.Thermal.SH.Solids.SC.AC.Elec</t>
  </si>
  <si>
    <t>EMI.ktCO2.SI.Res.HHnew.Thermal.SH.Solids.WH</t>
  </si>
  <si>
    <t>EMI.ktCO2.SI.Res.HHnew.Thermal.SH.Solids.WH.Solids.NoSolar.Solids</t>
  </si>
  <si>
    <t>EMI.ktCO2.SI.Res.HHnew.Thermal.SH.Solids.WH.LPG.NoSolar.LPG</t>
  </si>
  <si>
    <t>EMI.ktCO2.SI.Res.HHnew.Thermal.SH.Solids.WH.LPG.Solar</t>
  </si>
  <si>
    <t>EMI.ktCO2.SI.Res.HHnew.Thermal.SH.Solids.WH.LPG.Solar.LPG</t>
  </si>
  <si>
    <t>EMI.ktCO2.SI.Res.HHnew.Thermal.SH.Solids.WH.LPG.Solar.Solar</t>
  </si>
  <si>
    <t>EMI.ktCO2.SI.Res.HHnew.Thermal.SH.Solids.WH.Elc.NoSolar.Elec</t>
  </si>
  <si>
    <t>EMI.ktCO2.SI.Res.HHnew.Thermal.SH.Solids.WH.Elc.Solar</t>
  </si>
  <si>
    <t>EMI.ktCO2.SI.Res.HHnew.Thermal.SH.Solids.WH.Elc.Solar.Elec</t>
  </si>
  <si>
    <t>EMI.ktCO2.SI.Res.HHnew.Thermal.SH.Solids.WH.Elc.Solar.Solar</t>
  </si>
  <si>
    <t>EMI.ktCO2.SI.Res.HHnew.Thermal.SH.Solids.CO</t>
  </si>
  <si>
    <t>EMI.ktCO2.SI.Res.HHnew.Thermal.SH.Solids.CO.Solids.Solids</t>
  </si>
  <si>
    <t>EMI.ktCO2.SI.Res.HHnew.Thermal.SH.Solids.CO.LPG.LPG</t>
  </si>
  <si>
    <t>EMI.ktCO2.SI.Res.HHnew.Thermal.SH.Solids.CO.Elc.Elec</t>
  </si>
  <si>
    <t>EMI.ktCO2.SI.Res.HHnew.Thermal.SH.LPG</t>
  </si>
  <si>
    <t>EMI.ktCO2.SI.Res.HHnew.Thermal.SH.LPG.SH</t>
  </si>
  <si>
    <t>EMI.ktCO2.SI.Res.HHnew.Thermal.SH.LPG.SH.LPG</t>
  </si>
  <si>
    <t>EMI.ktCO2.SI.Res.HHnew.Thermal.SH.LPG.SH.Elec</t>
  </si>
  <si>
    <t>EMI.ktCO2.SI.Res.HHnew.Thermal.SH.LPG.SC</t>
  </si>
  <si>
    <t>EMI.ktCO2.SI.Res.HHnew.Thermal.SH.LPG.SC.AC.Elec</t>
  </si>
  <si>
    <t>EMI.ktCO2.SI.Res.HHnew.Thermal.SH.LPG.WH</t>
  </si>
  <si>
    <t>EMI.ktCO2.SI.Res.HHnew.Thermal.SH.LPG.WH.LPG.NoSolar.LPG</t>
  </si>
  <si>
    <t>EMI.ktCO2.SI.Res.HHnew.Thermal.SH.LPG.WH.LPG.Solar</t>
  </si>
  <si>
    <t>EMI.ktCO2.SI.Res.HHnew.Thermal.SH.LPG.WH.LPG.Solar.LPG</t>
  </si>
  <si>
    <t>EMI.ktCO2.SI.Res.HHnew.Thermal.SH.LPG.WH.LPG.Solar.Solar</t>
  </si>
  <si>
    <t>EMI.ktCO2.SI.Res.HHnew.Thermal.SH.LPG.WH.Elc.NoSolar.Elec</t>
  </si>
  <si>
    <t>EMI.ktCO2.SI.Res.HHnew.Thermal.SH.LPG.WH.Elc.Solar</t>
  </si>
  <si>
    <t>EMI.ktCO2.SI.Res.HHnew.Thermal.SH.LPG.WH.Elc.Solar.Elec</t>
  </si>
  <si>
    <t>EMI.ktCO2.SI.Res.HHnew.Thermal.SH.LPG.WH.Elc.Solar.Solar</t>
  </si>
  <si>
    <t>EMI.ktCO2.SI.Res.HHnew.Thermal.SH.LPG.CO</t>
  </si>
  <si>
    <t>EMI.ktCO2.SI.Res.HHnew.Thermal.SH.LPG.CO.LPG.LPG</t>
  </si>
  <si>
    <t>EMI.ktCO2.SI.Res.HHnew.Thermal.SH.LPG.CO.Elc.Elec</t>
  </si>
  <si>
    <t>EMI.ktCO2.SI.Res.HHnew.Thermal.SH.Oil</t>
  </si>
  <si>
    <t>EMI.ktCO2.SI.Res.HHnew.Thermal.SH.Oil.SH</t>
  </si>
  <si>
    <t>EMI.ktCO2.SI.Res.HHnew.Thermal.SH.Oil.SH.Oil</t>
  </si>
  <si>
    <t>EMI.ktCO2.SI.Res.HHnew.Thermal.SH.Oil.SH.Elec</t>
  </si>
  <si>
    <t>EMI.ktCO2.SI.Res.HHnew.Thermal.SH.Oil.SC</t>
  </si>
  <si>
    <t>EMI.ktCO2.SI.Res.HHnew.Thermal.SH.Oil.SC.AC.Elec</t>
  </si>
  <si>
    <t>EMI.ktCO2.SI.Res.HHnew.Thermal.SH.Oil.WH</t>
  </si>
  <si>
    <t>EMI.ktCO2.SI.Res.HHnew.Thermal.SH.Oil.WH.Oil.NoSolar.Oil</t>
  </si>
  <si>
    <t>EMI.ktCO2.SI.Res.HHnew.Thermal.SH.Oil.WH.Oil.Solar</t>
  </si>
  <si>
    <t>EMI.ktCO2.SI.Res.HHnew.Thermal.SH.Oil.WH.Oil.Solar.Oil</t>
  </si>
  <si>
    <t>EMI.ktCO2.SI.Res.HHnew.Thermal.SH.Oil.WH.Oil.Solar.Solar</t>
  </si>
  <si>
    <t>EMI.ktCO2.SI.Res.HHnew.Thermal.SH.Oil.WH.Elc.NoSolar.Elec</t>
  </si>
  <si>
    <t>EMI.ktCO2.SI.Res.HHnew.Thermal.SH.Oil.WH.Elc.Solar</t>
  </si>
  <si>
    <t>EMI.ktCO2.SI.Res.HHnew.Thermal.SH.Oil.WH.Elc.Solar.Elec</t>
  </si>
  <si>
    <t>EMI.ktCO2.SI.Res.HHnew.Thermal.SH.Oil.WH.Elc.Solar.Solar</t>
  </si>
  <si>
    <t>EMI.ktCO2.SI.Res.HHnew.Thermal.SH.Oil.CO</t>
  </si>
  <si>
    <t>EMI.ktCO2.SI.Res.HHnew.Thermal.SH.Oil.CO.LPG.LPG</t>
  </si>
  <si>
    <t>EMI.ktCO2.SI.Res.HHnew.Thermal.SH.Oil.CO.Elc.Elec</t>
  </si>
  <si>
    <t>EMI.ktCO2.SI.Res.HHnew.Thermal.SH.Gas</t>
  </si>
  <si>
    <t>EMI.ktCO2.SI.Res.HHnew.Thermal.SH.Gas.SH</t>
  </si>
  <si>
    <t>EMI.ktCO2.SI.Res.HHnew.Thermal.SH.Gas.SH.Gas</t>
  </si>
  <si>
    <t>EMI.ktCO2.SI.Res.HHnew.Thermal.SH.Gas.SH.Elec</t>
  </si>
  <si>
    <t>EMI.ktCO2.SI.Res.HHnew.Thermal.SH.Gas.SC</t>
  </si>
  <si>
    <t>EMI.ktCO2.SI.Res.HHnew.Thermal.SH.Gas.SC.AC.Elec</t>
  </si>
  <si>
    <t>EMI.ktCO2.SI.Res.HHnew.Thermal.SH.Gas.WH</t>
  </si>
  <si>
    <t>EMI.ktCO2.SI.Res.HHnew.Thermal.SH.Gas.WH.Gas.NoSolar.Gas</t>
  </si>
  <si>
    <t>EMI.ktCO2.SI.Res.HHnew.Thermal.SH.Gas.WH.Gas.Solar</t>
  </si>
  <si>
    <t>EMI.ktCO2.SI.Res.HHnew.Thermal.SH.Gas.WH.Gas.Solar.Gas</t>
  </si>
  <si>
    <t>EMI.ktCO2.SI.Res.HHnew.Thermal.SH.Gas.WH.Gas.Solar.Solar</t>
  </si>
  <si>
    <t>EMI.ktCO2.SI.Res.HHnew.Thermal.SH.Gas.WH.Elc.NoSolar.Elec</t>
  </si>
  <si>
    <t>EMI.ktCO2.SI.Res.HHnew.Thermal.SH.Gas.WH.Elc.Solar</t>
  </si>
  <si>
    <t>EMI.ktCO2.SI.Res.HHnew.Thermal.SH.Gas.WH.Elc.Solar.Elec</t>
  </si>
  <si>
    <t>EMI.ktCO2.SI.Res.HHnew.Thermal.SH.Gas.WH.Elc.Solar.Solar</t>
  </si>
  <si>
    <t>EMI.ktCO2.SI.Res.HHnew.Thermal.SH.Gas.CO</t>
  </si>
  <si>
    <t>EMI.ktCO2.SI.Res.HHnew.Thermal.SH.Gas.CO.Gas.Gas</t>
  </si>
  <si>
    <t>EMI.ktCO2.SI.Res.HHnew.Thermal.SH.Gas.CO.Elc.Elec</t>
  </si>
  <si>
    <t>EMI.ktCO2.SI.Res.HHnew.Thermal.SH.Biomass</t>
  </si>
  <si>
    <t>EMI.ktCO2.SI.Res.HHnew.Thermal.SH.Biomass.SH</t>
  </si>
  <si>
    <t>EMI.ktCO2.SI.Res.HHnew.Thermal.SH.Biomass.SH.Biomass</t>
  </si>
  <si>
    <t>EMI.ktCO2.SI.Res.HHnew.Thermal.SH.Biomass.SH.Elec</t>
  </si>
  <si>
    <t>EMI.ktCO2.SI.Res.HHnew.Thermal.SH.Biomass.SC</t>
  </si>
  <si>
    <t>EMI.ktCO2.SI.Res.HHnew.Thermal.SH.Biomass.SC.AC.Elec</t>
  </si>
  <si>
    <t>EMI.ktCO2.SI.Res.HHnew.Thermal.SH.Biomass.WH</t>
  </si>
  <si>
    <t>EMI.ktCO2.SI.Res.HHnew.Thermal.SH.Biomass.WH.Biomass.NoSolar.Biomass</t>
  </si>
  <si>
    <t>EMI.ktCO2.SI.Res.HHnew.Thermal.SH.Biomass.WH.Biomass.Solar</t>
  </si>
  <si>
    <t>EMI.ktCO2.SI.Res.HHnew.Thermal.SH.Biomass.WH.Biomass.Solar.Biomass</t>
  </si>
  <si>
    <t>EMI.ktCO2.SI.Res.HHnew.Thermal.SH.Biomass.WH.Biomass.Solar.Solar</t>
  </si>
  <si>
    <t>EMI.ktCO2.SI.Res.HHnew.Thermal.SH.Biomass.WH.LPG.NoSolar.LPG</t>
  </si>
  <si>
    <t>EMI.ktCO2.SI.Res.HHnew.Thermal.SH.Biomass.WH.LPG.Solar</t>
  </si>
  <si>
    <t>EMI.ktCO2.SI.Res.HHnew.Thermal.SH.Biomass.WH.LPG.Solar.LPG</t>
  </si>
  <si>
    <t>EMI.ktCO2.SI.Res.HHnew.Thermal.SH.Biomass.WH.LPG.Solar.Solar</t>
  </si>
  <si>
    <t>EMI.ktCO2.SI.Res.HHnew.Thermal.SH.Biomass.WH.Elc.NoSolar.Elec</t>
  </si>
  <si>
    <t>EMI.ktCO2.SI.Res.HHnew.Thermal.SH.Biomass.WH.Elc.Solar</t>
  </si>
  <si>
    <t>EMI.ktCO2.SI.Res.HHnew.Thermal.SH.Biomass.WH.Elc.Solar.Elec</t>
  </si>
  <si>
    <t>EMI.ktCO2.SI.Res.HHnew.Thermal.SH.Biomass.WH.Elc.Solar.Solar</t>
  </si>
  <si>
    <t>EMI.ktCO2.SI.Res.HHnew.Thermal.SH.Biomass.CO</t>
  </si>
  <si>
    <t>EMI.ktCO2.SI.Res.HHnew.Thermal.SH.Biomass.CO.Biomass.Biomass</t>
  </si>
  <si>
    <t>EMI.ktCO2.SI.Res.HHnew.Thermal.SH.Biomass.CO.LPG.LPG</t>
  </si>
  <si>
    <t>EMI.ktCO2.SI.Res.HHnew.Thermal.SH.Biomass.CO.Elc.Elec</t>
  </si>
  <si>
    <t>EMI.ktCO2.SI.Res.HHnew.Thermal.SH.Geo</t>
  </si>
  <si>
    <t>EMI.ktCO2.SI.Res.HHnew.Thermal.SH.Geo.SH</t>
  </si>
  <si>
    <t>EMI.ktCO2.SI.Res.HHnew.Thermal.SH.Geo.SH.Geo</t>
  </si>
  <si>
    <t>EMI.ktCO2.SI.Res.HHnew.Thermal.SH.Geo.SH.Elec</t>
  </si>
  <si>
    <t>EMI.ktCO2.SI.Res.HHnew.Thermal.SH.Geo.SC</t>
  </si>
  <si>
    <t>EMI.ktCO2.SI.Res.HHnew.Thermal.SH.Geo.SC.AC.Elec</t>
  </si>
  <si>
    <t>EMI.ktCO2.SI.Res.HHnew.Thermal.SH.Geo.WH</t>
  </si>
  <si>
    <t>EMI.ktCO2.SI.Res.HHnew.Thermal.SH.Geo.WH.Geo.NoSolar.Geo</t>
  </si>
  <si>
    <t>EMI.ktCO2.SI.Res.HHnew.Thermal.SH.Geo.WH.Geo.Solar</t>
  </si>
  <si>
    <t>EMI.ktCO2.SI.Res.HHnew.Thermal.SH.Geo.WH.Geo.Solar.Geo</t>
  </si>
  <si>
    <t>EMI.ktCO2.SI.Res.HHnew.Thermal.SH.Geo.WH.Geo.Solar.Solar</t>
  </si>
  <si>
    <t>EMI.ktCO2.SI.Res.HHnew.Thermal.SH.Geo.WH.Elc.NoSolar.Elec</t>
  </si>
  <si>
    <t>EMI.ktCO2.SI.Res.HHnew.Thermal.SH.Geo.WH.Elc.Solar</t>
  </si>
  <si>
    <t>EMI.ktCO2.SI.Res.HHnew.Thermal.SH.Geo.WH.Elc.Solar.Elec</t>
  </si>
  <si>
    <t>EMI.ktCO2.SI.Res.HHnew.Thermal.SH.Geo.WH.Elc.Solar.Solar</t>
  </si>
  <si>
    <t>EMI.ktCO2.SI.Res.HHnew.Thermal.SH.Geo.CO</t>
  </si>
  <si>
    <t>EMI.ktCO2.SI.Res.HHnew.Thermal.SH.Geo.CO.LPG.LPG</t>
  </si>
  <si>
    <t>EMI.ktCO2.SI.Res.HHnew.Thermal.SH.Geo.CO.Elc.Elec</t>
  </si>
  <si>
    <t>EMI.ktCO2.SI.Res.HHnew.Thermal.SH.DistrHeat</t>
  </si>
  <si>
    <t>EMI.ktCO2.SI.Res.HHnew.Thermal.SH.DistrHeat.SH</t>
  </si>
  <si>
    <t>EMI.ktCO2.SI.Res.HHnew.Thermal.SH.DistrHeat.SH.Steam_Distr</t>
  </si>
  <si>
    <t>EMI.ktCO2.SI.Res.HHnew.Thermal.SH.DistrHeat.SH.Elec</t>
  </si>
  <si>
    <t>EMI.ktCO2.SI.Res.HHnew.Thermal.SH.DistrHeat.SC</t>
  </si>
  <si>
    <t>EMI.ktCO2.SI.Res.HHnew.Thermal.SH.DistrHeat.SC.AC.Elec</t>
  </si>
  <si>
    <t>EMI.ktCO2.SI.Res.HHnew.Thermal.SH.DistrHeat.WH</t>
  </si>
  <si>
    <t>EMI.ktCO2.SI.Res.HHnew.Thermal.SH.DistrHeat.WH.DistrHeat.NoSolar.Steam_Distr</t>
  </si>
  <si>
    <t>EMI.ktCO2.SI.Res.HHnew.Thermal.SH.DistrHeat.WH.DistrHeat.Solar</t>
  </si>
  <si>
    <t>EMI.ktCO2.SI.Res.HHnew.Thermal.SH.DistrHeat.WH.DistrHeat.Solar.Steam_Distr</t>
  </si>
  <si>
    <t>EMI.ktCO2.SI.Res.HHnew.Thermal.SH.DistrHeat.WH.DistrHeat.Solar.Solar</t>
  </si>
  <si>
    <t>EMI.ktCO2.SI.Res.HHnew.Thermal.SH.DistrHeat.WH.Elc.NoSolar.Elec</t>
  </si>
  <si>
    <t>EMI.ktCO2.SI.Res.HHnew.Thermal.SH.DistrHeat.WH.Elc.Solar</t>
  </si>
  <si>
    <t>EMI.ktCO2.SI.Res.HHnew.Thermal.SH.DistrHeat.WH.Elc.Solar.Elec</t>
  </si>
  <si>
    <t>EMI.ktCO2.SI.Res.HHnew.Thermal.SH.DistrHeat.WH.Elc.Solar.Solar</t>
  </si>
  <si>
    <t>EMI.ktCO2.SI.Res.HHnew.Thermal.SH.DistrHeat.CO</t>
  </si>
  <si>
    <t>EMI.ktCO2.SI.Res.HHnew.Thermal.SH.DistrHeat.CO.LPG.LPG</t>
  </si>
  <si>
    <t>EMI.ktCO2.SI.Res.HHnew.Thermal.SH.DistrHeat.CO.Elc.Elec</t>
  </si>
  <si>
    <t>EMI.ktCO2.SI.Res.HHnew.Thermal.SH.AdvElc</t>
  </si>
  <si>
    <t>EMI.ktCO2.SI.Res.HHnew.Thermal.SH.AdvElc.SH</t>
  </si>
  <si>
    <t>EMI.ktCO2.SI.Res.HHnew.Thermal.SH.AdvElc.SH.Elec</t>
  </si>
  <si>
    <t>EMI.ktCO2.SI.Res.HHnew.Thermal.SH.AdvElc.SC</t>
  </si>
  <si>
    <t>EMI.ktCO2.SI.Res.HHnew.Thermal.SH.AdvElc.SC.AC.Elec</t>
  </si>
  <si>
    <t>EMI.ktCO2.SI.Res.HHnew.Thermal.SH.AdvElc.WH</t>
  </si>
  <si>
    <t>EMI.ktCO2.SI.Res.HHnew.Thermal.SH.AdvElc.WH.LPG.NoSolar.LPG</t>
  </si>
  <si>
    <t>EMI.ktCO2.SI.Res.HHnew.Thermal.SH.AdvElc.WH.LPG.Solar</t>
  </si>
  <si>
    <t>EMI.ktCO2.SI.Res.HHnew.Thermal.SH.AdvElc.WH.LPG.Solar.LPG</t>
  </si>
  <si>
    <t>EMI.ktCO2.SI.Res.HHnew.Thermal.SH.AdvElc.WH.LPG.Solar.Solar</t>
  </si>
  <si>
    <t>EMI.ktCO2.SI.Res.HHnew.Thermal.SH.AdvElc.WH.Elc.NoSolar.Elec</t>
  </si>
  <si>
    <t>EMI.ktCO2.SI.Res.HHnew.Thermal.SH.AdvElc.WH.Elc.Solar</t>
  </si>
  <si>
    <t>EMI.ktCO2.SI.Res.HHnew.Thermal.SH.AdvElc.WH.Elc.Solar.Elec</t>
  </si>
  <si>
    <t>EMI.ktCO2.SI.Res.HHnew.Thermal.SH.AdvElc.WH.Elc.Solar.Solar</t>
  </si>
  <si>
    <t>EMI.ktCO2.SI.Res.HHnew.Thermal.SH.AdvElc.CO</t>
  </si>
  <si>
    <t>EMI.ktCO2.SI.Res.HHnew.Thermal.SH.AdvElc.CO.LPG.LPG</t>
  </si>
  <si>
    <t>EMI.ktCO2.SI.Res.HHnew.Thermal.SH.AdvElc.CO.Elc.Elec</t>
  </si>
  <si>
    <t>EMI.ktCO2.SI.Res.HHnew.Thermal.SH.ConvElc</t>
  </si>
  <si>
    <t>EMI.ktCO2.SI.Res.HHnew.Thermal.SH.ConvElc.SH</t>
  </si>
  <si>
    <t>EMI.ktCO2.SI.Res.HHnew.Thermal.SH.ConvElc.SH.Elec</t>
  </si>
  <si>
    <t>EMI.ktCO2.SI.Res.HHnew.Thermal.SH.ConvElc.SC</t>
  </si>
  <si>
    <t>EMI.ktCO2.SI.Res.HHnew.Thermal.SH.ConvElc.SC.AC.Elec</t>
  </si>
  <si>
    <t>EMI.ktCO2.SI.Res.HHnew.Thermal.SH.ConvElc.WH</t>
  </si>
  <si>
    <t>EMI.ktCO2.SI.Res.HHnew.Thermal.SH.ConvElc.WH.LPG.NoSolar.LPG</t>
  </si>
  <si>
    <t>EMI.ktCO2.SI.Res.HHnew.Thermal.SH.ConvElc.WH.LPG.Solar</t>
  </si>
  <si>
    <t>EMI.ktCO2.SI.Res.HHnew.Thermal.SH.ConvElc.WH.LPG.Solar.LPG</t>
  </si>
  <si>
    <t>EMI.ktCO2.SI.Res.HHnew.Thermal.SH.ConvElc.WH.LPG.Solar.Solar</t>
  </si>
  <si>
    <t>EMI.ktCO2.SI.Res.HHnew.Thermal.SH.ConvElc.WH.Elc.NoSolar.Elec</t>
  </si>
  <si>
    <t>EMI.ktCO2.SI.Res.HHnew.Thermal.SH.ConvElc.WH.Elc.Solar</t>
  </si>
  <si>
    <t>EMI.ktCO2.SI.Res.HHnew.Thermal.SH.ConvElc.WH.Elc.Solar.Elec</t>
  </si>
  <si>
    <t>EMI.ktCO2.SI.Res.HHnew.Thermal.SH.ConvElc.WH.Elc.Solar.Solar</t>
  </si>
  <si>
    <t>EMI.ktCO2.SI.Res.HHnew.Thermal.SH.ConvElc.CO</t>
  </si>
  <si>
    <t>EMI.ktCO2.SI.Res.HHnew.Thermal.SH.ConvElc.CO.LPG.LPG</t>
  </si>
  <si>
    <t>EMI.ktCO2.SI.Res.HHnew.Thermal.SH.ConvElc.CO.Elc.Elec</t>
  </si>
  <si>
    <t>SI - Final energy consumption of new and renovated households (detailed structure)</t>
  </si>
  <si>
    <t>FEC_per_household.kWh.SI.Res.HHnew.Thermal.SH.Solids</t>
  </si>
  <si>
    <t>FEC_per_household.kWh.SI.Res.HHnew.Thermal.SH.Solids.SH</t>
  </si>
  <si>
    <t>FEC_per_household.kWh.SI.Res.HHnew.Thermal.SH.Solids.SH.Solids</t>
  </si>
  <si>
    <t>FEC_per_household.kWh.SI.Res.HHnew.Thermal.SH.Solids.SH.Elec</t>
  </si>
  <si>
    <t>FEC_per_household.kWh.SI.Res.HHnew.Thermal.SH.Solids.SC</t>
  </si>
  <si>
    <t>FEC_per_household.kWh.SI.Res.HHnew.Thermal.SH.Solids.SC.AC.Elec</t>
  </si>
  <si>
    <t>FEC_per_household.kWh.SI.Res.HHnew.Thermal.SH.Solids.WH</t>
  </si>
  <si>
    <t>FEC_per_household.kWh.SI.Res.HHnew.Thermal.SH.Solids.WH.Solids.NoSolar.Solids</t>
  </si>
  <si>
    <t>FEC_per_household.kWh.SI.Res.HHnew.Thermal.SH.Solids.WH.LPG.NoSolar.LPG</t>
  </si>
  <si>
    <t>FEC_per_household.kWh.SI.Res.HHnew.Thermal.SH.Solids.WH.LPG.Solar</t>
  </si>
  <si>
    <t>FEC_per_household.kWh.SI.Res.HHnew.Thermal.SH.Solids.WH.LPG.Solar.LPG</t>
  </si>
  <si>
    <t>FEC_per_household.kWh.SI.Res.HHnew.Thermal.SH.Solids.WH.LPG.Solar.Solar</t>
  </si>
  <si>
    <t>FEC_per_household.kWh.SI.Res.HHnew.Thermal.SH.Solids.WH.Elc.NoSolar.Elec</t>
  </si>
  <si>
    <t>FEC_per_household.kWh.SI.Res.HHnew.Thermal.SH.Solids.WH.Elc.Solar</t>
  </si>
  <si>
    <t>FEC_per_household.kWh.SI.Res.HHnew.Thermal.SH.Solids.WH.Elc.Solar.Elec</t>
  </si>
  <si>
    <t>FEC_per_household.kWh.SI.Res.HHnew.Thermal.SH.Solids.WH.Elc.Solar.Solar</t>
  </si>
  <si>
    <t>FEC_per_household.kWh.SI.Res.HHnew.Thermal.SH.Solids.CO</t>
  </si>
  <si>
    <t>FEC_per_household.kWh.SI.Res.HHnew.Thermal.SH.Solids.CO.Solids.Solids</t>
  </si>
  <si>
    <t>FEC_per_household.kWh.SI.Res.HHnew.Thermal.SH.Solids.CO.LPG.LPG</t>
  </si>
  <si>
    <t>FEC_per_household.kWh.SI.Res.HHnew.Thermal.SH.Solids.CO.Elc.Elec</t>
  </si>
  <si>
    <t>FEC_per_household.kWh.SI.Res.HHnew.Thermal.SH.LPG</t>
  </si>
  <si>
    <t>FEC_per_household.kWh.SI.Res.HHnew.Thermal.SH.LPG.SH</t>
  </si>
  <si>
    <t>FEC_per_household.kWh.SI.Res.HHnew.Thermal.SH.LPG.SH.LPG</t>
  </si>
  <si>
    <t>FEC_per_household.kWh.SI.Res.HHnew.Thermal.SH.LPG.SH.Elec</t>
  </si>
  <si>
    <t>FEC_per_household.kWh.SI.Res.HHnew.Thermal.SH.LPG.SC</t>
  </si>
  <si>
    <t>FEC_per_household.kWh.SI.Res.HHnew.Thermal.SH.LPG.SC.AC.Elec</t>
  </si>
  <si>
    <t>FEC_per_household.kWh.SI.Res.HHnew.Thermal.SH.LPG.WH</t>
  </si>
  <si>
    <t>FEC_per_household.kWh.SI.Res.HHnew.Thermal.SH.LPG.WH.LPG.NoSolar.LPG</t>
  </si>
  <si>
    <t>FEC_per_household.kWh.SI.Res.HHnew.Thermal.SH.LPG.WH.LPG.Solar</t>
  </si>
  <si>
    <t>FEC_per_household.kWh.SI.Res.HHnew.Thermal.SH.LPG.WH.LPG.Solar.LPG</t>
  </si>
  <si>
    <t>FEC_per_household.kWh.SI.Res.HHnew.Thermal.SH.LPG.WH.LPG.Solar.Solar</t>
  </si>
  <si>
    <t>FEC_per_household.kWh.SI.Res.HHnew.Thermal.SH.LPG.WH.Elc.NoSolar.Elec</t>
  </si>
  <si>
    <t>FEC_per_household.kWh.SI.Res.HHnew.Thermal.SH.LPG.WH.Elc.Solar</t>
  </si>
  <si>
    <t>FEC_per_household.kWh.SI.Res.HHnew.Thermal.SH.LPG.WH.Elc.Solar.Elec</t>
  </si>
  <si>
    <t>FEC_per_household.kWh.SI.Res.HHnew.Thermal.SH.LPG.WH.Elc.Solar.Solar</t>
  </si>
  <si>
    <t>FEC_per_household.kWh.SI.Res.HHnew.Thermal.SH.LPG.CO</t>
  </si>
  <si>
    <t>FEC_per_household.kWh.SI.Res.HHnew.Thermal.SH.LPG.CO.LPG.LPG</t>
  </si>
  <si>
    <t>FEC_per_household.kWh.SI.Res.HHnew.Thermal.SH.LPG.CO.Elc.Elec</t>
  </si>
  <si>
    <t>FEC_per_household.kWh.SI.Res.HHnew.Thermal.SH.Oil</t>
  </si>
  <si>
    <t>FEC_per_household.kWh.SI.Res.HHnew.Thermal.SH.Oil.SH</t>
  </si>
  <si>
    <t>FEC_per_household.kWh.SI.Res.HHnew.Thermal.SH.Oil.SH.Oil</t>
  </si>
  <si>
    <t>FEC_per_household.kWh.SI.Res.HHnew.Thermal.SH.Oil.SH.Elec</t>
  </si>
  <si>
    <t>FEC_per_household.kWh.SI.Res.HHnew.Thermal.SH.Oil.SC</t>
  </si>
  <si>
    <t>FEC_per_household.kWh.SI.Res.HHnew.Thermal.SH.Oil.SC.AC.Elec</t>
  </si>
  <si>
    <t>FEC_per_household.kWh.SI.Res.HHnew.Thermal.SH.Oil.WH</t>
  </si>
  <si>
    <t>FEC_per_household.kWh.SI.Res.HHnew.Thermal.SH.Oil.WH.Oil.NoSolar.Oil</t>
  </si>
  <si>
    <t>FEC_per_household.kWh.SI.Res.HHnew.Thermal.SH.Oil.WH.Oil.Solar</t>
  </si>
  <si>
    <t>FEC_per_household.kWh.SI.Res.HHnew.Thermal.SH.Oil.WH.Oil.Solar.Oil</t>
  </si>
  <si>
    <t>FEC_per_household.kWh.SI.Res.HHnew.Thermal.SH.Oil.WH.Oil.Solar.Solar</t>
  </si>
  <si>
    <t>FEC_per_household.kWh.SI.Res.HHnew.Thermal.SH.Oil.WH.Elc.NoSolar.Elec</t>
  </si>
  <si>
    <t>FEC_per_household.kWh.SI.Res.HHnew.Thermal.SH.Oil.WH.Elc.Solar</t>
  </si>
  <si>
    <t>FEC_per_household.kWh.SI.Res.HHnew.Thermal.SH.Oil.WH.Elc.Solar.Elec</t>
  </si>
  <si>
    <t>FEC_per_household.kWh.SI.Res.HHnew.Thermal.SH.Oil.WH.Elc.Solar.Solar</t>
  </si>
  <si>
    <t>FEC_per_household.kWh.SI.Res.HHnew.Thermal.SH.Oil.CO</t>
  </si>
  <si>
    <t>FEC_per_household.kWh.SI.Res.HHnew.Thermal.SH.Oil.CO.LPG.LPG</t>
  </si>
  <si>
    <t>FEC_per_household.kWh.SI.Res.HHnew.Thermal.SH.Oil.CO.Elc.Elec</t>
  </si>
  <si>
    <t>FEC_per_household.kWh.SI.Res.HHnew.Thermal.SH.Gas</t>
  </si>
  <si>
    <t>FEC_per_household.kWh.SI.Res.HHnew.Thermal.SH.Gas.SH</t>
  </si>
  <si>
    <t>FEC_per_household.kWh.SI.Res.HHnew.Thermal.SH.Gas.SH.Gas</t>
  </si>
  <si>
    <t>FEC_per_household.kWh.SI.Res.HHnew.Thermal.SH.Gas.SH.Elec</t>
  </si>
  <si>
    <t>FEC_per_household.kWh.SI.Res.HHnew.Thermal.SH.Gas.SC</t>
  </si>
  <si>
    <t>FEC_per_household.kWh.SI.Res.HHnew.Thermal.SH.Gas.SC.AC.Elec</t>
  </si>
  <si>
    <t>FEC_per_household.kWh.SI.Res.HHnew.Thermal.SH.Gas.WH</t>
  </si>
  <si>
    <t>FEC_per_household.kWh.SI.Res.HHnew.Thermal.SH.Gas.WH.Gas.NoSolar.Gas</t>
  </si>
  <si>
    <t>FEC_per_household.kWh.SI.Res.HHnew.Thermal.SH.Gas.WH.Gas.Solar</t>
  </si>
  <si>
    <t>FEC_per_household.kWh.SI.Res.HHnew.Thermal.SH.Gas.WH.Gas.Solar.Gas</t>
  </si>
  <si>
    <t>FEC_per_household.kWh.SI.Res.HHnew.Thermal.SH.Gas.WH.Gas.Solar.Solar</t>
  </si>
  <si>
    <t>FEC_per_household.kWh.SI.Res.HHnew.Thermal.SH.Gas.WH.Elc.NoSolar.Elec</t>
  </si>
  <si>
    <t>FEC_per_household.kWh.SI.Res.HHnew.Thermal.SH.Gas.WH.Elc.Solar</t>
  </si>
  <si>
    <t>FEC_per_household.kWh.SI.Res.HHnew.Thermal.SH.Gas.WH.Elc.Solar.Elec</t>
  </si>
  <si>
    <t>FEC_per_household.kWh.SI.Res.HHnew.Thermal.SH.Gas.WH.Elc.Solar.Solar</t>
  </si>
  <si>
    <t>FEC_per_household.kWh.SI.Res.HHnew.Thermal.SH.Gas.CO</t>
  </si>
  <si>
    <t>FEC_per_household.kWh.SI.Res.HHnew.Thermal.SH.Gas.CO.Gas.Gas</t>
  </si>
  <si>
    <t>FEC_per_household.kWh.SI.Res.HHnew.Thermal.SH.Gas.CO.Elc.Elec</t>
  </si>
  <si>
    <t>FEC_per_household.kWh.SI.Res.HHnew.Thermal.SH.Biomass</t>
  </si>
  <si>
    <t>FEC_per_household.kWh.SI.Res.HHnew.Thermal.SH.Biomass.SH</t>
  </si>
  <si>
    <t>FEC_per_household.kWh.SI.Res.HHnew.Thermal.SH.Biomass.SH.Biomass</t>
  </si>
  <si>
    <t>FEC_per_household.kWh.SI.Res.HHnew.Thermal.SH.Biomass.SH.Elec</t>
  </si>
  <si>
    <t>FEC_per_household.kWh.SI.Res.HHnew.Thermal.SH.Biomass.SC</t>
  </si>
  <si>
    <t>FEC_per_household.kWh.SI.Res.HHnew.Thermal.SH.Biomass.SC.AC.Elec</t>
  </si>
  <si>
    <t>FEC_per_household.kWh.SI.Res.HHnew.Thermal.SH.Biomass.WH</t>
  </si>
  <si>
    <t>FEC_per_household.kWh.SI.Res.HHnew.Thermal.SH.Biomass.WH.Biomass.NoSolar.Biomass</t>
  </si>
  <si>
    <t>FEC_per_household.kWh.SI.Res.HHnew.Thermal.SH.Biomass.WH.Biomass.Solar</t>
  </si>
  <si>
    <t>FEC_per_household.kWh.SI.Res.HHnew.Thermal.SH.Biomass.WH.Biomass.Solar.Biomass</t>
  </si>
  <si>
    <t>FEC_per_household.kWh.SI.Res.HHnew.Thermal.SH.Biomass.WH.Biomass.Solar.Solar</t>
  </si>
  <si>
    <t>FEC_per_household.kWh.SI.Res.HHnew.Thermal.SH.Biomass.WH.LPG.NoSolar.LPG</t>
  </si>
  <si>
    <t>FEC_per_household.kWh.SI.Res.HHnew.Thermal.SH.Biomass.WH.LPG.Solar</t>
  </si>
  <si>
    <t>FEC_per_household.kWh.SI.Res.HHnew.Thermal.SH.Biomass.WH.LPG.Solar.LPG</t>
  </si>
  <si>
    <t>FEC_per_household.kWh.SI.Res.HHnew.Thermal.SH.Biomass.WH.LPG.Solar.Solar</t>
  </si>
  <si>
    <t>FEC_per_household.kWh.SI.Res.HHnew.Thermal.SH.Biomass.WH.Elc.NoSolar.Elec</t>
  </si>
  <si>
    <t>FEC_per_household.kWh.SI.Res.HHnew.Thermal.SH.Biomass.WH.Elc.Solar</t>
  </si>
  <si>
    <t>FEC_per_household.kWh.SI.Res.HHnew.Thermal.SH.Biomass.WH.Elc.Solar.Elec</t>
  </si>
  <si>
    <t>FEC_per_household.kWh.SI.Res.HHnew.Thermal.SH.Biomass.WH.Elc.Solar.Solar</t>
  </si>
  <si>
    <t>FEC_per_household.kWh.SI.Res.HHnew.Thermal.SH.Biomass.CO</t>
  </si>
  <si>
    <t>FEC_per_household.kWh.SI.Res.HHnew.Thermal.SH.Biomass.CO.Biomass.Biomass</t>
  </si>
  <si>
    <t>FEC_per_household.kWh.SI.Res.HHnew.Thermal.SH.Biomass.CO.LPG.LPG</t>
  </si>
  <si>
    <t>FEC_per_household.kWh.SI.Res.HHnew.Thermal.SH.Biomass.CO.Elc.Elec</t>
  </si>
  <si>
    <t>FEC_per_household.kWh.SI.Res.HHnew.Thermal.SH.Geo</t>
  </si>
  <si>
    <t>FEC_per_household.kWh.SI.Res.HHnew.Thermal.SH.Geo.SH</t>
  </si>
  <si>
    <t>FEC_per_household.kWh.SI.Res.HHnew.Thermal.SH.Geo.SH.Geo</t>
  </si>
  <si>
    <t>FEC_per_household.kWh.SI.Res.HHnew.Thermal.SH.Geo.SH.Elec</t>
  </si>
  <si>
    <t>FEC_per_household.kWh.SI.Res.HHnew.Thermal.SH.Geo.SC</t>
  </si>
  <si>
    <t>FEC_per_household.kWh.SI.Res.HHnew.Thermal.SH.Geo.SC.AC.Elec</t>
  </si>
  <si>
    <t>FEC_per_household.kWh.SI.Res.HHnew.Thermal.SH.Geo.WH</t>
  </si>
  <si>
    <t>FEC_per_household.kWh.SI.Res.HHnew.Thermal.SH.Geo.WH.Geo.NoSolar.Geo</t>
  </si>
  <si>
    <t>FEC_per_household.kWh.SI.Res.HHnew.Thermal.SH.Geo.WH.Geo.Solar</t>
  </si>
  <si>
    <t>FEC_per_household.kWh.SI.Res.HHnew.Thermal.SH.Geo.WH.Geo.Solar.Geo</t>
  </si>
  <si>
    <t>FEC_per_household.kWh.SI.Res.HHnew.Thermal.SH.Geo.WH.Geo.Solar.Solar</t>
  </si>
  <si>
    <t>FEC_per_household.kWh.SI.Res.HHnew.Thermal.SH.Geo.WH.Elc.NoSolar.Elec</t>
  </si>
  <si>
    <t>FEC_per_household.kWh.SI.Res.HHnew.Thermal.SH.Geo.WH.Elc.Solar</t>
  </si>
  <si>
    <t>FEC_per_household.kWh.SI.Res.HHnew.Thermal.SH.Geo.WH.Elc.Solar.Elec</t>
  </si>
  <si>
    <t>FEC_per_household.kWh.SI.Res.HHnew.Thermal.SH.Geo.WH.Elc.Solar.Solar</t>
  </si>
  <si>
    <t>FEC_per_household.kWh.SI.Res.HHnew.Thermal.SH.Geo.CO</t>
  </si>
  <si>
    <t>FEC_per_household.kWh.SI.Res.HHnew.Thermal.SH.Geo.CO.LPG.LPG</t>
  </si>
  <si>
    <t>FEC_per_household.kWh.SI.Res.HHnew.Thermal.SH.Geo.CO.Elc.Elec</t>
  </si>
  <si>
    <t>FEC_per_household.kWh.SI.Res.HHnew.Thermal.SH.DistrHeat</t>
  </si>
  <si>
    <t>FEC_per_household.kWh.SI.Res.HHnew.Thermal.SH.DistrHeat.SH</t>
  </si>
  <si>
    <t>FEC_per_household.kWh.SI.Res.HHnew.Thermal.SH.DistrHeat.SH.Steam_Distr</t>
  </si>
  <si>
    <t>FEC_per_household.kWh.SI.Res.HHnew.Thermal.SH.DistrHeat.SH.Elec</t>
  </si>
  <si>
    <t>FEC_per_household.kWh.SI.Res.HHnew.Thermal.SH.DistrHeat.SC</t>
  </si>
  <si>
    <t>FEC_per_household.kWh.SI.Res.HHnew.Thermal.SH.DistrHeat.SC.AC.Elec</t>
  </si>
  <si>
    <t>FEC_per_household.kWh.SI.Res.HHnew.Thermal.SH.DistrHeat.WH</t>
  </si>
  <si>
    <t>FEC_per_household.kWh.SI.Res.HHnew.Thermal.SH.DistrHeat.WH.DistrHeat.NoSolar.Steam_Distr</t>
  </si>
  <si>
    <t>FEC_per_household.kWh.SI.Res.HHnew.Thermal.SH.DistrHeat.WH.DistrHeat.Solar</t>
  </si>
  <si>
    <t>FEC_per_household.kWh.SI.Res.HHnew.Thermal.SH.DistrHeat.WH.DistrHeat.Solar.Steam_Distr</t>
  </si>
  <si>
    <t>FEC_per_household.kWh.SI.Res.HHnew.Thermal.SH.DistrHeat.WH.DistrHeat.Solar.Solar</t>
  </si>
  <si>
    <t>FEC_per_household.kWh.SI.Res.HHnew.Thermal.SH.DistrHeat.WH.Elc.NoSolar.Elec</t>
  </si>
  <si>
    <t>FEC_per_household.kWh.SI.Res.HHnew.Thermal.SH.DistrHeat.WH.Elc.Solar</t>
  </si>
  <si>
    <t>FEC_per_household.kWh.SI.Res.HHnew.Thermal.SH.DistrHeat.WH.Elc.Solar.Elec</t>
  </si>
  <si>
    <t>FEC_per_household.kWh.SI.Res.HHnew.Thermal.SH.DistrHeat.WH.Elc.Solar.Solar</t>
  </si>
  <si>
    <t>FEC_per_household.kWh.SI.Res.HHnew.Thermal.SH.DistrHeat.CO</t>
  </si>
  <si>
    <t>FEC_per_household.kWh.SI.Res.HHnew.Thermal.SH.DistrHeat.CO.LPG.LPG</t>
  </si>
  <si>
    <t>FEC_per_household.kWh.SI.Res.HHnew.Thermal.SH.DistrHeat.CO.Elc.Elec</t>
  </si>
  <si>
    <t>FEC_per_household.kWh.SI.Res.HHnew.Thermal.SH.AdvElc</t>
  </si>
  <si>
    <t>FEC_per_household.kWh.SI.Res.HHnew.Thermal.SH.AdvElc.SH</t>
  </si>
  <si>
    <t>FEC_per_household.kWh.SI.Res.HHnew.Thermal.SH.AdvElc.SH.Elec</t>
  </si>
  <si>
    <t>FEC_per_household.kWh.SI.Res.HHnew.Thermal.SH.AdvElc.SC</t>
  </si>
  <si>
    <t>FEC_per_household.kWh.SI.Res.HHnew.Thermal.SH.AdvElc.SC.AC.Elec</t>
  </si>
  <si>
    <t>FEC_per_household.kWh.SI.Res.HHnew.Thermal.SH.AdvElc.WH</t>
  </si>
  <si>
    <t>FEC_per_household.kWh.SI.Res.HHnew.Thermal.SH.AdvElc.WH.LPG.NoSolar.LPG</t>
  </si>
  <si>
    <t>FEC_per_household.kWh.SI.Res.HHnew.Thermal.SH.AdvElc.WH.LPG.Solar</t>
  </si>
  <si>
    <t>FEC_per_household.kWh.SI.Res.HHnew.Thermal.SH.AdvElc.WH.LPG.Solar.LPG</t>
  </si>
  <si>
    <t>FEC_per_household.kWh.SI.Res.HHnew.Thermal.SH.AdvElc.WH.LPG.Solar.Solar</t>
  </si>
  <si>
    <t>FEC_per_household.kWh.SI.Res.HHnew.Thermal.SH.AdvElc.WH.Elc.NoSolar.Elec</t>
  </si>
  <si>
    <t>FEC_per_household.kWh.SI.Res.HHnew.Thermal.SH.AdvElc.WH.Elc.Solar</t>
  </si>
  <si>
    <t>FEC_per_household.kWh.SI.Res.HHnew.Thermal.SH.AdvElc.WH.Elc.Solar.Elec</t>
  </si>
  <si>
    <t>FEC_per_household.kWh.SI.Res.HHnew.Thermal.SH.AdvElc.WH.Elc.Solar.Solar</t>
  </si>
  <si>
    <t>FEC_per_household.kWh.SI.Res.HHnew.Thermal.SH.AdvElc.CO</t>
  </si>
  <si>
    <t>FEC_per_household.kWh.SI.Res.HHnew.Thermal.SH.AdvElc.CO.LPG.LPG</t>
  </si>
  <si>
    <t>FEC_per_household.kWh.SI.Res.HHnew.Thermal.SH.AdvElc.CO.Elc.Elec</t>
  </si>
  <si>
    <t>FEC_per_household.kWh.SI.Res.HHnew.Thermal.SH.ConvElc</t>
  </si>
  <si>
    <t>FEC_per_household.kWh.SI.Res.HHnew.Thermal.SH.ConvElc.SH</t>
  </si>
  <si>
    <t>FEC_per_household.kWh.SI.Res.HHnew.Thermal.SH.ConvElc.SH.Elec</t>
  </si>
  <si>
    <t>FEC_per_household.kWh.SI.Res.HHnew.Thermal.SH.ConvElc.SC</t>
  </si>
  <si>
    <t>FEC_per_household.kWh.SI.Res.HHnew.Thermal.SH.ConvElc.SC.AC.Elec</t>
  </si>
  <si>
    <t>FEC_per_household.kWh.SI.Res.HHnew.Thermal.SH.ConvElc.WH</t>
  </si>
  <si>
    <t>FEC_per_household.kWh.SI.Res.HHnew.Thermal.SH.ConvElc.WH.LPG.NoSolar.LPG</t>
  </si>
  <si>
    <t>FEC_per_household.kWh.SI.Res.HHnew.Thermal.SH.ConvElc.WH.LPG.Solar</t>
  </si>
  <si>
    <t>FEC_per_household.kWh.SI.Res.HHnew.Thermal.SH.ConvElc.WH.LPG.Solar.LPG</t>
  </si>
  <si>
    <t>FEC_per_household.kWh.SI.Res.HHnew.Thermal.SH.ConvElc.WH.LPG.Solar.Solar</t>
  </si>
  <si>
    <t>FEC_per_household.kWh.SI.Res.HHnew.Thermal.SH.ConvElc.WH.Elc.NoSolar.Elec</t>
  </si>
  <si>
    <t>FEC_per_household.kWh.SI.Res.HHnew.Thermal.SH.ConvElc.WH.Elc.Solar</t>
  </si>
  <si>
    <t>FEC_per_household.kWh.SI.Res.HHnew.Thermal.SH.ConvElc.WH.Elc.Solar.Elec</t>
  </si>
  <si>
    <t>FEC_per_household.kWh.SI.Res.HHnew.Thermal.SH.ConvElc.WH.Elc.Solar.Solar</t>
  </si>
  <si>
    <t>FEC_per_household.kWh.SI.Res.HHnew.Thermal.SH.ConvElc.CO</t>
  </si>
  <si>
    <t>FEC_per_household.kWh.SI.Res.HHnew.Thermal.SH.ConvElc.CO.LPG.LPG</t>
  </si>
  <si>
    <t>FEC_per_household.kWh.SI.Res.HHnew.Thermal.SH.ConvElc.CO.Elc.Elec</t>
  </si>
  <si>
    <t>SI - Thermal energy service of new and renovated households (detailed structure)</t>
  </si>
  <si>
    <t>TES_per_household.kWh.SI.Res.HHnew.Thermal.SH.Solids</t>
  </si>
  <si>
    <t>TES_per_household.kWh.SI.Res.HHnew.Thermal.SH.Solids.SH</t>
  </si>
  <si>
    <t>TES_per_household.kWh.SI.Res.HHnew.Thermal.SH.Solids.SH.Solids</t>
  </si>
  <si>
    <t>TES_per_household.kWh.SI.Res.HHnew.Thermal.SH.Solids.SH.Elec</t>
  </si>
  <si>
    <t>TES_per_household.kWh.SI.Res.HHnew.Thermal.SH.Solids.SC</t>
  </si>
  <si>
    <t>TES_per_household.kWh.SI.Res.HHnew.Thermal.SH.Solids.SC.AC.Elec</t>
  </si>
  <si>
    <t>TES_per_household.kWh.SI.Res.HHnew.Thermal.SH.Solids.WH</t>
  </si>
  <si>
    <t>TES_per_household.kWh.SI.Res.HHnew.Thermal.SH.Solids.WH.Solids.NoSolar.Solids</t>
  </si>
  <si>
    <t>TES_per_household.kWh.SI.Res.HHnew.Thermal.SH.Solids.WH.LPG.NoSolar.LPG</t>
  </si>
  <si>
    <t>TES_per_household.kWh.SI.Res.HHnew.Thermal.SH.Solids.WH.LPG.Solar</t>
  </si>
  <si>
    <t>TES_per_household.kWh.SI.Res.HHnew.Thermal.SH.Solids.WH.LPG.Solar.LPG</t>
  </si>
  <si>
    <t>TES_per_household.kWh.SI.Res.HHnew.Thermal.SH.Solids.WH.LPG.Solar.Solar</t>
  </si>
  <si>
    <t>TES_per_household.kWh.SI.Res.HHnew.Thermal.SH.Solids.WH.Elc.NoSolar.Elec</t>
  </si>
  <si>
    <t>TES_per_household.kWh.SI.Res.HHnew.Thermal.SH.Solids.WH.Elc.Solar</t>
  </si>
  <si>
    <t>TES_per_household.kWh.SI.Res.HHnew.Thermal.SH.Solids.WH.Elc.Solar.Elec</t>
  </si>
  <si>
    <t>TES_per_household.kWh.SI.Res.HHnew.Thermal.SH.Solids.WH.Elc.Solar.Solar</t>
  </si>
  <si>
    <t>TES_per_household.kWh.SI.Res.HHnew.Thermal.SH.Solids.CO</t>
  </si>
  <si>
    <t>TES_per_household.kWh.SI.Res.HHnew.Thermal.SH.Solids.CO.Solids.Solids</t>
  </si>
  <si>
    <t>TES_per_household.kWh.SI.Res.HHnew.Thermal.SH.Solids.CO.LPG.LPG</t>
  </si>
  <si>
    <t>TES_per_household.kWh.SI.Res.HHnew.Thermal.SH.Solids.CO.Elc.Elec</t>
  </si>
  <si>
    <t>TES_per_household.kWh.SI.Res.HHnew.Thermal.SH.LPG</t>
  </si>
  <si>
    <t>TES_per_household.kWh.SI.Res.HHnew.Thermal.SH.LPG.SH</t>
  </si>
  <si>
    <t>TES_per_household.kWh.SI.Res.HHnew.Thermal.SH.LPG.SH.LPG</t>
  </si>
  <si>
    <t>TES_per_household.kWh.SI.Res.HHnew.Thermal.SH.LPG.SH.Elec</t>
  </si>
  <si>
    <t>TES_per_household.kWh.SI.Res.HHnew.Thermal.SH.LPG.SC</t>
  </si>
  <si>
    <t>TES_per_household.kWh.SI.Res.HHnew.Thermal.SH.LPG.SC.AC.Elec</t>
  </si>
  <si>
    <t>TES_per_household.kWh.SI.Res.HHnew.Thermal.SH.LPG.WH</t>
  </si>
  <si>
    <t>TES_per_household.kWh.SI.Res.HHnew.Thermal.SH.LPG.WH.LPG.NoSolar.LPG</t>
  </si>
  <si>
    <t>TES_per_household.kWh.SI.Res.HHnew.Thermal.SH.LPG.WH.LPG.Solar</t>
  </si>
  <si>
    <t>TES_per_household.kWh.SI.Res.HHnew.Thermal.SH.LPG.WH.LPG.Solar.LPG</t>
  </si>
  <si>
    <t>TES_per_household.kWh.SI.Res.HHnew.Thermal.SH.LPG.WH.LPG.Solar.Solar</t>
  </si>
  <si>
    <t>TES_per_household.kWh.SI.Res.HHnew.Thermal.SH.LPG.WH.Elc.NoSolar.Elec</t>
  </si>
  <si>
    <t>TES_per_household.kWh.SI.Res.HHnew.Thermal.SH.LPG.WH.Elc.Solar</t>
  </si>
  <si>
    <t>TES_per_household.kWh.SI.Res.HHnew.Thermal.SH.LPG.WH.Elc.Solar.Elec</t>
  </si>
  <si>
    <t>TES_per_household.kWh.SI.Res.HHnew.Thermal.SH.LPG.WH.Elc.Solar.Solar</t>
  </si>
  <si>
    <t>TES_per_household.kWh.SI.Res.HHnew.Thermal.SH.LPG.CO</t>
  </si>
  <si>
    <t>TES_per_household.kWh.SI.Res.HHnew.Thermal.SH.LPG.CO.LPG.LPG</t>
  </si>
  <si>
    <t>TES_per_household.kWh.SI.Res.HHnew.Thermal.SH.LPG.CO.Elc.Elec</t>
  </si>
  <si>
    <t>TES_per_household.kWh.SI.Res.HHnew.Thermal.SH.Oil</t>
  </si>
  <si>
    <t>TES_per_household.kWh.SI.Res.HHnew.Thermal.SH.Oil.SH</t>
  </si>
  <si>
    <t>TES_per_household.kWh.SI.Res.HHnew.Thermal.SH.Oil.SH.Oil</t>
  </si>
  <si>
    <t>TES_per_household.kWh.SI.Res.HHnew.Thermal.SH.Oil.SH.Elec</t>
  </si>
  <si>
    <t>TES_per_household.kWh.SI.Res.HHnew.Thermal.SH.Oil.SC</t>
  </si>
  <si>
    <t>TES_per_household.kWh.SI.Res.HHnew.Thermal.SH.Oil.SC.AC.Elec</t>
  </si>
  <si>
    <t>TES_per_household.kWh.SI.Res.HHnew.Thermal.SH.Oil.WH</t>
  </si>
  <si>
    <t>TES_per_household.kWh.SI.Res.HHnew.Thermal.SH.Oil.WH.Oil.NoSolar.Oil</t>
  </si>
  <si>
    <t>TES_per_household.kWh.SI.Res.HHnew.Thermal.SH.Oil.WH.Oil.Solar</t>
  </si>
  <si>
    <t>TES_per_household.kWh.SI.Res.HHnew.Thermal.SH.Oil.WH.Oil.Solar.Oil</t>
  </si>
  <si>
    <t>TES_per_household.kWh.SI.Res.HHnew.Thermal.SH.Oil.WH.Oil.Solar.Solar</t>
  </si>
  <si>
    <t>TES_per_household.kWh.SI.Res.HHnew.Thermal.SH.Oil.WH.Elc.NoSolar.Elec</t>
  </si>
  <si>
    <t>TES_per_household.kWh.SI.Res.HHnew.Thermal.SH.Oil.WH.Elc.Solar</t>
  </si>
  <si>
    <t>TES_per_household.kWh.SI.Res.HHnew.Thermal.SH.Oil.WH.Elc.Solar.Elec</t>
  </si>
  <si>
    <t>TES_per_household.kWh.SI.Res.HHnew.Thermal.SH.Oil.WH.Elc.Solar.Solar</t>
  </si>
  <si>
    <t>TES_per_household.kWh.SI.Res.HHnew.Thermal.SH.Oil.CO</t>
  </si>
  <si>
    <t>TES_per_household.kWh.SI.Res.HHnew.Thermal.SH.Oil.CO.LPG.LPG</t>
  </si>
  <si>
    <t>TES_per_household.kWh.SI.Res.HHnew.Thermal.SH.Oil.CO.Elc.Elec</t>
  </si>
  <si>
    <t>TES_per_household.kWh.SI.Res.HHnew.Thermal.SH.Gas</t>
  </si>
  <si>
    <t>TES_per_household.kWh.SI.Res.HHnew.Thermal.SH.Gas.SH</t>
  </si>
  <si>
    <t>TES_per_household.kWh.SI.Res.HHnew.Thermal.SH.Gas.SH.Gas</t>
  </si>
  <si>
    <t>TES_per_household.kWh.SI.Res.HHnew.Thermal.SH.Gas.SH.Elec</t>
  </si>
  <si>
    <t>TES_per_household.kWh.SI.Res.HHnew.Thermal.SH.Gas.SC</t>
  </si>
  <si>
    <t>TES_per_household.kWh.SI.Res.HHnew.Thermal.SH.Gas.SC.AC.Elec</t>
  </si>
  <si>
    <t>TES_per_household.kWh.SI.Res.HHnew.Thermal.SH.Gas.WH</t>
  </si>
  <si>
    <t>TES_per_household.kWh.SI.Res.HHnew.Thermal.SH.Gas.WH.Gas.NoSolar.Gas</t>
  </si>
  <si>
    <t>TES_per_household.kWh.SI.Res.HHnew.Thermal.SH.Gas.WH.Gas.Solar</t>
  </si>
  <si>
    <t>TES_per_household.kWh.SI.Res.HHnew.Thermal.SH.Gas.WH.Gas.Solar.Gas</t>
  </si>
  <si>
    <t>TES_per_household.kWh.SI.Res.HHnew.Thermal.SH.Gas.WH.Gas.Solar.Solar</t>
  </si>
  <si>
    <t>TES_per_household.kWh.SI.Res.HHnew.Thermal.SH.Gas.WH.Elc.NoSolar.Elec</t>
  </si>
  <si>
    <t>TES_per_household.kWh.SI.Res.HHnew.Thermal.SH.Gas.WH.Elc.Solar</t>
  </si>
  <si>
    <t>TES_per_household.kWh.SI.Res.HHnew.Thermal.SH.Gas.WH.Elc.Solar.Elec</t>
  </si>
  <si>
    <t>TES_per_household.kWh.SI.Res.HHnew.Thermal.SH.Gas.WH.Elc.Solar.Solar</t>
  </si>
  <si>
    <t>TES_per_household.kWh.SI.Res.HHnew.Thermal.SH.Gas.CO</t>
  </si>
  <si>
    <t>TES_per_household.kWh.SI.Res.HHnew.Thermal.SH.Gas.CO.Gas.Gas</t>
  </si>
  <si>
    <t>TES_per_household.kWh.SI.Res.HHnew.Thermal.SH.Gas.CO.Elc.Elec</t>
  </si>
  <si>
    <t>TES_per_household.kWh.SI.Res.HHnew.Thermal.SH.Biomass</t>
  </si>
  <si>
    <t>TES_per_household.kWh.SI.Res.HHnew.Thermal.SH.Biomass.SH</t>
  </si>
  <si>
    <t>TES_per_household.kWh.SI.Res.HHnew.Thermal.SH.Biomass.SH.Biomass</t>
  </si>
  <si>
    <t>TES_per_household.kWh.SI.Res.HHnew.Thermal.SH.Biomass.SH.Elec</t>
  </si>
  <si>
    <t>TES_per_household.kWh.SI.Res.HHnew.Thermal.SH.Biomass.SC</t>
  </si>
  <si>
    <t>TES_per_household.kWh.SI.Res.HHnew.Thermal.SH.Biomass.SC.AC.Elec</t>
  </si>
  <si>
    <t>TES_per_household.kWh.SI.Res.HHnew.Thermal.SH.Biomass.WH</t>
  </si>
  <si>
    <t>TES_per_household.kWh.SI.Res.HHnew.Thermal.SH.Biomass.WH.Biomass.NoSolar.Biomass</t>
  </si>
  <si>
    <t>TES_per_household.kWh.SI.Res.HHnew.Thermal.SH.Biomass.WH.Biomass.Solar</t>
  </si>
  <si>
    <t>TES_per_household.kWh.SI.Res.HHnew.Thermal.SH.Biomass.WH.Biomass.Solar.Biomass</t>
  </si>
  <si>
    <t>TES_per_household.kWh.SI.Res.HHnew.Thermal.SH.Biomass.WH.Biomass.Solar.Solar</t>
  </si>
  <si>
    <t>TES_per_household.kWh.SI.Res.HHnew.Thermal.SH.Biomass.WH.LPG.NoSolar.LPG</t>
  </si>
  <si>
    <t>TES_per_household.kWh.SI.Res.HHnew.Thermal.SH.Biomass.WH.LPG.Solar</t>
  </si>
  <si>
    <t>TES_per_household.kWh.SI.Res.HHnew.Thermal.SH.Biomass.WH.LPG.Solar.LPG</t>
  </si>
  <si>
    <t>TES_per_household.kWh.SI.Res.HHnew.Thermal.SH.Biomass.WH.LPG.Solar.Solar</t>
  </si>
  <si>
    <t>TES_per_household.kWh.SI.Res.HHnew.Thermal.SH.Biomass.WH.Elc.NoSolar.Elec</t>
  </si>
  <si>
    <t>TES_per_household.kWh.SI.Res.HHnew.Thermal.SH.Biomass.WH.Elc.Solar</t>
  </si>
  <si>
    <t>TES_per_household.kWh.SI.Res.HHnew.Thermal.SH.Biomass.WH.Elc.Solar.Elec</t>
  </si>
  <si>
    <t>TES_per_household.kWh.SI.Res.HHnew.Thermal.SH.Biomass.WH.Elc.Solar.Solar</t>
  </si>
  <si>
    <t>TES_per_household.kWh.SI.Res.HHnew.Thermal.SH.Biomass.CO</t>
  </si>
  <si>
    <t>TES_per_household.kWh.SI.Res.HHnew.Thermal.SH.Biomass.CO.Biomass.Biomass</t>
  </si>
  <si>
    <t>TES_per_household.kWh.SI.Res.HHnew.Thermal.SH.Biomass.CO.LPG.LPG</t>
  </si>
  <si>
    <t>TES_per_household.kWh.SI.Res.HHnew.Thermal.SH.Biomass.CO.Elc.Elec</t>
  </si>
  <si>
    <t>TES_per_household.kWh.SI.Res.HHnew.Thermal.SH.Geo</t>
  </si>
  <si>
    <t>TES_per_household.kWh.SI.Res.HHnew.Thermal.SH.Geo.SH</t>
  </si>
  <si>
    <t>TES_per_household.kWh.SI.Res.HHnew.Thermal.SH.Geo.SH.Geo</t>
  </si>
  <si>
    <t>TES_per_household.kWh.SI.Res.HHnew.Thermal.SH.Geo.SH.Elec</t>
  </si>
  <si>
    <t>TES_per_household.kWh.SI.Res.HHnew.Thermal.SH.Geo.SC</t>
  </si>
  <si>
    <t>TES_per_household.kWh.SI.Res.HHnew.Thermal.SH.Geo.SC.AC.Elec</t>
  </si>
  <si>
    <t>TES_per_household.kWh.SI.Res.HHnew.Thermal.SH.Geo.WH</t>
  </si>
  <si>
    <t>TES_per_household.kWh.SI.Res.HHnew.Thermal.SH.Geo.WH.Geo.NoSolar.Geo</t>
  </si>
  <si>
    <t>TES_per_household.kWh.SI.Res.HHnew.Thermal.SH.Geo.WH.Geo.Solar</t>
  </si>
  <si>
    <t>TES_per_household.kWh.SI.Res.HHnew.Thermal.SH.Geo.WH.Geo.Solar.Geo</t>
  </si>
  <si>
    <t>TES_per_household.kWh.SI.Res.HHnew.Thermal.SH.Geo.WH.Geo.Solar.Solar</t>
  </si>
  <si>
    <t>TES_per_household.kWh.SI.Res.HHnew.Thermal.SH.Geo.WH.Elc.NoSolar.Elec</t>
  </si>
  <si>
    <t>TES_per_household.kWh.SI.Res.HHnew.Thermal.SH.Geo.WH.Elc.Solar</t>
  </si>
  <si>
    <t>TES_per_household.kWh.SI.Res.HHnew.Thermal.SH.Geo.WH.Elc.Solar.Elec</t>
  </si>
  <si>
    <t>TES_per_household.kWh.SI.Res.HHnew.Thermal.SH.Geo.WH.Elc.Solar.Solar</t>
  </si>
  <si>
    <t>TES_per_household.kWh.SI.Res.HHnew.Thermal.SH.Geo.CO</t>
  </si>
  <si>
    <t>TES_per_household.kWh.SI.Res.HHnew.Thermal.SH.Geo.CO.LPG.LPG</t>
  </si>
  <si>
    <t>TES_per_household.kWh.SI.Res.HHnew.Thermal.SH.Geo.CO.Elc.Elec</t>
  </si>
  <si>
    <t>TES_per_household.kWh.SI.Res.HHnew.Thermal.SH.DistrHeat</t>
  </si>
  <si>
    <t>TES_per_household.kWh.SI.Res.HHnew.Thermal.SH.DistrHeat.SH</t>
  </si>
  <si>
    <t>TES_per_household.kWh.SI.Res.HHnew.Thermal.SH.DistrHeat.SH.Steam_Distr</t>
  </si>
  <si>
    <t>TES_per_household.kWh.SI.Res.HHnew.Thermal.SH.DistrHeat.SH.Elec</t>
  </si>
  <si>
    <t>TES_per_household.kWh.SI.Res.HHnew.Thermal.SH.DistrHeat.SC</t>
  </si>
  <si>
    <t>TES_per_household.kWh.SI.Res.HHnew.Thermal.SH.DistrHeat.SC.AC.Elec</t>
  </si>
  <si>
    <t>TES_per_household.kWh.SI.Res.HHnew.Thermal.SH.DistrHeat.WH</t>
  </si>
  <si>
    <t>TES_per_household.kWh.SI.Res.HHnew.Thermal.SH.DistrHeat.WH.DistrHeat.NoSolar.Steam_Distr</t>
  </si>
  <si>
    <t>TES_per_household.kWh.SI.Res.HHnew.Thermal.SH.DistrHeat.WH.DistrHeat.Solar</t>
  </si>
  <si>
    <t>TES_per_household.kWh.SI.Res.HHnew.Thermal.SH.DistrHeat.WH.DistrHeat.Solar.Steam_Distr</t>
  </si>
  <si>
    <t>TES_per_household.kWh.SI.Res.HHnew.Thermal.SH.DistrHeat.WH.DistrHeat.Solar.Solar</t>
  </si>
  <si>
    <t>TES_per_household.kWh.SI.Res.HHnew.Thermal.SH.DistrHeat.WH.Elc.NoSolar.Elec</t>
  </si>
  <si>
    <t>TES_per_household.kWh.SI.Res.HHnew.Thermal.SH.DistrHeat.WH.Elc.Solar</t>
  </si>
  <si>
    <t>TES_per_household.kWh.SI.Res.HHnew.Thermal.SH.DistrHeat.WH.Elc.Solar.Elec</t>
  </si>
  <si>
    <t>TES_per_household.kWh.SI.Res.HHnew.Thermal.SH.DistrHeat.WH.Elc.Solar.Solar</t>
  </si>
  <si>
    <t>TES_per_household.kWh.SI.Res.HHnew.Thermal.SH.DistrHeat.CO</t>
  </si>
  <si>
    <t>TES_per_household.kWh.SI.Res.HHnew.Thermal.SH.DistrHeat.CO.LPG.LPG</t>
  </si>
  <si>
    <t>TES_per_household.kWh.SI.Res.HHnew.Thermal.SH.DistrHeat.CO.Elc.Elec</t>
  </si>
  <si>
    <t>TES_per_household.kWh.SI.Res.HHnew.Thermal.SH.AdvElc</t>
  </si>
  <si>
    <t>TES_per_household.kWh.SI.Res.HHnew.Thermal.SH.AdvElc.SH</t>
  </si>
  <si>
    <t>TES_per_household.kWh.SI.Res.HHnew.Thermal.SH.AdvElc.SH.Elec</t>
  </si>
  <si>
    <t>TES_per_household.kWh.SI.Res.HHnew.Thermal.SH.AdvElc.SC</t>
  </si>
  <si>
    <t>TES_per_household.kWh.SI.Res.HHnew.Thermal.SH.AdvElc.SC.AC.Elec</t>
  </si>
  <si>
    <t>TES_per_household.kWh.SI.Res.HHnew.Thermal.SH.AdvElc.WH</t>
  </si>
  <si>
    <t>TES_per_household.kWh.SI.Res.HHnew.Thermal.SH.AdvElc.WH.LPG.NoSolar.LPG</t>
  </si>
  <si>
    <t>TES_per_household.kWh.SI.Res.HHnew.Thermal.SH.AdvElc.WH.LPG.Solar</t>
  </si>
  <si>
    <t>TES_per_household.kWh.SI.Res.HHnew.Thermal.SH.AdvElc.WH.LPG.Solar.LPG</t>
  </si>
  <si>
    <t>TES_per_household.kWh.SI.Res.HHnew.Thermal.SH.AdvElc.WH.LPG.Solar.Solar</t>
  </si>
  <si>
    <t>TES_per_household.kWh.SI.Res.HHnew.Thermal.SH.AdvElc.WH.Elc.NoSolar.Elec</t>
  </si>
  <si>
    <t>TES_per_household.kWh.SI.Res.HHnew.Thermal.SH.AdvElc.WH.Elc.Solar</t>
  </si>
  <si>
    <t>TES_per_household.kWh.SI.Res.HHnew.Thermal.SH.AdvElc.WH.Elc.Solar.Elec</t>
  </si>
  <si>
    <t>TES_per_household.kWh.SI.Res.HHnew.Thermal.SH.AdvElc.WH.Elc.Solar.Solar</t>
  </si>
  <si>
    <t>TES_per_household.kWh.SI.Res.HHnew.Thermal.SH.AdvElc.CO</t>
  </si>
  <si>
    <t>TES_per_household.kWh.SI.Res.HHnew.Thermal.SH.AdvElc.CO.LPG.LPG</t>
  </si>
  <si>
    <t>TES_per_household.kWh.SI.Res.HHnew.Thermal.SH.AdvElc.CO.Elc.Elec</t>
  </si>
  <si>
    <t>TES_per_household.kWh.SI.Res.HHnew.Thermal.SH.ConvElc</t>
  </si>
  <si>
    <t>TES_per_household.kWh.SI.Res.HHnew.Thermal.SH.ConvElc.SH</t>
  </si>
  <si>
    <t>TES_per_household.kWh.SI.Res.HHnew.Thermal.SH.ConvElc.SH.Elec</t>
  </si>
  <si>
    <t>TES_per_household.kWh.SI.Res.HHnew.Thermal.SH.ConvElc.SC</t>
  </si>
  <si>
    <t>TES_per_household.kWh.SI.Res.HHnew.Thermal.SH.ConvElc.SC.AC.Elec</t>
  </si>
  <si>
    <t>TES_per_household.kWh.SI.Res.HHnew.Thermal.SH.ConvElc.WH</t>
  </si>
  <si>
    <t>TES_per_household.kWh.SI.Res.HHnew.Thermal.SH.ConvElc.WH.LPG.NoSolar.LPG</t>
  </si>
  <si>
    <t>TES_per_household.kWh.SI.Res.HHnew.Thermal.SH.ConvElc.WH.LPG.Solar</t>
  </si>
  <si>
    <t>TES_per_household.kWh.SI.Res.HHnew.Thermal.SH.ConvElc.WH.LPG.Solar.LPG</t>
  </si>
  <si>
    <t>TES_per_household.kWh.SI.Res.HHnew.Thermal.SH.ConvElc.WH.LPG.Solar.Solar</t>
  </si>
  <si>
    <t>TES_per_household.kWh.SI.Res.HHnew.Thermal.SH.ConvElc.WH.Elc.NoSolar.Elec</t>
  </si>
  <si>
    <t>TES_per_household.kWh.SI.Res.HHnew.Thermal.SH.ConvElc.WH.Elc.Solar</t>
  </si>
  <si>
    <t>TES_per_household.kWh.SI.Res.HHnew.Thermal.SH.ConvElc.WH.Elc.Solar.Elec</t>
  </si>
  <si>
    <t>TES_per_household.kWh.SI.Res.HHnew.Thermal.SH.ConvElc.WH.Elc.Solar.Solar</t>
  </si>
  <si>
    <t>TES_per_household.kWh.SI.Res.HHnew.Thermal.SH.ConvElc.CO</t>
  </si>
  <si>
    <t>TES_per_household.kWh.SI.Res.HHnew.Thermal.SH.ConvElc.CO.LPG.LPG</t>
  </si>
  <si>
    <t>TES_per_household.kWh.SI.Res.HHnew.Thermal.SH.ConvElc.CO.Elc.Elec</t>
  </si>
  <si>
    <t>EMI_per_household.kgCO2.SI.Res.HHnew.Thermal.SH.Solids</t>
  </si>
  <si>
    <t>EMI_per_household.kgCO2.SI.Res.HHnew.Thermal.SH.Solids.SH</t>
  </si>
  <si>
    <t>EMI_per_household.kgCO2.SI.Res.HHnew.Thermal.SH.Solids.SH.Solids</t>
  </si>
  <si>
    <t>EMI_per_household.kgCO2.SI.Res.HHnew.Thermal.SH.Solids.SH.Elec</t>
  </si>
  <si>
    <t>EMI_per_household.kgCO2.SI.Res.HHnew.Thermal.SH.Solids.SC</t>
  </si>
  <si>
    <t>EMI_per_household.kgCO2.SI.Res.HHnew.Thermal.SH.Solids.SC.AC.Elec</t>
  </si>
  <si>
    <t>EMI_per_household.kgCO2.SI.Res.HHnew.Thermal.SH.Solids.WH</t>
  </si>
  <si>
    <t>EMI_per_household.kgCO2.SI.Res.HHnew.Thermal.SH.Solids.WH.Solids.NoSolar.Solids</t>
  </si>
  <si>
    <t>EMI_per_household.kgCO2.SI.Res.HHnew.Thermal.SH.Solids.WH.LPG.NoSolar.LPG</t>
  </si>
  <si>
    <t>EMI_per_household.kgCO2.SI.Res.HHnew.Thermal.SH.Solids.WH.LPG.Solar</t>
  </si>
  <si>
    <t>EMI_per_household.kgCO2.SI.Res.HHnew.Thermal.SH.Solids.WH.LPG.Solar.LPG</t>
  </si>
  <si>
    <t>EMI_per_household.kgCO2.SI.Res.HHnew.Thermal.SH.Solids.WH.LPG.Solar.Solar</t>
  </si>
  <si>
    <t>EMI_per_household.kgCO2.SI.Res.HHnew.Thermal.SH.Solids.WH.Elc.NoSolar.Elec</t>
  </si>
  <si>
    <t>EMI_per_household.kgCO2.SI.Res.HHnew.Thermal.SH.Solids.WH.Elc.Solar</t>
  </si>
  <si>
    <t>EMI_per_household.kgCO2.SI.Res.HHnew.Thermal.SH.Solids.WH.Elc.Solar.Elec</t>
  </si>
  <si>
    <t>EMI_per_household.kgCO2.SI.Res.HHnew.Thermal.SH.Solids.WH.Elc.Solar.Solar</t>
  </si>
  <si>
    <t>EMI_per_household.kgCO2.SI.Res.HHnew.Thermal.SH.Solids.CO</t>
  </si>
  <si>
    <t>EMI_per_household.kgCO2.SI.Res.HHnew.Thermal.SH.Solids.CO.Solids.Solids</t>
  </si>
  <si>
    <t>EMI_per_household.kgCO2.SI.Res.HHnew.Thermal.SH.Solids.CO.LPG.LPG</t>
  </si>
  <si>
    <t>EMI_per_household.kgCO2.SI.Res.HHnew.Thermal.SH.Solids.CO.Elc.Elec</t>
  </si>
  <si>
    <t>EMI_per_household.kgCO2.SI.Res.HHnew.Thermal.SH.LPG</t>
  </si>
  <si>
    <t>EMI_per_household.kgCO2.SI.Res.HHnew.Thermal.SH.LPG.SH</t>
  </si>
  <si>
    <t>EMI_per_household.kgCO2.SI.Res.HHnew.Thermal.SH.LPG.SH.LPG</t>
  </si>
  <si>
    <t>EMI_per_household.kgCO2.SI.Res.HHnew.Thermal.SH.LPG.SH.Elec</t>
  </si>
  <si>
    <t>EMI_per_household.kgCO2.SI.Res.HHnew.Thermal.SH.LPG.SC</t>
  </si>
  <si>
    <t>EMI_per_household.kgCO2.SI.Res.HHnew.Thermal.SH.LPG.SC.AC.Elec</t>
  </si>
  <si>
    <t>EMI_per_household.kgCO2.SI.Res.HHnew.Thermal.SH.LPG.WH</t>
  </si>
  <si>
    <t>EMI_per_household.kgCO2.SI.Res.HHnew.Thermal.SH.LPG.WH.LPG.NoSolar.LPG</t>
  </si>
  <si>
    <t>EMI_per_household.kgCO2.SI.Res.HHnew.Thermal.SH.LPG.WH.LPG.Solar</t>
  </si>
  <si>
    <t>EMI_per_household.kgCO2.SI.Res.HHnew.Thermal.SH.LPG.WH.LPG.Solar.LPG</t>
  </si>
  <si>
    <t>EMI_per_household.kgCO2.SI.Res.HHnew.Thermal.SH.LPG.WH.LPG.Solar.Solar</t>
  </si>
  <si>
    <t>EMI_per_household.kgCO2.SI.Res.HHnew.Thermal.SH.LPG.WH.Elc.NoSolar.Elec</t>
  </si>
  <si>
    <t>EMI_per_household.kgCO2.SI.Res.HHnew.Thermal.SH.LPG.WH.Elc.Solar</t>
  </si>
  <si>
    <t>EMI_per_household.kgCO2.SI.Res.HHnew.Thermal.SH.LPG.WH.Elc.Solar.Elec</t>
  </si>
  <si>
    <t>EMI_per_household.kgCO2.SI.Res.HHnew.Thermal.SH.LPG.WH.Elc.Solar.Solar</t>
  </si>
  <si>
    <t>EMI_per_household.kgCO2.SI.Res.HHnew.Thermal.SH.LPG.CO</t>
  </si>
  <si>
    <t>EMI_per_household.kgCO2.SI.Res.HHnew.Thermal.SH.LPG.CO.LPG.LPG</t>
  </si>
  <si>
    <t>EMI_per_household.kgCO2.SI.Res.HHnew.Thermal.SH.LPG.CO.Elc.Elec</t>
  </si>
  <si>
    <t>EMI_per_household.kgCO2.SI.Res.HHnew.Thermal.SH.Oil</t>
  </si>
  <si>
    <t>EMI_per_household.kgCO2.SI.Res.HHnew.Thermal.SH.Oil.SH</t>
  </si>
  <si>
    <t>EMI_per_household.kgCO2.SI.Res.HHnew.Thermal.SH.Oil.SH.Oil</t>
  </si>
  <si>
    <t>EMI_per_household.kgCO2.SI.Res.HHnew.Thermal.SH.Oil.SH.Elec</t>
  </si>
  <si>
    <t>EMI_per_household.kgCO2.SI.Res.HHnew.Thermal.SH.Oil.SC</t>
  </si>
  <si>
    <t>EMI_per_household.kgCO2.SI.Res.HHnew.Thermal.SH.Oil.SC.AC.Elec</t>
  </si>
  <si>
    <t>EMI_per_household.kgCO2.SI.Res.HHnew.Thermal.SH.Oil.WH</t>
  </si>
  <si>
    <t>EMI_per_household.kgCO2.SI.Res.HHnew.Thermal.SH.Oil.WH.Oil.NoSolar.Oil</t>
  </si>
  <si>
    <t>EMI_per_household.kgCO2.SI.Res.HHnew.Thermal.SH.Oil.WH.Oil.Solar</t>
  </si>
  <si>
    <t>EMI_per_household.kgCO2.SI.Res.HHnew.Thermal.SH.Oil.WH.Oil.Solar.Oil</t>
  </si>
  <si>
    <t>EMI_per_household.kgCO2.SI.Res.HHnew.Thermal.SH.Oil.WH.Oil.Solar.Solar</t>
  </si>
  <si>
    <t>EMI_per_household.kgCO2.SI.Res.HHnew.Thermal.SH.Oil.WH.Elc.NoSolar.Elec</t>
  </si>
  <si>
    <t>EMI_per_household.kgCO2.SI.Res.HHnew.Thermal.SH.Oil.WH.Elc.Solar</t>
  </si>
  <si>
    <t>EMI_per_household.kgCO2.SI.Res.HHnew.Thermal.SH.Oil.WH.Elc.Solar.Elec</t>
  </si>
  <si>
    <t>EMI_per_household.kgCO2.SI.Res.HHnew.Thermal.SH.Oil.WH.Elc.Solar.Solar</t>
  </si>
  <si>
    <t>EMI_per_household.kgCO2.SI.Res.HHnew.Thermal.SH.Oil.CO</t>
  </si>
  <si>
    <t>EMI_per_household.kgCO2.SI.Res.HHnew.Thermal.SH.Oil.CO.LPG.LPG</t>
  </si>
  <si>
    <t>EMI_per_household.kgCO2.SI.Res.HHnew.Thermal.SH.Oil.CO.Elc.Elec</t>
  </si>
  <si>
    <t>EMI_per_household.kgCO2.SI.Res.HHnew.Thermal.SH.Gas</t>
  </si>
  <si>
    <t>EMI_per_household.kgCO2.SI.Res.HHnew.Thermal.SH.Gas.SH</t>
  </si>
  <si>
    <t>EMI_per_household.kgCO2.SI.Res.HHnew.Thermal.SH.Gas.SH.Gas</t>
  </si>
  <si>
    <t>EMI_per_household.kgCO2.SI.Res.HHnew.Thermal.SH.Gas.SH.Elec</t>
  </si>
  <si>
    <t>EMI_per_household.kgCO2.SI.Res.HHnew.Thermal.SH.Gas.SC</t>
  </si>
  <si>
    <t>EMI_per_household.kgCO2.SI.Res.HHnew.Thermal.SH.Gas.SC.AC.Elec</t>
  </si>
  <si>
    <t>EMI_per_household.kgCO2.SI.Res.HHnew.Thermal.SH.Gas.WH</t>
  </si>
  <si>
    <t>EMI_per_household.kgCO2.SI.Res.HHnew.Thermal.SH.Gas.WH.Gas.NoSolar.Gas</t>
  </si>
  <si>
    <t>EMI_per_household.kgCO2.SI.Res.HHnew.Thermal.SH.Gas.WH.Gas.Solar</t>
  </si>
  <si>
    <t>EMI_per_household.kgCO2.SI.Res.HHnew.Thermal.SH.Gas.WH.Gas.Solar.Gas</t>
  </si>
  <si>
    <t>EMI_per_household.kgCO2.SI.Res.HHnew.Thermal.SH.Gas.WH.Gas.Solar.Solar</t>
  </si>
  <si>
    <t>EMI_per_household.kgCO2.SI.Res.HHnew.Thermal.SH.Gas.WH.Elc.NoSolar.Elec</t>
  </si>
  <si>
    <t>EMI_per_household.kgCO2.SI.Res.HHnew.Thermal.SH.Gas.WH.Elc.Solar</t>
  </si>
  <si>
    <t>EMI_per_household.kgCO2.SI.Res.HHnew.Thermal.SH.Gas.WH.Elc.Solar.Elec</t>
  </si>
  <si>
    <t>EMI_per_household.kgCO2.SI.Res.HHnew.Thermal.SH.Gas.WH.Elc.Solar.Solar</t>
  </si>
  <si>
    <t>EMI_per_household.kgCO2.SI.Res.HHnew.Thermal.SH.Gas.CO</t>
  </si>
  <si>
    <t>EMI_per_household.kgCO2.SI.Res.HHnew.Thermal.SH.Gas.CO.Gas.Gas</t>
  </si>
  <si>
    <t>EMI_per_household.kgCO2.SI.Res.HHnew.Thermal.SH.Gas.CO.Elc.Elec</t>
  </si>
  <si>
    <t>EMI_per_household.kgCO2.SI.Res.HHnew.Thermal.SH.Biomass</t>
  </si>
  <si>
    <t>EMI_per_household.kgCO2.SI.Res.HHnew.Thermal.SH.Biomass.SH</t>
  </si>
  <si>
    <t>EMI_per_household.kgCO2.SI.Res.HHnew.Thermal.SH.Biomass.SH.Biomass</t>
  </si>
  <si>
    <t>EMI_per_household.kgCO2.SI.Res.HHnew.Thermal.SH.Biomass.SH.Elec</t>
  </si>
  <si>
    <t>EMI_per_household.kgCO2.SI.Res.HHnew.Thermal.SH.Biomass.SC</t>
  </si>
  <si>
    <t>EMI_per_household.kgCO2.SI.Res.HHnew.Thermal.SH.Biomass.SC.AC.Elec</t>
  </si>
  <si>
    <t>EMI_per_household.kgCO2.SI.Res.HHnew.Thermal.SH.Biomass.WH</t>
  </si>
  <si>
    <t>EMI_per_household.kgCO2.SI.Res.HHnew.Thermal.SH.Biomass.WH.Biomass.NoSolar.Biomass</t>
  </si>
  <si>
    <t>EMI_per_household.kgCO2.SI.Res.HHnew.Thermal.SH.Biomass.WH.Biomass.Solar</t>
  </si>
  <si>
    <t>EMI_per_household.kgCO2.SI.Res.HHnew.Thermal.SH.Biomass.WH.Biomass.Solar.Biomass</t>
  </si>
  <si>
    <t>EMI_per_household.kgCO2.SI.Res.HHnew.Thermal.SH.Biomass.WH.Biomass.Solar.Solar</t>
  </si>
  <si>
    <t>EMI_per_household.kgCO2.SI.Res.HHnew.Thermal.SH.Biomass.WH.LPG.NoSolar.LPG</t>
  </si>
  <si>
    <t>EMI_per_household.kgCO2.SI.Res.HHnew.Thermal.SH.Biomass.WH.LPG.Solar</t>
  </si>
  <si>
    <t>EMI_per_household.kgCO2.SI.Res.HHnew.Thermal.SH.Biomass.WH.LPG.Solar.LPG</t>
  </si>
  <si>
    <t>EMI_per_household.kgCO2.SI.Res.HHnew.Thermal.SH.Biomass.WH.LPG.Solar.Solar</t>
  </si>
  <si>
    <t>EMI_per_household.kgCO2.SI.Res.HHnew.Thermal.SH.Biomass.WH.Elc.NoSolar.Elec</t>
  </si>
  <si>
    <t>EMI_per_household.kgCO2.SI.Res.HHnew.Thermal.SH.Biomass.WH.Elc.Solar</t>
  </si>
  <si>
    <t>EMI_per_household.kgCO2.SI.Res.HHnew.Thermal.SH.Biomass.WH.Elc.Solar.Elec</t>
  </si>
  <si>
    <t>EMI_per_household.kgCO2.SI.Res.HHnew.Thermal.SH.Biomass.WH.Elc.Solar.Solar</t>
  </si>
  <si>
    <t>EMI_per_household.kgCO2.SI.Res.HHnew.Thermal.SH.Biomass.CO</t>
  </si>
  <si>
    <t>EMI_per_household.kgCO2.SI.Res.HHnew.Thermal.SH.Biomass.CO.Biomass.Biomass</t>
  </si>
  <si>
    <t>EMI_per_household.kgCO2.SI.Res.HHnew.Thermal.SH.Biomass.CO.LPG.LPG</t>
  </si>
  <si>
    <t>EMI_per_household.kgCO2.SI.Res.HHnew.Thermal.SH.Biomass.CO.Elc.Elec</t>
  </si>
  <si>
    <t>EMI_per_household.kgCO2.SI.Res.HHnew.Thermal.SH.Geo</t>
  </si>
  <si>
    <t>EMI_per_household.kgCO2.SI.Res.HHnew.Thermal.SH.Geo.SH</t>
  </si>
  <si>
    <t>EMI_per_household.kgCO2.SI.Res.HHnew.Thermal.SH.Geo.SH.Geo</t>
  </si>
  <si>
    <t>EMI_per_household.kgCO2.SI.Res.HHnew.Thermal.SH.Geo.SH.Elec</t>
  </si>
  <si>
    <t>EMI_per_household.kgCO2.SI.Res.HHnew.Thermal.SH.Geo.SC</t>
  </si>
  <si>
    <t>EMI_per_household.kgCO2.SI.Res.HHnew.Thermal.SH.Geo.SC.AC.Elec</t>
  </si>
  <si>
    <t>EMI_per_household.kgCO2.SI.Res.HHnew.Thermal.SH.Geo.WH</t>
  </si>
  <si>
    <t>EMI_per_household.kgCO2.SI.Res.HHnew.Thermal.SH.Geo.WH.Geo.NoSolar.Geo</t>
  </si>
  <si>
    <t>EMI_per_household.kgCO2.SI.Res.HHnew.Thermal.SH.Geo.WH.Geo.Solar</t>
  </si>
  <si>
    <t>EMI_per_household.kgCO2.SI.Res.HHnew.Thermal.SH.Geo.WH.Geo.Solar.Geo</t>
  </si>
  <si>
    <t>EMI_per_household.kgCO2.SI.Res.HHnew.Thermal.SH.Geo.WH.Geo.Solar.Solar</t>
  </si>
  <si>
    <t>EMI_per_household.kgCO2.SI.Res.HHnew.Thermal.SH.Geo.WH.Elc.NoSolar.Elec</t>
  </si>
  <si>
    <t>EMI_per_household.kgCO2.SI.Res.HHnew.Thermal.SH.Geo.WH.Elc.Solar</t>
  </si>
  <si>
    <t>EMI_per_household.kgCO2.SI.Res.HHnew.Thermal.SH.Geo.WH.Elc.Solar.Elec</t>
  </si>
  <si>
    <t>EMI_per_household.kgCO2.SI.Res.HHnew.Thermal.SH.Geo.WH.Elc.Solar.Solar</t>
  </si>
  <si>
    <t>EMI_per_household.kgCO2.SI.Res.HHnew.Thermal.SH.Geo.CO</t>
  </si>
  <si>
    <t>EMI_per_household.kgCO2.SI.Res.HHnew.Thermal.SH.Geo.CO.LPG.LPG</t>
  </si>
  <si>
    <t>EMI_per_household.kgCO2.SI.Res.HHnew.Thermal.SH.Geo.CO.Elc.Elec</t>
  </si>
  <si>
    <t>EMI_per_household.kgCO2.SI.Res.HHnew.Thermal.SH.DistrHeat</t>
  </si>
  <si>
    <t>EMI_per_household.kgCO2.SI.Res.HHnew.Thermal.SH.DistrHeat.SH</t>
  </si>
  <si>
    <t>EMI_per_household.kgCO2.SI.Res.HHnew.Thermal.SH.DistrHeat.SH.Steam_Distr</t>
  </si>
  <si>
    <t>EMI_per_household.kgCO2.SI.Res.HHnew.Thermal.SH.DistrHeat.SH.Elec</t>
  </si>
  <si>
    <t>EMI_per_household.kgCO2.SI.Res.HHnew.Thermal.SH.DistrHeat.SC</t>
  </si>
  <si>
    <t>EMI_per_household.kgCO2.SI.Res.HHnew.Thermal.SH.DistrHeat.SC.AC.Elec</t>
  </si>
  <si>
    <t>EMI_per_household.kgCO2.SI.Res.HHnew.Thermal.SH.DistrHeat.WH</t>
  </si>
  <si>
    <t>EMI_per_household.kgCO2.SI.Res.HHnew.Thermal.SH.DistrHeat.WH.DistrHeat.NoSolar.Steam_Distr</t>
  </si>
  <si>
    <t>EMI_per_household.kgCO2.SI.Res.HHnew.Thermal.SH.DistrHeat.WH.DistrHeat.Solar</t>
  </si>
  <si>
    <t>EMI_per_household.kgCO2.SI.Res.HHnew.Thermal.SH.DistrHeat.WH.DistrHeat.Solar.Steam_Distr</t>
  </si>
  <si>
    <t>EMI_per_household.kgCO2.SI.Res.HHnew.Thermal.SH.DistrHeat.WH.DistrHeat.Solar.Solar</t>
  </si>
  <si>
    <t>EMI_per_household.kgCO2.SI.Res.HHnew.Thermal.SH.DistrHeat.WH.Elc.NoSolar.Elec</t>
  </si>
  <si>
    <t>EMI_per_household.kgCO2.SI.Res.HHnew.Thermal.SH.DistrHeat.WH.Elc.Solar</t>
  </si>
  <si>
    <t>EMI_per_household.kgCO2.SI.Res.HHnew.Thermal.SH.DistrHeat.WH.Elc.Solar.Elec</t>
  </si>
  <si>
    <t>EMI_per_household.kgCO2.SI.Res.HHnew.Thermal.SH.DistrHeat.WH.Elc.Solar.Solar</t>
  </si>
  <si>
    <t>EMI_per_household.kgCO2.SI.Res.HHnew.Thermal.SH.DistrHeat.CO</t>
  </si>
  <si>
    <t>EMI_per_household.kgCO2.SI.Res.HHnew.Thermal.SH.DistrHeat.CO.LPG.LPG</t>
  </si>
  <si>
    <t>EMI_per_household.kgCO2.SI.Res.HHnew.Thermal.SH.DistrHeat.CO.Elc.Elec</t>
  </si>
  <si>
    <t>EMI_per_household.kgCO2.SI.Res.HHnew.Thermal.SH.AdvElc</t>
  </si>
  <si>
    <t>EMI_per_household.kgCO2.SI.Res.HHnew.Thermal.SH.AdvElc.SH</t>
  </si>
  <si>
    <t>EMI_per_household.kgCO2.SI.Res.HHnew.Thermal.SH.AdvElc.SH.Elec</t>
  </si>
  <si>
    <t>EMI_per_household.kgCO2.SI.Res.HHnew.Thermal.SH.AdvElc.SC</t>
  </si>
  <si>
    <t>EMI_per_household.kgCO2.SI.Res.HHnew.Thermal.SH.AdvElc.SC.AC.Elec</t>
  </si>
  <si>
    <t>EMI_per_household.kgCO2.SI.Res.HHnew.Thermal.SH.AdvElc.WH</t>
  </si>
  <si>
    <t>EMI_per_household.kgCO2.SI.Res.HHnew.Thermal.SH.AdvElc.WH.LPG.NoSolar.LPG</t>
  </si>
  <si>
    <t>EMI_per_household.kgCO2.SI.Res.HHnew.Thermal.SH.AdvElc.WH.LPG.Solar</t>
  </si>
  <si>
    <t>EMI_per_household.kgCO2.SI.Res.HHnew.Thermal.SH.AdvElc.WH.LPG.Solar.LPG</t>
  </si>
  <si>
    <t>EMI_per_household.kgCO2.SI.Res.HHnew.Thermal.SH.AdvElc.WH.LPG.Solar.Solar</t>
  </si>
  <si>
    <t>EMI_per_household.kgCO2.SI.Res.HHnew.Thermal.SH.AdvElc.WH.Elc.NoSolar.Elec</t>
  </si>
  <si>
    <t>EMI_per_household.kgCO2.SI.Res.HHnew.Thermal.SH.AdvElc.WH.Elc.Solar</t>
  </si>
  <si>
    <t>EMI_per_household.kgCO2.SI.Res.HHnew.Thermal.SH.AdvElc.WH.Elc.Solar.Elec</t>
  </si>
  <si>
    <t>EMI_per_household.kgCO2.SI.Res.HHnew.Thermal.SH.AdvElc.WH.Elc.Solar.Solar</t>
  </si>
  <si>
    <t>EMI_per_household.kgCO2.SI.Res.HHnew.Thermal.SH.AdvElc.CO</t>
  </si>
  <si>
    <t>EMI_per_household.kgCO2.SI.Res.HHnew.Thermal.SH.AdvElc.CO.LPG.LPG</t>
  </si>
  <si>
    <t>EMI_per_household.kgCO2.SI.Res.HHnew.Thermal.SH.AdvElc.CO.Elc.Elec</t>
  </si>
  <si>
    <t>EMI_per_household.kgCO2.SI.Res.HHnew.Thermal.SH.ConvElc</t>
  </si>
  <si>
    <t>EMI_per_household.kgCO2.SI.Res.HHnew.Thermal.SH.ConvElc.SH</t>
  </si>
  <si>
    <t>EMI_per_household.kgCO2.SI.Res.HHnew.Thermal.SH.ConvElc.SH.Elec</t>
  </si>
  <si>
    <t>EMI_per_household.kgCO2.SI.Res.HHnew.Thermal.SH.ConvElc.SC</t>
  </si>
  <si>
    <t>EMI_per_household.kgCO2.SI.Res.HHnew.Thermal.SH.ConvElc.SC.AC.Elec</t>
  </si>
  <si>
    <t>EMI_per_household.kgCO2.SI.Res.HHnew.Thermal.SH.ConvElc.WH</t>
  </si>
  <si>
    <t>EMI_per_household.kgCO2.SI.Res.HHnew.Thermal.SH.ConvElc.WH.LPG.NoSolar.LPG</t>
  </si>
  <si>
    <t>EMI_per_household.kgCO2.SI.Res.HHnew.Thermal.SH.ConvElc.WH.LPG.Solar</t>
  </si>
  <si>
    <t>EMI_per_household.kgCO2.SI.Res.HHnew.Thermal.SH.ConvElc.WH.LPG.Solar.LPG</t>
  </si>
  <si>
    <t>EMI_per_household.kgCO2.SI.Res.HHnew.Thermal.SH.ConvElc.WH.LPG.Solar.Solar</t>
  </si>
  <si>
    <t>EMI_per_household.kgCO2.SI.Res.HHnew.Thermal.SH.ConvElc.WH.Elc.NoSolar.Elec</t>
  </si>
  <si>
    <t>EMI_per_household.kgCO2.SI.Res.HHnew.Thermal.SH.ConvElc.WH.Elc.Solar</t>
  </si>
  <si>
    <t>EMI_per_household.kgCO2.SI.Res.HHnew.Thermal.SH.ConvElc.WH.Elc.Solar.Elec</t>
  </si>
  <si>
    <t>EMI_per_household.kgCO2.SI.Res.HHnew.Thermal.SH.ConvElc.WH.Elc.Solar.Solar</t>
  </si>
  <si>
    <t>EMI_per_household.kgCO2.SI.Res.HHnew.Thermal.SH.ConvElc.CO</t>
  </si>
  <si>
    <t>EMI_per_household.kgCO2.SI.Res.HHnew.Thermal.SH.ConvElc.CO.LPG.LPG</t>
  </si>
  <si>
    <t>EMI_per_household.kgCO2.SI.Res.HHnew.Thermal.SH.ConvElc.CO.Elc.Elec</t>
  </si>
  <si>
    <t>SI - Final energy consumption of new and renovated households per surface area (detailed structure)</t>
  </si>
  <si>
    <t>FEC_per_sqm.kWh.SI.Res.HHnew.Thermal.SH.Solids</t>
  </si>
  <si>
    <t>FEC_per_sqm.kWh.SI.Res.HHnew.Thermal.SH.Solids.SH</t>
  </si>
  <si>
    <t>FEC_per_sqm.kWh.SI.Res.HHnew.Thermal.SH.Solids.SH.Solids</t>
  </si>
  <si>
    <t>FEC_per_sqm.kWh.SI.Res.HHnew.Thermal.SH.Solids.SH.Elec</t>
  </si>
  <si>
    <t>FEC_per_sqm.kWh.SI.Res.HHnew.Thermal.SH.Solids.SC</t>
  </si>
  <si>
    <t>FEC_per_sqm.kWh.SI.Res.HHnew.Thermal.SH.Solids.SC.AC.Elec</t>
  </si>
  <si>
    <t>FEC_per_sqm.kWh.SI.Res.HHnew.Thermal.SH.Solids.WH</t>
  </si>
  <si>
    <t>FEC_per_sqm.kWh.SI.Res.HHnew.Thermal.SH.Solids.WH.Solids.NoSolar.Solids</t>
  </si>
  <si>
    <t>FEC_per_sqm.kWh.SI.Res.HHnew.Thermal.SH.Solids.WH.LPG.NoSolar.LPG</t>
  </si>
  <si>
    <t>FEC_per_sqm.kWh.SI.Res.HHnew.Thermal.SH.Solids.WH.LPG.Solar</t>
  </si>
  <si>
    <t>FEC_per_sqm.kWh.SI.Res.HHnew.Thermal.SH.Solids.WH.LPG.Solar.LPG</t>
  </si>
  <si>
    <t>FEC_per_sqm.kWh.SI.Res.HHnew.Thermal.SH.Solids.WH.LPG.Solar.Solar</t>
  </si>
  <si>
    <t>FEC_per_sqm.kWh.SI.Res.HHnew.Thermal.SH.Solids.WH.Elc.NoSolar.Elec</t>
  </si>
  <si>
    <t>FEC_per_sqm.kWh.SI.Res.HHnew.Thermal.SH.Solids.WH.Elc.Solar</t>
  </si>
  <si>
    <t>FEC_per_sqm.kWh.SI.Res.HHnew.Thermal.SH.Solids.WH.Elc.Solar.Elec</t>
  </si>
  <si>
    <t>FEC_per_sqm.kWh.SI.Res.HHnew.Thermal.SH.Solids.WH.Elc.Solar.Solar</t>
  </si>
  <si>
    <t>FEC_per_sqm.kWh.SI.Res.HHnew.Thermal.SH.Solids.CO</t>
  </si>
  <si>
    <t>FEC_per_sqm.kWh.SI.Res.HHnew.Thermal.SH.Solids.CO.Solids.Solids</t>
  </si>
  <si>
    <t>FEC_per_sqm.kWh.SI.Res.HHnew.Thermal.SH.Solids.CO.LPG.LPG</t>
  </si>
  <si>
    <t>FEC_per_sqm.kWh.SI.Res.HHnew.Thermal.SH.Solids.CO.Elc.Elec</t>
  </si>
  <si>
    <t>FEC_per_sqm.kWh.SI.Res.HHnew.Thermal.SH.LPG</t>
  </si>
  <si>
    <t>FEC_per_sqm.kWh.SI.Res.HHnew.Thermal.SH.LPG.SH</t>
  </si>
  <si>
    <t>FEC_per_sqm.kWh.SI.Res.HHnew.Thermal.SH.LPG.SH.LPG</t>
  </si>
  <si>
    <t>FEC_per_sqm.kWh.SI.Res.HHnew.Thermal.SH.LPG.SH.Elec</t>
  </si>
  <si>
    <t>FEC_per_sqm.kWh.SI.Res.HHnew.Thermal.SH.LPG.SC</t>
  </si>
  <si>
    <t>FEC_per_sqm.kWh.SI.Res.HHnew.Thermal.SH.LPG.SC.AC.Elec</t>
  </si>
  <si>
    <t>FEC_per_sqm.kWh.SI.Res.HHnew.Thermal.SH.LPG.WH</t>
  </si>
  <si>
    <t>FEC_per_sqm.kWh.SI.Res.HHnew.Thermal.SH.LPG.WH.LPG.NoSolar.LPG</t>
  </si>
  <si>
    <t>FEC_per_sqm.kWh.SI.Res.HHnew.Thermal.SH.LPG.WH.LPG.Solar</t>
  </si>
  <si>
    <t>FEC_per_sqm.kWh.SI.Res.HHnew.Thermal.SH.LPG.WH.LPG.Solar.LPG</t>
  </si>
  <si>
    <t>FEC_per_sqm.kWh.SI.Res.HHnew.Thermal.SH.LPG.WH.LPG.Solar.Solar</t>
  </si>
  <si>
    <t>FEC_per_sqm.kWh.SI.Res.HHnew.Thermal.SH.LPG.WH.Elc.NoSolar.Elec</t>
  </si>
  <si>
    <t>FEC_per_sqm.kWh.SI.Res.HHnew.Thermal.SH.LPG.WH.Elc.Solar</t>
  </si>
  <si>
    <t>FEC_per_sqm.kWh.SI.Res.HHnew.Thermal.SH.LPG.WH.Elc.Solar.Elec</t>
  </si>
  <si>
    <t>FEC_per_sqm.kWh.SI.Res.HHnew.Thermal.SH.LPG.WH.Elc.Solar.Solar</t>
  </si>
  <si>
    <t>FEC_per_sqm.kWh.SI.Res.HHnew.Thermal.SH.LPG.CO</t>
  </si>
  <si>
    <t>FEC_per_sqm.kWh.SI.Res.HHnew.Thermal.SH.LPG.CO.LPG.LPG</t>
  </si>
  <si>
    <t>FEC_per_sqm.kWh.SI.Res.HHnew.Thermal.SH.LPG.CO.Elc.Elec</t>
  </si>
  <si>
    <t>FEC_per_sqm.kWh.SI.Res.HHnew.Thermal.SH.Oil</t>
  </si>
  <si>
    <t>FEC_per_sqm.kWh.SI.Res.HHnew.Thermal.SH.Oil.SH</t>
  </si>
  <si>
    <t>FEC_per_sqm.kWh.SI.Res.HHnew.Thermal.SH.Oil.SH.Oil</t>
  </si>
  <si>
    <t>FEC_per_sqm.kWh.SI.Res.HHnew.Thermal.SH.Oil.SH.Elec</t>
  </si>
  <si>
    <t>FEC_per_sqm.kWh.SI.Res.HHnew.Thermal.SH.Oil.SC</t>
  </si>
  <si>
    <t>FEC_per_sqm.kWh.SI.Res.HHnew.Thermal.SH.Oil.SC.AC.Elec</t>
  </si>
  <si>
    <t>FEC_per_sqm.kWh.SI.Res.HHnew.Thermal.SH.Oil.WH</t>
  </si>
  <si>
    <t>FEC_per_sqm.kWh.SI.Res.HHnew.Thermal.SH.Oil.WH.Oil.NoSolar.Oil</t>
  </si>
  <si>
    <t>FEC_per_sqm.kWh.SI.Res.HHnew.Thermal.SH.Oil.WH.Oil.Solar</t>
  </si>
  <si>
    <t>FEC_per_sqm.kWh.SI.Res.HHnew.Thermal.SH.Oil.WH.Oil.Solar.Oil</t>
  </si>
  <si>
    <t>FEC_per_sqm.kWh.SI.Res.HHnew.Thermal.SH.Oil.WH.Oil.Solar.Solar</t>
  </si>
  <si>
    <t>FEC_per_sqm.kWh.SI.Res.HHnew.Thermal.SH.Oil.WH.Elc.NoSolar.Elec</t>
  </si>
  <si>
    <t>FEC_per_sqm.kWh.SI.Res.HHnew.Thermal.SH.Oil.WH.Elc.Solar</t>
  </si>
  <si>
    <t>FEC_per_sqm.kWh.SI.Res.HHnew.Thermal.SH.Oil.WH.Elc.Solar.Elec</t>
  </si>
  <si>
    <t>FEC_per_sqm.kWh.SI.Res.HHnew.Thermal.SH.Oil.WH.Elc.Solar.Solar</t>
  </si>
  <si>
    <t>FEC_per_sqm.kWh.SI.Res.HHnew.Thermal.SH.Oil.CO</t>
  </si>
  <si>
    <t>FEC_per_sqm.kWh.SI.Res.HHnew.Thermal.SH.Oil.CO.LPG.LPG</t>
  </si>
  <si>
    <t>FEC_per_sqm.kWh.SI.Res.HHnew.Thermal.SH.Oil.CO.Elc.Elec</t>
  </si>
  <si>
    <t>FEC_per_sqm.kWh.SI.Res.HHnew.Thermal.SH.Gas</t>
  </si>
  <si>
    <t>FEC_per_sqm.kWh.SI.Res.HHnew.Thermal.SH.Gas.SH</t>
  </si>
  <si>
    <t>FEC_per_sqm.kWh.SI.Res.HHnew.Thermal.SH.Gas.SH.Gas</t>
  </si>
  <si>
    <t>FEC_per_sqm.kWh.SI.Res.HHnew.Thermal.SH.Gas.SH.Elec</t>
  </si>
  <si>
    <t>FEC_per_sqm.kWh.SI.Res.HHnew.Thermal.SH.Gas.SC</t>
  </si>
  <si>
    <t>FEC_per_sqm.kWh.SI.Res.HHnew.Thermal.SH.Gas.SC.AC.Elec</t>
  </si>
  <si>
    <t>FEC_per_sqm.kWh.SI.Res.HHnew.Thermal.SH.Gas.WH</t>
  </si>
  <si>
    <t>FEC_per_sqm.kWh.SI.Res.HHnew.Thermal.SH.Gas.WH.Gas.NoSolar.Gas</t>
  </si>
  <si>
    <t>FEC_per_sqm.kWh.SI.Res.HHnew.Thermal.SH.Gas.WH.Gas.Solar</t>
  </si>
  <si>
    <t>FEC_per_sqm.kWh.SI.Res.HHnew.Thermal.SH.Gas.WH.Gas.Solar.Gas</t>
  </si>
  <si>
    <t>FEC_per_sqm.kWh.SI.Res.HHnew.Thermal.SH.Gas.WH.Gas.Solar.Solar</t>
  </si>
  <si>
    <t>FEC_per_sqm.kWh.SI.Res.HHnew.Thermal.SH.Gas.WH.Elc.NoSolar.Elec</t>
  </si>
  <si>
    <t>FEC_per_sqm.kWh.SI.Res.HHnew.Thermal.SH.Gas.WH.Elc.Solar</t>
  </si>
  <si>
    <t>FEC_per_sqm.kWh.SI.Res.HHnew.Thermal.SH.Gas.WH.Elc.Solar.Elec</t>
  </si>
  <si>
    <t>FEC_per_sqm.kWh.SI.Res.HHnew.Thermal.SH.Gas.WH.Elc.Solar.Solar</t>
  </si>
  <si>
    <t>FEC_per_sqm.kWh.SI.Res.HHnew.Thermal.SH.Gas.CO</t>
  </si>
  <si>
    <t>FEC_per_sqm.kWh.SI.Res.HHnew.Thermal.SH.Gas.CO.Gas.Gas</t>
  </si>
  <si>
    <t>FEC_per_sqm.kWh.SI.Res.HHnew.Thermal.SH.Gas.CO.Elc.Elec</t>
  </si>
  <si>
    <t>FEC_per_sqm.kWh.SI.Res.HHnew.Thermal.SH.Biomass</t>
  </si>
  <si>
    <t>FEC_per_sqm.kWh.SI.Res.HHnew.Thermal.SH.Biomass.SH</t>
  </si>
  <si>
    <t>FEC_per_sqm.kWh.SI.Res.HHnew.Thermal.SH.Biomass.SH.Biomass</t>
  </si>
  <si>
    <t>FEC_per_sqm.kWh.SI.Res.HHnew.Thermal.SH.Biomass.SH.Elec</t>
  </si>
  <si>
    <t>FEC_per_sqm.kWh.SI.Res.HHnew.Thermal.SH.Biomass.SC</t>
  </si>
  <si>
    <t>FEC_per_sqm.kWh.SI.Res.HHnew.Thermal.SH.Biomass.SC.AC.Elec</t>
  </si>
  <si>
    <t>FEC_per_sqm.kWh.SI.Res.HHnew.Thermal.SH.Biomass.WH</t>
  </si>
  <si>
    <t>FEC_per_sqm.kWh.SI.Res.HHnew.Thermal.SH.Biomass.WH.Biomass.NoSolar.Biomass</t>
  </si>
  <si>
    <t>FEC_per_sqm.kWh.SI.Res.HHnew.Thermal.SH.Biomass.WH.Biomass.Solar</t>
  </si>
  <si>
    <t>FEC_per_sqm.kWh.SI.Res.HHnew.Thermal.SH.Biomass.WH.Biomass.Solar.Biomass</t>
  </si>
  <si>
    <t>FEC_per_sqm.kWh.SI.Res.HHnew.Thermal.SH.Biomass.WH.Biomass.Solar.Solar</t>
  </si>
  <si>
    <t>FEC_per_sqm.kWh.SI.Res.HHnew.Thermal.SH.Biomass.WH.LPG.NoSolar.LPG</t>
  </si>
  <si>
    <t>FEC_per_sqm.kWh.SI.Res.HHnew.Thermal.SH.Biomass.WH.LPG.Solar</t>
  </si>
  <si>
    <t>FEC_per_sqm.kWh.SI.Res.HHnew.Thermal.SH.Biomass.WH.LPG.Solar.LPG</t>
  </si>
  <si>
    <t>FEC_per_sqm.kWh.SI.Res.HHnew.Thermal.SH.Biomass.WH.LPG.Solar.Solar</t>
  </si>
  <si>
    <t>FEC_per_sqm.kWh.SI.Res.HHnew.Thermal.SH.Biomass.WH.Elc.NoSolar.Elec</t>
  </si>
  <si>
    <t>FEC_per_sqm.kWh.SI.Res.HHnew.Thermal.SH.Biomass.WH.Elc.Solar</t>
  </si>
  <si>
    <t>FEC_per_sqm.kWh.SI.Res.HHnew.Thermal.SH.Biomass.WH.Elc.Solar.Elec</t>
  </si>
  <si>
    <t>FEC_per_sqm.kWh.SI.Res.HHnew.Thermal.SH.Biomass.WH.Elc.Solar.Solar</t>
  </si>
  <si>
    <t>FEC_per_sqm.kWh.SI.Res.HHnew.Thermal.SH.Biomass.CO</t>
  </si>
  <si>
    <t>FEC_per_sqm.kWh.SI.Res.HHnew.Thermal.SH.Biomass.CO.Biomass.Biomass</t>
  </si>
  <si>
    <t>FEC_per_sqm.kWh.SI.Res.HHnew.Thermal.SH.Biomass.CO.LPG.LPG</t>
  </si>
  <si>
    <t>FEC_per_sqm.kWh.SI.Res.HHnew.Thermal.SH.Biomass.CO.Elc.Elec</t>
  </si>
  <si>
    <t>FEC_per_sqm.kWh.SI.Res.HHnew.Thermal.SH.Geo</t>
  </si>
  <si>
    <t>FEC_per_sqm.kWh.SI.Res.HHnew.Thermal.SH.Geo.SH</t>
  </si>
  <si>
    <t>FEC_per_sqm.kWh.SI.Res.HHnew.Thermal.SH.Geo.SH.Geo</t>
  </si>
  <si>
    <t>FEC_per_sqm.kWh.SI.Res.HHnew.Thermal.SH.Geo.SH.Elec</t>
  </si>
  <si>
    <t>FEC_per_sqm.kWh.SI.Res.HHnew.Thermal.SH.Geo.SC</t>
  </si>
  <si>
    <t>FEC_per_sqm.kWh.SI.Res.HHnew.Thermal.SH.Geo.SC.AC.Elec</t>
  </si>
  <si>
    <t>FEC_per_sqm.kWh.SI.Res.HHnew.Thermal.SH.Geo.WH</t>
  </si>
  <si>
    <t>FEC_per_sqm.kWh.SI.Res.HHnew.Thermal.SH.Geo.WH.Geo.NoSolar.Geo</t>
  </si>
  <si>
    <t>FEC_per_sqm.kWh.SI.Res.HHnew.Thermal.SH.Geo.WH.Geo.Solar</t>
  </si>
  <si>
    <t>FEC_per_sqm.kWh.SI.Res.HHnew.Thermal.SH.Geo.WH.Geo.Solar.Geo</t>
  </si>
  <si>
    <t>FEC_per_sqm.kWh.SI.Res.HHnew.Thermal.SH.Geo.WH.Geo.Solar.Solar</t>
  </si>
  <si>
    <t>FEC_per_sqm.kWh.SI.Res.HHnew.Thermal.SH.Geo.WH.Elc.NoSolar.Elec</t>
  </si>
  <si>
    <t>FEC_per_sqm.kWh.SI.Res.HHnew.Thermal.SH.Geo.WH.Elc.Solar</t>
  </si>
  <si>
    <t>FEC_per_sqm.kWh.SI.Res.HHnew.Thermal.SH.Geo.WH.Elc.Solar.Elec</t>
  </si>
  <si>
    <t>FEC_per_sqm.kWh.SI.Res.HHnew.Thermal.SH.Geo.WH.Elc.Solar.Solar</t>
  </si>
  <si>
    <t>FEC_per_sqm.kWh.SI.Res.HHnew.Thermal.SH.Geo.CO</t>
  </si>
  <si>
    <t>FEC_per_sqm.kWh.SI.Res.HHnew.Thermal.SH.Geo.CO.LPG.LPG</t>
  </si>
  <si>
    <t>FEC_per_sqm.kWh.SI.Res.HHnew.Thermal.SH.Geo.CO.Elc.Elec</t>
  </si>
  <si>
    <t>FEC_per_sqm.kWh.SI.Res.HHnew.Thermal.SH.DistrHeat</t>
  </si>
  <si>
    <t>FEC_per_sqm.kWh.SI.Res.HHnew.Thermal.SH.DistrHeat.SH</t>
  </si>
  <si>
    <t>FEC_per_sqm.kWh.SI.Res.HHnew.Thermal.SH.DistrHeat.SH.Steam_Distr</t>
  </si>
  <si>
    <t>FEC_per_sqm.kWh.SI.Res.HHnew.Thermal.SH.DistrHeat.SH.Elec</t>
  </si>
  <si>
    <t>FEC_per_sqm.kWh.SI.Res.HHnew.Thermal.SH.DistrHeat.SC</t>
  </si>
  <si>
    <t>FEC_per_sqm.kWh.SI.Res.HHnew.Thermal.SH.DistrHeat.SC.AC.Elec</t>
  </si>
  <si>
    <t>FEC_per_sqm.kWh.SI.Res.HHnew.Thermal.SH.DistrHeat.WH</t>
  </si>
  <si>
    <t>FEC_per_sqm.kWh.SI.Res.HHnew.Thermal.SH.DistrHeat.WH.DistrHeat.NoSolar.Steam_Distr</t>
  </si>
  <si>
    <t>FEC_per_sqm.kWh.SI.Res.HHnew.Thermal.SH.DistrHeat.WH.DistrHeat.Solar</t>
  </si>
  <si>
    <t>FEC_per_sqm.kWh.SI.Res.HHnew.Thermal.SH.DistrHeat.WH.DistrHeat.Solar.Steam_Distr</t>
  </si>
  <si>
    <t>FEC_per_sqm.kWh.SI.Res.HHnew.Thermal.SH.DistrHeat.WH.DistrHeat.Solar.Solar</t>
  </si>
  <si>
    <t>FEC_per_sqm.kWh.SI.Res.HHnew.Thermal.SH.DistrHeat.WH.Elc.NoSolar.Elec</t>
  </si>
  <si>
    <t>FEC_per_sqm.kWh.SI.Res.HHnew.Thermal.SH.DistrHeat.WH.Elc.Solar</t>
  </si>
  <si>
    <t>FEC_per_sqm.kWh.SI.Res.HHnew.Thermal.SH.DistrHeat.WH.Elc.Solar.Elec</t>
  </si>
  <si>
    <t>FEC_per_sqm.kWh.SI.Res.HHnew.Thermal.SH.DistrHeat.WH.Elc.Solar.Solar</t>
  </si>
  <si>
    <t>FEC_per_sqm.kWh.SI.Res.HHnew.Thermal.SH.DistrHeat.CO</t>
  </si>
  <si>
    <t>FEC_per_sqm.kWh.SI.Res.HHnew.Thermal.SH.DistrHeat.CO.LPG.LPG</t>
  </si>
  <si>
    <t>FEC_per_sqm.kWh.SI.Res.HHnew.Thermal.SH.DistrHeat.CO.Elc.Elec</t>
  </si>
  <si>
    <t>FEC_per_sqm.kWh.SI.Res.HHnew.Thermal.SH.AdvElc</t>
  </si>
  <si>
    <t>FEC_per_sqm.kWh.SI.Res.HHnew.Thermal.SH.AdvElc.SH</t>
  </si>
  <si>
    <t>FEC_per_sqm.kWh.SI.Res.HHnew.Thermal.SH.AdvElc.SH.Elec</t>
  </si>
  <si>
    <t>FEC_per_sqm.kWh.SI.Res.HHnew.Thermal.SH.AdvElc.SC</t>
  </si>
  <si>
    <t>FEC_per_sqm.kWh.SI.Res.HHnew.Thermal.SH.AdvElc.SC.AC.Elec</t>
  </si>
  <si>
    <t>FEC_per_sqm.kWh.SI.Res.HHnew.Thermal.SH.AdvElc.WH</t>
  </si>
  <si>
    <t>FEC_per_sqm.kWh.SI.Res.HHnew.Thermal.SH.AdvElc.WH.LPG.NoSolar.LPG</t>
  </si>
  <si>
    <t>FEC_per_sqm.kWh.SI.Res.HHnew.Thermal.SH.AdvElc.WH.LPG.Solar</t>
  </si>
  <si>
    <t>FEC_per_sqm.kWh.SI.Res.HHnew.Thermal.SH.AdvElc.WH.LPG.Solar.LPG</t>
  </si>
  <si>
    <t>FEC_per_sqm.kWh.SI.Res.HHnew.Thermal.SH.AdvElc.WH.LPG.Solar.Solar</t>
  </si>
  <si>
    <t>FEC_per_sqm.kWh.SI.Res.HHnew.Thermal.SH.AdvElc.WH.Elc.NoSolar.Elec</t>
  </si>
  <si>
    <t>FEC_per_sqm.kWh.SI.Res.HHnew.Thermal.SH.AdvElc.WH.Elc.Solar</t>
  </si>
  <si>
    <t>FEC_per_sqm.kWh.SI.Res.HHnew.Thermal.SH.AdvElc.WH.Elc.Solar.Elec</t>
  </si>
  <si>
    <t>FEC_per_sqm.kWh.SI.Res.HHnew.Thermal.SH.AdvElc.WH.Elc.Solar.Solar</t>
  </si>
  <si>
    <t>FEC_per_sqm.kWh.SI.Res.HHnew.Thermal.SH.AdvElc.CO</t>
  </si>
  <si>
    <t>FEC_per_sqm.kWh.SI.Res.HHnew.Thermal.SH.AdvElc.CO.LPG.LPG</t>
  </si>
  <si>
    <t>FEC_per_sqm.kWh.SI.Res.HHnew.Thermal.SH.AdvElc.CO.Elc.Elec</t>
  </si>
  <si>
    <t>FEC_per_sqm.kWh.SI.Res.HHnew.Thermal.SH.ConvElc</t>
  </si>
  <si>
    <t>FEC_per_sqm.kWh.SI.Res.HHnew.Thermal.SH.ConvElc.SH</t>
  </si>
  <si>
    <t>FEC_per_sqm.kWh.SI.Res.HHnew.Thermal.SH.ConvElc.SH.Elec</t>
  </si>
  <si>
    <t>FEC_per_sqm.kWh.SI.Res.HHnew.Thermal.SH.ConvElc.SC</t>
  </si>
  <si>
    <t>FEC_per_sqm.kWh.SI.Res.HHnew.Thermal.SH.ConvElc.SC.AC.Elec</t>
  </si>
  <si>
    <t>FEC_per_sqm.kWh.SI.Res.HHnew.Thermal.SH.ConvElc.WH</t>
  </si>
  <si>
    <t>FEC_per_sqm.kWh.SI.Res.HHnew.Thermal.SH.ConvElc.WH.LPG.NoSolar.LPG</t>
  </si>
  <si>
    <t>FEC_per_sqm.kWh.SI.Res.HHnew.Thermal.SH.ConvElc.WH.LPG.Solar</t>
  </si>
  <si>
    <t>FEC_per_sqm.kWh.SI.Res.HHnew.Thermal.SH.ConvElc.WH.LPG.Solar.LPG</t>
  </si>
  <si>
    <t>FEC_per_sqm.kWh.SI.Res.HHnew.Thermal.SH.ConvElc.WH.LPG.Solar.Solar</t>
  </si>
  <si>
    <t>FEC_per_sqm.kWh.SI.Res.HHnew.Thermal.SH.ConvElc.WH.Elc.NoSolar.Elec</t>
  </si>
  <si>
    <t>FEC_per_sqm.kWh.SI.Res.HHnew.Thermal.SH.ConvElc.WH.Elc.Solar</t>
  </si>
  <si>
    <t>FEC_per_sqm.kWh.SI.Res.HHnew.Thermal.SH.ConvElc.WH.Elc.Solar.Elec</t>
  </si>
  <si>
    <t>FEC_per_sqm.kWh.SI.Res.HHnew.Thermal.SH.ConvElc.WH.Elc.Solar.Solar</t>
  </si>
  <si>
    <t>FEC_per_sqm.kWh.SI.Res.HHnew.Thermal.SH.ConvElc.CO</t>
  </si>
  <si>
    <t>FEC_per_sqm.kWh.SI.Res.HHnew.Thermal.SH.ConvElc.CO.LPG.LPG</t>
  </si>
  <si>
    <t>FEC_per_sqm.kWh.SI.Res.HHnew.Thermal.SH.ConvElc.CO.Elc.Elec</t>
  </si>
  <si>
    <t>SI - Thermal energy service of new and renovated households per surface area (detailed structure)</t>
  </si>
  <si>
    <t>TES_per_sqm.kWh.SI.Res.HHnew.Thermal.SH.Solids</t>
  </si>
  <si>
    <t>TES_per_sqm.kWh.SI.Res.HHnew.Thermal.SH.Solids.SH</t>
  </si>
  <si>
    <t>TES_per_sqm.kWh.SI.Res.HHnew.Thermal.SH.Solids.SH.Solids</t>
  </si>
  <si>
    <t>TES_per_sqm.kWh.SI.Res.HHnew.Thermal.SH.Solids.SH.Elec</t>
  </si>
  <si>
    <t>TES_per_sqm.kWh.SI.Res.HHnew.Thermal.SH.Solids.SC</t>
  </si>
  <si>
    <t>TES_per_sqm.kWh.SI.Res.HHnew.Thermal.SH.Solids.SC.AC.Elec</t>
  </si>
  <si>
    <t>TES_per_sqm.kWh.SI.Res.HHnew.Thermal.SH.Solids.WH</t>
  </si>
  <si>
    <t>TES_per_sqm.kWh.SI.Res.HHnew.Thermal.SH.Solids.WH.Solids.NoSolar.Solids</t>
  </si>
  <si>
    <t>TES_per_sqm.kWh.SI.Res.HHnew.Thermal.SH.Solids.WH.LPG.NoSolar.LPG</t>
  </si>
  <si>
    <t>TES_per_sqm.kWh.SI.Res.HHnew.Thermal.SH.Solids.WH.LPG.Solar</t>
  </si>
  <si>
    <t>TES_per_sqm.kWh.SI.Res.HHnew.Thermal.SH.Solids.WH.LPG.Solar.LPG</t>
  </si>
  <si>
    <t>TES_per_sqm.kWh.SI.Res.HHnew.Thermal.SH.Solids.WH.LPG.Solar.Solar</t>
  </si>
  <si>
    <t>TES_per_sqm.kWh.SI.Res.HHnew.Thermal.SH.Solids.WH.Elc.NoSolar.Elec</t>
  </si>
  <si>
    <t>TES_per_sqm.kWh.SI.Res.HHnew.Thermal.SH.Solids.WH.Elc.Solar</t>
  </si>
  <si>
    <t>TES_per_sqm.kWh.SI.Res.HHnew.Thermal.SH.Solids.WH.Elc.Solar.Elec</t>
  </si>
  <si>
    <t>TES_per_sqm.kWh.SI.Res.HHnew.Thermal.SH.Solids.WH.Elc.Solar.Solar</t>
  </si>
  <si>
    <t>TES_per_sqm.kWh.SI.Res.HHnew.Thermal.SH.Solids.CO</t>
  </si>
  <si>
    <t>TES_per_sqm.kWh.SI.Res.HHnew.Thermal.SH.Solids.CO.Solids.Solids</t>
  </si>
  <si>
    <t>TES_per_sqm.kWh.SI.Res.HHnew.Thermal.SH.Solids.CO.LPG.LPG</t>
  </si>
  <si>
    <t>TES_per_sqm.kWh.SI.Res.HHnew.Thermal.SH.Solids.CO.Elc.Elec</t>
  </si>
  <si>
    <t>TES_per_sqm.kWh.SI.Res.HHnew.Thermal.SH.LPG</t>
  </si>
  <si>
    <t>TES_per_sqm.kWh.SI.Res.HHnew.Thermal.SH.LPG.SH</t>
  </si>
  <si>
    <t>TES_per_sqm.kWh.SI.Res.HHnew.Thermal.SH.LPG.SH.LPG</t>
  </si>
  <si>
    <t>TES_per_sqm.kWh.SI.Res.HHnew.Thermal.SH.LPG.SH.Elec</t>
  </si>
  <si>
    <t>TES_per_sqm.kWh.SI.Res.HHnew.Thermal.SH.LPG.SC</t>
  </si>
  <si>
    <t>TES_per_sqm.kWh.SI.Res.HHnew.Thermal.SH.LPG.SC.AC.Elec</t>
  </si>
  <si>
    <t>TES_per_sqm.kWh.SI.Res.HHnew.Thermal.SH.LPG.WH</t>
  </si>
  <si>
    <t>TES_per_sqm.kWh.SI.Res.HHnew.Thermal.SH.LPG.WH.LPG.NoSolar.LPG</t>
  </si>
  <si>
    <t>TES_per_sqm.kWh.SI.Res.HHnew.Thermal.SH.LPG.WH.LPG.Solar</t>
  </si>
  <si>
    <t>TES_per_sqm.kWh.SI.Res.HHnew.Thermal.SH.LPG.WH.LPG.Solar.LPG</t>
  </si>
  <si>
    <t>TES_per_sqm.kWh.SI.Res.HHnew.Thermal.SH.LPG.WH.LPG.Solar.Solar</t>
  </si>
  <si>
    <t>TES_per_sqm.kWh.SI.Res.HHnew.Thermal.SH.LPG.WH.Elc.NoSolar.Elec</t>
  </si>
  <si>
    <t>TES_per_sqm.kWh.SI.Res.HHnew.Thermal.SH.LPG.WH.Elc.Solar</t>
  </si>
  <si>
    <t>TES_per_sqm.kWh.SI.Res.HHnew.Thermal.SH.LPG.WH.Elc.Solar.Elec</t>
  </si>
  <si>
    <t>TES_per_sqm.kWh.SI.Res.HHnew.Thermal.SH.LPG.WH.Elc.Solar.Solar</t>
  </si>
  <si>
    <t>TES_per_sqm.kWh.SI.Res.HHnew.Thermal.SH.LPG.CO</t>
  </si>
  <si>
    <t>TES_per_sqm.kWh.SI.Res.HHnew.Thermal.SH.LPG.CO.LPG.LPG</t>
  </si>
  <si>
    <t>TES_per_sqm.kWh.SI.Res.HHnew.Thermal.SH.LPG.CO.Elc.Elec</t>
  </si>
  <si>
    <t>TES_per_sqm.kWh.SI.Res.HHnew.Thermal.SH.Oil</t>
  </si>
  <si>
    <t>TES_per_sqm.kWh.SI.Res.HHnew.Thermal.SH.Oil.SH</t>
  </si>
  <si>
    <t>TES_per_sqm.kWh.SI.Res.HHnew.Thermal.SH.Oil.SH.Oil</t>
  </si>
  <si>
    <t>TES_per_sqm.kWh.SI.Res.HHnew.Thermal.SH.Oil.SH.Elec</t>
  </si>
  <si>
    <t>TES_per_sqm.kWh.SI.Res.HHnew.Thermal.SH.Oil.SC</t>
  </si>
  <si>
    <t>TES_per_sqm.kWh.SI.Res.HHnew.Thermal.SH.Oil.SC.AC.Elec</t>
  </si>
  <si>
    <t>TES_per_sqm.kWh.SI.Res.HHnew.Thermal.SH.Oil.WH</t>
  </si>
  <si>
    <t>TES_per_sqm.kWh.SI.Res.HHnew.Thermal.SH.Oil.WH.Oil.NoSolar.Oil</t>
  </si>
  <si>
    <t>TES_per_sqm.kWh.SI.Res.HHnew.Thermal.SH.Oil.WH.Oil.Solar</t>
  </si>
  <si>
    <t>TES_per_sqm.kWh.SI.Res.HHnew.Thermal.SH.Oil.WH.Oil.Solar.Oil</t>
  </si>
  <si>
    <t>TES_per_sqm.kWh.SI.Res.HHnew.Thermal.SH.Oil.WH.Oil.Solar.Solar</t>
  </si>
  <si>
    <t>TES_per_sqm.kWh.SI.Res.HHnew.Thermal.SH.Oil.WH.Elc.NoSolar.Elec</t>
  </si>
  <si>
    <t>TES_per_sqm.kWh.SI.Res.HHnew.Thermal.SH.Oil.WH.Elc.Solar</t>
  </si>
  <si>
    <t>TES_per_sqm.kWh.SI.Res.HHnew.Thermal.SH.Oil.WH.Elc.Solar.Elec</t>
  </si>
  <si>
    <t>TES_per_sqm.kWh.SI.Res.HHnew.Thermal.SH.Oil.WH.Elc.Solar.Solar</t>
  </si>
  <si>
    <t>TES_per_sqm.kWh.SI.Res.HHnew.Thermal.SH.Oil.CO</t>
  </si>
  <si>
    <t>TES_per_sqm.kWh.SI.Res.HHnew.Thermal.SH.Oil.CO.LPG.LPG</t>
  </si>
  <si>
    <t>TES_per_sqm.kWh.SI.Res.HHnew.Thermal.SH.Oil.CO.Elc.Elec</t>
  </si>
  <si>
    <t>TES_per_sqm.kWh.SI.Res.HHnew.Thermal.SH.Gas</t>
  </si>
  <si>
    <t>TES_per_sqm.kWh.SI.Res.HHnew.Thermal.SH.Gas.SH</t>
  </si>
  <si>
    <t>TES_per_sqm.kWh.SI.Res.HHnew.Thermal.SH.Gas.SH.Gas</t>
  </si>
  <si>
    <t>TES_per_sqm.kWh.SI.Res.HHnew.Thermal.SH.Gas.SH.Elec</t>
  </si>
  <si>
    <t>TES_per_sqm.kWh.SI.Res.HHnew.Thermal.SH.Gas.SC</t>
  </si>
  <si>
    <t>TES_per_sqm.kWh.SI.Res.HHnew.Thermal.SH.Gas.SC.AC.Elec</t>
  </si>
  <si>
    <t>TES_per_sqm.kWh.SI.Res.HHnew.Thermal.SH.Gas.WH</t>
  </si>
  <si>
    <t>TES_per_sqm.kWh.SI.Res.HHnew.Thermal.SH.Gas.WH.Gas.NoSolar.Gas</t>
  </si>
  <si>
    <t>TES_per_sqm.kWh.SI.Res.HHnew.Thermal.SH.Gas.WH.Gas.Solar</t>
  </si>
  <si>
    <t>TES_per_sqm.kWh.SI.Res.HHnew.Thermal.SH.Gas.WH.Gas.Solar.Gas</t>
  </si>
  <si>
    <t>TES_per_sqm.kWh.SI.Res.HHnew.Thermal.SH.Gas.WH.Gas.Solar.Solar</t>
  </si>
  <si>
    <t>TES_per_sqm.kWh.SI.Res.HHnew.Thermal.SH.Gas.WH.Elc.NoSolar.Elec</t>
  </si>
  <si>
    <t>TES_per_sqm.kWh.SI.Res.HHnew.Thermal.SH.Gas.WH.Elc.Solar</t>
  </si>
  <si>
    <t>TES_per_sqm.kWh.SI.Res.HHnew.Thermal.SH.Gas.WH.Elc.Solar.Elec</t>
  </si>
  <si>
    <t>TES_per_sqm.kWh.SI.Res.HHnew.Thermal.SH.Gas.WH.Elc.Solar.Solar</t>
  </si>
  <si>
    <t>TES_per_sqm.kWh.SI.Res.HHnew.Thermal.SH.Gas.CO</t>
  </si>
  <si>
    <t>TES_per_sqm.kWh.SI.Res.HHnew.Thermal.SH.Gas.CO.Gas.Gas</t>
  </si>
  <si>
    <t>TES_per_sqm.kWh.SI.Res.HHnew.Thermal.SH.Gas.CO.Elc.Elec</t>
  </si>
  <si>
    <t>TES_per_sqm.kWh.SI.Res.HHnew.Thermal.SH.Biomass</t>
  </si>
  <si>
    <t>TES_per_sqm.kWh.SI.Res.HHnew.Thermal.SH.Biomass.SH</t>
  </si>
  <si>
    <t>TES_per_sqm.kWh.SI.Res.HHnew.Thermal.SH.Biomass.SH.Biomass</t>
  </si>
  <si>
    <t>TES_per_sqm.kWh.SI.Res.HHnew.Thermal.SH.Biomass.SH.Elec</t>
  </si>
  <si>
    <t>TES_per_sqm.kWh.SI.Res.HHnew.Thermal.SH.Biomass.SC</t>
  </si>
  <si>
    <t>TES_per_sqm.kWh.SI.Res.HHnew.Thermal.SH.Biomass.SC.AC.Elec</t>
  </si>
  <si>
    <t>TES_per_sqm.kWh.SI.Res.HHnew.Thermal.SH.Biomass.WH</t>
  </si>
  <si>
    <t>TES_per_sqm.kWh.SI.Res.HHnew.Thermal.SH.Biomass.WH.Biomass.NoSolar.Biomass</t>
  </si>
  <si>
    <t>TES_per_sqm.kWh.SI.Res.HHnew.Thermal.SH.Biomass.WH.Biomass.Solar</t>
  </si>
  <si>
    <t>TES_per_sqm.kWh.SI.Res.HHnew.Thermal.SH.Biomass.WH.Biomass.Solar.Biomass</t>
  </si>
  <si>
    <t>TES_per_sqm.kWh.SI.Res.HHnew.Thermal.SH.Biomass.WH.Biomass.Solar.Solar</t>
  </si>
  <si>
    <t>TES_per_sqm.kWh.SI.Res.HHnew.Thermal.SH.Biomass.WH.LPG.NoSolar.LPG</t>
  </si>
  <si>
    <t>TES_per_sqm.kWh.SI.Res.HHnew.Thermal.SH.Biomass.WH.LPG.Solar</t>
  </si>
  <si>
    <t>TES_per_sqm.kWh.SI.Res.HHnew.Thermal.SH.Biomass.WH.LPG.Solar.LPG</t>
  </si>
  <si>
    <t>TES_per_sqm.kWh.SI.Res.HHnew.Thermal.SH.Biomass.WH.LPG.Solar.Solar</t>
  </si>
  <si>
    <t>TES_per_sqm.kWh.SI.Res.HHnew.Thermal.SH.Biomass.WH.Elc.NoSolar.Elec</t>
  </si>
  <si>
    <t>TES_per_sqm.kWh.SI.Res.HHnew.Thermal.SH.Biomass.WH.Elc.Solar</t>
  </si>
  <si>
    <t>TES_per_sqm.kWh.SI.Res.HHnew.Thermal.SH.Biomass.WH.Elc.Solar.Elec</t>
  </si>
  <si>
    <t>TES_per_sqm.kWh.SI.Res.HHnew.Thermal.SH.Biomass.WH.Elc.Solar.Solar</t>
  </si>
  <si>
    <t>TES_per_sqm.kWh.SI.Res.HHnew.Thermal.SH.Biomass.CO</t>
  </si>
  <si>
    <t>TES_per_sqm.kWh.SI.Res.HHnew.Thermal.SH.Biomass.CO.Biomass.Biomass</t>
  </si>
  <si>
    <t>TES_per_sqm.kWh.SI.Res.HHnew.Thermal.SH.Biomass.CO.LPG.LPG</t>
  </si>
  <si>
    <t>TES_per_sqm.kWh.SI.Res.HHnew.Thermal.SH.Biomass.CO.Elc.Elec</t>
  </si>
  <si>
    <t>TES_per_sqm.kWh.SI.Res.HHnew.Thermal.SH.Geo</t>
  </si>
  <si>
    <t>TES_per_sqm.kWh.SI.Res.HHnew.Thermal.SH.Geo.SH</t>
  </si>
  <si>
    <t>TES_per_sqm.kWh.SI.Res.HHnew.Thermal.SH.Geo.SH.Geo</t>
  </si>
  <si>
    <t>TES_per_sqm.kWh.SI.Res.HHnew.Thermal.SH.Geo.SH.Elec</t>
  </si>
  <si>
    <t>TES_per_sqm.kWh.SI.Res.HHnew.Thermal.SH.Geo.SC</t>
  </si>
  <si>
    <t>TES_per_sqm.kWh.SI.Res.HHnew.Thermal.SH.Geo.SC.AC.Elec</t>
  </si>
  <si>
    <t>TES_per_sqm.kWh.SI.Res.HHnew.Thermal.SH.Geo.WH</t>
  </si>
  <si>
    <t>TES_per_sqm.kWh.SI.Res.HHnew.Thermal.SH.Geo.WH.Geo.NoSolar.Geo</t>
  </si>
  <si>
    <t>TES_per_sqm.kWh.SI.Res.HHnew.Thermal.SH.Geo.WH.Geo.Solar</t>
  </si>
  <si>
    <t>TES_per_sqm.kWh.SI.Res.HHnew.Thermal.SH.Geo.WH.Geo.Solar.Geo</t>
  </si>
  <si>
    <t>TES_per_sqm.kWh.SI.Res.HHnew.Thermal.SH.Geo.WH.Geo.Solar.Solar</t>
  </si>
  <si>
    <t>TES_per_sqm.kWh.SI.Res.HHnew.Thermal.SH.Geo.WH.Elc.NoSolar.Elec</t>
  </si>
  <si>
    <t>TES_per_sqm.kWh.SI.Res.HHnew.Thermal.SH.Geo.WH.Elc.Solar</t>
  </si>
  <si>
    <t>TES_per_sqm.kWh.SI.Res.HHnew.Thermal.SH.Geo.WH.Elc.Solar.Elec</t>
  </si>
  <si>
    <t>TES_per_sqm.kWh.SI.Res.HHnew.Thermal.SH.Geo.WH.Elc.Solar.Solar</t>
  </si>
  <si>
    <t>TES_per_sqm.kWh.SI.Res.HHnew.Thermal.SH.Geo.CO</t>
  </si>
  <si>
    <t>TES_per_sqm.kWh.SI.Res.HHnew.Thermal.SH.Geo.CO.LPG.LPG</t>
  </si>
  <si>
    <t>TES_per_sqm.kWh.SI.Res.HHnew.Thermal.SH.Geo.CO.Elc.Elec</t>
  </si>
  <si>
    <t>TES_per_sqm.kWh.SI.Res.HHnew.Thermal.SH.DistrHeat</t>
  </si>
  <si>
    <t>TES_per_sqm.kWh.SI.Res.HHnew.Thermal.SH.DistrHeat.SH</t>
  </si>
  <si>
    <t>TES_per_sqm.kWh.SI.Res.HHnew.Thermal.SH.DistrHeat.SH.Steam_Distr</t>
  </si>
  <si>
    <t>TES_per_sqm.kWh.SI.Res.HHnew.Thermal.SH.DistrHeat.SH.Elec</t>
  </si>
  <si>
    <t>TES_per_sqm.kWh.SI.Res.HHnew.Thermal.SH.DistrHeat.SC</t>
  </si>
  <si>
    <t>TES_per_sqm.kWh.SI.Res.HHnew.Thermal.SH.DistrHeat.SC.AC.Elec</t>
  </si>
  <si>
    <t>TES_per_sqm.kWh.SI.Res.HHnew.Thermal.SH.DistrHeat.WH</t>
  </si>
  <si>
    <t>TES_per_sqm.kWh.SI.Res.HHnew.Thermal.SH.DistrHeat.WH.DistrHeat.NoSolar.Steam_Distr</t>
  </si>
  <si>
    <t>TES_per_sqm.kWh.SI.Res.HHnew.Thermal.SH.DistrHeat.WH.DistrHeat.Solar</t>
  </si>
  <si>
    <t>TES_per_sqm.kWh.SI.Res.HHnew.Thermal.SH.DistrHeat.WH.DistrHeat.Solar.Steam_Distr</t>
  </si>
  <si>
    <t>TES_per_sqm.kWh.SI.Res.HHnew.Thermal.SH.DistrHeat.WH.DistrHeat.Solar.Solar</t>
  </si>
  <si>
    <t>TES_per_sqm.kWh.SI.Res.HHnew.Thermal.SH.DistrHeat.WH.Elc.NoSolar.Elec</t>
  </si>
  <si>
    <t>TES_per_sqm.kWh.SI.Res.HHnew.Thermal.SH.DistrHeat.WH.Elc.Solar</t>
  </si>
  <si>
    <t>TES_per_sqm.kWh.SI.Res.HHnew.Thermal.SH.DistrHeat.WH.Elc.Solar.Elec</t>
  </si>
  <si>
    <t>TES_per_sqm.kWh.SI.Res.HHnew.Thermal.SH.DistrHeat.WH.Elc.Solar.Solar</t>
  </si>
  <si>
    <t>TES_per_sqm.kWh.SI.Res.HHnew.Thermal.SH.DistrHeat.CO</t>
  </si>
  <si>
    <t>TES_per_sqm.kWh.SI.Res.HHnew.Thermal.SH.DistrHeat.CO.LPG.LPG</t>
  </si>
  <si>
    <t>TES_per_sqm.kWh.SI.Res.HHnew.Thermal.SH.DistrHeat.CO.Elc.Elec</t>
  </si>
  <si>
    <t>TES_per_sqm.kWh.SI.Res.HHnew.Thermal.SH.AdvElc</t>
  </si>
  <si>
    <t>TES_per_sqm.kWh.SI.Res.HHnew.Thermal.SH.AdvElc.SH</t>
  </si>
  <si>
    <t>TES_per_sqm.kWh.SI.Res.HHnew.Thermal.SH.AdvElc.SH.Elec</t>
  </si>
  <si>
    <t>TES_per_sqm.kWh.SI.Res.HHnew.Thermal.SH.AdvElc.SC</t>
  </si>
  <si>
    <t>TES_per_sqm.kWh.SI.Res.HHnew.Thermal.SH.AdvElc.SC.AC.Elec</t>
  </si>
  <si>
    <t>TES_per_sqm.kWh.SI.Res.HHnew.Thermal.SH.AdvElc.WH</t>
  </si>
  <si>
    <t>TES_per_sqm.kWh.SI.Res.HHnew.Thermal.SH.AdvElc.WH.LPG.NoSolar.LPG</t>
  </si>
  <si>
    <t>TES_per_sqm.kWh.SI.Res.HHnew.Thermal.SH.AdvElc.WH.LPG.Solar</t>
  </si>
  <si>
    <t>TES_per_sqm.kWh.SI.Res.HHnew.Thermal.SH.AdvElc.WH.LPG.Solar.LPG</t>
  </si>
  <si>
    <t>TES_per_sqm.kWh.SI.Res.HHnew.Thermal.SH.AdvElc.WH.LPG.Solar.Solar</t>
  </si>
  <si>
    <t>TES_per_sqm.kWh.SI.Res.HHnew.Thermal.SH.AdvElc.WH.Elc.NoSolar.Elec</t>
  </si>
  <si>
    <t>TES_per_sqm.kWh.SI.Res.HHnew.Thermal.SH.AdvElc.WH.Elc.Solar</t>
  </si>
  <si>
    <t>TES_per_sqm.kWh.SI.Res.HHnew.Thermal.SH.AdvElc.WH.Elc.Solar.Elec</t>
  </si>
  <si>
    <t>TES_per_sqm.kWh.SI.Res.HHnew.Thermal.SH.AdvElc.WH.Elc.Solar.Solar</t>
  </si>
  <si>
    <t>TES_per_sqm.kWh.SI.Res.HHnew.Thermal.SH.AdvElc.CO</t>
  </si>
  <si>
    <t>TES_per_sqm.kWh.SI.Res.HHnew.Thermal.SH.AdvElc.CO.LPG.LPG</t>
  </si>
  <si>
    <t>TES_per_sqm.kWh.SI.Res.HHnew.Thermal.SH.AdvElc.CO.Elc.Elec</t>
  </si>
  <si>
    <t>TES_per_sqm.kWh.SI.Res.HHnew.Thermal.SH.ConvElc</t>
  </si>
  <si>
    <t>TES_per_sqm.kWh.SI.Res.HHnew.Thermal.SH.ConvElc.SH</t>
  </si>
  <si>
    <t>TES_per_sqm.kWh.SI.Res.HHnew.Thermal.SH.ConvElc.SH.Elec</t>
  </si>
  <si>
    <t>TES_per_sqm.kWh.SI.Res.HHnew.Thermal.SH.ConvElc.SC</t>
  </si>
  <si>
    <t>TES_per_sqm.kWh.SI.Res.HHnew.Thermal.SH.ConvElc.SC.AC.Elec</t>
  </si>
  <si>
    <t>TES_per_sqm.kWh.SI.Res.HHnew.Thermal.SH.ConvElc.WH</t>
  </si>
  <si>
    <t>TES_per_sqm.kWh.SI.Res.HHnew.Thermal.SH.ConvElc.WH.LPG.NoSolar.LPG</t>
  </si>
  <si>
    <t>TES_per_sqm.kWh.SI.Res.HHnew.Thermal.SH.ConvElc.WH.LPG.Solar</t>
  </si>
  <si>
    <t>TES_per_sqm.kWh.SI.Res.HHnew.Thermal.SH.ConvElc.WH.LPG.Solar.LPG</t>
  </si>
  <si>
    <t>TES_per_sqm.kWh.SI.Res.HHnew.Thermal.SH.ConvElc.WH.LPG.Solar.Solar</t>
  </si>
  <si>
    <t>TES_per_sqm.kWh.SI.Res.HHnew.Thermal.SH.ConvElc.WH.Elc.NoSolar.Elec</t>
  </si>
  <si>
    <t>TES_per_sqm.kWh.SI.Res.HHnew.Thermal.SH.ConvElc.WH.Elc.Solar</t>
  </si>
  <si>
    <t>TES_per_sqm.kWh.SI.Res.HHnew.Thermal.SH.ConvElc.WH.Elc.Solar.Elec</t>
  </si>
  <si>
    <t>TES_per_sqm.kWh.SI.Res.HHnew.Thermal.SH.ConvElc.WH.Elc.Solar.Solar</t>
  </si>
  <si>
    <t>TES_per_sqm.kWh.SI.Res.HHnew.Thermal.SH.ConvElc.CO</t>
  </si>
  <si>
    <t>TES_per_sqm.kWh.SI.Res.HHnew.Thermal.SH.ConvElc.CO.LPG.LPG</t>
  </si>
  <si>
    <t>TES_per_sqm.kWh.SI.Res.HHnew.Thermal.SH.ConvElc.CO.Elc.Elec</t>
  </si>
  <si>
    <t>SI - CO2 emissions in new and renovated households per surface area (detailed structure)</t>
  </si>
  <si>
    <t>EMI_per_sqm.kgCO2.SI.Res.HHnew.Thermal.SH.Solids</t>
  </si>
  <si>
    <t>EMI_per_sqm.kgCO2.SI.Res.HHnew.Thermal.SH.Solids.SH</t>
  </si>
  <si>
    <t>EMI_per_sqm.kgCO2.SI.Res.HHnew.Thermal.SH.Solids.SH.Solids</t>
  </si>
  <si>
    <t>EMI_per_sqm.kgCO2.SI.Res.HHnew.Thermal.SH.Solids.SH.Elec</t>
  </si>
  <si>
    <t>EMI_per_sqm.kgCO2.SI.Res.HHnew.Thermal.SH.Solids.SC</t>
  </si>
  <si>
    <t>EMI_per_sqm.kgCO2.SI.Res.HHnew.Thermal.SH.Solids.SC.AC.Elec</t>
  </si>
  <si>
    <t>EMI_per_sqm.kgCO2.SI.Res.HHnew.Thermal.SH.Solids.WH</t>
  </si>
  <si>
    <t>EMI_per_sqm.kgCO2.SI.Res.HHnew.Thermal.SH.Solids.WH.Solids.NoSolar.Solids</t>
  </si>
  <si>
    <t>EMI_per_sqm.kgCO2.SI.Res.HHnew.Thermal.SH.Solids.WH.LPG.NoSolar.LPG</t>
  </si>
  <si>
    <t>EMI_per_sqm.kgCO2.SI.Res.HHnew.Thermal.SH.Solids.WH.LPG.Solar</t>
  </si>
  <si>
    <t>EMI_per_sqm.kgCO2.SI.Res.HHnew.Thermal.SH.Solids.WH.LPG.Solar.LPG</t>
  </si>
  <si>
    <t>EMI_per_sqm.kgCO2.SI.Res.HHnew.Thermal.SH.Solids.WH.LPG.Solar.Solar</t>
  </si>
  <si>
    <t>EMI_per_sqm.kgCO2.SI.Res.HHnew.Thermal.SH.Solids.WH.Elc.NoSolar.Elec</t>
  </si>
  <si>
    <t>EMI_per_sqm.kgCO2.SI.Res.HHnew.Thermal.SH.Solids.WH.Elc.Solar</t>
  </si>
  <si>
    <t>EMI_per_sqm.kgCO2.SI.Res.HHnew.Thermal.SH.Solids.WH.Elc.Solar.Elec</t>
  </si>
  <si>
    <t>EMI_per_sqm.kgCO2.SI.Res.HHnew.Thermal.SH.Solids.WH.Elc.Solar.Solar</t>
  </si>
  <si>
    <t>EMI_per_sqm.kgCO2.SI.Res.HHnew.Thermal.SH.Solids.CO</t>
  </si>
  <si>
    <t>EMI_per_sqm.kgCO2.SI.Res.HHnew.Thermal.SH.Solids.CO.Solids.Solids</t>
  </si>
  <si>
    <t>EMI_per_sqm.kgCO2.SI.Res.HHnew.Thermal.SH.Solids.CO.LPG.LPG</t>
  </si>
  <si>
    <t>EMI_per_sqm.kgCO2.SI.Res.HHnew.Thermal.SH.Solids.CO.Elc.Elec</t>
  </si>
  <si>
    <t>EMI_per_sqm.kgCO2.SI.Res.HHnew.Thermal.SH.LPG</t>
  </si>
  <si>
    <t>EMI_per_sqm.kgCO2.SI.Res.HHnew.Thermal.SH.LPG.SH</t>
  </si>
  <si>
    <t>EMI_per_sqm.kgCO2.SI.Res.HHnew.Thermal.SH.LPG.SH.LPG</t>
  </si>
  <si>
    <t>EMI_per_sqm.kgCO2.SI.Res.HHnew.Thermal.SH.LPG.SH.Elec</t>
  </si>
  <si>
    <t>EMI_per_sqm.kgCO2.SI.Res.HHnew.Thermal.SH.LPG.SC</t>
  </si>
  <si>
    <t>EMI_per_sqm.kgCO2.SI.Res.HHnew.Thermal.SH.LPG.SC.AC.Elec</t>
  </si>
  <si>
    <t>EMI_per_sqm.kgCO2.SI.Res.HHnew.Thermal.SH.LPG.WH</t>
  </si>
  <si>
    <t>EMI_per_sqm.kgCO2.SI.Res.HHnew.Thermal.SH.LPG.WH.LPG.NoSolar.LPG</t>
  </si>
  <si>
    <t>EMI_per_sqm.kgCO2.SI.Res.HHnew.Thermal.SH.LPG.WH.LPG.Solar</t>
  </si>
  <si>
    <t>EMI_per_sqm.kgCO2.SI.Res.HHnew.Thermal.SH.LPG.WH.LPG.Solar.LPG</t>
  </si>
  <si>
    <t>EMI_per_sqm.kgCO2.SI.Res.HHnew.Thermal.SH.LPG.WH.LPG.Solar.Solar</t>
  </si>
  <si>
    <t>EMI_per_sqm.kgCO2.SI.Res.HHnew.Thermal.SH.LPG.WH.Elc.NoSolar.Elec</t>
  </si>
  <si>
    <t>EMI_per_sqm.kgCO2.SI.Res.HHnew.Thermal.SH.LPG.WH.Elc.Solar</t>
  </si>
  <si>
    <t>EMI_per_sqm.kgCO2.SI.Res.HHnew.Thermal.SH.LPG.WH.Elc.Solar.Elec</t>
  </si>
  <si>
    <t>EMI_per_sqm.kgCO2.SI.Res.HHnew.Thermal.SH.LPG.WH.Elc.Solar.Solar</t>
  </si>
  <si>
    <t>EMI_per_sqm.kgCO2.SI.Res.HHnew.Thermal.SH.LPG.CO</t>
  </si>
  <si>
    <t>EMI_per_sqm.kgCO2.SI.Res.HHnew.Thermal.SH.LPG.CO.LPG.LPG</t>
  </si>
  <si>
    <t>EMI_per_sqm.kgCO2.SI.Res.HHnew.Thermal.SH.LPG.CO.Elc.Elec</t>
  </si>
  <si>
    <t>EMI_per_sqm.kgCO2.SI.Res.HHnew.Thermal.SH.Oil</t>
  </si>
  <si>
    <t>EMI_per_sqm.kgCO2.SI.Res.HHnew.Thermal.SH.Oil.SH</t>
  </si>
  <si>
    <t>EMI_per_sqm.kgCO2.SI.Res.HHnew.Thermal.SH.Oil.SH.Oil</t>
  </si>
  <si>
    <t>EMI_per_sqm.kgCO2.SI.Res.HHnew.Thermal.SH.Oil.SH.Elec</t>
  </si>
  <si>
    <t>EMI_per_sqm.kgCO2.SI.Res.HHnew.Thermal.SH.Oil.SC</t>
  </si>
  <si>
    <t>EMI_per_sqm.kgCO2.SI.Res.HHnew.Thermal.SH.Oil.SC.AC.Elec</t>
  </si>
  <si>
    <t>EMI_per_sqm.kgCO2.SI.Res.HHnew.Thermal.SH.Oil.WH</t>
  </si>
  <si>
    <t>EMI_per_sqm.kgCO2.SI.Res.HHnew.Thermal.SH.Oil.WH.Oil.NoSolar.Oil</t>
  </si>
  <si>
    <t>EMI_per_sqm.kgCO2.SI.Res.HHnew.Thermal.SH.Oil.WH.Oil.Solar</t>
  </si>
  <si>
    <t>EMI_per_sqm.kgCO2.SI.Res.HHnew.Thermal.SH.Oil.WH.Oil.Solar.Oil</t>
  </si>
  <si>
    <t>EMI_per_sqm.kgCO2.SI.Res.HHnew.Thermal.SH.Oil.WH.Oil.Solar.Solar</t>
  </si>
  <si>
    <t>EMI_per_sqm.kgCO2.SI.Res.HHnew.Thermal.SH.Oil.WH.Elc.NoSolar.Elec</t>
  </si>
  <si>
    <t>EMI_per_sqm.kgCO2.SI.Res.HHnew.Thermal.SH.Oil.WH.Elc.Solar</t>
  </si>
  <si>
    <t>EMI_per_sqm.kgCO2.SI.Res.HHnew.Thermal.SH.Oil.WH.Elc.Solar.Elec</t>
  </si>
  <si>
    <t>EMI_per_sqm.kgCO2.SI.Res.HHnew.Thermal.SH.Oil.WH.Elc.Solar.Solar</t>
  </si>
  <si>
    <t>EMI_per_sqm.kgCO2.SI.Res.HHnew.Thermal.SH.Oil.CO</t>
  </si>
  <si>
    <t>EMI_per_sqm.kgCO2.SI.Res.HHnew.Thermal.SH.Oil.CO.LPG.LPG</t>
  </si>
  <si>
    <t>EMI_per_sqm.kgCO2.SI.Res.HHnew.Thermal.SH.Oil.CO.Elc.Elec</t>
  </si>
  <si>
    <t>EMI_per_sqm.kgCO2.SI.Res.HHnew.Thermal.SH.Gas</t>
  </si>
  <si>
    <t>EMI_per_sqm.kgCO2.SI.Res.HHnew.Thermal.SH.Gas.SH</t>
  </si>
  <si>
    <t>EMI_per_sqm.kgCO2.SI.Res.HHnew.Thermal.SH.Gas.SH.Gas</t>
  </si>
  <si>
    <t>EMI_per_sqm.kgCO2.SI.Res.HHnew.Thermal.SH.Gas.SH.Elec</t>
  </si>
  <si>
    <t>EMI_per_sqm.kgCO2.SI.Res.HHnew.Thermal.SH.Gas.SC</t>
  </si>
  <si>
    <t>EMI_per_sqm.kgCO2.SI.Res.HHnew.Thermal.SH.Gas.SC.AC.Elec</t>
  </si>
  <si>
    <t>EMI_per_sqm.kgCO2.SI.Res.HHnew.Thermal.SH.Gas.WH</t>
  </si>
  <si>
    <t>EMI_per_sqm.kgCO2.SI.Res.HHnew.Thermal.SH.Gas.WH.Gas.NoSolar.Gas</t>
  </si>
  <si>
    <t>EMI_per_sqm.kgCO2.SI.Res.HHnew.Thermal.SH.Gas.WH.Gas.Solar</t>
  </si>
  <si>
    <t>EMI_per_sqm.kgCO2.SI.Res.HHnew.Thermal.SH.Gas.WH.Gas.Solar.Gas</t>
  </si>
  <si>
    <t>EMI_per_sqm.kgCO2.SI.Res.HHnew.Thermal.SH.Gas.WH.Gas.Solar.Solar</t>
  </si>
  <si>
    <t>EMI_per_sqm.kgCO2.SI.Res.HHnew.Thermal.SH.Gas.WH.Elc.NoSolar.Elec</t>
  </si>
  <si>
    <t>EMI_per_sqm.kgCO2.SI.Res.HHnew.Thermal.SH.Gas.WH.Elc.Solar</t>
  </si>
  <si>
    <t>EMI_per_sqm.kgCO2.SI.Res.HHnew.Thermal.SH.Gas.WH.Elc.Solar.Elec</t>
  </si>
  <si>
    <t>EMI_per_sqm.kgCO2.SI.Res.HHnew.Thermal.SH.Gas.WH.Elc.Solar.Solar</t>
  </si>
  <si>
    <t>EMI_per_sqm.kgCO2.SI.Res.HHnew.Thermal.SH.Gas.CO</t>
  </si>
  <si>
    <t>EMI_per_sqm.kgCO2.SI.Res.HHnew.Thermal.SH.Gas.CO.Gas.Gas</t>
  </si>
  <si>
    <t>EMI_per_sqm.kgCO2.SI.Res.HHnew.Thermal.SH.Gas.CO.Elc.Elec</t>
  </si>
  <si>
    <t>EMI_per_sqm.kgCO2.SI.Res.HHnew.Thermal.SH.Biomass</t>
  </si>
  <si>
    <t>EMI_per_sqm.kgCO2.SI.Res.HHnew.Thermal.SH.Biomass.SH</t>
  </si>
  <si>
    <t>EMI_per_sqm.kgCO2.SI.Res.HHnew.Thermal.SH.Biomass.SH.Biomass</t>
  </si>
  <si>
    <t>EMI_per_sqm.kgCO2.SI.Res.HHnew.Thermal.SH.Biomass.SH.Elec</t>
  </si>
  <si>
    <t>EMI_per_sqm.kgCO2.SI.Res.HHnew.Thermal.SH.Biomass.SC</t>
  </si>
  <si>
    <t>EMI_per_sqm.kgCO2.SI.Res.HHnew.Thermal.SH.Biomass.SC.AC.Elec</t>
  </si>
  <si>
    <t>EMI_per_sqm.kgCO2.SI.Res.HHnew.Thermal.SH.Biomass.WH</t>
  </si>
  <si>
    <t>EMI_per_sqm.kgCO2.SI.Res.HHnew.Thermal.SH.Biomass.WH.Biomass.NoSolar.Biomass</t>
  </si>
  <si>
    <t>EMI_per_sqm.kgCO2.SI.Res.HHnew.Thermal.SH.Biomass.WH.Biomass.Solar</t>
  </si>
  <si>
    <t>EMI_per_sqm.kgCO2.SI.Res.HHnew.Thermal.SH.Biomass.WH.Biomass.Solar.Biomass</t>
  </si>
  <si>
    <t>EMI_per_sqm.kgCO2.SI.Res.HHnew.Thermal.SH.Biomass.WH.Biomass.Solar.Solar</t>
  </si>
  <si>
    <t>EMI_per_sqm.kgCO2.SI.Res.HHnew.Thermal.SH.Biomass.WH.LPG.NoSolar.LPG</t>
  </si>
  <si>
    <t>EMI_per_sqm.kgCO2.SI.Res.HHnew.Thermal.SH.Biomass.WH.LPG.Solar</t>
  </si>
  <si>
    <t>EMI_per_sqm.kgCO2.SI.Res.HHnew.Thermal.SH.Biomass.WH.LPG.Solar.LPG</t>
  </si>
  <si>
    <t>EMI_per_sqm.kgCO2.SI.Res.HHnew.Thermal.SH.Biomass.WH.LPG.Solar.Solar</t>
  </si>
  <si>
    <t>EMI_per_sqm.kgCO2.SI.Res.HHnew.Thermal.SH.Biomass.WH.Elc.NoSolar.Elec</t>
  </si>
  <si>
    <t>EMI_per_sqm.kgCO2.SI.Res.HHnew.Thermal.SH.Biomass.WH.Elc.Solar</t>
  </si>
  <si>
    <t>EMI_per_sqm.kgCO2.SI.Res.HHnew.Thermal.SH.Biomass.WH.Elc.Solar.Elec</t>
  </si>
  <si>
    <t>EMI_per_sqm.kgCO2.SI.Res.HHnew.Thermal.SH.Biomass.WH.Elc.Solar.Solar</t>
  </si>
  <si>
    <t>EMI_per_sqm.kgCO2.SI.Res.HHnew.Thermal.SH.Biomass.CO</t>
  </si>
  <si>
    <t>EMI_per_sqm.kgCO2.SI.Res.HHnew.Thermal.SH.Biomass.CO.Biomass.Biomass</t>
  </si>
  <si>
    <t>EMI_per_sqm.kgCO2.SI.Res.HHnew.Thermal.SH.Biomass.CO.LPG.LPG</t>
  </si>
  <si>
    <t>EMI_per_sqm.kgCO2.SI.Res.HHnew.Thermal.SH.Biomass.CO.Elc.Elec</t>
  </si>
  <si>
    <t>EMI_per_sqm.kgCO2.SI.Res.HHnew.Thermal.SH.Geo</t>
  </si>
  <si>
    <t>EMI_per_sqm.kgCO2.SI.Res.HHnew.Thermal.SH.Geo.SH</t>
  </si>
  <si>
    <t>EMI_per_sqm.kgCO2.SI.Res.HHnew.Thermal.SH.Geo.SH.Geo</t>
  </si>
  <si>
    <t>EMI_per_sqm.kgCO2.SI.Res.HHnew.Thermal.SH.Geo.SH.Elec</t>
  </si>
  <si>
    <t>EMI_per_sqm.kgCO2.SI.Res.HHnew.Thermal.SH.Geo.SC</t>
  </si>
  <si>
    <t>EMI_per_sqm.kgCO2.SI.Res.HHnew.Thermal.SH.Geo.SC.AC.Elec</t>
  </si>
  <si>
    <t>EMI_per_sqm.kgCO2.SI.Res.HHnew.Thermal.SH.Geo.WH</t>
  </si>
  <si>
    <t>EMI_per_sqm.kgCO2.SI.Res.HHnew.Thermal.SH.Geo.WH.Geo.NoSolar.Geo</t>
  </si>
  <si>
    <t>EMI_per_sqm.kgCO2.SI.Res.HHnew.Thermal.SH.Geo.WH.Geo.Solar</t>
  </si>
  <si>
    <t>EMI_per_sqm.kgCO2.SI.Res.HHnew.Thermal.SH.Geo.WH.Geo.Solar.Geo</t>
  </si>
  <si>
    <t>EMI_per_sqm.kgCO2.SI.Res.HHnew.Thermal.SH.Geo.WH.Geo.Solar.Solar</t>
  </si>
  <si>
    <t>EMI_per_sqm.kgCO2.SI.Res.HHnew.Thermal.SH.Geo.WH.Elc.NoSolar.Elec</t>
  </si>
  <si>
    <t>EMI_per_sqm.kgCO2.SI.Res.HHnew.Thermal.SH.Geo.WH.Elc.Solar</t>
  </si>
  <si>
    <t>EMI_per_sqm.kgCO2.SI.Res.HHnew.Thermal.SH.Geo.WH.Elc.Solar.Elec</t>
  </si>
  <si>
    <t>EMI_per_sqm.kgCO2.SI.Res.HHnew.Thermal.SH.Geo.WH.Elc.Solar.Solar</t>
  </si>
  <si>
    <t>EMI_per_sqm.kgCO2.SI.Res.HHnew.Thermal.SH.Geo.CO</t>
  </si>
  <si>
    <t>EMI_per_sqm.kgCO2.SI.Res.HHnew.Thermal.SH.Geo.CO.LPG.LPG</t>
  </si>
  <si>
    <t>EMI_per_sqm.kgCO2.SI.Res.HHnew.Thermal.SH.Geo.CO.Elc.Elec</t>
  </si>
  <si>
    <t>EMI_per_sqm.kgCO2.SI.Res.HHnew.Thermal.SH.DistrHeat</t>
  </si>
  <si>
    <t>EMI_per_sqm.kgCO2.SI.Res.HHnew.Thermal.SH.DistrHeat.SH</t>
  </si>
  <si>
    <t>EMI_per_sqm.kgCO2.SI.Res.HHnew.Thermal.SH.DistrHeat.SH.Steam_Distr</t>
  </si>
  <si>
    <t>EMI_per_sqm.kgCO2.SI.Res.HHnew.Thermal.SH.DistrHeat.SH.Elec</t>
  </si>
  <si>
    <t>EMI_per_sqm.kgCO2.SI.Res.HHnew.Thermal.SH.DistrHeat.SC</t>
  </si>
  <si>
    <t>EMI_per_sqm.kgCO2.SI.Res.HHnew.Thermal.SH.DistrHeat.SC.AC.Elec</t>
  </si>
  <si>
    <t>EMI_per_sqm.kgCO2.SI.Res.HHnew.Thermal.SH.DistrHeat.WH</t>
  </si>
  <si>
    <t>EMI_per_sqm.kgCO2.SI.Res.HHnew.Thermal.SH.DistrHeat.WH.DistrHeat.NoSolar.Steam_Distr</t>
  </si>
  <si>
    <t>EMI_per_sqm.kgCO2.SI.Res.HHnew.Thermal.SH.DistrHeat.WH.DistrHeat.Solar</t>
  </si>
  <si>
    <t>EMI_per_sqm.kgCO2.SI.Res.HHnew.Thermal.SH.DistrHeat.WH.DistrHeat.Solar.Steam_Distr</t>
  </si>
  <si>
    <t>EMI_per_sqm.kgCO2.SI.Res.HHnew.Thermal.SH.DistrHeat.WH.DistrHeat.Solar.Solar</t>
  </si>
  <si>
    <t>EMI_per_sqm.kgCO2.SI.Res.HHnew.Thermal.SH.DistrHeat.WH.Elc.NoSolar.Elec</t>
  </si>
  <si>
    <t>EMI_per_sqm.kgCO2.SI.Res.HHnew.Thermal.SH.DistrHeat.WH.Elc.Solar</t>
  </si>
  <si>
    <t>EMI_per_sqm.kgCO2.SI.Res.HHnew.Thermal.SH.DistrHeat.WH.Elc.Solar.Elec</t>
  </si>
  <si>
    <t>EMI_per_sqm.kgCO2.SI.Res.HHnew.Thermal.SH.DistrHeat.WH.Elc.Solar.Solar</t>
  </si>
  <si>
    <t>EMI_per_sqm.kgCO2.SI.Res.HHnew.Thermal.SH.DistrHeat.CO</t>
  </si>
  <si>
    <t>EMI_per_sqm.kgCO2.SI.Res.HHnew.Thermal.SH.DistrHeat.CO.LPG.LPG</t>
  </si>
  <si>
    <t>EMI_per_sqm.kgCO2.SI.Res.HHnew.Thermal.SH.DistrHeat.CO.Elc.Elec</t>
  </si>
  <si>
    <t>EMI_per_sqm.kgCO2.SI.Res.HHnew.Thermal.SH.AdvElc</t>
  </si>
  <si>
    <t>EMI_per_sqm.kgCO2.SI.Res.HHnew.Thermal.SH.AdvElc.SH</t>
  </si>
  <si>
    <t>EMI_per_sqm.kgCO2.SI.Res.HHnew.Thermal.SH.AdvElc.SH.Elec</t>
  </si>
  <si>
    <t>EMI_per_sqm.kgCO2.SI.Res.HHnew.Thermal.SH.AdvElc.SC</t>
  </si>
  <si>
    <t>EMI_per_sqm.kgCO2.SI.Res.HHnew.Thermal.SH.AdvElc.SC.AC.Elec</t>
  </si>
  <si>
    <t>EMI_per_sqm.kgCO2.SI.Res.HHnew.Thermal.SH.AdvElc.WH</t>
  </si>
  <si>
    <t>EMI_per_sqm.kgCO2.SI.Res.HHnew.Thermal.SH.AdvElc.WH.LPG.NoSolar.LPG</t>
  </si>
  <si>
    <t>EMI_per_sqm.kgCO2.SI.Res.HHnew.Thermal.SH.AdvElc.WH.LPG.Solar</t>
  </si>
  <si>
    <t>EMI_per_sqm.kgCO2.SI.Res.HHnew.Thermal.SH.AdvElc.WH.LPG.Solar.LPG</t>
  </si>
  <si>
    <t>EMI_per_sqm.kgCO2.SI.Res.HHnew.Thermal.SH.AdvElc.WH.LPG.Solar.Solar</t>
  </si>
  <si>
    <t>EMI_per_sqm.kgCO2.SI.Res.HHnew.Thermal.SH.AdvElc.WH.Elc.NoSolar.Elec</t>
  </si>
  <si>
    <t>EMI_per_sqm.kgCO2.SI.Res.HHnew.Thermal.SH.AdvElc.WH.Elc.Solar</t>
  </si>
  <si>
    <t>EMI_per_sqm.kgCO2.SI.Res.HHnew.Thermal.SH.AdvElc.WH.Elc.Solar.Elec</t>
  </si>
  <si>
    <t>EMI_per_sqm.kgCO2.SI.Res.HHnew.Thermal.SH.AdvElc.WH.Elc.Solar.Solar</t>
  </si>
  <si>
    <t>EMI_per_sqm.kgCO2.SI.Res.HHnew.Thermal.SH.AdvElc.CO</t>
  </si>
  <si>
    <t>EMI_per_sqm.kgCO2.SI.Res.HHnew.Thermal.SH.AdvElc.CO.LPG.LPG</t>
  </si>
  <si>
    <t>EMI_per_sqm.kgCO2.SI.Res.HHnew.Thermal.SH.AdvElc.CO.Elc.Elec</t>
  </si>
  <si>
    <t>EMI_per_sqm.kgCO2.SI.Res.HHnew.Thermal.SH.ConvElc</t>
  </si>
  <si>
    <t>EMI_per_sqm.kgCO2.SI.Res.HHnew.Thermal.SH.ConvElc.SH</t>
  </si>
  <si>
    <t>EMI_per_sqm.kgCO2.SI.Res.HHnew.Thermal.SH.ConvElc.SH.Elec</t>
  </si>
  <si>
    <t>EMI_per_sqm.kgCO2.SI.Res.HHnew.Thermal.SH.ConvElc.SC</t>
  </si>
  <si>
    <t>EMI_per_sqm.kgCO2.SI.Res.HHnew.Thermal.SH.ConvElc.SC.AC.Elec</t>
  </si>
  <si>
    <t>EMI_per_sqm.kgCO2.SI.Res.HHnew.Thermal.SH.ConvElc.WH</t>
  </si>
  <si>
    <t>EMI_per_sqm.kgCO2.SI.Res.HHnew.Thermal.SH.ConvElc.WH.LPG.NoSolar.LPG</t>
  </si>
  <si>
    <t>EMI_per_sqm.kgCO2.SI.Res.HHnew.Thermal.SH.ConvElc.WH.LPG.Solar</t>
  </si>
  <si>
    <t>EMI_per_sqm.kgCO2.SI.Res.HHnew.Thermal.SH.ConvElc.WH.LPG.Solar.LPG</t>
  </si>
  <si>
    <t>EMI_per_sqm.kgCO2.SI.Res.HHnew.Thermal.SH.ConvElc.WH.LPG.Solar.Solar</t>
  </si>
  <si>
    <t>EMI_per_sqm.kgCO2.SI.Res.HHnew.Thermal.SH.ConvElc.WH.Elc.NoSolar.Elec</t>
  </si>
  <si>
    <t>EMI_per_sqm.kgCO2.SI.Res.HHnew.Thermal.SH.ConvElc.WH.Elc.Solar</t>
  </si>
  <si>
    <t>EMI_per_sqm.kgCO2.SI.Res.HHnew.Thermal.SH.ConvElc.WH.Elc.Solar.Elec</t>
  </si>
  <si>
    <t>EMI_per_sqm.kgCO2.SI.Res.HHnew.Thermal.SH.ConvElc.WH.Elc.Solar.Solar</t>
  </si>
  <si>
    <t>EMI_per_sqm.kgCO2.SI.Res.HHnew.Thermal.SH.ConvElc.CO</t>
  </si>
  <si>
    <t>EMI_per_sqm.kgCO2.SI.Res.HHnew.Thermal.SH.ConvElc.CO.LPG.LPG</t>
  </si>
  <si>
    <t>EMI_per_sqm.kgCO2.SI.Res.HHnew.Thermal.SH.ConvElc.CO.Elc.Elec</t>
  </si>
  <si>
    <t>SI - Household type: Solids</t>
  </si>
  <si>
    <t>SI - Household type: LPG</t>
  </si>
  <si>
    <t>SI - Household type: Diesel oil</t>
  </si>
  <si>
    <t>SI - Household type: Gas</t>
  </si>
  <si>
    <t>SI - Household type: Biomass</t>
  </si>
  <si>
    <t>SI - Household type: Geothermal</t>
  </si>
  <si>
    <t>SI - Household type: Distributed heat</t>
  </si>
  <si>
    <t>SI - Household type: Advanced electric heating</t>
  </si>
  <si>
    <t>SI - Household type: Conventional electric heating</t>
  </si>
  <si>
    <t>SI - Residential / specific electric uses</t>
  </si>
  <si>
    <t>SI - Refrigerators and freezers</t>
  </si>
  <si>
    <t>SI - Washing machines</t>
  </si>
  <si>
    <t>SI - Clothes dryers</t>
  </si>
  <si>
    <t>SI - Dishwashers</t>
  </si>
  <si>
    <t>SI - TV and multimedia</t>
  </si>
  <si>
    <t>SI - ICT equipment</t>
  </si>
  <si>
    <t>SI - Lighting</t>
  </si>
  <si>
    <t>SI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</si>
</sst>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45432.7890625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16375.919252097823</v>
      </c>
      <c r="C3" s="182">
        <v>16843.595095225672</v>
      </c>
      <c r="D3" s="182">
        <v>17246.405976832226</v>
      </c>
      <c r="E3" s="182">
        <v>17850.701960541777</v>
      </c>
      <c r="F3" s="182">
        <v>18303.615286373908</v>
      </c>
      <c r="G3" s="182">
        <v>18681.751402904552</v>
      </c>
      <c r="H3" s="182">
        <v>18922.769248867713</v>
      </c>
      <c r="I3" s="182">
        <v>20156.368364520324</v>
      </c>
      <c r="J3" s="182">
        <v>20734.645365770088</v>
      </c>
      <c r="K3" s="182">
        <v>21164.585722172676</v>
      </c>
      <c r="L3" s="182">
        <v>21370.628492497017</v>
      </c>
      <c r="M3" s="182">
        <v>21540.249030918083</v>
      </c>
      <c r="N3" s="182">
        <v>21068.551036706802</v>
      </c>
      <c r="O3" s="182">
        <v>20239.115589029981</v>
      </c>
      <c r="P3" s="182">
        <v>20567.643053802349</v>
      </c>
      <c r="Q3" s="182">
        <v>20985</v>
      </c>
      <c r="R3" s="182">
        <v>21918.464024408604</v>
      </c>
      <c r="S3" s="182">
        <v>22335.511035116677</v>
      </c>
      <c r="T3" s="182">
        <v>23122.267991276956</v>
      </c>
      <c r="U3" s="182">
        <v>24385.080452293034</v>
      </c>
      <c r="V3" s="182">
        <v>22803.732025200788</v>
      </c>
      <c r="W3" s="182">
        <v>25145.239801569205</v>
      </c>
      <c r="DA3" s="210" t="s">
        <v>221</v>
      </c>
    </row>
    <row r="4" spans="1:105" ht="12" customHeight="1" x14ac:dyDescent="0.25">
      <c r="A4" s="183" t="s">
        <v>90</v>
      </c>
      <c r="B4" s="36">
        <v>1987755</v>
      </c>
      <c r="C4" s="36">
        <v>1990094</v>
      </c>
      <c r="D4" s="36">
        <v>1994026</v>
      </c>
      <c r="E4" s="36">
        <v>1995033</v>
      </c>
      <c r="F4" s="36">
        <v>1996433</v>
      </c>
      <c r="G4" s="36">
        <v>1997590</v>
      </c>
      <c r="H4" s="36">
        <v>2003358</v>
      </c>
      <c r="I4" s="36">
        <v>2010377</v>
      </c>
      <c r="J4" s="36">
        <v>2010269</v>
      </c>
      <c r="K4" s="36">
        <v>2032362</v>
      </c>
      <c r="L4" s="36">
        <v>2046976</v>
      </c>
      <c r="M4" s="36">
        <v>2050189</v>
      </c>
      <c r="N4" s="36">
        <v>2055496</v>
      </c>
      <c r="O4" s="36">
        <v>2058821</v>
      </c>
      <c r="P4" s="36">
        <v>2061085</v>
      </c>
      <c r="Q4" s="36">
        <v>2062874</v>
      </c>
      <c r="R4" s="36">
        <v>2064188</v>
      </c>
      <c r="S4" s="36">
        <v>2065895</v>
      </c>
      <c r="T4" s="36">
        <v>2066880</v>
      </c>
      <c r="U4" s="36">
        <v>2080908</v>
      </c>
      <c r="V4" s="36">
        <v>2095861</v>
      </c>
      <c r="W4" s="36">
        <v>2108977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692915</v>
      </c>
      <c r="C6" s="35">
        <v>697606</v>
      </c>
      <c r="D6" s="35">
        <v>702911</v>
      </c>
      <c r="E6" s="35">
        <v>707239</v>
      </c>
      <c r="F6" s="35">
        <v>711757</v>
      </c>
      <c r="G6" s="35">
        <v>716239</v>
      </c>
      <c r="H6" s="35">
        <v>732496</v>
      </c>
      <c r="I6" s="35">
        <v>741338</v>
      </c>
      <c r="J6" s="35">
        <v>750451</v>
      </c>
      <c r="K6" s="35">
        <v>772321</v>
      </c>
      <c r="L6" s="35">
        <v>798353</v>
      </c>
      <c r="M6" s="35">
        <v>805259</v>
      </c>
      <c r="N6" s="35">
        <v>819903</v>
      </c>
      <c r="O6" s="35">
        <v>825179</v>
      </c>
      <c r="P6" s="35">
        <v>825425</v>
      </c>
      <c r="Q6" s="35">
        <v>832811</v>
      </c>
      <c r="R6" s="35">
        <v>839101</v>
      </c>
      <c r="S6" s="35">
        <v>837073</v>
      </c>
      <c r="T6" s="35">
        <v>839513</v>
      </c>
      <c r="U6" s="35">
        <v>851087</v>
      </c>
      <c r="V6" s="35">
        <v>853016</v>
      </c>
      <c r="W6" s="35">
        <v>854183</v>
      </c>
      <c r="DA6" s="59" t="s">
        <v>223</v>
      </c>
    </row>
    <row r="7" spans="1:105" ht="12" customHeight="1" x14ac:dyDescent="0.25">
      <c r="A7" s="185" t="s">
        <v>187</v>
      </c>
      <c r="B7" s="114">
        <v>51729.954277777775</v>
      </c>
      <c r="C7" s="114">
        <v>52444.468844444447</v>
      </c>
      <c r="D7" s="114">
        <v>53210.362700000005</v>
      </c>
      <c r="E7" s="114">
        <v>53918.441376005212</v>
      </c>
      <c r="F7" s="114">
        <v>54651.16807561669</v>
      </c>
      <c r="G7" s="114">
        <v>55385.985225301236</v>
      </c>
      <c r="H7" s="114">
        <v>57040.148936862002</v>
      </c>
      <c r="I7" s="114">
        <v>58126.160086549113</v>
      </c>
      <c r="J7" s="114">
        <v>59236.593849431789</v>
      </c>
      <c r="K7" s="114">
        <v>61360.475247832612</v>
      </c>
      <c r="L7" s="114">
        <v>63823.276326523643</v>
      </c>
      <c r="M7" s="114">
        <v>64742.823600000003</v>
      </c>
      <c r="N7" s="114">
        <v>66195.350081846525</v>
      </c>
      <c r="O7" s="114">
        <v>66769.199078865757</v>
      </c>
      <c r="P7" s="114">
        <v>66842.484698917979</v>
      </c>
      <c r="Q7" s="114">
        <v>67540.972099999999</v>
      </c>
      <c r="R7" s="114">
        <v>68292.201220509305</v>
      </c>
      <c r="S7" s="114">
        <v>68432.68715984482</v>
      </c>
      <c r="T7" s="114">
        <v>69007.968600000007</v>
      </c>
      <c r="U7" s="114">
        <v>70426.229236875763</v>
      </c>
      <c r="V7" s="114">
        <v>71112.45135829525</v>
      </c>
      <c r="W7" s="114">
        <v>71751.372000000003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20805</v>
      </c>
      <c r="D8" s="138">
        <v>21528</v>
      </c>
      <c r="E8" s="138">
        <v>20675</v>
      </c>
      <c r="F8" s="138">
        <v>20965</v>
      </c>
      <c r="G8" s="138">
        <v>21034</v>
      </c>
      <c r="H8" s="138">
        <v>32914</v>
      </c>
      <c r="I8" s="138">
        <v>25877</v>
      </c>
      <c r="J8" s="138">
        <v>26353</v>
      </c>
      <c r="K8" s="138">
        <v>39322</v>
      </c>
      <c r="L8" s="138">
        <v>43993</v>
      </c>
      <c r="M8" s="138">
        <v>25472</v>
      </c>
      <c r="N8" s="138">
        <v>33371</v>
      </c>
      <c r="O8" s="138">
        <v>24344</v>
      </c>
      <c r="P8" s="138">
        <v>19436</v>
      </c>
      <c r="Q8" s="138">
        <v>26582</v>
      </c>
      <c r="R8" s="138">
        <v>25658</v>
      </c>
      <c r="S8" s="138">
        <v>19514</v>
      </c>
      <c r="T8" s="138">
        <v>21907</v>
      </c>
      <c r="U8" s="138">
        <v>31098</v>
      </c>
      <c r="V8" s="138">
        <v>21722</v>
      </c>
      <c r="W8" s="138">
        <v>21005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1917.5141888888975</v>
      </c>
      <c r="D9" s="39">
        <v>1977.0309333333355</v>
      </c>
      <c r="E9" s="39">
        <v>1928.4730426718741</v>
      </c>
      <c r="F9" s="39">
        <v>1960.5866218337032</v>
      </c>
      <c r="G9" s="39">
        <v>1970.5159052400993</v>
      </c>
      <c r="H9" s="39">
        <v>2897.7013004496548</v>
      </c>
      <c r="I9" s="39">
        <v>2357.7685385759974</v>
      </c>
      <c r="J9" s="39">
        <v>2397.4955406604568</v>
      </c>
      <c r="K9" s="39">
        <v>3426.7701539563786</v>
      </c>
      <c r="L9" s="39">
        <v>3803.6895120243644</v>
      </c>
      <c r="M9" s="39">
        <v>2305.6023179208059</v>
      </c>
      <c r="N9" s="39">
        <v>2850.6010707354144</v>
      </c>
      <c r="O9" s="39">
        <v>1997.3811303525652</v>
      </c>
      <c r="P9" s="39">
        <v>1505.9257311633337</v>
      </c>
      <c r="Q9" s="39">
        <v>2131.5754455264614</v>
      </c>
      <c r="R9" s="39">
        <v>2197.1579205093003</v>
      </c>
      <c r="S9" s="39">
        <v>1748.7159171132953</v>
      </c>
      <c r="T9" s="39">
        <v>2028.6011401551802</v>
      </c>
      <c r="U9" s="39">
        <v>2875.8357035424274</v>
      </c>
      <c r="V9" s="39">
        <v>2163.8795325305982</v>
      </c>
      <c r="W9" s="39">
        <v>2119.9375528158707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2594.38</v>
      </c>
      <c r="C11" s="41">
        <v>2877.1</v>
      </c>
      <c r="D11" s="41">
        <v>2674.53</v>
      </c>
      <c r="E11" s="41">
        <v>3063.34</v>
      </c>
      <c r="F11" s="41">
        <v>3072.24</v>
      </c>
      <c r="G11" s="41">
        <v>3192.52</v>
      </c>
      <c r="H11" s="41">
        <v>2978.51</v>
      </c>
      <c r="I11" s="41">
        <v>2685.84</v>
      </c>
      <c r="J11" s="41">
        <v>2793.77</v>
      </c>
      <c r="K11" s="41">
        <v>2795.7</v>
      </c>
      <c r="L11" s="41">
        <v>3136.59</v>
      </c>
      <c r="M11" s="41">
        <v>2826.88</v>
      </c>
      <c r="N11" s="41">
        <v>2836.51</v>
      </c>
      <c r="O11" s="41">
        <v>2870.67</v>
      </c>
      <c r="P11" s="41">
        <v>2345.7199999999998</v>
      </c>
      <c r="Q11" s="41">
        <v>2703.06</v>
      </c>
      <c r="R11" s="41">
        <v>2759.75</v>
      </c>
      <c r="S11" s="41">
        <v>2834.88</v>
      </c>
      <c r="T11" s="41">
        <v>2579.61</v>
      </c>
      <c r="U11" s="41">
        <v>2600.7199999999998</v>
      </c>
      <c r="V11" s="41">
        <v>2690.84</v>
      </c>
      <c r="W11" s="41">
        <v>2985.84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2805.3885714285716</v>
      </c>
      <c r="C12" s="187">
        <f t="shared" ref="C12:W12" si="0">AVERAGE($B11:$V11)</f>
        <v>2805.3885714285716</v>
      </c>
      <c r="D12" s="187">
        <f t="shared" si="0"/>
        <v>2805.3885714285716</v>
      </c>
      <c r="E12" s="187">
        <f t="shared" si="0"/>
        <v>2805.3885714285716</v>
      </c>
      <c r="F12" s="187">
        <f t="shared" si="0"/>
        <v>2805.3885714285716</v>
      </c>
      <c r="G12" s="187">
        <f t="shared" si="0"/>
        <v>2805.3885714285716</v>
      </c>
      <c r="H12" s="187">
        <f t="shared" si="0"/>
        <v>2805.3885714285716</v>
      </c>
      <c r="I12" s="187">
        <f t="shared" si="0"/>
        <v>2805.3885714285716</v>
      </c>
      <c r="J12" s="187">
        <f t="shared" si="0"/>
        <v>2805.3885714285716</v>
      </c>
      <c r="K12" s="187">
        <f t="shared" si="0"/>
        <v>2805.3885714285716</v>
      </c>
      <c r="L12" s="187">
        <f t="shared" si="0"/>
        <v>2805.3885714285716</v>
      </c>
      <c r="M12" s="187">
        <f t="shared" si="0"/>
        <v>2805.3885714285716</v>
      </c>
      <c r="N12" s="187">
        <f t="shared" si="0"/>
        <v>2805.3885714285716</v>
      </c>
      <c r="O12" s="187">
        <f t="shared" si="0"/>
        <v>2805.3885714285716</v>
      </c>
      <c r="P12" s="187">
        <f t="shared" si="0"/>
        <v>2805.3885714285716</v>
      </c>
      <c r="Q12" s="187">
        <f t="shared" si="0"/>
        <v>2805.3885714285716</v>
      </c>
      <c r="R12" s="187">
        <f t="shared" si="0"/>
        <v>2805.3885714285716</v>
      </c>
      <c r="S12" s="187">
        <f t="shared" si="0"/>
        <v>2805.3885714285716</v>
      </c>
      <c r="T12" s="187">
        <f t="shared" si="0"/>
        <v>2805.3885714285716</v>
      </c>
      <c r="U12" s="187">
        <f t="shared" si="0"/>
        <v>2805.3885714285716</v>
      </c>
      <c r="V12" s="187">
        <f t="shared" si="0"/>
        <v>2805.3885714285716</v>
      </c>
      <c r="W12" s="187">
        <f t="shared" si="0"/>
        <v>2805.3885714285716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0.92478454728960391</v>
      </c>
      <c r="C13" s="189">
        <f t="shared" si="1"/>
        <v>1.0255620306226996</v>
      </c>
      <c r="D13" s="189">
        <f t="shared" si="1"/>
        <v>0.95335456458285384</v>
      </c>
      <c r="E13" s="189">
        <f t="shared" si="1"/>
        <v>1.0919485561460291</v>
      </c>
      <c r="F13" s="189">
        <f t="shared" si="1"/>
        <v>1.0951210221960592</v>
      </c>
      <c r="G13" s="189">
        <f t="shared" si="1"/>
        <v>1.1379956532632096</v>
      </c>
      <c r="H13" s="189">
        <f t="shared" si="1"/>
        <v>1.0617103207500667</v>
      </c>
      <c r="I13" s="189">
        <f t="shared" si="1"/>
        <v>0.95738609166440913</v>
      </c>
      <c r="J13" s="189">
        <f t="shared" si="1"/>
        <v>0.99585848051606796</v>
      </c>
      <c r="K13" s="189">
        <f t="shared" si="1"/>
        <v>0.9965464422550071</v>
      </c>
      <c r="L13" s="189">
        <f t="shared" si="1"/>
        <v>1.1180590211083568</v>
      </c>
      <c r="M13" s="189">
        <f t="shared" si="1"/>
        <v>1.0076607671358997</v>
      </c>
      <c r="N13" s="189">
        <f t="shared" si="1"/>
        <v>1.0110934466934043</v>
      </c>
      <c r="O13" s="189">
        <f t="shared" si="1"/>
        <v>1.0232700130157675</v>
      </c>
      <c r="P13" s="189">
        <f t="shared" si="1"/>
        <v>0.83614798459291595</v>
      </c>
      <c r="Q13" s="189">
        <f t="shared" si="1"/>
        <v>0.96352427878592828</v>
      </c>
      <c r="R13" s="189">
        <f t="shared" ref="R13:V13" si="2">R11/R12</f>
        <v>0.98373181815404231</v>
      </c>
      <c r="S13" s="189">
        <f t="shared" si="2"/>
        <v>1.0105124220123314</v>
      </c>
      <c r="T13" s="189">
        <f t="shared" si="2"/>
        <v>0.91951967947399182</v>
      </c>
      <c r="U13" s="189">
        <f t="shared" si="2"/>
        <v>0.92704448377917592</v>
      </c>
      <c r="V13" s="189">
        <f t="shared" si="2"/>
        <v>0.95916837596217885</v>
      </c>
      <c r="W13" s="189">
        <f t="shared" ref="W13" si="3">W11/W12</f>
        <v>1.0643231495305971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2.8686851922674497</v>
      </c>
      <c r="C17" s="14">
        <f t="shared" si="4"/>
        <v>2.8527478261368167</v>
      </c>
      <c r="D17" s="14">
        <f t="shared" si="4"/>
        <v>2.8368114882253943</v>
      </c>
      <c r="E17" s="14">
        <f t="shared" si="4"/>
        <v>2.8208752628178027</v>
      </c>
      <c r="F17" s="14">
        <f t="shared" si="4"/>
        <v>2.8049362352600675</v>
      </c>
      <c r="G17" s="14">
        <f t="shared" si="4"/>
        <v>2.7889992027800776</v>
      </c>
      <c r="H17" s="14">
        <f t="shared" si="4"/>
        <v>2.7349746619776765</v>
      </c>
      <c r="I17" s="14">
        <f t="shared" si="4"/>
        <v>2.7118224075927579</v>
      </c>
      <c r="J17" s="14">
        <f t="shared" si="4"/>
        <v>2.6787478462950944</v>
      </c>
      <c r="K17" s="14">
        <f t="shared" si="4"/>
        <v>2.631499078750934</v>
      </c>
      <c r="L17" s="14">
        <f t="shared" si="4"/>
        <v>2.5639986321840089</v>
      </c>
      <c r="M17" s="14">
        <f t="shared" si="4"/>
        <v>2.5459994858796984</v>
      </c>
      <c r="N17" s="14">
        <f t="shared" si="4"/>
        <v>2.5069989986620369</v>
      </c>
      <c r="O17" s="14">
        <f t="shared" si="4"/>
        <v>2.4949992668257432</v>
      </c>
      <c r="P17" s="14">
        <f t="shared" si="4"/>
        <v>2.4969985159160433</v>
      </c>
      <c r="Q17" s="14">
        <f t="shared" si="4"/>
        <v>2.4770013844677843</v>
      </c>
      <c r="R17" s="14">
        <f t="shared" ref="R17:V17" si="5">R4/R6</f>
        <v>2.4599994517942418</v>
      </c>
      <c r="S17" s="14">
        <f t="shared" si="5"/>
        <v>2.4679986094402757</v>
      </c>
      <c r="T17" s="14">
        <f t="shared" si="5"/>
        <v>2.4619988016862155</v>
      </c>
      <c r="U17" s="14">
        <f t="shared" si="5"/>
        <v>2.4450003348658833</v>
      </c>
      <c r="V17" s="14">
        <f t="shared" si="5"/>
        <v>2.4570008065499356</v>
      </c>
      <c r="W17" s="14">
        <f t="shared" ref="W17" si="6">W4/W6</f>
        <v>2.4689990318233916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26.02431098288158</v>
      </c>
      <c r="C18" s="94">
        <f t="shared" si="7"/>
        <v>26.352759640722724</v>
      </c>
      <c r="D18" s="94">
        <f t="shared" si="7"/>
        <v>26.684889113782869</v>
      </c>
      <c r="E18" s="94">
        <f t="shared" si="7"/>
        <v>27.026340604894862</v>
      </c>
      <c r="F18" s="94">
        <f t="shared" si="7"/>
        <v>27.374406291429107</v>
      </c>
      <c r="G18" s="94">
        <f t="shared" si="7"/>
        <v>27.726402928179073</v>
      </c>
      <c r="H18" s="94">
        <f t="shared" si="7"/>
        <v>28.472269527893665</v>
      </c>
      <c r="I18" s="94">
        <f t="shared" si="7"/>
        <v>28.91306460755824</v>
      </c>
      <c r="J18" s="94">
        <f t="shared" si="7"/>
        <v>29.466998620299965</v>
      </c>
      <c r="K18" s="94">
        <f t="shared" si="7"/>
        <v>30.191705635035792</v>
      </c>
      <c r="L18" s="94">
        <f t="shared" si="7"/>
        <v>31.179298793206975</v>
      </c>
      <c r="M18" s="94">
        <f t="shared" si="7"/>
        <v>31.578953745240074</v>
      </c>
      <c r="N18" s="94">
        <f t="shared" si="7"/>
        <v>32.204076330893628</v>
      </c>
      <c r="O18" s="94">
        <f t="shared" si="7"/>
        <v>32.430793681852748</v>
      </c>
      <c r="P18" s="94">
        <f t="shared" si="7"/>
        <v>32.430726873912519</v>
      </c>
      <c r="Q18" s="94">
        <f t="shared" si="7"/>
        <v>32.741200916779206</v>
      </c>
      <c r="R18" s="94">
        <f t="shared" ref="R18:V18" si="8">R7*1000/R4</f>
        <v>33.084293301050728</v>
      </c>
      <c r="S18" s="94">
        <f t="shared" si="8"/>
        <v>33.124958993484576</v>
      </c>
      <c r="T18" s="94">
        <f t="shared" si="8"/>
        <v>33.387506096144918</v>
      </c>
      <c r="U18" s="94">
        <f t="shared" si="8"/>
        <v>33.84398985292755</v>
      </c>
      <c r="V18" s="94">
        <f t="shared" si="8"/>
        <v>33.929946383989801</v>
      </c>
      <c r="W18" s="94">
        <f t="shared" ref="W18" si="9">W7*1000/W4</f>
        <v>34.021884544023003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74.655555555555551</v>
      </c>
      <c r="C19" s="15">
        <f t="shared" si="10"/>
        <v>75.177777777777777</v>
      </c>
      <c r="D19" s="15">
        <f t="shared" si="10"/>
        <v>75.7</v>
      </c>
      <c r="E19" s="15">
        <f t="shared" si="10"/>
        <v>76.237935656836243</v>
      </c>
      <c r="F19" s="15">
        <f t="shared" si="10"/>
        <v>76.78346412556067</v>
      </c>
      <c r="G19" s="15">
        <f t="shared" si="10"/>
        <v>77.328915662650644</v>
      </c>
      <c r="H19" s="15">
        <f t="shared" si="10"/>
        <v>77.870935727788279</v>
      </c>
      <c r="I19" s="15">
        <f t="shared" si="10"/>
        <v>78.407096474953548</v>
      </c>
      <c r="J19" s="15">
        <f t="shared" si="10"/>
        <v>78.934659090909051</v>
      </c>
      <c r="K19" s="15">
        <f t="shared" si="10"/>
        <v>79.449445564516068</v>
      </c>
      <c r="L19" s="15">
        <f t="shared" si="10"/>
        <v>79.943679458239203</v>
      </c>
      <c r="M19" s="15">
        <f t="shared" si="10"/>
        <v>80.400000000000006</v>
      </c>
      <c r="N19" s="15">
        <f t="shared" si="10"/>
        <v>80.735587114386121</v>
      </c>
      <c r="O19" s="15">
        <f t="shared" si="10"/>
        <v>80.914806458799561</v>
      </c>
      <c r="P19" s="15">
        <f t="shared" si="10"/>
        <v>80.979476874238088</v>
      </c>
      <c r="Q19" s="15">
        <f t="shared" si="10"/>
        <v>81.099999999999994</v>
      </c>
      <c r="R19" s="15">
        <f t="shared" ref="R19:V19" si="11">R7*1000/R6</f>
        <v>81.387343383584707</v>
      </c>
      <c r="S19" s="15">
        <f t="shared" si="11"/>
        <v>81.752352733686095</v>
      </c>
      <c r="T19" s="15">
        <f t="shared" si="11"/>
        <v>82.200000000000017</v>
      </c>
      <c r="U19" s="15">
        <f t="shared" si="11"/>
        <v>82.748566523605405</v>
      </c>
      <c r="V19" s="15">
        <f t="shared" si="11"/>
        <v>83.365905631659018</v>
      </c>
      <c r="W19" s="15">
        <f t="shared" ref="W19" si="12">W7*1000/W6</f>
        <v>84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32.307807237211009</v>
      </c>
      <c r="D20" s="4">
        <f t="shared" si="13"/>
        <v>32.372728331263403</v>
      </c>
      <c r="E20" s="4">
        <f t="shared" si="13"/>
        <v>33.066191136624049</v>
      </c>
      <c r="F20" s="4">
        <f t="shared" si="13"/>
        <v>33.340198045658774</v>
      </c>
      <c r="G20" s="4">
        <f t="shared" si="13"/>
        <v>33.589975336779432</v>
      </c>
      <c r="H20" s="4">
        <f t="shared" si="13"/>
        <v>32.189901198880492</v>
      </c>
      <c r="I20" s="4">
        <f t="shared" si="13"/>
        <v>33.598972593450611</v>
      </c>
      <c r="J20" s="4">
        <f t="shared" si="13"/>
        <v>33.962207506004781</v>
      </c>
      <c r="K20" s="4">
        <f t="shared" si="13"/>
        <v>33.116631421095398</v>
      </c>
      <c r="L20" s="4">
        <f t="shared" si="13"/>
        <v>33.721252040576687</v>
      </c>
      <c r="M20" s="4">
        <f t="shared" si="13"/>
        <v>35.551918559946138</v>
      </c>
      <c r="N20" s="4">
        <f t="shared" si="13"/>
        <v>34.073210984956113</v>
      </c>
      <c r="O20" s="4">
        <f t="shared" si="13"/>
        <v>32.885055640330918</v>
      </c>
      <c r="P20" s="4">
        <f t="shared" si="13"/>
        <v>31.029757343016254</v>
      </c>
      <c r="Q20" s="4">
        <f t="shared" si="13"/>
        <v>32.373287622505579</v>
      </c>
      <c r="R20" s="4">
        <f t="shared" ref="R20:V20" si="14">IF(SUM(R21)=0,"",R21/R17)</f>
        <v>34.809954994961394</v>
      </c>
      <c r="S20" s="4">
        <f t="shared" si="14"/>
        <v>36.31015073089533</v>
      </c>
      <c r="T20" s="4">
        <f t="shared" si="14"/>
        <v>37.611956034438442</v>
      </c>
      <c r="U20" s="4">
        <f t="shared" si="14"/>
        <v>37.822714020228048</v>
      </c>
      <c r="V20" s="4">
        <f t="shared" si="14"/>
        <v>40.544128594786294</v>
      </c>
      <c r="W20" s="4">
        <f t="shared" ref="W20" si="15">IF(SUM(W21)=0,"",W21/W17)</f>
        <v>40.877042122873362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92.166026863201026</v>
      </c>
      <c r="D21" s="3">
        <f t="shared" si="16"/>
        <v>91.835327635327729</v>
      </c>
      <c r="E21" s="3">
        <f t="shared" si="16"/>
        <v>93.275600612908065</v>
      </c>
      <c r="F21" s="3">
        <f t="shared" si="16"/>
        <v>93.517129589015184</v>
      </c>
      <c r="G21" s="3">
        <f t="shared" si="16"/>
        <v>93.6824144356803</v>
      </c>
      <c r="H21" s="3">
        <f t="shared" si="16"/>
        <v>88.038564150502978</v>
      </c>
      <c r="I21" s="3">
        <f t="shared" si="16"/>
        <v>91.114446751014327</v>
      </c>
      <c r="J21" s="3">
        <f t="shared" si="16"/>
        <v>90.976190212137396</v>
      </c>
      <c r="K21" s="3">
        <f t="shared" si="16"/>
        <v>87.146385075946768</v>
      </c>
      <c r="L21" s="3">
        <f t="shared" si="16"/>
        <v>86.461244107570849</v>
      </c>
      <c r="M21" s="3">
        <f t="shared" si="16"/>
        <v>90.515166375659774</v>
      </c>
      <c r="N21" s="3">
        <f t="shared" si="16"/>
        <v>85.421505820485294</v>
      </c>
      <c r="O21" s="3">
        <f t="shared" si="16"/>
        <v>82.048189712149409</v>
      </c>
      <c r="P21" s="3">
        <f t="shared" si="16"/>
        <v>77.481258034746531</v>
      </c>
      <c r="Q21" s="3">
        <f t="shared" si="16"/>
        <v>80.188678260720096</v>
      </c>
      <c r="R21" s="3">
        <f t="shared" ref="R21:V21" si="17">IF(SUM(R9)=0,"",R9*1000/R8)</f>
        <v>85.632470204587264</v>
      </c>
      <c r="S21" s="3">
        <f t="shared" si="17"/>
        <v>89.613401512416488</v>
      </c>
      <c r="T21" s="3">
        <f t="shared" si="17"/>
        <v>92.600590685862073</v>
      </c>
      <c r="U21" s="3">
        <f t="shared" si="17"/>
        <v>92.476548444994123</v>
      </c>
      <c r="V21" s="3">
        <f t="shared" si="17"/>
        <v>99.616956658254225</v>
      </c>
      <c r="W21" s="3">
        <f t="shared" ref="W21" si="18">IF(SUM(W9)=0,"",W9*1000/W8)</f>
        <v>100.92537742517833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8238.3992253058459</v>
      </c>
      <c r="C22" s="13">
        <f t="shared" si="19"/>
        <v>8463.7183445735081</v>
      </c>
      <c r="D22" s="13">
        <f t="shared" si="19"/>
        <v>8649.0376639182359</v>
      </c>
      <c r="E22" s="13">
        <f t="shared" si="19"/>
        <v>8947.5722760183817</v>
      </c>
      <c r="F22" s="13">
        <f t="shared" si="19"/>
        <v>9168.1590548613003</v>
      </c>
      <c r="G22" s="13">
        <f t="shared" si="19"/>
        <v>9352.1450362209216</v>
      </c>
      <c r="H22" s="13">
        <f t="shared" si="19"/>
        <v>9445.5255869733282</v>
      </c>
      <c r="I22" s="13">
        <f t="shared" si="19"/>
        <v>10026.163433286554</v>
      </c>
      <c r="J22" s="13">
        <f t="shared" si="19"/>
        <v>10314.363583067783</v>
      </c>
      <c r="K22" s="13">
        <f t="shared" si="19"/>
        <v>10413.787367689751</v>
      </c>
      <c r="L22" s="13">
        <f t="shared" si="19"/>
        <v>10440.09724222317</v>
      </c>
      <c r="M22" s="13">
        <f t="shared" si="19"/>
        <v>10506.46990639306</v>
      </c>
      <c r="N22" s="13">
        <f t="shared" si="19"/>
        <v>10249.862338193216</v>
      </c>
      <c r="O22" s="13">
        <f t="shared" si="19"/>
        <v>9830.4396492118449</v>
      </c>
      <c r="P22" s="13">
        <f t="shared" si="19"/>
        <v>9979.036795572405</v>
      </c>
      <c r="Q22" s="13">
        <f t="shared" si="19"/>
        <v>10172.700804799517</v>
      </c>
      <c r="R22" s="13">
        <f t="shared" ref="R22:V22" si="20">R3*1000000/R4</f>
        <v>10618.443680715422</v>
      </c>
      <c r="S22" s="13">
        <f t="shared" si="20"/>
        <v>10811.542229937473</v>
      </c>
      <c r="T22" s="13">
        <f t="shared" si="20"/>
        <v>11187.039398163877</v>
      </c>
      <c r="U22" s="13">
        <f t="shared" si="20"/>
        <v>11718.480803713106</v>
      </c>
      <c r="V22" s="13">
        <f t="shared" si="20"/>
        <v>10880.364692697076</v>
      </c>
      <c r="W22" s="13">
        <f t="shared" ref="W22" si="21">W3*1000000/W4</f>
        <v>11922.955917285588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23633.37386562251</v>
      </c>
      <c r="C23" s="46">
        <f t="shared" si="22"/>
        <v>24144.854108516371</v>
      </c>
      <c r="D23" s="46">
        <f t="shared" si="22"/>
        <v>24535.689407097379</v>
      </c>
      <c r="E23" s="46">
        <f t="shared" si="22"/>
        <v>25239.985295694634</v>
      </c>
      <c r="F23" s="46">
        <f t="shared" si="22"/>
        <v>25716.101543608154</v>
      </c>
      <c r="G23" s="46">
        <f t="shared" si="22"/>
        <v>26083.125050303814</v>
      </c>
      <c r="H23" s="46">
        <f t="shared" si="22"/>
        <v>25833.273149433873</v>
      </c>
      <c r="I23" s="46">
        <f t="shared" si="22"/>
        <v>27189.174660573619</v>
      </c>
      <c r="J23" s="46">
        <f t="shared" si="22"/>
        <v>27629.579234047378</v>
      </c>
      <c r="K23" s="46">
        <f t="shared" si="22"/>
        <v>27403.871864383691</v>
      </c>
      <c r="L23" s="46">
        <f t="shared" si="22"/>
        <v>26768.395048928251</v>
      </c>
      <c r="M23" s="46">
        <f t="shared" si="22"/>
        <v>26749.466980087254</v>
      </c>
      <c r="N23" s="46">
        <f t="shared" si="22"/>
        <v>25696.394618274117</v>
      </c>
      <c r="O23" s="46">
        <f t="shared" si="22"/>
        <v>24526.939717358269</v>
      </c>
      <c r="P23" s="46">
        <f t="shared" si="22"/>
        <v>24917.640068815883</v>
      </c>
      <c r="Q23" s="46">
        <f t="shared" si="22"/>
        <v>25197.793977264948</v>
      </c>
      <c r="R23" s="46">
        <f t="shared" ref="R23:V23" si="23">R3*1000000/R6</f>
        <v>26121.365633467965</v>
      </c>
      <c r="S23" s="46">
        <f t="shared" si="23"/>
        <v>26682.871189390502</v>
      </c>
      <c r="T23" s="46">
        <f t="shared" si="23"/>
        <v>27542.477592695948</v>
      </c>
      <c r="U23" s="46">
        <f t="shared" si="23"/>
        <v>28651.689489197972</v>
      </c>
      <c r="V23" s="46">
        <f t="shared" si="23"/>
        <v>26733.06482551416</v>
      </c>
      <c r="W23" s="46">
        <f t="shared" ref="W23" si="24">W3*1000000/W6</f>
        <v>29437.76661625109</v>
      </c>
      <c r="DA23" s="11"/>
    </row>
    <row r="24" spans="1:105" ht="12" customHeight="1" x14ac:dyDescent="0.25">
      <c r="A24" s="180" t="s">
        <v>191</v>
      </c>
      <c r="B24" s="15">
        <v>0.72255219803283843</v>
      </c>
      <c r="C24" s="15">
        <v>0.72912145871039735</v>
      </c>
      <c r="D24" s="15">
        <v>0.73756396866384188</v>
      </c>
      <c r="E24" s="15">
        <v>0.75456757110000183</v>
      </c>
      <c r="F24" s="15">
        <v>0.7594410340942519</v>
      </c>
      <c r="G24" s="15">
        <v>0.75843733447240025</v>
      </c>
      <c r="H24" s="15">
        <v>0.7406573428354537</v>
      </c>
      <c r="I24" s="15">
        <v>0.76910969322596523</v>
      </c>
      <c r="J24" s="15">
        <v>0.78632574160067203</v>
      </c>
      <c r="K24" s="15">
        <v>0.79474037585013735</v>
      </c>
      <c r="L24" s="15">
        <v>0.77432797253537278</v>
      </c>
      <c r="M24" s="15">
        <v>0.77278287973306259</v>
      </c>
      <c r="N24" s="15">
        <v>0.75442063132364778</v>
      </c>
      <c r="O24" s="15">
        <v>0.72816747277266691</v>
      </c>
      <c r="P24" s="15">
        <v>0.7382948287515122</v>
      </c>
      <c r="Q24" s="15">
        <v>0.73661689002887609</v>
      </c>
      <c r="R24" s="15">
        <v>0.75050846713000063</v>
      </c>
      <c r="S24" s="15">
        <v>0.75339258959030109</v>
      </c>
      <c r="T24" s="15">
        <v>0.76690259107631142</v>
      </c>
      <c r="U24" s="15">
        <v>0.78876467405197659</v>
      </c>
      <c r="V24" s="15">
        <v>0.79444002189753926</v>
      </c>
      <c r="W24" s="15">
        <v>0.8379832025706121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1236.9661220980222</v>
      </c>
      <c r="C28" s="22">
        <v>1327.3024075666381</v>
      </c>
      <c r="D28" s="22">
        <v>1280.4624247635425</v>
      </c>
      <c r="E28" s="22">
        <v>1402.3239036973343</v>
      </c>
      <c r="F28" s="22">
        <v>1379.09845227859</v>
      </c>
      <c r="G28" s="22">
        <v>1426.4592433361997</v>
      </c>
      <c r="H28" s="22">
        <v>1331.0403267411866</v>
      </c>
      <c r="I28" s="22">
        <v>1297.5864144453999</v>
      </c>
      <c r="J28" s="22">
        <v>1348.7055030094584</v>
      </c>
      <c r="K28" s="22">
        <v>1311.2616509028376</v>
      </c>
      <c r="L28" s="22">
        <v>1354.1667239896819</v>
      </c>
      <c r="M28" s="22">
        <v>1290.9034393809115</v>
      </c>
      <c r="N28" s="22">
        <v>1239.3474634565778</v>
      </c>
      <c r="O28" s="22">
        <v>1220.0415305245056</v>
      </c>
      <c r="P28" s="22">
        <v>1039.4348237317283</v>
      </c>
      <c r="Q28" s="22">
        <v>1137.4649183147033</v>
      </c>
      <c r="R28" s="22">
        <v>1152.4442820292347</v>
      </c>
      <c r="S28" s="22">
        <v>1119.8935511607913</v>
      </c>
      <c r="T28" s="22">
        <v>1046.3233018056751</v>
      </c>
      <c r="U28" s="22">
        <v>1017.7599312123816</v>
      </c>
      <c r="V28" s="22">
        <v>1041.6968185726569</v>
      </c>
      <c r="W28" s="22">
        <v>1101.6420464316423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389.34978503869297</v>
      </c>
      <c r="C30" s="98">
        <v>367.78202923473771</v>
      </c>
      <c r="D30" s="98">
        <v>438.54488392089422</v>
      </c>
      <c r="E30" s="98">
        <v>481.68048151332766</v>
      </c>
      <c r="F30" s="98">
        <v>456.31263972484953</v>
      </c>
      <c r="G30" s="98">
        <v>405.1662080825451</v>
      </c>
      <c r="H30" s="98">
        <v>378.25064488392087</v>
      </c>
      <c r="I30" s="98">
        <v>285.74445399828028</v>
      </c>
      <c r="J30" s="98">
        <v>315.66354256233876</v>
      </c>
      <c r="K30" s="98">
        <v>295.83697334479797</v>
      </c>
      <c r="L30" s="98">
        <v>307.96431642304384</v>
      </c>
      <c r="M30" s="98">
        <v>252.16749785038698</v>
      </c>
      <c r="N30" s="98">
        <v>220.37833190025793</v>
      </c>
      <c r="O30" s="98">
        <v>182.32304385210662</v>
      </c>
      <c r="P30" s="98">
        <v>148.32467755803953</v>
      </c>
      <c r="Q30" s="98">
        <v>154.07429062768705</v>
      </c>
      <c r="R30" s="98">
        <v>143.81719690455716</v>
      </c>
      <c r="S30" s="98">
        <v>133.98856405846942</v>
      </c>
      <c r="T30" s="98">
        <v>124.54514187446259</v>
      </c>
      <c r="U30" s="98">
        <v>125.096388650043</v>
      </c>
      <c r="V30" s="98">
        <v>132.80954428202924</v>
      </c>
      <c r="W30" s="98">
        <v>116.85631986242475</v>
      </c>
      <c r="DA30" s="63"/>
    </row>
    <row r="31" spans="1:105" ht="12" customHeight="1" x14ac:dyDescent="0.25">
      <c r="A31" s="97" t="s">
        <v>74</v>
      </c>
      <c r="B31" s="98">
        <v>46.319346517626819</v>
      </c>
      <c r="C31" s="98">
        <v>46.319346517626819</v>
      </c>
      <c r="D31" s="98">
        <v>56.487016337059323</v>
      </c>
      <c r="E31" s="98">
        <v>56.487016337059323</v>
      </c>
      <c r="F31" s="98">
        <v>48.578847807394673</v>
      </c>
      <c r="G31" s="98">
        <v>50.838349097162506</v>
      </c>
      <c r="H31" s="98">
        <v>38.411177987962162</v>
      </c>
      <c r="I31" s="98">
        <v>38.495958727429063</v>
      </c>
      <c r="J31" s="98">
        <v>43.99544282029234</v>
      </c>
      <c r="K31" s="98">
        <v>37.396130696474629</v>
      </c>
      <c r="L31" s="98">
        <v>36.296216680997418</v>
      </c>
      <c r="M31" s="98">
        <v>38.495958727429063</v>
      </c>
      <c r="N31" s="98">
        <v>35.196302665520207</v>
      </c>
      <c r="O31" s="98">
        <v>29.69690455717971</v>
      </c>
      <c r="P31" s="98">
        <v>24.19750644883921</v>
      </c>
      <c r="Q31" s="98">
        <v>32.996560619088562</v>
      </c>
      <c r="R31" s="98">
        <v>31.896646603611352</v>
      </c>
      <c r="S31" s="98">
        <v>31.68770421324162</v>
      </c>
      <c r="T31" s="98">
        <v>28.384780739466891</v>
      </c>
      <c r="U31" s="98">
        <v>27.268357695614789</v>
      </c>
      <c r="V31" s="98">
        <v>26.110146173688729</v>
      </c>
      <c r="W31" s="98">
        <v>29.43619948409286</v>
      </c>
      <c r="DA31" s="63" t="s">
        <v>232</v>
      </c>
    </row>
    <row r="32" spans="1:105" ht="12" customHeight="1" x14ac:dyDescent="0.25">
      <c r="A32" s="97" t="s">
        <v>201</v>
      </c>
      <c r="B32" s="98">
        <v>343.03043852106617</v>
      </c>
      <c r="C32" s="98">
        <v>321.46268271711091</v>
      </c>
      <c r="D32" s="98">
        <v>382.05786758383488</v>
      </c>
      <c r="E32" s="98">
        <v>425.19346517626832</v>
      </c>
      <c r="F32" s="98">
        <v>407.73379191745488</v>
      </c>
      <c r="G32" s="98">
        <v>354.32785898538259</v>
      </c>
      <c r="H32" s="98">
        <v>339.83946689595871</v>
      </c>
      <c r="I32" s="98">
        <v>247.24849527085121</v>
      </c>
      <c r="J32" s="98">
        <v>271.66809974204642</v>
      </c>
      <c r="K32" s="98">
        <v>258.44084264832333</v>
      </c>
      <c r="L32" s="98">
        <v>271.66809974204642</v>
      </c>
      <c r="M32" s="98">
        <v>213.67153912295791</v>
      </c>
      <c r="N32" s="98">
        <v>185.18202923473774</v>
      </c>
      <c r="O32" s="98">
        <v>152.6261392949269</v>
      </c>
      <c r="P32" s="98">
        <v>124.12717110920032</v>
      </c>
      <c r="Q32" s="98">
        <v>121.07773000859848</v>
      </c>
      <c r="R32" s="98">
        <v>111.92055030094582</v>
      </c>
      <c r="S32" s="98">
        <v>102.30085984522781</v>
      </c>
      <c r="T32" s="98">
        <v>96.160361134995696</v>
      </c>
      <c r="U32" s="98">
        <v>97.828030954428215</v>
      </c>
      <c r="V32" s="98">
        <v>106.6993981083405</v>
      </c>
      <c r="W32" s="98">
        <v>87.420120378331887</v>
      </c>
      <c r="DA32" s="63" t="s">
        <v>233</v>
      </c>
    </row>
    <row r="33" spans="1:105" ht="12" customHeight="1" x14ac:dyDescent="0.25">
      <c r="A33" s="73" t="s">
        <v>192</v>
      </c>
      <c r="B33" s="98">
        <v>58.598452278589853</v>
      </c>
      <c r="C33" s="98">
        <v>61.865864144453987</v>
      </c>
      <c r="D33" s="98">
        <v>68.357695614789336</v>
      </c>
      <c r="E33" s="98">
        <v>86.263972484952703</v>
      </c>
      <c r="F33" s="98">
        <v>98.022355975924327</v>
      </c>
      <c r="G33" s="98">
        <v>98.473774720550296</v>
      </c>
      <c r="H33" s="98">
        <v>93.422184006878751</v>
      </c>
      <c r="I33" s="98">
        <v>85.29664660361135</v>
      </c>
      <c r="J33" s="98">
        <v>102.2785898538263</v>
      </c>
      <c r="K33" s="98">
        <v>106.06190885640579</v>
      </c>
      <c r="L33" s="98">
        <v>113.71453138435081</v>
      </c>
      <c r="M33" s="98">
        <v>113.2416165090284</v>
      </c>
      <c r="N33" s="98">
        <v>117.19690455717971</v>
      </c>
      <c r="O33" s="98">
        <v>114.402407566638</v>
      </c>
      <c r="P33" s="98">
        <v>88.564058469475484</v>
      </c>
      <c r="Q33" s="98">
        <v>103.4823731728289</v>
      </c>
      <c r="R33" s="98">
        <v>114.9613069647463</v>
      </c>
      <c r="S33" s="98">
        <v>119.05374032674121</v>
      </c>
      <c r="T33" s="98">
        <v>110.9448839208942</v>
      </c>
      <c r="U33" s="98">
        <v>105.75967325881339</v>
      </c>
      <c r="V33" s="98">
        <v>105.6051590713672</v>
      </c>
      <c r="W33" s="98">
        <v>112.4518486672399</v>
      </c>
      <c r="DA33" s="63" t="s">
        <v>234</v>
      </c>
    </row>
    <row r="34" spans="1:105" ht="12" customHeight="1" x14ac:dyDescent="0.25">
      <c r="A34" s="73" t="s">
        <v>73</v>
      </c>
      <c r="B34" s="98">
        <v>471.6361994840928</v>
      </c>
      <c r="C34" s="98">
        <v>564.66096302665517</v>
      </c>
      <c r="D34" s="98">
        <v>444.88288907996565</v>
      </c>
      <c r="E34" s="98">
        <v>476.8574376612209</v>
      </c>
      <c r="F34" s="98">
        <v>460.80541702493554</v>
      </c>
      <c r="G34" s="98">
        <v>562.71410146173696</v>
      </c>
      <c r="H34" s="98">
        <v>499.07506448839212</v>
      </c>
      <c r="I34" s="98">
        <v>577.84153052450552</v>
      </c>
      <c r="J34" s="98">
        <v>562.94926913155632</v>
      </c>
      <c r="K34" s="98">
        <v>550.12794496990546</v>
      </c>
      <c r="L34" s="98">
        <v>563.0240756663801</v>
      </c>
      <c r="M34" s="98">
        <v>570.88056749785039</v>
      </c>
      <c r="N34" s="98">
        <v>562.46319862424753</v>
      </c>
      <c r="O34" s="98">
        <v>584.1718830610489</v>
      </c>
      <c r="P34" s="98">
        <v>487.83224419604471</v>
      </c>
      <c r="Q34" s="98">
        <v>556.35434221840057</v>
      </c>
      <c r="R34" s="98">
        <v>565.35064488392095</v>
      </c>
      <c r="S34" s="98">
        <v>538.13344797936372</v>
      </c>
      <c r="T34" s="98">
        <v>484.43344797936368</v>
      </c>
      <c r="U34" s="98">
        <v>458.66526225279443</v>
      </c>
      <c r="V34" s="98">
        <v>463.99595872742907</v>
      </c>
      <c r="W34" s="98">
        <v>521.86302665520202</v>
      </c>
      <c r="DA34" s="63"/>
    </row>
    <row r="35" spans="1:105" ht="12" customHeight="1" x14ac:dyDescent="0.25">
      <c r="A35" s="97" t="s">
        <v>204</v>
      </c>
      <c r="B35" s="98">
        <v>466.3226999140154</v>
      </c>
      <c r="C35" s="98">
        <v>559.18598452278582</v>
      </c>
      <c r="D35" s="98">
        <v>439.30928632846093</v>
      </c>
      <c r="E35" s="98">
        <v>471.09965606190877</v>
      </c>
      <c r="F35" s="98">
        <v>454.52373172828891</v>
      </c>
      <c r="G35" s="98">
        <v>555.41220980223557</v>
      </c>
      <c r="H35" s="98">
        <v>490.70885640584697</v>
      </c>
      <c r="I35" s="98">
        <v>568.11883061049002</v>
      </c>
      <c r="J35" s="98">
        <v>551.42355975924329</v>
      </c>
      <c r="K35" s="98">
        <v>535.89853826311264</v>
      </c>
      <c r="L35" s="98">
        <v>546.09724849527083</v>
      </c>
      <c r="M35" s="98">
        <v>551.11298366294068</v>
      </c>
      <c r="N35" s="98">
        <v>536.63895098882199</v>
      </c>
      <c r="O35" s="98">
        <v>554.05081685296636</v>
      </c>
      <c r="P35" s="98">
        <v>456.76887360275146</v>
      </c>
      <c r="Q35" s="98">
        <v>517.24471195184856</v>
      </c>
      <c r="R35" s="98">
        <v>520.80343938091141</v>
      </c>
      <c r="S35" s="98">
        <v>491.23035253654348</v>
      </c>
      <c r="T35" s="98">
        <v>435.73465176268269</v>
      </c>
      <c r="U35" s="98">
        <v>408.4509028374892</v>
      </c>
      <c r="V35" s="98">
        <v>405.47687016337062</v>
      </c>
      <c r="W35" s="98">
        <v>453.36276870163368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4.6575236457437663</v>
      </c>
      <c r="C38" s="98">
        <v>4.7291487532244192</v>
      </c>
      <c r="D38" s="98">
        <v>4.7769561478933786</v>
      </c>
      <c r="E38" s="98">
        <v>4.6813413585554597</v>
      </c>
      <c r="F38" s="98">
        <v>4.6813413585554597</v>
      </c>
      <c r="G38" s="98">
        <v>4.9202063628546862</v>
      </c>
      <c r="H38" s="98">
        <v>5.2785038693035249</v>
      </c>
      <c r="I38" s="98">
        <v>5.8039552880481509</v>
      </c>
      <c r="J38" s="98">
        <v>6.1860705073086839</v>
      </c>
      <c r="K38" s="98">
        <v>7.6669819432502146</v>
      </c>
      <c r="L38" s="98">
        <v>8.2163370593293195</v>
      </c>
      <c r="M38" s="98">
        <v>8.9089423903697327</v>
      </c>
      <c r="N38" s="98">
        <v>9.7926913155631983</v>
      </c>
      <c r="O38" s="98">
        <v>10.17480653482373</v>
      </c>
      <c r="P38" s="98">
        <v>10.24651762682717</v>
      </c>
      <c r="Q38" s="98">
        <v>10.38976784178848</v>
      </c>
      <c r="R38" s="98">
        <v>10.50920034393809</v>
      </c>
      <c r="S38" s="98">
        <v>10.543852106620809</v>
      </c>
      <c r="T38" s="98">
        <v>10.578417884780739</v>
      </c>
      <c r="U38" s="98">
        <v>10.587962166809969</v>
      </c>
      <c r="V38" s="98">
        <v>10.26294067067928</v>
      </c>
      <c r="W38" s="98">
        <v>10.167583834909721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0.65597592433361962</v>
      </c>
      <c r="C40" s="98">
        <v>0.7458297506448841</v>
      </c>
      <c r="D40" s="98">
        <v>0.79664660361134976</v>
      </c>
      <c r="E40" s="98">
        <v>1.0764402407566638</v>
      </c>
      <c r="F40" s="98">
        <v>1.6003439380911422</v>
      </c>
      <c r="G40" s="98">
        <v>2.3816852966466051</v>
      </c>
      <c r="H40" s="98">
        <v>3.0877042132416168</v>
      </c>
      <c r="I40" s="98">
        <v>3.918744625967328</v>
      </c>
      <c r="J40" s="98">
        <v>5.3396388650042965</v>
      </c>
      <c r="K40" s="98">
        <v>6.5624247635425599</v>
      </c>
      <c r="L40" s="98">
        <v>8.7104901117798796</v>
      </c>
      <c r="M40" s="98">
        <v>10.858641444539987</v>
      </c>
      <c r="N40" s="98">
        <v>16.03155631986241</v>
      </c>
      <c r="O40" s="98">
        <v>19.946259673258787</v>
      </c>
      <c r="P40" s="98">
        <v>20.816852966466044</v>
      </c>
      <c r="Q40" s="98">
        <v>28.719862424763555</v>
      </c>
      <c r="R40" s="98">
        <v>34.038005159071403</v>
      </c>
      <c r="S40" s="98">
        <v>36.359243336199455</v>
      </c>
      <c r="T40" s="98">
        <v>38.120378331900262</v>
      </c>
      <c r="U40" s="98">
        <v>39.626397248495238</v>
      </c>
      <c r="V40" s="98">
        <v>48.256147893379136</v>
      </c>
      <c r="W40" s="98">
        <v>58.332674118658616</v>
      </c>
      <c r="DA40" s="63" t="s">
        <v>240</v>
      </c>
    </row>
    <row r="41" spans="1:105" ht="12" customHeight="1" x14ac:dyDescent="0.25">
      <c r="A41" s="73" t="s">
        <v>203</v>
      </c>
      <c r="B41" s="98">
        <v>94.391917454858117</v>
      </c>
      <c r="C41" s="98">
        <v>103.7307824591573</v>
      </c>
      <c r="D41" s="98">
        <v>96.971453138435081</v>
      </c>
      <c r="E41" s="98">
        <v>99.957007738607047</v>
      </c>
      <c r="F41" s="98">
        <v>106.57300085984519</v>
      </c>
      <c r="G41" s="98">
        <v>108.7465176268272</v>
      </c>
      <c r="H41" s="98">
        <v>100.69742046431639</v>
      </c>
      <c r="I41" s="98">
        <v>92.863284608770414</v>
      </c>
      <c r="J41" s="98">
        <v>99.55098882201203</v>
      </c>
      <c r="K41" s="98">
        <v>96.063800515907133</v>
      </c>
      <c r="L41" s="98">
        <v>101.3901117798796</v>
      </c>
      <c r="M41" s="98">
        <v>89.376096302665516</v>
      </c>
      <c r="N41" s="98">
        <v>81.995786758383488</v>
      </c>
      <c r="O41" s="98">
        <v>81.446431642304375</v>
      </c>
      <c r="P41" s="98">
        <v>66.829062768701633</v>
      </c>
      <c r="Q41" s="98">
        <v>76.693379191745478</v>
      </c>
      <c r="R41" s="98">
        <v>82.043594153052453</v>
      </c>
      <c r="S41" s="98">
        <v>79.005159071367146</v>
      </c>
      <c r="T41" s="98">
        <v>74.940326741186581</v>
      </c>
      <c r="U41" s="98">
        <v>73.895872742906278</v>
      </c>
      <c r="V41" s="98">
        <v>75.064832330180565</v>
      </c>
      <c r="W41" s="98">
        <v>81.841186586414437</v>
      </c>
      <c r="DA41" s="63" t="s">
        <v>241</v>
      </c>
    </row>
    <row r="42" spans="1:105" ht="12" customHeight="1" x14ac:dyDescent="0.25">
      <c r="A42" s="32" t="s">
        <v>53</v>
      </c>
      <c r="B42" s="33">
        <v>223.64574376612211</v>
      </c>
      <c r="C42" s="33">
        <v>230.00859845227859</v>
      </c>
      <c r="D42" s="33">
        <v>232.50214961306961</v>
      </c>
      <c r="E42" s="33">
        <v>258.64144453998279</v>
      </c>
      <c r="F42" s="33">
        <v>258.98538263112641</v>
      </c>
      <c r="G42" s="33">
        <v>253.74032674118661</v>
      </c>
      <c r="H42" s="33">
        <v>262.68271711092001</v>
      </c>
      <c r="I42" s="33">
        <v>259.75924333619952</v>
      </c>
      <c r="J42" s="33">
        <v>273.60275150472921</v>
      </c>
      <c r="K42" s="33">
        <v>269.73344797936369</v>
      </c>
      <c r="L42" s="33">
        <v>276.78417884780742</v>
      </c>
      <c r="M42" s="33">
        <v>276.09630266552023</v>
      </c>
      <c r="N42" s="33">
        <v>273.34479793637138</v>
      </c>
      <c r="O42" s="33">
        <v>277.64402407566638</v>
      </c>
      <c r="P42" s="33">
        <v>268.70163370593292</v>
      </c>
      <c r="Q42" s="33">
        <v>275.58039552880479</v>
      </c>
      <c r="R42" s="33">
        <v>280.30954428202921</v>
      </c>
      <c r="S42" s="33">
        <v>286.07188306104899</v>
      </c>
      <c r="T42" s="33">
        <v>289.57987962166811</v>
      </c>
      <c r="U42" s="33">
        <v>293.96913155631978</v>
      </c>
      <c r="V42" s="33">
        <v>312.47747205502998</v>
      </c>
      <c r="W42" s="33">
        <v>326.96233877901977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1236.9661220980222</v>
      </c>
      <c r="C44" s="205">
        <f t="shared" si="25"/>
        <v>1327.3024075666376</v>
      </c>
      <c r="D44" s="205">
        <f t="shared" si="25"/>
        <v>1280.4624247635427</v>
      </c>
      <c r="E44" s="205">
        <f t="shared" si="25"/>
        <v>1402.3239036973346</v>
      </c>
      <c r="F44" s="205">
        <f t="shared" si="25"/>
        <v>1379.09845227859</v>
      </c>
      <c r="G44" s="205">
        <f t="shared" si="25"/>
        <v>1426.4592433361997</v>
      </c>
      <c r="H44" s="205">
        <f t="shared" si="25"/>
        <v>1331.0403267411866</v>
      </c>
      <c r="I44" s="205">
        <f t="shared" si="25"/>
        <v>1297.5864144453997</v>
      </c>
      <c r="J44" s="205">
        <f t="shared" si="25"/>
        <v>1348.7055030094582</v>
      </c>
      <c r="K44" s="205">
        <f t="shared" si="25"/>
        <v>1311.2616509028378</v>
      </c>
      <c r="L44" s="205">
        <f t="shared" si="25"/>
        <v>1354.1667239896815</v>
      </c>
      <c r="M44" s="205">
        <f t="shared" si="25"/>
        <v>1290.9034393809111</v>
      </c>
      <c r="N44" s="205">
        <f t="shared" si="25"/>
        <v>1239.347463456578</v>
      </c>
      <c r="O44" s="205">
        <f t="shared" si="25"/>
        <v>1220.0415305245053</v>
      </c>
      <c r="P44" s="205">
        <f t="shared" si="25"/>
        <v>1039.4348237317281</v>
      </c>
      <c r="Q44" s="205">
        <f t="shared" si="25"/>
        <v>1137.464918314703</v>
      </c>
      <c r="R44" s="205">
        <f t="shared" ref="R44:V44" si="26">SUM(R45,R50)</f>
        <v>1152.4442820292347</v>
      </c>
      <c r="S44" s="205">
        <f t="shared" si="26"/>
        <v>1119.893551160791</v>
      </c>
      <c r="T44" s="205">
        <f t="shared" si="26"/>
        <v>1046.3233018056753</v>
      </c>
      <c r="U44" s="205">
        <f t="shared" si="26"/>
        <v>1017.7599312123815</v>
      </c>
      <c r="V44" s="205">
        <f t="shared" si="26"/>
        <v>1041.6968185726571</v>
      </c>
      <c r="W44" s="205">
        <f t="shared" ref="W44" si="27">SUM(W45,W50)</f>
        <v>1101.642046431642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1092.5565686107157</v>
      </c>
      <c r="C45" s="192">
        <f t="shared" si="28"/>
        <v>1179.9932425446007</v>
      </c>
      <c r="D45" s="192">
        <f t="shared" si="28"/>
        <v>1130.2494378893114</v>
      </c>
      <c r="E45" s="192">
        <f t="shared" si="28"/>
        <v>1249.2709677572091</v>
      </c>
      <c r="F45" s="192">
        <f t="shared" si="28"/>
        <v>1224.0393118163915</v>
      </c>
      <c r="G45" s="192">
        <f t="shared" si="28"/>
        <v>1269.47342405519</v>
      </c>
      <c r="H45" s="192">
        <f t="shared" si="28"/>
        <v>1170.9494517039227</v>
      </c>
      <c r="I45" s="192">
        <f t="shared" si="28"/>
        <v>1134.4152047205409</v>
      </c>
      <c r="J45" s="192">
        <f t="shared" si="28"/>
        <v>1182.9075094773309</v>
      </c>
      <c r="K45" s="192">
        <f t="shared" si="28"/>
        <v>1141.9769908614533</v>
      </c>
      <c r="L45" s="192">
        <f t="shared" si="28"/>
        <v>1179.1279354160692</v>
      </c>
      <c r="M45" s="192">
        <f t="shared" si="28"/>
        <v>1115.964918314703</v>
      </c>
      <c r="N45" s="192">
        <f t="shared" si="28"/>
        <v>1070.8520970669726</v>
      </c>
      <c r="O45" s="192">
        <f t="shared" si="28"/>
        <v>1049.6314798891754</v>
      </c>
      <c r="P45" s="192">
        <f t="shared" si="28"/>
        <v>875.95605713193834</v>
      </c>
      <c r="Q45" s="192">
        <f t="shared" si="28"/>
        <v>975.51290245533551</v>
      </c>
      <c r="R45" s="192">
        <f t="shared" ref="R45:V45" si="29">SUM(R46:R49)</f>
        <v>985.00112735263212</v>
      </c>
      <c r="S45" s="192">
        <f t="shared" si="29"/>
        <v>951.91409190790102</v>
      </c>
      <c r="T45" s="192">
        <f t="shared" si="29"/>
        <v>875.61634183624756</v>
      </c>
      <c r="U45" s="192">
        <f t="shared" si="29"/>
        <v>851.12794496990523</v>
      </c>
      <c r="V45" s="192">
        <f t="shared" si="29"/>
        <v>868.87394668959598</v>
      </c>
      <c r="W45" s="192">
        <f t="shared" ref="W45" si="30">SUM(W46:W49)</f>
        <v>922.73137479698073</v>
      </c>
      <c r="DA45" s="213" t="s">
        <v>244</v>
      </c>
    </row>
    <row r="46" spans="1:105" ht="12" customHeight="1" x14ac:dyDescent="0.25">
      <c r="A46" s="97" t="s">
        <v>57</v>
      </c>
      <c r="B46" s="74">
        <v>884.47359669127218</v>
      </c>
      <c r="C46" s="74">
        <v>972.27674685186184</v>
      </c>
      <c r="D46" s="74">
        <v>911.29572251803302</v>
      </c>
      <c r="E46" s="74">
        <v>1006.9373768208976</v>
      </c>
      <c r="F46" s="74">
        <v>979.95716528078958</v>
      </c>
      <c r="G46" s="74">
        <v>1039.5019533661953</v>
      </c>
      <c r="H46" s="74">
        <v>928.80632174860489</v>
      </c>
      <c r="I46" s="74">
        <v>907.95223971611301</v>
      </c>
      <c r="J46" s="74">
        <v>944.11834074872127</v>
      </c>
      <c r="K46" s="74">
        <v>908.21641007836035</v>
      </c>
      <c r="L46" s="74">
        <v>947.65571031482978</v>
      </c>
      <c r="M46" s="74">
        <v>885.35193887902824</v>
      </c>
      <c r="N46" s="74">
        <v>842.06468739869638</v>
      </c>
      <c r="O46" s="74">
        <v>824.40931080646953</v>
      </c>
      <c r="P46" s="74">
        <v>660.63032795784227</v>
      </c>
      <c r="Q46" s="74">
        <v>753.61604031257491</v>
      </c>
      <c r="R46" s="74">
        <v>767.67707742701225</v>
      </c>
      <c r="S46" s="74">
        <v>733.94540135065927</v>
      </c>
      <c r="T46" s="74">
        <v>664.32052024168479</v>
      </c>
      <c r="U46" s="74">
        <v>641.42624061376978</v>
      </c>
      <c r="V46" s="74">
        <v>656.11703039995632</v>
      </c>
      <c r="W46" s="74">
        <v>709.29593610862855</v>
      </c>
      <c r="DA46" s="90" t="s">
        <v>245</v>
      </c>
    </row>
    <row r="47" spans="1:105" ht="12" customHeight="1" x14ac:dyDescent="0.25">
      <c r="A47" s="97" t="s">
        <v>56</v>
      </c>
      <c r="B47" s="74">
        <v>0.51060025431901457</v>
      </c>
      <c r="C47" s="74">
        <v>0.60216489399847717</v>
      </c>
      <c r="D47" s="74">
        <v>0.71637646892476303</v>
      </c>
      <c r="E47" s="74">
        <v>1.6518575698343976</v>
      </c>
      <c r="F47" s="74">
        <v>0.96277537246897937</v>
      </c>
      <c r="G47" s="74">
        <v>1.2019373971008298</v>
      </c>
      <c r="H47" s="74">
        <v>1.7759512142794165</v>
      </c>
      <c r="I47" s="74">
        <v>2.0116330590807365</v>
      </c>
      <c r="J47" s="74">
        <v>2.3398902550782661</v>
      </c>
      <c r="K47" s="74">
        <v>2.6797139616489245</v>
      </c>
      <c r="L47" s="74">
        <v>3.4423903697334448</v>
      </c>
      <c r="M47" s="74">
        <v>3.7211951848667226</v>
      </c>
      <c r="N47" s="74">
        <v>6.6021543899875779</v>
      </c>
      <c r="O47" s="74">
        <v>6.3936419222317769</v>
      </c>
      <c r="P47" s="74">
        <v>2.5190121333715503</v>
      </c>
      <c r="Q47" s="74">
        <v>7.803692557561865</v>
      </c>
      <c r="R47" s="74">
        <v>4.6942294831374829</v>
      </c>
      <c r="S47" s="74">
        <v>7.798366294067069</v>
      </c>
      <c r="T47" s="74">
        <v>5.9421276392471558</v>
      </c>
      <c r="U47" s="74">
        <v>8.0186538645266054</v>
      </c>
      <c r="V47" s="74">
        <v>5.9102417120473953</v>
      </c>
      <c r="W47" s="74">
        <v>10.341454093818655</v>
      </c>
      <c r="DA47" s="90" t="s">
        <v>246</v>
      </c>
    </row>
    <row r="48" spans="1:105" ht="12" customHeight="1" x14ac:dyDescent="0.25">
      <c r="A48" s="97" t="s">
        <v>55</v>
      </c>
      <c r="B48" s="74">
        <v>158.68189533545765</v>
      </c>
      <c r="C48" s="74">
        <v>152.17163170446267</v>
      </c>
      <c r="D48" s="74">
        <v>163.36759999627162</v>
      </c>
      <c r="E48" s="74">
        <v>178.07347477538511</v>
      </c>
      <c r="F48" s="74">
        <v>185.05622191151363</v>
      </c>
      <c r="G48" s="74">
        <v>169.3561023418701</v>
      </c>
      <c r="H48" s="74">
        <v>184.76191659734673</v>
      </c>
      <c r="I48" s="74">
        <v>169.29735100715212</v>
      </c>
      <c r="J48" s="74">
        <v>179.4663344809353</v>
      </c>
      <c r="K48" s="74">
        <v>183.8310980318669</v>
      </c>
      <c r="L48" s="74">
        <v>183.3824762387149</v>
      </c>
      <c r="M48" s="74">
        <v>181.64017873904444</v>
      </c>
      <c r="N48" s="74">
        <v>176.84953372175798</v>
      </c>
      <c r="O48" s="74">
        <v>173.40974509930265</v>
      </c>
      <c r="P48" s="74">
        <v>167.45008239777738</v>
      </c>
      <c r="Q48" s="74">
        <v>167.84379934920182</v>
      </c>
      <c r="R48" s="74">
        <v>166.3738946866425</v>
      </c>
      <c r="S48" s="74">
        <v>164.1610437135912</v>
      </c>
      <c r="T48" s="74">
        <v>159.94897879004429</v>
      </c>
      <c r="U48" s="74">
        <v>156.50734881550403</v>
      </c>
      <c r="V48" s="74">
        <v>148.30397157724337</v>
      </c>
      <c r="W48" s="74">
        <v>148.51642699648022</v>
      </c>
      <c r="DA48" s="90" t="s">
        <v>247</v>
      </c>
    </row>
    <row r="49" spans="1:105" ht="12" customHeight="1" x14ac:dyDescent="0.25">
      <c r="A49" s="107" t="s">
        <v>54</v>
      </c>
      <c r="B49" s="193">
        <v>48.890476329666782</v>
      </c>
      <c r="C49" s="193">
        <v>54.942699094277771</v>
      </c>
      <c r="D49" s="193">
        <v>54.869738906081885</v>
      </c>
      <c r="E49" s="193">
        <v>62.608258591091904</v>
      </c>
      <c r="F49" s="193">
        <v>58.063149251619187</v>
      </c>
      <c r="G49" s="193">
        <v>59.413430950023567</v>
      </c>
      <c r="H49" s="193">
        <v>55.605262143691789</v>
      </c>
      <c r="I49" s="193">
        <v>55.153980938195083</v>
      </c>
      <c r="J49" s="193">
        <v>56.982943992596077</v>
      </c>
      <c r="K49" s="193">
        <v>47.249768789577075</v>
      </c>
      <c r="L49" s="193">
        <v>44.647358492791248</v>
      </c>
      <c r="M49" s="193">
        <v>45.251605511763671</v>
      </c>
      <c r="N49" s="193">
        <v>45.335721556530643</v>
      </c>
      <c r="O49" s="193">
        <v>45.418782061171342</v>
      </c>
      <c r="P49" s="193">
        <v>45.356634642947135</v>
      </c>
      <c r="Q49" s="193">
        <v>46.249370235996992</v>
      </c>
      <c r="R49" s="193">
        <v>46.255925755839826</v>
      </c>
      <c r="S49" s="193">
        <v>46.009280549583494</v>
      </c>
      <c r="T49" s="193">
        <v>45.404715165271284</v>
      </c>
      <c r="U49" s="193">
        <v>45.175701676104801</v>
      </c>
      <c r="V49" s="193">
        <v>58.542703000348865</v>
      </c>
      <c r="W49" s="193">
        <v>54.577557598053154</v>
      </c>
      <c r="DA49" s="214" t="s">
        <v>248</v>
      </c>
    </row>
    <row r="50" spans="1:105" ht="12" customHeight="1" x14ac:dyDescent="0.25">
      <c r="A50" s="209" t="s">
        <v>58</v>
      </c>
      <c r="B50" s="77">
        <v>144.4095534873066</v>
      </c>
      <c r="C50" s="77">
        <v>147.30916502203706</v>
      </c>
      <c r="D50" s="77">
        <v>150.21298687423126</v>
      </c>
      <c r="E50" s="77">
        <v>153.05293594012551</v>
      </c>
      <c r="F50" s="77">
        <v>155.05914046219846</v>
      </c>
      <c r="G50" s="77">
        <v>156.9858192810097</v>
      </c>
      <c r="H50" s="77">
        <v>160.09087503726386</v>
      </c>
      <c r="I50" s="77">
        <v>163.17120972485878</v>
      </c>
      <c r="J50" s="77">
        <v>165.79799353212738</v>
      </c>
      <c r="K50" s="77">
        <v>169.28466004138463</v>
      </c>
      <c r="L50" s="77">
        <v>175.03878857361232</v>
      </c>
      <c r="M50" s="77">
        <v>174.93852106620804</v>
      </c>
      <c r="N50" s="77">
        <v>168.49536638960544</v>
      </c>
      <c r="O50" s="77">
        <v>170.41005063533004</v>
      </c>
      <c r="P50" s="77">
        <v>163.47876659978985</v>
      </c>
      <c r="Q50" s="77">
        <v>161.95201585936749</v>
      </c>
      <c r="R50" s="77">
        <v>167.44315467660269</v>
      </c>
      <c r="S50" s="77">
        <v>167.97945925289002</v>
      </c>
      <c r="T50" s="77">
        <v>170.70695996942771</v>
      </c>
      <c r="U50" s="77">
        <v>166.63198624247627</v>
      </c>
      <c r="V50" s="77">
        <v>172.82287188306103</v>
      </c>
      <c r="W50" s="77">
        <v>178.9106716346613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0.88325504562536195</v>
      </c>
      <c r="C53" s="195">
        <f t="shared" si="34"/>
        <v>0.88901612459808543</v>
      </c>
      <c r="D53" s="195">
        <f t="shared" si="34"/>
        <v>0.88268848505884856</v>
      </c>
      <c r="E53" s="195">
        <f t="shared" si="34"/>
        <v>0.89085764313323779</v>
      </c>
      <c r="F53" s="195">
        <f t="shared" si="34"/>
        <v>0.88756485064137025</v>
      </c>
      <c r="G53" s="195">
        <f t="shared" si="34"/>
        <v>0.88994721018887879</v>
      </c>
      <c r="H53" s="195">
        <f t="shared" si="34"/>
        <v>0.87972500019648714</v>
      </c>
      <c r="I53" s="195">
        <f t="shared" si="34"/>
        <v>0.8742502172430654</v>
      </c>
      <c r="J53" s="195">
        <f t="shared" si="34"/>
        <v>0.87706879436454366</v>
      </c>
      <c r="K53" s="195">
        <f t="shared" si="34"/>
        <v>0.87089940445918812</v>
      </c>
      <c r="L53" s="195">
        <f t="shared" si="34"/>
        <v>0.87074059237114587</v>
      </c>
      <c r="M53" s="195">
        <f t="shared" si="34"/>
        <v>0.86448365096145008</v>
      </c>
      <c r="N53" s="195">
        <f t="shared" si="34"/>
        <v>0.86404509521513306</v>
      </c>
      <c r="O53" s="195">
        <f t="shared" si="34"/>
        <v>0.86032438538213585</v>
      </c>
      <c r="P53" s="195">
        <f t="shared" si="34"/>
        <v>0.84272340807971369</v>
      </c>
      <c r="Q53" s="195">
        <f t="shared" si="34"/>
        <v>0.85762021030123747</v>
      </c>
      <c r="R53" s="195">
        <f t="shared" ref="R53:V53" si="35">IF(R45=0,0,R45/R$44)</f>
        <v>0.85470607361445095</v>
      </c>
      <c r="S53" s="195">
        <f t="shared" si="35"/>
        <v>0.85000408379995041</v>
      </c>
      <c r="T53" s="195">
        <f t="shared" si="35"/>
        <v>0.83685065631738009</v>
      </c>
      <c r="U53" s="195">
        <f t="shared" si="35"/>
        <v>0.8362757452595132</v>
      </c>
      <c r="V53" s="195">
        <f t="shared" si="35"/>
        <v>0.83409484525462541</v>
      </c>
      <c r="W53" s="195">
        <f t="shared" ref="W53" si="36">IF(W45=0,0,W45/W$44)</f>
        <v>0.83759636606629562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0.7150346164623439</v>
      </c>
      <c r="C54" s="196">
        <f t="shared" si="37"/>
        <v>0.73252089449182167</v>
      </c>
      <c r="D54" s="196">
        <f t="shared" si="37"/>
        <v>0.71169267047123075</v>
      </c>
      <c r="E54" s="196">
        <f t="shared" si="37"/>
        <v>0.71804907137789631</v>
      </c>
      <c r="F54" s="196">
        <f t="shared" si="37"/>
        <v>0.71057810532792165</v>
      </c>
      <c r="G54" s="196">
        <f t="shared" si="37"/>
        <v>0.72872881452610616</v>
      </c>
      <c r="H54" s="196">
        <f t="shared" si="37"/>
        <v>0.69780479455691657</v>
      </c>
      <c r="I54" s="196">
        <f t="shared" si="37"/>
        <v>0.69972391018303015</v>
      </c>
      <c r="J54" s="196">
        <f t="shared" si="37"/>
        <v>0.70001815714553395</v>
      </c>
      <c r="K54" s="196">
        <f t="shared" si="37"/>
        <v>0.69262790492883686</v>
      </c>
      <c r="L54" s="196">
        <f t="shared" si="37"/>
        <v>0.6998072641475207</v>
      </c>
      <c r="M54" s="196">
        <f t="shared" si="37"/>
        <v>0.68583901155583227</v>
      </c>
      <c r="N54" s="196">
        <f t="shared" si="37"/>
        <v>0.67944197428713993</v>
      </c>
      <c r="O54" s="196">
        <f t="shared" si="37"/>
        <v>0.67572233418320571</v>
      </c>
      <c r="P54" s="196">
        <f t="shared" si="37"/>
        <v>0.63556686083123481</v>
      </c>
      <c r="Q54" s="196">
        <f t="shared" si="37"/>
        <v>0.66254002930406997</v>
      </c>
      <c r="R54" s="196">
        <f t="shared" ref="R54:V54" si="38">IF(R46=0,0,R46/R$44)</f>
        <v>0.66612945146057667</v>
      </c>
      <c r="S54" s="196">
        <f t="shared" si="38"/>
        <v>0.65537068285634004</v>
      </c>
      <c r="T54" s="196">
        <f t="shared" si="38"/>
        <v>0.63490941957924907</v>
      </c>
      <c r="U54" s="196">
        <f t="shared" si="38"/>
        <v>0.63023333985027941</v>
      </c>
      <c r="V54" s="196">
        <f t="shared" si="38"/>
        <v>0.62985411753390408</v>
      </c>
      <c r="W54" s="196">
        <f t="shared" ref="W54" si="39">IF(W46=0,0,W46/W$44)</f>
        <v>0.64385336271988514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4.1278434808948836E-4</v>
      </c>
      <c r="C55" s="197">
        <f t="shared" si="40"/>
        <v>4.5367573400430624E-4</v>
      </c>
      <c r="D55" s="197">
        <f t="shared" si="40"/>
        <v>5.5946699807067992E-4</v>
      </c>
      <c r="E55" s="197">
        <f t="shared" si="40"/>
        <v>1.1779429598819135E-3</v>
      </c>
      <c r="F55" s="197">
        <f t="shared" si="40"/>
        <v>6.9811939160561857E-4</v>
      </c>
      <c r="G55" s="197">
        <f t="shared" si="40"/>
        <v>8.4260199000830982E-4</v>
      </c>
      <c r="H55" s="197">
        <f t="shared" si="40"/>
        <v>1.3342580075147042E-3</v>
      </c>
      <c r="I55" s="197">
        <f t="shared" si="40"/>
        <v>1.550288317360757E-3</v>
      </c>
      <c r="J55" s="197">
        <f t="shared" si="40"/>
        <v>1.7349156282502815E-3</v>
      </c>
      <c r="K55" s="197">
        <f t="shared" si="40"/>
        <v>2.0436149869889598E-3</v>
      </c>
      <c r="L55" s="197">
        <f t="shared" si="40"/>
        <v>2.5420727808104634E-3</v>
      </c>
      <c r="M55" s="197">
        <f t="shared" si="40"/>
        <v>2.8826286082647094E-3</v>
      </c>
      <c r="N55" s="197">
        <f t="shared" si="40"/>
        <v>5.327121396266038E-3</v>
      </c>
      <c r="O55" s="197">
        <f t="shared" si="40"/>
        <v>5.240511705763902E-3</v>
      </c>
      <c r="P55" s="197">
        <f t="shared" si="40"/>
        <v>2.4234440446471825E-3</v>
      </c>
      <c r="Q55" s="197">
        <f t="shared" si="40"/>
        <v>6.8606006496657627E-3</v>
      </c>
      <c r="R55" s="197">
        <f t="shared" ref="R55:V55" si="41">IF(R47=0,0,R47/R$44)</f>
        <v>4.0732810742675034E-3</v>
      </c>
      <c r="S55" s="197">
        <f t="shared" si="41"/>
        <v>6.9634888833710251E-3</v>
      </c>
      <c r="T55" s="197">
        <f t="shared" si="41"/>
        <v>5.6790550578321502E-3</v>
      </c>
      <c r="U55" s="197">
        <f t="shared" si="41"/>
        <v>7.8787281937643013E-3</v>
      </c>
      <c r="V55" s="197">
        <f t="shared" si="41"/>
        <v>5.673667814542877E-3</v>
      </c>
      <c r="W55" s="197">
        <f t="shared" ref="W55" si="42">IF(W47=0,0,W47/W$44)</f>
        <v>9.3873088153415465E-3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0.12828313767099522</v>
      </c>
      <c r="C56" s="197">
        <f t="shared" si="43"/>
        <v>0.11464729577598001</v>
      </c>
      <c r="D56" s="197">
        <f t="shared" si="43"/>
        <v>0.12758484500350722</v>
      </c>
      <c r="E56" s="197">
        <f t="shared" si="43"/>
        <v>0.12698455350142768</v>
      </c>
      <c r="F56" s="197">
        <f t="shared" si="43"/>
        <v>0.13418637487828219</v>
      </c>
      <c r="G56" s="197">
        <f t="shared" si="43"/>
        <v>0.11872480979251844</v>
      </c>
      <c r="H56" s="197">
        <f t="shared" si="43"/>
        <v>0.13881015690163431</v>
      </c>
      <c r="I56" s="197">
        <f t="shared" si="43"/>
        <v>0.1304709644941153</v>
      </c>
      <c r="J56" s="197">
        <f t="shared" si="43"/>
        <v>0.1330656203896847</v>
      </c>
      <c r="K56" s="197">
        <f t="shared" si="43"/>
        <v>0.14019406264592152</v>
      </c>
      <c r="L56" s="197">
        <f t="shared" si="43"/>
        <v>0.13542089979764727</v>
      </c>
      <c r="M56" s="197">
        <f t="shared" si="43"/>
        <v>0.14070779672425002</v>
      </c>
      <c r="N56" s="197">
        <f t="shared" si="43"/>
        <v>0.14269568376613223</v>
      </c>
      <c r="O56" s="197">
        <f t="shared" si="43"/>
        <v>0.14213429687492068</v>
      </c>
      <c r="P56" s="197">
        <f t="shared" si="43"/>
        <v>0.16109724109166007</v>
      </c>
      <c r="Q56" s="197">
        <f t="shared" si="43"/>
        <v>0.14755953932881152</v>
      </c>
      <c r="R56" s="197">
        <f t="shared" ref="R56:V56" si="44">IF(R48=0,0,R48/R$44)</f>
        <v>0.14436610713507969</v>
      </c>
      <c r="S56" s="197">
        <f t="shared" si="44"/>
        <v>0.14658629254846153</v>
      </c>
      <c r="T56" s="197">
        <f t="shared" si="44"/>
        <v>0.15286764474614581</v>
      </c>
      <c r="U56" s="197">
        <f t="shared" si="44"/>
        <v>0.15377629243968025</v>
      </c>
      <c r="V56" s="197">
        <f t="shared" si="44"/>
        <v>0.14236769176318584</v>
      </c>
      <c r="W56" s="197">
        <f t="shared" ref="W56" si="45">IF(W48=0,0,W48/W$44)</f>
        <v>0.13481368787397296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3.9524507143933324E-2</v>
      </c>
      <c r="C57" s="198">
        <f t="shared" si="46"/>
        <v>4.1394258596279501E-2</v>
      </c>
      <c r="D57" s="198">
        <f t="shared" si="46"/>
        <v>4.2851502586039911E-2</v>
      </c>
      <c r="E57" s="198">
        <f t="shared" si="46"/>
        <v>4.4646075294031876E-2</v>
      </c>
      <c r="F57" s="198">
        <f t="shared" si="46"/>
        <v>4.2102251043560683E-2</v>
      </c>
      <c r="G57" s="198">
        <f t="shared" si="46"/>
        <v>4.1650983880245726E-2</v>
      </c>
      <c r="H57" s="198">
        <f t="shared" si="46"/>
        <v>4.1775790730421591E-2</v>
      </c>
      <c r="I57" s="198">
        <f t="shared" si="46"/>
        <v>4.250505424855916E-2</v>
      </c>
      <c r="J57" s="198">
        <f t="shared" si="46"/>
        <v>4.225010120107478E-2</v>
      </c>
      <c r="K57" s="198">
        <f t="shared" si="46"/>
        <v>3.6033821897440817E-2</v>
      </c>
      <c r="L57" s="198">
        <f t="shared" si="46"/>
        <v>3.2970355645167551E-2</v>
      </c>
      <c r="M57" s="198">
        <f t="shared" si="46"/>
        <v>3.5054214073103211E-2</v>
      </c>
      <c r="N57" s="198">
        <f t="shared" si="46"/>
        <v>3.6580315765594847E-2</v>
      </c>
      <c r="O57" s="198">
        <f t="shared" si="46"/>
        <v>3.7227242618245504E-2</v>
      </c>
      <c r="P57" s="198">
        <f t="shared" si="46"/>
        <v>4.3635862112171651E-2</v>
      </c>
      <c r="Q57" s="198">
        <f t="shared" si="46"/>
        <v>4.0660041018690259E-2</v>
      </c>
      <c r="R57" s="198">
        <f t="shared" ref="R57:V57" si="47">IF(R49=0,0,R49/R$44)</f>
        <v>4.0137233944526979E-2</v>
      </c>
      <c r="S57" s="198">
        <f t="shared" si="47"/>
        <v>4.1083619511777698E-2</v>
      </c>
      <c r="T57" s="198">
        <f t="shared" si="47"/>
        <v>4.3394536934152989E-2</v>
      </c>
      <c r="U57" s="198">
        <f t="shared" si="47"/>
        <v>4.4387384775789275E-2</v>
      </c>
      <c r="V57" s="198">
        <f t="shared" si="47"/>
        <v>5.6199368142992541E-2</v>
      </c>
      <c r="W57" s="198">
        <f t="shared" ref="W57" si="48">IF(W49=0,0,W49/W$44)</f>
        <v>4.9542006657095898E-2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0.11674495437463808</v>
      </c>
      <c r="C58" s="195">
        <f t="shared" si="49"/>
        <v>0.11098387540191466</v>
      </c>
      <c r="D58" s="195">
        <f t="shared" si="49"/>
        <v>0.11731151494115138</v>
      </c>
      <c r="E58" s="195">
        <f t="shared" si="49"/>
        <v>0.10914235686676216</v>
      </c>
      <c r="F58" s="195">
        <f t="shared" si="49"/>
        <v>0.1124351493586298</v>
      </c>
      <c r="G58" s="195">
        <f t="shared" si="49"/>
        <v>0.11005278981112114</v>
      </c>
      <c r="H58" s="195">
        <f t="shared" si="49"/>
        <v>0.12027499980351282</v>
      </c>
      <c r="I58" s="195">
        <f t="shared" si="49"/>
        <v>0.12574978275693466</v>
      </c>
      <c r="J58" s="195">
        <f t="shared" si="49"/>
        <v>0.12293120563545641</v>
      </c>
      <c r="K58" s="195">
        <f t="shared" si="49"/>
        <v>0.12910059554081196</v>
      </c>
      <c r="L58" s="195">
        <f t="shared" si="49"/>
        <v>0.12925940762885418</v>
      </c>
      <c r="M58" s="195">
        <f t="shared" si="49"/>
        <v>0.13551634903854987</v>
      </c>
      <c r="N58" s="195">
        <f t="shared" si="49"/>
        <v>0.13595490478486696</v>
      </c>
      <c r="O58" s="195">
        <f t="shared" si="49"/>
        <v>0.13967561461786424</v>
      </c>
      <c r="P58" s="195">
        <f t="shared" si="49"/>
        <v>0.15727659192028642</v>
      </c>
      <c r="Q58" s="195">
        <f t="shared" si="49"/>
        <v>0.1423797896987625</v>
      </c>
      <c r="R58" s="195">
        <f t="shared" ref="R58:V58" si="50">IF(R50=0,0,R50/R$44)</f>
        <v>0.14529392638554917</v>
      </c>
      <c r="S58" s="195">
        <f t="shared" si="50"/>
        <v>0.14999591620004965</v>
      </c>
      <c r="T58" s="195">
        <f t="shared" si="50"/>
        <v>0.16314934368261985</v>
      </c>
      <c r="U58" s="195">
        <f t="shared" si="50"/>
        <v>0.1637242547404868</v>
      </c>
      <c r="V58" s="195">
        <f t="shared" si="50"/>
        <v>0.16590515474537454</v>
      </c>
      <c r="W58" s="195">
        <f t="shared" ref="W58" si="51">IF(W50=0,0,W50/W$44)</f>
        <v>0.16240363393370433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1324.2295504799999</v>
      </c>
      <c r="C62" s="22">
        <v>1264.9918194000002</v>
      </c>
      <c r="D62" s="22">
        <v>1495.0931101199999</v>
      </c>
      <c r="E62" s="22">
        <v>1670.9759690400001</v>
      </c>
      <c r="F62" s="22">
        <v>1623.53442096</v>
      </c>
      <c r="G62" s="22">
        <v>1464.8764510799999</v>
      </c>
      <c r="H62" s="22">
        <v>1375.2312606</v>
      </c>
      <c r="I62" s="22">
        <v>1069.11404928</v>
      </c>
      <c r="J62" s="22">
        <v>1199.28991572</v>
      </c>
      <c r="K62" s="22">
        <v>1149.7051346400001</v>
      </c>
      <c r="L62" s="22">
        <v>1205.8102349999999</v>
      </c>
      <c r="M62" s="22">
        <v>1030.5812692800005</v>
      </c>
      <c r="N62" s="22">
        <v>942.76777319999997</v>
      </c>
      <c r="O62" s="22">
        <v>820.67336892000003</v>
      </c>
      <c r="P62" s="22">
        <v>657.03995495999993</v>
      </c>
      <c r="Q62" s="22">
        <v>705.86533584000028</v>
      </c>
      <c r="R62" s="22">
        <v>701.51175863999993</v>
      </c>
      <c r="S62" s="22">
        <v>680.72773751999989</v>
      </c>
      <c r="T62" s="22">
        <v>633.9054020399999</v>
      </c>
      <c r="U62" s="22">
        <v>623.95077096</v>
      </c>
      <c r="V62" s="22">
        <v>648.05069988000014</v>
      </c>
      <c r="W62" s="22">
        <v>613.10677824000004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1186.59381048</v>
      </c>
      <c r="C64" s="98">
        <v>1119.6815994000001</v>
      </c>
      <c r="D64" s="98">
        <v>1334.5349101199999</v>
      </c>
      <c r="E64" s="98">
        <v>1468.3595990400001</v>
      </c>
      <c r="F64" s="98">
        <v>1393.30002096</v>
      </c>
      <c r="G64" s="98">
        <v>1233.58176108</v>
      </c>
      <c r="H64" s="98">
        <v>1155.8017206</v>
      </c>
      <c r="I64" s="98">
        <v>868.76972927999998</v>
      </c>
      <c r="J64" s="98">
        <v>959.05849572</v>
      </c>
      <c r="K64" s="98">
        <v>900.5874746400001</v>
      </c>
      <c r="L64" s="98">
        <v>938.71813499999996</v>
      </c>
      <c r="M64" s="98">
        <v>764.59994928000026</v>
      </c>
      <c r="N64" s="98">
        <v>667.49629319999997</v>
      </c>
      <c r="O64" s="98">
        <v>551.96558891999996</v>
      </c>
      <c r="P64" s="98">
        <v>449.02115495999993</v>
      </c>
      <c r="Q64" s="98">
        <v>462.80647584000019</v>
      </c>
      <c r="R64" s="98">
        <v>431.49123864000001</v>
      </c>
      <c r="S64" s="98">
        <v>401.09493131999989</v>
      </c>
      <c r="T64" s="98">
        <v>373.31863559999999</v>
      </c>
      <c r="U64" s="98">
        <v>375.54300036000001</v>
      </c>
      <c r="V64" s="98">
        <v>400.00585139999998</v>
      </c>
      <c r="W64" s="98">
        <v>348.98046084000003</v>
      </c>
      <c r="DA64" s="63"/>
    </row>
    <row r="65" spans="1:105" ht="12" customHeight="1" x14ac:dyDescent="0.25">
      <c r="A65" s="97" t="s">
        <v>74</v>
      </c>
      <c r="B65" s="98">
        <v>122.36972904</v>
      </c>
      <c r="C65" s="98">
        <v>122.36972904</v>
      </c>
      <c r="D65" s="98">
        <v>149.23139904000001</v>
      </c>
      <c r="E65" s="98">
        <v>149.23139904000001</v>
      </c>
      <c r="F65" s="98">
        <v>128.33903952000003</v>
      </c>
      <c r="G65" s="98">
        <v>134.30835000000002</v>
      </c>
      <c r="H65" s="98">
        <v>101.47736952000001</v>
      </c>
      <c r="I65" s="98">
        <v>101.70134928000002</v>
      </c>
      <c r="J65" s="98">
        <v>116.23027571999999</v>
      </c>
      <c r="K65" s="98">
        <v>98.795745719999999</v>
      </c>
      <c r="L65" s="98">
        <v>95.889915000000002</v>
      </c>
      <c r="M65" s="98">
        <v>101.70134928000002</v>
      </c>
      <c r="N65" s="98">
        <v>92.984084280000019</v>
      </c>
      <c r="O65" s="98">
        <v>78.455385000000021</v>
      </c>
      <c r="P65" s="98">
        <v>63.926685720000016</v>
      </c>
      <c r="Q65" s="98">
        <v>87.172650000000004</v>
      </c>
      <c r="R65" s="98">
        <v>84.266819280000021</v>
      </c>
      <c r="S65" s="98">
        <v>83.714820480000029</v>
      </c>
      <c r="T65" s="98">
        <v>74.98892339999999</v>
      </c>
      <c r="U65" s="98">
        <v>72.039477960000013</v>
      </c>
      <c r="V65" s="98">
        <v>68.979632759999987</v>
      </c>
      <c r="W65" s="98">
        <v>77.76663588000001</v>
      </c>
      <c r="DA65" s="63" t="s">
        <v>252</v>
      </c>
    </row>
    <row r="66" spans="1:105" ht="12" customHeight="1" x14ac:dyDescent="0.25">
      <c r="A66" s="97" t="s">
        <v>201</v>
      </c>
      <c r="B66" s="98">
        <v>1064.22408144</v>
      </c>
      <c r="C66" s="98">
        <v>997.31187036000006</v>
      </c>
      <c r="D66" s="98">
        <v>1185.3035110799999</v>
      </c>
      <c r="E66" s="98">
        <v>1319.1282000000001</v>
      </c>
      <c r="F66" s="98">
        <v>1264.9609814400001</v>
      </c>
      <c r="G66" s="98">
        <v>1099.27341108</v>
      </c>
      <c r="H66" s="98">
        <v>1054.32435108</v>
      </c>
      <c r="I66" s="98">
        <v>767.06837999999993</v>
      </c>
      <c r="J66" s="98">
        <v>842.82821999999999</v>
      </c>
      <c r="K66" s="98">
        <v>801.79172892000008</v>
      </c>
      <c r="L66" s="98">
        <v>842.82821999999999</v>
      </c>
      <c r="M66" s="98">
        <v>662.89860000000022</v>
      </c>
      <c r="N66" s="98">
        <v>574.51220891999992</v>
      </c>
      <c r="O66" s="98">
        <v>473.51020391999992</v>
      </c>
      <c r="P66" s="98">
        <v>385.09446923999991</v>
      </c>
      <c r="Q66" s="98">
        <v>375.63382584000021</v>
      </c>
      <c r="R66" s="98">
        <v>347.22441935999996</v>
      </c>
      <c r="S66" s="98">
        <v>317.38011083999987</v>
      </c>
      <c r="T66" s="98">
        <v>298.32971220000002</v>
      </c>
      <c r="U66" s="98">
        <v>303.50352240000001</v>
      </c>
      <c r="V66" s="98">
        <v>331.02621864000002</v>
      </c>
      <c r="W66" s="98">
        <v>271.21382496000001</v>
      </c>
      <c r="DA66" s="63" t="s">
        <v>253</v>
      </c>
    </row>
    <row r="67" spans="1:105" ht="12" customHeight="1" x14ac:dyDescent="0.25">
      <c r="A67" s="73" t="s">
        <v>192</v>
      </c>
      <c r="B67" s="98">
        <v>137.63574000000003</v>
      </c>
      <c r="C67" s="98">
        <v>145.31021999999999</v>
      </c>
      <c r="D67" s="98">
        <v>160.55820000000003</v>
      </c>
      <c r="E67" s="98">
        <v>202.61637000000002</v>
      </c>
      <c r="F67" s="98">
        <v>230.23440000000002</v>
      </c>
      <c r="G67" s="98">
        <v>231.29469</v>
      </c>
      <c r="H67" s="98">
        <v>219.42954</v>
      </c>
      <c r="I67" s="98">
        <v>200.34432000000004</v>
      </c>
      <c r="J67" s="98">
        <v>240.23142000000001</v>
      </c>
      <c r="K67" s="98">
        <v>249.11765999999992</v>
      </c>
      <c r="L67" s="98">
        <v>267.09210000000002</v>
      </c>
      <c r="M67" s="98">
        <v>265.9813200000001</v>
      </c>
      <c r="N67" s="98">
        <v>275.27148000000005</v>
      </c>
      <c r="O67" s="98">
        <v>268.70778000000001</v>
      </c>
      <c r="P67" s="98">
        <v>208.0188</v>
      </c>
      <c r="Q67" s="98">
        <v>243.05886000000007</v>
      </c>
      <c r="R67" s="98">
        <v>270.02051999999992</v>
      </c>
      <c r="S67" s="98">
        <v>279.63280620000006</v>
      </c>
      <c r="T67" s="98">
        <v>260.58676643999996</v>
      </c>
      <c r="U67" s="98">
        <v>248.40777059999999</v>
      </c>
      <c r="V67" s="98">
        <v>248.04484848000013</v>
      </c>
      <c r="W67" s="98">
        <v>264.12631740000006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1324.2295504799999</v>
      </c>
      <c r="C78" s="203">
        <f t="shared" si="52"/>
        <v>1264.9918193999999</v>
      </c>
      <c r="D78" s="203">
        <f t="shared" si="52"/>
        <v>1495.0931101199999</v>
      </c>
      <c r="E78" s="203">
        <f t="shared" si="52"/>
        <v>1670.9759690400003</v>
      </c>
      <c r="F78" s="203">
        <f t="shared" si="52"/>
        <v>1623.5344209599996</v>
      </c>
      <c r="G78" s="203">
        <f t="shared" si="52"/>
        <v>1464.8764510800002</v>
      </c>
      <c r="H78" s="203">
        <f t="shared" si="52"/>
        <v>1375.2312606000003</v>
      </c>
      <c r="I78" s="203">
        <f t="shared" si="52"/>
        <v>1069.11404928</v>
      </c>
      <c r="J78" s="203">
        <f t="shared" si="52"/>
        <v>1199.2899157200006</v>
      </c>
      <c r="K78" s="203">
        <f t="shared" si="52"/>
        <v>1149.7051346400001</v>
      </c>
      <c r="L78" s="203">
        <f t="shared" si="52"/>
        <v>1205.8102349999997</v>
      </c>
      <c r="M78" s="203">
        <f t="shared" si="52"/>
        <v>1030.5812692800002</v>
      </c>
      <c r="N78" s="203">
        <f t="shared" si="52"/>
        <v>942.76777320000031</v>
      </c>
      <c r="O78" s="203">
        <f t="shared" si="52"/>
        <v>820.67336891999958</v>
      </c>
      <c r="P78" s="203">
        <f t="shared" si="52"/>
        <v>657.03995495999993</v>
      </c>
      <c r="Q78" s="203">
        <f t="shared" si="52"/>
        <v>705.86533584000028</v>
      </c>
      <c r="R78" s="203">
        <f t="shared" ref="R78:V78" si="53">R79+R84</f>
        <v>701.51175864000015</v>
      </c>
      <c r="S78" s="203">
        <f t="shared" si="53"/>
        <v>680.72773752000023</v>
      </c>
      <c r="T78" s="203">
        <f t="shared" si="53"/>
        <v>633.90540204000058</v>
      </c>
      <c r="U78" s="203">
        <f t="shared" si="53"/>
        <v>623.95077096000011</v>
      </c>
      <c r="V78" s="203">
        <f t="shared" si="53"/>
        <v>648.05069988000059</v>
      </c>
      <c r="W78" s="203">
        <f t="shared" ref="W78" si="54">W79+W84</f>
        <v>613.10677824000038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1324.2295504799999</v>
      </c>
      <c r="C79" s="192">
        <f t="shared" si="55"/>
        <v>1264.9918193999999</v>
      </c>
      <c r="D79" s="192">
        <f t="shared" si="55"/>
        <v>1495.0931101199999</v>
      </c>
      <c r="E79" s="192">
        <f t="shared" si="55"/>
        <v>1670.9759690400003</v>
      </c>
      <c r="F79" s="192">
        <f t="shared" si="55"/>
        <v>1623.5344209599996</v>
      </c>
      <c r="G79" s="192">
        <f t="shared" si="55"/>
        <v>1464.8764510800002</v>
      </c>
      <c r="H79" s="192">
        <f t="shared" si="55"/>
        <v>1375.2312606000003</v>
      </c>
      <c r="I79" s="192">
        <f t="shared" si="55"/>
        <v>1069.11404928</v>
      </c>
      <c r="J79" s="192">
        <f t="shared" si="55"/>
        <v>1199.2899157200006</v>
      </c>
      <c r="K79" s="192">
        <f t="shared" si="55"/>
        <v>1149.7051346400001</v>
      </c>
      <c r="L79" s="192">
        <f t="shared" si="55"/>
        <v>1205.8102349999997</v>
      </c>
      <c r="M79" s="192">
        <f t="shared" si="55"/>
        <v>1030.5812692800002</v>
      </c>
      <c r="N79" s="192">
        <f t="shared" si="55"/>
        <v>942.76777320000031</v>
      </c>
      <c r="O79" s="192">
        <f t="shared" si="55"/>
        <v>820.67336891999958</v>
      </c>
      <c r="P79" s="192">
        <f t="shared" si="55"/>
        <v>657.03995495999993</v>
      </c>
      <c r="Q79" s="192">
        <f t="shared" si="55"/>
        <v>705.86533584000028</v>
      </c>
      <c r="R79" s="192">
        <f t="shared" ref="R79:V79" si="56">SUM(R80:R83)</f>
        <v>701.51175864000015</v>
      </c>
      <c r="S79" s="192">
        <f t="shared" si="56"/>
        <v>680.72773752000023</v>
      </c>
      <c r="T79" s="192">
        <f t="shared" si="56"/>
        <v>633.90540204000058</v>
      </c>
      <c r="U79" s="192">
        <f t="shared" si="56"/>
        <v>623.95077096000011</v>
      </c>
      <c r="V79" s="192">
        <f t="shared" si="56"/>
        <v>648.05069988000059</v>
      </c>
      <c r="W79" s="192">
        <f t="shared" ref="W79" si="57">SUM(W80:W83)</f>
        <v>613.10677824000038</v>
      </c>
      <c r="DA79" s="213" t="s">
        <v>264</v>
      </c>
    </row>
    <row r="80" spans="1:105" ht="12" customHeight="1" x14ac:dyDescent="0.25">
      <c r="A80" s="97" t="s">
        <v>57</v>
      </c>
      <c r="B80" s="74">
        <v>1114.1018771814627</v>
      </c>
      <c r="C80" s="74">
        <v>1074.4609467624596</v>
      </c>
      <c r="D80" s="74">
        <v>1248.1896630979554</v>
      </c>
      <c r="E80" s="74">
        <v>1420.4627647770319</v>
      </c>
      <c r="F80" s="74">
        <v>1369.1097157560257</v>
      </c>
      <c r="G80" s="74">
        <v>1242.1022318531946</v>
      </c>
      <c r="H80" s="74">
        <v>1144.08986708211</v>
      </c>
      <c r="I80" s="74">
        <v>885.72313904349016</v>
      </c>
      <c r="J80" s="74">
        <v>998.96081855283387</v>
      </c>
      <c r="K80" s="74">
        <v>943.29985105631738</v>
      </c>
      <c r="L80" s="74">
        <v>999.7586401309527</v>
      </c>
      <c r="M80" s="74">
        <v>841.01971952427675</v>
      </c>
      <c r="N80" s="74">
        <v>763.21725225767091</v>
      </c>
      <c r="O80" s="74">
        <v>658.92744486080187</v>
      </c>
      <c r="P80" s="74">
        <v>506.7312839619081</v>
      </c>
      <c r="Q80" s="74">
        <v>559.59548974401901</v>
      </c>
      <c r="R80" s="74">
        <v>559.66475265449731</v>
      </c>
      <c r="S80" s="74">
        <v>540.25592923113845</v>
      </c>
      <c r="T80" s="74">
        <v>496.61288039281771</v>
      </c>
      <c r="U80" s="74">
        <v>489.47610880176865</v>
      </c>
      <c r="V80" s="74">
        <v>504.88810467169833</v>
      </c>
      <c r="W80" s="74">
        <v>483.48344111663403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149.17085019032089</v>
      </c>
      <c r="C82" s="74">
        <v>127.05804428760199</v>
      </c>
      <c r="D82" s="74">
        <v>169.26611006376598</v>
      </c>
      <c r="E82" s="74">
        <v>187.29014448319472</v>
      </c>
      <c r="F82" s="74">
        <v>194.22302077812179</v>
      </c>
      <c r="G82" s="74">
        <v>155.39900915242163</v>
      </c>
      <c r="H82" s="74">
        <v>172.42426699583106</v>
      </c>
      <c r="I82" s="74">
        <v>127.5779514579213</v>
      </c>
      <c r="J82" s="74">
        <v>145.53002038802143</v>
      </c>
      <c r="K82" s="74">
        <v>149.24703017169887</v>
      </c>
      <c r="L82" s="74">
        <v>151.51894832676243</v>
      </c>
      <c r="M82" s="74">
        <v>135.44009462333779</v>
      </c>
      <c r="N82" s="74">
        <v>125.55421061059235</v>
      </c>
      <c r="O82" s="74">
        <v>108.97108659070683</v>
      </c>
      <c r="P82" s="74">
        <v>99.561648441541678</v>
      </c>
      <c r="Q82" s="74">
        <v>96.140327563219216</v>
      </c>
      <c r="R82" s="74">
        <v>93.055421425502416</v>
      </c>
      <c r="S82" s="74">
        <v>93.142338948861408</v>
      </c>
      <c r="T82" s="74">
        <v>91.554537697182525</v>
      </c>
      <c r="U82" s="74">
        <v>90.351432528231101</v>
      </c>
      <c r="V82" s="74">
        <v>84.164162548301874</v>
      </c>
      <c r="W82" s="74">
        <v>76.657216683365789</v>
      </c>
      <c r="DA82" s="90" t="s">
        <v>267</v>
      </c>
    </row>
    <row r="83" spans="1:105" ht="12" customHeight="1" x14ac:dyDescent="0.25">
      <c r="A83" s="107" t="s">
        <v>54</v>
      </c>
      <c r="B83" s="193">
        <v>60.956823108216341</v>
      </c>
      <c r="C83" s="193">
        <v>63.472828349938446</v>
      </c>
      <c r="D83" s="193">
        <v>77.637336958278325</v>
      </c>
      <c r="E83" s="193">
        <v>63.223059779773521</v>
      </c>
      <c r="F83" s="193">
        <v>60.201684425852143</v>
      </c>
      <c r="G83" s="193">
        <v>67.375210074384071</v>
      </c>
      <c r="H83" s="193">
        <v>58.717126522059338</v>
      </c>
      <c r="I83" s="193">
        <v>55.812958778588559</v>
      </c>
      <c r="J83" s="193">
        <v>54.799076779145203</v>
      </c>
      <c r="K83" s="193">
        <v>57.158253411983793</v>
      </c>
      <c r="L83" s="193">
        <v>54.53264654228456</v>
      </c>
      <c r="M83" s="193">
        <v>54.121455132385591</v>
      </c>
      <c r="N83" s="193">
        <v>53.996310331737057</v>
      </c>
      <c r="O83" s="193">
        <v>52.774837468490894</v>
      </c>
      <c r="P83" s="193">
        <v>50.747022556550206</v>
      </c>
      <c r="Q83" s="193">
        <v>50.129518532762063</v>
      </c>
      <c r="R83" s="193">
        <v>48.791584560000388</v>
      </c>
      <c r="S83" s="193">
        <v>47.329469340000401</v>
      </c>
      <c r="T83" s="193">
        <v>45.737983950000412</v>
      </c>
      <c r="U83" s="193">
        <v>44.12322963000026</v>
      </c>
      <c r="V83" s="193">
        <v>58.998432660000418</v>
      </c>
      <c r="W83" s="193">
        <v>52.966120440000545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0.84132080935486508</v>
      </c>
      <c r="C88" s="196">
        <f t="shared" si="64"/>
        <v>0.84938173534757611</v>
      </c>
      <c r="D88" s="196">
        <f t="shared" si="64"/>
        <v>0.83485747787157727</v>
      </c>
      <c r="E88" s="196">
        <f t="shared" si="64"/>
        <v>0.85007970856283954</v>
      </c>
      <c r="F88" s="196">
        <f t="shared" si="64"/>
        <v>0.84328961436276051</v>
      </c>
      <c r="G88" s="196">
        <f t="shared" si="64"/>
        <v>0.84792286130167338</v>
      </c>
      <c r="H88" s="196">
        <f t="shared" si="64"/>
        <v>0.83192543673196795</v>
      </c>
      <c r="I88" s="196">
        <f t="shared" si="64"/>
        <v>0.82846459612048373</v>
      </c>
      <c r="J88" s="196">
        <f t="shared" si="64"/>
        <v>0.83296024210551456</v>
      </c>
      <c r="K88" s="196">
        <f t="shared" si="64"/>
        <v>0.82047111266636807</v>
      </c>
      <c r="L88" s="196">
        <f t="shared" si="64"/>
        <v>0.82911772608312029</v>
      </c>
      <c r="M88" s="196">
        <f t="shared" si="64"/>
        <v>0.81606346301232724</v>
      </c>
      <c r="N88" s="196">
        <f t="shared" si="64"/>
        <v>0.80954957726982124</v>
      </c>
      <c r="O88" s="196">
        <f t="shared" si="64"/>
        <v>0.80291071919141932</v>
      </c>
      <c r="P88" s="196">
        <f t="shared" si="64"/>
        <v>0.77123359110292999</v>
      </c>
      <c r="Q88" s="196">
        <f t="shared" si="64"/>
        <v>0.79277938911404977</v>
      </c>
      <c r="R88" s="196">
        <f t="shared" ref="R88:V88" si="65">IF(R80=0,0,R80/R$78)</f>
        <v>0.79779810639169124</v>
      </c>
      <c r="S88" s="196">
        <f t="shared" si="65"/>
        <v>0.79364465329321976</v>
      </c>
      <c r="T88" s="196">
        <f t="shared" si="65"/>
        <v>0.78341796551132803</v>
      </c>
      <c r="U88" s="196">
        <f t="shared" si="65"/>
        <v>0.78447873066759577</v>
      </c>
      <c r="V88" s="196">
        <f t="shared" si="65"/>
        <v>0.77908735345118574</v>
      </c>
      <c r="W88" s="196">
        <f t="shared" ref="W88" si="66">IF(W80=0,0,W80/W$78)</f>
        <v>0.78857950731605619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0.11264727488995409</v>
      </c>
      <c r="C90" s="197">
        <f t="shared" si="70"/>
        <v>0.10044179127408671</v>
      </c>
      <c r="D90" s="197">
        <f t="shared" si="70"/>
        <v>0.11321442719388912</v>
      </c>
      <c r="E90" s="197">
        <f t="shared" si="70"/>
        <v>0.1120842836481937</v>
      </c>
      <c r="F90" s="197">
        <f t="shared" si="70"/>
        <v>0.11962975239125345</v>
      </c>
      <c r="G90" s="197">
        <f t="shared" si="70"/>
        <v>0.10608335538321446</v>
      </c>
      <c r="H90" s="197">
        <f t="shared" si="70"/>
        <v>0.12537837957566789</v>
      </c>
      <c r="I90" s="197">
        <f t="shared" si="70"/>
        <v>0.11933053498252996</v>
      </c>
      <c r="J90" s="197">
        <f t="shared" si="70"/>
        <v>0.12134682238251927</v>
      </c>
      <c r="K90" s="197">
        <f t="shared" si="70"/>
        <v>0.12981331097423657</v>
      </c>
      <c r="L90" s="197">
        <f t="shared" si="70"/>
        <v>0.12565737454265552</v>
      </c>
      <c r="M90" s="197">
        <f t="shared" si="70"/>
        <v>0.13142107144831083</v>
      </c>
      <c r="N90" s="197">
        <f t="shared" si="70"/>
        <v>0.13317617994559627</v>
      </c>
      <c r="O90" s="197">
        <f t="shared" si="70"/>
        <v>0.13278253044096219</v>
      </c>
      <c r="P90" s="197">
        <f t="shared" si="70"/>
        <v>0.1515305845404834</v>
      </c>
      <c r="Q90" s="197">
        <f t="shared" si="70"/>
        <v>0.13620208088106414</v>
      </c>
      <c r="R90" s="197">
        <f t="shared" ref="R90:V90" si="71">IF(R82=0,0,R82/R$78)</f>
        <v>0.13264983840884745</v>
      </c>
      <c r="S90" s="197">
        <f t="shared" si="71"/>
        <v>0.13682759466830868</v>
      </c>
      <c r="T90" s="197">
        <f t="shared" si="71"/>
        <v>0.14442933819864381</v>
      </c>
      <c r="U90" s="197">
        <f t="shared" si="71"/>
        <v>0.14480538647178512</v>
      </c>
      <c r="V90" s="197">
        <f t="shared" si="71"/>
        <v>0.12987280557506772</v>
      </c>
      <c r="W90" s="197">
        <f t="shared" ref="W90" si="72">IF(W82=0,0,W82/W$78)</f>
        <v>0.1250307766999737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4.6031915755180834E-2</v>
      </c>
      <c r="C91" s="198">
        <f t="shared" si="73"/>
        <v>5.0176473378337208E-2</v>
      </c>
      <c r="D91" s="198">
        <f t="shared" si="73"/>
        <v>5.1928094934533514E-2</v>
      </c>
      <c r="E91" s="198">
        <f t="shared" si="73"/>
        <v>3.7836007788966633E-2</v>
      </c>
      <c r="F91" s="198">
        <f t="shared" si="73"/>
        <v>3.7080633245986094E-2</v>
      </c>
      <c r="G91" s="198">
        <f t="shared" si="73"/>
        <v>4.599378331511219E-2</v>
      </c>
      <c r="H91" s="198">
        <f t="shared" si="73"/>
        <v>4.2696183692364303E-2</v>
      </c>
      <c r="I91" s="198">
        <f t="shared" si="73"/>
        <v>5.2204868896986306E-2</v>
      </c>
      <c r="J91" s="198">
        <f t="shared" si="73"/>
        <v>4.5692935511966064E-2</v>
      </c>
      <c r="K91" s="198">
        <f t="shared" si="73"/>
        <v>4.971557635939531E-2</v>
      </c>
      <c r="L91" s="198">
        <f t="shared" si="73"/>
        <v>4.5224899374224151E-2</v>
      </c>
      <c r="M91" s="198">
        <f t="shared" si="73"/>
        <v>5.2515465539361796E-2</v>
      </c>
      <c r="N91" s="198">
        <f t="shared" si="73"/>
        <v>5.7274242784582527E-2</v>
      </c>
      <c r="O91" s="198">
        <f t="shared" si="73"/>
        <v>6.4306750367618501E-2</v>
      </c>
      <c r="P91" s="198">
        <f t="shared" si="73"/>
        <v>7.7235824356586727E-2</v>
      </c>
      <c r="Q91" s="198">
        <f t="shared" si="73"/>
        <v>7.1018530004886102E-2</v>
      </c>
      <c r="R91" s="198">
        <f t="shared" ref="R91:V91" si="74">IF(R83=0,0,R83/R$78)</f>
        <v>6.9552055199461199E-2</v>
      </c>
      <c r="S91" s="198">
        <f t="shared" si="74"/>
        <v>6.9527752038471669E-2</v>
      </c>
      <c r="T91" s="198">
        <f t="shared" si="74"/>
        <v>7.215269629002824E-2</v>
      </c>
      <c r="U91" s="198">
        <f t="shared" si="74"/>
        <v>7.0715882860618959E-2</v>
      </c>
      <c r="V91" s="198">
        <f t="shared" si="74"/>
        <v>9.1039840973746566E-2</v>
      </c>
      <c r="W91" s="198">
        <f t="shared" ref="W91" si="75">IF(W83=0,0,W83/W$78)</f>
        <v>8.638971598397005E-2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20761.444044363303</v>
      </c>
      <c r="C96" s="203">
        <f t="shared" si="79"/>
        <v>22127.858705343697</v>
      </c>
      <c r="D96" s="203">
        <f t="shared" si="79"/>
        <v>21185.865635905546</v>
      </c>
      <c r="E96" s="203">
        <f t="shared" si="79"/>
        <v>23060.135258378006</v>
      </c>
      <c r="F96" s="203">
        <f t="shared" si="79"/>
        <v>22534.256775837825</v>
      </c>
      <c r="G96" s="203">
        <f t="shared" si="79"/>
        <v>23162.269856849463</v>
      </c>
      <c r="H96" s="203">
        <f t="shared" si="79"/>
        <v>21133.219840108341</v>
      </c>
      <c r="I96" s="203">
        <f t="shared" si="79"/>
        <v>20356.342181299216</v>
      </c>
      <c r="J96" s="203">
        <f t="shared" si="79"/>
        <v>20901.357983399314</v>
      </c>
      <c r="K96" s="203">
        <f t="shared" si="79"/>
        <v>19745.640737465386</v>
      </c>
      <c r="L96" s="203">
        <f t="shared" si="79"/>
        <v>19726.81132281083</v>
      </c>
      <c r="M96" s="203">
        <f t="shared" si="79"/>
        <v>18643.948096202585</v>
      </c>
      <c r="N96" s="203">
        <f t="shared" si="79"/>
        <v>17579.653934672762</v>
      </c>
      <c r="O96" s="203">
        <f t="shared" si="79"/>
        <v>17195.157656702359</v>
      </c>
      <c r="P96" s="203">
        <f t="shared" si="79"/>
        <v>14645.336644758758</v>
      </c>
      <c r="Q96" s="203">
        <f t="shared" si="79"/>
        <v>15884.416752420413</v>
      </c>
      <c r="R96" s="203">
        <f t="shared" si="79"/>
        <v>15972.9603468474</v>
      </c>
      <c r="S96" s="203">
        <f t="shared" si="79"/>
        <v>15559.409991721152</v>
      </c>
      <c r="T96" s="203">
        <f t="shared" si="79"/>
        <v>14494.998886259062</v>
      </c>
      <c r="U96" s="203">
        <f t="shared" si="79"/>
        <v>13907.565266535614</v>
      </c>
      <c r="V96" s="203">
        <f t="shared" si="79"/>
        <v>14202.469824716069</v>
      </c>
      <c r="W96" s="203">
        <f t="shared" si="79"/>
        <v>14999.241380359941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18337.65020665251</v>
      </c>
      <c r="C97" s="192">
        <f t="shared" si="80"/>
        <v>19672.023191878659</v>
      </c>
      <c r="D97" s="192">
        <f t="shared" si="80"/>
        <v>18700.519642817784</v>
      </c>
      <c r="E97" s="192">
        <f t="shared" si="80"/>
        <v>20543.297746612308</v>
      </c>
      <c r="F97" s="192">
        <f t="shared" si="80"/>
        <v>20000.614249560782</v>
      </c>
      <c r="G97" s="192">
        <f t="shared" si="80"/>
        <v>20613.197440745142</v>
      </c>
      <c r="H97" s="192">
        <f t="shared" si="80"/>
        <v>18591.421827991719</v>
      </c>
      <c r="I97" s="192">
        <f t="shared" si="80"/>
        <v>17796.536574275015</v>
      </c>
      <c r="J97" s="192">
        <f t="shared" si="80"/>
        <v>18331.928847081766</v>
      </c>
      <c r="K97" s="192">
        <f t="shared" si="80"/>
        <v>17196.466758923685</v>
      </c>
      <c r="L97" s="192">
        <f t="shared" si="80"/>
        <v>17176.935376818132</v>
      </c>
      <c r="M97" s="192">
        <f t="shared" si="80"/>
        <v>16117.388318540987</v>
      </c>
      <c r="N97" s="192">
        <f t="shared" si="80"/>
        <v>15189.613757833416</v>
      </c>
      <c r="O97" s="192">
        <f t="shared" si="80"/>
        <v>14793.413442551388</v>
      </c>
      <c r="P97" s="192">
        <f t="shared" si="80"/>
        <v>12341.968009745819</v>
      </c>
      <c r="Q97" s="192">
        <f t="shared" si="80"/>
        <v>13622.796835723293</v>
      </c>
      <c r="R97" s="192">
        <f t="shared" si="80"/>
        <v>13652.18622205326</v>
      </c>
      <c r="S97" s="192">
        <f t="shared" si="80"/>
        <v>13225.562034480728</v>
      </c>
      <c r="T97" s="192">
        <f t="shared" si="80"/>
        <v>12130.149331285589</v>
      </c>
      <c r="U97" s="192">
        <f t="shared" si="80"/>
        <v>11630.559508017392</v>
      </c>
      <c r="V97" s="192">
        <f t="shared" si="80"/>
        <v>11846.206870680036</v>
      </c>
      <c r="W97" s="192">
        <f t="shared" si="80"/>
        <v>12563.310073940696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14845.151179465729</v>
      </c>
      <c r="C98" s="74">
        <f t="shared" si="81"/>
        <v>16209.11885202701</v>
      </c>
      <c r="D98" s="74">
        <f t="shared" si="81"/>
        <v>15077.825290662295</v>
      </c>
      <c r="E98" s="74">
        <f t="shared" si="81"/>
        <v>16558.308708127013</v>
      </c>
      <c r="F98" s="74">
        <f t="shared" si="81"/>
        <v>16012.349484747721</v>
      </c>
      <c r="G98" s="74">
        <f t="shared" si="81"/>
        <v>16879.013454515672</v>
      </c>
      <c r="H98" s="74">
        <f t="shared" si="81"/>
        <v>14746.862128852958</v>
      </c>
      <c r="I98" s="74">
        <f t="shared" si="81"/>
        <v>14243.819348122443</v>
      </c>
      <c r="J98" s="74">
        <f t="shared" si="81"/>
        <v>14631.330097378283</v>
      </c>
      <c r="K98" s="74">
        <f t="shared" si="81"/>
        <v>13676.381775468144</v>
      </c>
      <c r="L98" s="74">
        <f t="shared" si="81"/>
        <v>13804.96586217058</v>
      </c>
      <c r="M98" s="74">
        <f t="shared" si="81"/>
        <v>12786.746933797818</v>
      </c>
      <c r="N98" s="74">
        <f t="shared" si="81"/>
        <v>11944.354776658749</v>
      </c>
      <c r="O98" s="74">
        <f t="shared" si="81"/>
        <v>11619.152068435142</v>
      </c>
      <c r="P98" s="74">
        <f t="shared" si="81"/>
        <v>9308.0906371259716</v>
      </c>
      <c r="Q98" s="74">
        <f t="shared" si="81"/>
        <v>10524.06194062668</v>
      </c>
      <c r="R98" s="74">
        <f t="shared" si="81"/>
        <v>10640.059314047001</v>
      </c>
      <c r="S98" s="74">
        <f t="shared" si="81"/>
        <v>10197.181151116052</v>
      </c>
      <c r="T98" s="74">
        <f t="shared" si="81"/>
        <v>9203.0113296766031</v>
      </c>
      <c r="U98" s="74">
        <f t="shared" si="81"/>
        <v>8765.0113071144806</v>
      </c>
      <c r="V98" s="74">
        <f t="shared" si="81"/>
        <v>8945.4840982484402</v>
      </c>
      <c r="W98" s="74">
        <f t="shared" si="81"/>
        <v>9657.3120009920003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8.5699991452488966</v>
      </c>
      <c r="C99" s="74">
        <f t="shared" si="82"/>
        <v>10.038872540090379</v>
      </c>
      <c r="D99" s="74">
        <f t="shared" si="82"/>
        <v>11.852792648848849</v>
      </c>
      <c r="E99" s="74">
        <f t="shared" si="82"/>
        <v>27.163523981531057</v>
      </c>
      <c r="F99" s="74">
        <f t="shared" si="82"/>
        <v>15.731601630632687</v>
      </c>
      <c r="G99" s="74">
        <f t="shared" si="82"/>
        <v>19.516574674490851</v>
      </c>
      <c r="H99" s="74">
        <f t="shared" si="82"/>
        <v>28.19716779623317</v>
      </c>
      <c r="I99" s="74">
        <f t="shared" si="82"/>
        <v>31.558199467866164</v>
      </c>
      <c r="J99" s="74">
        <f t="shared" si="82"/>
        <v>36.262092617053256</v>
      </c>
      <c r="K99" s="74">
        <f t="shared" si="82"/>
        <v>40.352487338783995</v>
      </c>
      <c r="L99" s="74">
        <f t="shared" si="82"/>
        <v>50.146990115901062</v>
      </c>
      <c r="M99" s="74">
        <f t="shared" si="82"/>
        <v>53.743578153115934</v>
      </c>
      <c r="N99" s="74">
        <f t="shared" si="82"/>
        <v>93.648950614347712</v>
      </c>
      <c r="O99" s="74">
        <f t="shared" si="82"/>
        <v>90.1114249824045</v>
      </c>
      <c r="P99" s="74">
        <f t="shared" si="82"/>
        <v>35.492153873593765</v>
      </c>
      <c r="Q99" s="74">
        <f t="shared" si="82"/>
        <v>108.9766398912172</v>
      </c>
      <c r="R99" s="74">
        <f t="shared" si="82"/>
        <v>65.062357080838808</v>
      </c>
      <c r="S99" s="74">
        <f t="shared" si="82"/>
        <v>108.3477785091623</v>
      </c>
      <c r="T99" s="74">
        <f t="shared" si="82"/>
        <v>82.317896738280908</v>
      </c>
      <c r="U99" s="74">
        <f t="shared" si="82"/>
        <v>109.57392657207127</v>
      </c>
      <c r="V99" s="74">
        <f t="shared" si="82"/>
        <v>80.580095931507984</v>
      </c>
      <c r="W99" s="74">
        <f t="shared" si="82"/>
        <v>140.80251083328861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2663.3431845917212</v>
      </c>
      <c r="C100" s="74">
        <f t="shared" si="83"/>
        <v>2536.8991618806331</v>
      </c>
      <c r="D100" s="74">
        <f t="shared" si="83"/>
        <v>2702.9953834221387</v>
      </c>
      <c r="E100" s="74">
        <f t="shared" si="83"/>
        <v>2928.2809794676609</v>
      </c>
      <c r="F100" s="74">
        <f t="shared" si="83"/>
        <v>3023.7902273260447</v>
      </c>
      <c r="G100" s="74">
        <f t="shared" si="83"/>
        <v>2749.9360831174358</v>
      </c>
      <c r="H100" s="74">
        <f t="shared" si="83"/>
        <v>2933.5055618421707</v>
      </c>
      <c r="I100" s="74">
        <f t="shared" si="83"/>
        <v>2655.9115979663516</v>
      </c>
      <c r="J100" s="74">
        <f t="shared" si="83"/>
        <v>2781.2521670479186</v>
      </c>
      <c r="K100" s="74">
        <f t="shared" si="83"/>
        <v>2768.2215945320822</v>
      </c>
      <c r="L100" s="74">
        <f t="shared" si="83"/>
        <v>2671.422539473459</v>
      </c>
      <c r="M100" s="74">
        <f t="shared" si="83"/>
        <v>2623.3488588579407</v>
      </c>
      <c r="N100" s="74">
        <f t="shared" si="83"/>
        <v>2508.5407385801068</v>
      </c>
      <c r="O100" s="74">
        <f t="shared" si="83"/>
        <v>2444.0216431887989</v>
      </c>
      <c r="P100" s="74">
        <f t="shared" si="83"/>
        <v>2359.3233283292257</v>
      </c>
      <c r="Q100" s="74">
        <f t="shared" si="83"/>
        <v>2343.8972184940126</v>
      </c>
      <c r="R100" s="74">
        <f t="shared" si="83"/>
        <v>2305.9541046973513</v>
      </c>
      <c r="S100" s="74">
        <f t="shared" si="83"/>
        <v>2280.7962249278926</v>
      </c>
      <c r="T100" s="74">
        <f t="shared" si="83"/>
        <v>2215.8163403404296</v>
      </c>
      <c r="U100" s="74">
        <f t="shared" si="83"/>
        <v>2138.6538235507201</v>
      </c>
      <c r="V100" s="74">
        <f t="shared" si="83"/>
        <v>2021.9728462811254</v>
      </c>
      <c r="W100" s="74">
        <f t="shared" si="83"/>
        <v>2022.1030457982247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820.58584344980943</v>
      </c>
      <c r="C101" s="193">
        <f t="shared" si="84"/>
        <v>915.96630543093158</v>
      </c>
      <c r="D101" s="193">
        <f t="shared" si="84"/>
        <v>907.84617608450048</v>
      </c>
      <c r="E101" s="193">
        <f t="shared" si="84"/>
        <v>1029.5445350361038</v>
      </c>
      <c r="F101" s="193">
        <f t="shared" si="84"/>
        <v>948.74293585638236</v>
      </c>
      <c r="G101" s="193">
        <f t="shared" si="84"/>
        <v>964.73132843753842</v>
      </c>
      <c r="H101" s="193">
        <f t="shared" si="84"/>
        <v>882.8569695003597</v>
      </c>
      <c r="I101" s="193">
        <f t="shared" si="84"/>
        <v>865.24742871835633</v>
      </c>
      <c r="J101" s="193">
        <f t="shared" si="84"/>
        <v>883.08449003851342</v>
      </c>
      <c r="K101" s="193">
        <f t="shared" si="84"/>
        <v>711.51090158467969</v>
      </c>
      <c r="L101" s="193">
        <f t="shared" si="84"/>
        <v>650.39998505819131</v>
      </c>
      <c r="M101" s="193">
        <f t="shared" si="84"/>
        <v>653.54894773211049</v>
      </c>
      <c r="N101" s="193">
        <f t="shared" si="84"/>
        <v>643.06929198021146</v>
      </c>
      <c r="O101" s="193">
        <f t="shared" si="84"/>
        <v>640.12830594504055</v>
      </c>
      <c r="P101" s="193">
        <f t="shared" si="84"/>
        <v>639.06189041702783</v>
      </c>
      <c r="Q101" s="193">
        <f t="shared" si="84"/>
        <v>645.86103671138471</v>
      </c>
      <c r="R101" s="193">
        <f t="shared" si="84"/>
        <v>641.11044622806685</v>
      </c>
      <c r="S101" s="193">
        <f t="shared" si="84"/>
        <v>639.23687992762405</v>
      </c>
      <c r="T101" s="193">
        <f t="shared" si="84"/>
        <v>629.00376453027525</v>
      </c>
      <c r="U101" s="193">
        <f t="shared" si="84"/>
        <v>617.32045078011856</v>
      </c>
      <c r="V101" s="193">
        <f t="shared" si="84"/>
        <v>798.16983021896124</v>
      </c>
      <c r="W101" s="193">
        <f t="shared" si="84"/>
        <v>743.09251631718053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2423.7938377107953</v>
      </c>
      <c r="C102" s="77">
        <f t="shared" si="85"/>
        <v>2455.8355134650378</v>
      </c>
      <c r="D102" s="77">
        <f t="shared" si="85"/>
        <v>2485.3459930877589</v>
      </c>
      <c r="E102" s="77">
        <f t="shared" si="85"/>
        <v>2516.8375117656969</v>
      </c>
      <c r="F102" s="77">
        <f t="shared" si="85"/>
        <v>2533.6425262770413</v>
      </c>
      <c r="G102" s="77">
        <f t="shared" si="85"/>
        <v>2549.0724161043213</v>
      </c>
      <c r="H102" s="77">
        <f t="shared" si="85"/>
        <v>2541.7980121166242</v>
      </c>
      <c r="I102" s="77">
        <f t="shared" si="85"/>
        <v>2559.8056070242019</v>
      </c>
      <c r="J102" s="77">
        <f t="shared" si="85"/>
        <v>2569.4291363175498</v>
      </c>
      <c r="K102" s="77">
        <f t="shared" si="85"/>
        <v>2549.1739785416985</v>
      </c>
      <c r="L102" s="77">
        <f t="shared" si="85"/>
        <v>2549.8759459927014</v>
      </c>
      <c r="M102" s="77">
        <f t="shared" si="85"/>
        <v>2526.5597776615964</v>
      </c>
      <c r="N102" s="77">
        <f t="shared" si="85"/>
        <v>2390.0401768393472</v>
      </c>
      <c r="O102" s="77">
        <f t="shared" si="85"/>
        <v>2401.7442141509759</v>
      </c>
      <c r="P102" s="77">
        <f t="shared" si="85"/>
        <v>2303.3686350129401</v>
      </c>
      <c r="Q102" s="77">
        <f t="shared" si="85"/>
        <v>2261.6199166971187</v>
      </c>
      <c r="R102" s="77">
        <f t="shared" si="85"/>
        <v>2320.7741247941422</v>
      </c>
      <c r="S102" s="77">
        <f t="shared" si="85"/>
        <v>2333.8479572404208</v>
      </c>
      <c r="T102" s="77">
        <f t="shared" si="85"/>
        <v>2364.8495549734716</v>
      </c>
      <c r="U102" s="77">
        <f t="shared" si="85"/>
        <v>2277.005758518223</v>
      </c>
      <c r="V102" s="77">
        <f t="shared" si="85"/>
        <v>2356.2629540360317</v>
      </c>
      <c r="W102" s="77">
        <f t="shared" si="85"/>
        <v>2435.9313064192461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9536.3886549775689</v>
      </c>
      <c r="C104" s="153">
        <f t="shared" si="86"/>
        <v>10340.389878243215</v>
      </c>
      <c r="D104" s="153">
        <f t="shared" si="86"/>
        <v>9989.6859751912125</v>
      </c>
      <c r="E104" s="153">
        <f t="shared" si="86"/>
        <v>11148.737266458362</v>
      </c>
      <c r="F104" s="153">
        <f t="shared" si="86"/>
        <v>11055.9155314076</v>
      </c>
      <c r="G104" s="153">
        <f t="shared" si="86"/>
        <v>11587.791258037922</v>
      </c>
      <c r="H104" s="153">
        <f t="shared" si="86"/>
        <v>10726.914961930926</v>
      </c>
      <c r="I104" s="153">
        <f t="shared" si="86"/>
        <v>10531.629233594969</v>
      </c>
      <c r="J104" s="153">
        <f t="shared" si="86"/>
        <v>11083.042417799155</v>
      </c>
      <c r="K104" s="153">
        <f t="shared" si="86"/>
        <v>10658.114253804641</v>
      </c>
      <c r="L104" s="153">
        <f t="shared" si="86"/>
        <v>10923.17298539372</v>
      </c>
      <c r="M104" s="153">
        <f t="shared" si="86"/>
        <v>10576.913891175906</v>
      </c>
      <c r="N104" s="153">
        <f t="shared" si="86"/>
        <v>10419.18725502192</v>
      </c>
      <c r="O104" s="153">
        <f t="shared" si="86"/>
        <v>10474.074377648976</v>
      </c>
      <c r="P104" s="153">
        <f t="shared" si="86"/>
        <v>8796.0723953754514</v>
      </c>
      <c r="Q104" s="153">
        <f t="shared" si="86"/>
        <v>10034.496074865408</v>
      </c>
      <c r="R104" s="153">
        <f t="shared" ref="R104:V104" si="87">SUM(R105:R108)</f>
        <v>10148.380965259557</v>
      </c>
      <c r="S104" s="153">
        <f t="shared" si="87"/>
        <v>10138.836343454641</v>
      </c>
      <c r="T104" s="153">
        <f t="shared" si="87"/>
        <v>9472.0787426568095</v>
      </c>
      <c r="U104" s="153">
        <f t="shared" si="87"/>
        <v>9341.5097363332134</v>
      </c>
      <c r="V104" s="153">
        <f t="shared" si="87"/>
        <v>9661.6632815297871</v>
      </c>
      <c r="W104" s="153">
        <f t="shared" ref="W104" si="88">SUM(W105:W108)</f>
        <v>10663.442978260437</v>
      </c>
      <c r="DA104" s="217" t="s">
        <v>277</v>
      </c>
    </row>
    <row r="105" spans="1:105" ht="12" customHeight="1" x14ac:dyDescent="0.25">
      <c r="A105" s="97" t="s">
        <v>57</v>
      </c>
      <c r="B105" s="74">
        <v>7414.8707310254094</v>
      </c>
      <c r="C105" s="74">
        <v>8210.1505555252606</v>
      </c>
      <c r="D105" s="74">
        <v>7753.7691648046512</v>
      </c>
      <c r="E105" s="74">
        <v>8628.1240421111706</v>
      </c>
      <c r="F105" s="74">
        <v>8532.2196297531009</v>
      </c>
      <c r="G105" s="74">
        <v>9188.8423235119371</v>
      </c>
      <c r="H105" s="74">
        <v>8216.2731476518566</v>
      </c>
      <c r="I105" s="74">
        <v>8160.710978542802</v>
      </c>
      <c r="J105" s="74">
        <v>8574.5672612760318</v>
      </c>
      <c r="K105" s="74">
        <v>8239.3214758934555</v>
      </c>
      <c r="L105" s="74">
        <v>8551.4595568080567</v>
      </c>
      <c r="M105" s="74">
        <v>8178.2271418938444</v>
      </c>
      <c r="N105" s="74">
        <v>7951.1272052966115</v>
      </c>
      <c r="O105" s="74">
        <v>8015.0107358241066</v>
      </c>
      <c r="P105" s="74">
        <v>6533.6419913649079</v>
      </c>
      <c r="Q105" s="74">
        <v>7530.8250386830214</v>
      </c>
      <c r="R105" s="74">
        <v>7778.0474695484136</v>
      </c>
      <c r="S105" s="74">
        <v>7613.3986418683135</v>
      </c>
      <c r="T105" s="74">
        <v>7049.4746995068772</v>
      </c>
      <c r="U105" s="74">
        <v>6854.5018222047211</v>
      </c>
      <c r="V105" s="74">
        <v>7205.3007546533509</v>
      </c>
      <c r="W105" s="74">
        <v>7991.8334523438652</v>
      </c>
      <c r="DA105" s="90" t="s">
        <v>278</v>
      </c>
    </row>
    <row r="106" spans="1:105" ht="12" customHeight="1" x14ac:dyDescent="0.25">
      <c r="A106" s="97" t="s">
        <v>56</v>
      </c>
      <c r="B106" s="74">
        <v>14.76148407327263</v>
      </c>
      <c r="C106" s="74">
        <v>18.495208350740597</v>
      </c>
      <c r="D106" s="74">
        <v>23.239120232268508</v>
      </c>
      <c r="E106" s="74">
        <v>56.022823796124328</v>
      </c>
      <c r="F106" s="74">
        <v>33.967642272959687</v>
      </c>
      <c r="G106" s="74">
        <v>44.081999544526553</v>
      </c>
      <c r="H106" s="74">
        <v>66.30209209573259</v>
      </c>
      <c r="I106" s="74">
        <v>76.724655802789371</v>
      </c>
      <c r="J106" s="74">
        <v>90.544296070813971</v>
      </c>
      <c r="K106" s="74">
        <v>103.40925107229248</v>
      </c>
      <c r="L106" s="74">
        <v>132.22668776565502</v>
      </c>
      <c r="M106" s="74">
        <v>145.5031364620618</v>
      </c>
      <c r="N106" s="74">
        <v>260.77068027323855</v>
      </c>
      <c r="O106" s="74">
        <v>258.20224692309108</v>
      </c>
      <c r="P106" s="74">
        <v>104.43194208655042</v>
      </c>
      <c r="Q106" s="74">
        <v>331.11532179070804</v>
      </c>
      <c r="R106" s="74">
        <v>204.60511374973831</v>
      </c>
      <c r="S106" s="74">
        <v>352.16531894364164</v>
      </c>
      <c r="T106" s="74">
        <v>276.32399351716521</v>
      </c>
      <c r="U106" s="74">
        <v>378.11445749648971</v>
      </c>
      <c r="V106" s="74">
        <v>284.20128558753072</v>
      </c>
      <c r="W106" s="74">
        <v>505.20157847897849</v>
      </c>
      <c r="DA106" s="90" t="s">
        <v>279</v>
      </c>
    </row>
    <row r="107" spans="1:105" ht="12" customHeight="1" x14ac:dyDescent="0.25">
      <c r="A107" s="97" t="s">
        <v>55</v>
      </c>
      <c r="B107" s="74">
        <v>1561.2233973967411</v>
      </c>
      <c r="C107" s="74">
        <v>1499.0558408242855</v>
      </c>
      <c r="D107" s="74">
        <v>1612.7597975941192</v>
      </c>
      <c r="E107" s="74">
        <v>1759.8211663175002</v>
      </c>
      <c r="F107" s="74">
        <v>1839.7300298406467</v>
      </c>
      <c r="G107" s="74">
        <v>1700.7801026897598</v>
      </c>
      <c r="H107" s="74">
        <v>1839.5923338969699</v>
      </c>
      <c r="I107" s="74">
        <v>1702.396100512776</v>
      </c>
      <c r="J107" s="74">
        <v>1809.4638554898834</v>
      </c>
      <c r="K107" s="74">
        <v>1834.8267435638393</v>
      </c>
      <c r="L107" s="74">
        <v>1799.853799573561</v>
      </c>
      <c r="M107" s="74">
        <v>1809.0537979241362</v>
      </c>
      <c r="N107" s="74">
        <v>1768.818173674257</v>
      </c>
      <c r="O107" s="74">
        <v>1761.7759223591129</v>
      </c>
      <c r="P107" s="74">
        <v>1716.4502559965952</v>
      </c>
      <c r="Q107" s="74">
        <v>1722.7220894768564</v>
      </c>
      <c r="R107" s="74">
        <v>1715.6751390888257</v>
      </c>
      <c r="S107" s="74">
        <v>1720.4861408128763</v>
      </c>
      <c r="T107" s="74">
        <v>1696.0484882246317</v>
      </c>
      <c r="U107" s="74">
        <v>1660.9805924499933</v>
      </c>
      <c r="V107" s="74">
        <v>1590.609468409167</v>
      </c>
      <c r="W107" s="74">
        <v>1617.2482783801236</v>
      </c>
      <c r="DA107" s="90" t="s">
        <v>280</v>
      </c>
    </row>
    <row r="108" spans="1:105" ht="12" customHeight="1" x14ac:dyDescent="0.25">
      <c r="A108" s="109" t="s">
        <v>54</v>
      </c>
      <c r="B108" s="77">
        <v>545.5330424821467</v>
      </c>
      <c r="C108" s="77">
        <v>612.68827354292728</v>
      </c>
      <c r="D108" s="77">
        <v>599.9178925601733</v>
      </c>
      <c r="E108" s="77">
        <v>704.76923423356743</v>
      </c>
      <c r="F108" s="77">
        <v>649.99822954089279</v>
      </c>
      <c r="G108" s="77">
        <v>654.08683229169708</v>
      </c>
      <c r="H108" s="77">
        <v>604.74738828636657</v>
      </c>
      <c r="I108" s="77">
        <v>591.79749873660228</v>
      </c>
      <c r="J108" s="77">
        <v>608.46700496242761</v>
      </c>
      <c r="K108" s="77">
        <v>480.55678327505296</v>
      </c>
      <c r="L108" s="77">
        <v>439.63294124644761</v>
      </c>
      <c r="M108" s="77">
        <v>444.12981489586366</v>
      </c>
      <c r="N108" s="77">
        <v>438.47119577781308</v>
      </c>
      <c r="O108" s="77">
        <v>439.08547254266455</v>
      </c>
      <c r="P108" s="77">
        <v>441.54820592739901</v>
      </c>
      <c r="Q108" s="77">
        <v>449.83362491482251</v>
      </c>
      <c r="R108" s="77">
        <v>450.05324287257946</v>
      </c>
      <c r="S108" s="77">
        <v>452.78624182980928</v>
      </c>
      <c r="T108" s="77">
        <v>450.23156140813711</v>
      </c>
      <c r="U108" s="77">
        <v>447.91286418200974</v>
      </c>
      <c r="V108" s="77">
        <v>581.55177287973913</v>
      </c>
      <c r="W108" s="77">
        <v>549.15966905746734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1911.0995583585288</v>
      </c>
      <c r="C110" s="203">
        <f t="shared" si="89"/>
        <v>1813.3327686401778</v>
      </c>
      <c r="D110" s="203">
        <f t="shared" si="89"/>
        <v>2127.0020103825377</v>
      </c>
      <c r="E110" s="203">
        <f t="shared" si="89"/>
        <v>2362.6750915037214</v>
      </c>
      <c r="F110" s="203">
        <f t="shared" si="89"/>
        <v>2281.0234686276349</v>
      </c>
      <c r="G110" s="203">
        <f t="shared" si="89"/>
        <v>2045.2341342484842</v>
      </c>
      <c r="H110" s="203">
        <f t="shared" si="89"/>
        <v>1877.459072267972</v>
      </c>
      <c r="I110" s="203">
        <f t="shared" si="89"/>
        <v>1442.1411681041575</v>
      </c>
      <c r="J110" s="203">
        <f t="shared" si="89"/>
        <v>1598.0922348294569</v>
      </c>
      <c r="K110" s="203">
        <f t="shared" si="89"/>
        <v>1488.6363761182204</v>
      </c>
      <c r="L110" s="203">
        <f t="shared" si="89"/>
        <v>1510.3722726663516</v>
      </c>
      <c r="M110" s="203">
        <f t="shared" si="89"/>
        <v>1279.8134131751401</v>
      </c>
      <c r="N110" s="203">
        <f t="shared" si="89"/>
        <v>1149.8528157599135</v>
      </c>
      <c r="O110" s="203">
        <f t="shared" si="89"/>
        <v>994.53981368890823</v>
      </c>
      <c r="P110" s="203">
        <f t="shared" si="89"/>
        <v>796.002004979253</v>
      </c>
      <c r="Q110" s="203">
        <f t="shared" si="89"/>
        <v>847.56965967068186</v>
      </c>
      <c r="R110" s="203">
        <f t="shared" ref="R110:V110" si="90">R78*1000000/R$6</f>
        <v>836.02779479466733</v>
      </c>
      <c r="S110" s="203">
        <f t="shared" si="90"/>
        <v>813.22386162258272</v>
      </c>
      <c r="T110" s="203">
        <f t="shared" si="90"/>
        <v>755.08705885436029</v>
      </c>
      <c r="U110" s="203">
        <f t="shared" si="90"/>
        <v>733.12219662619702</v>
      </c>
      <c r="V110" s="203">
        <f t="shared" si="90"/>
        <v>759.71693365657927</v>
      </c>
      <c r="W110" s="203">
        <f t="shared" ref="W110" si="91">W78*1000000/W$6</f>
        <v>717.76982009709911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1911.0995583585288</v>
      </c>
      <c r="C111" s="192">
        <f t="shared" si="92"/>
        <v>1813.3327686401778</v>
      </c>
      <c r="D111" s="192">
        <f t="shared" si="92"/>
        <v>2127.0020103825377</v>
      </c>
      <c r="E111" s="192">
        <f t="shared" si="92"/>
        <v>2362.6750915037214</v>
      </c>
      <c r="F111" s="192">
        <f t="shared" si="92"/>
        <v>2281.0234686276349</v>
      </c>
      <c r="G111" s="192">
        <f t="shared" si="92"/>
        <v>2045.2341342484842</v>
      </c>
      <c r="H111" s="192">
        <f t="shared" si="92"/>
        <v>1877.459072267972</v>
      </c>
      <c r="I111" s="192">
        <f t="shared" si="92"/>
        <v>1442.1411681041575</v>
      </c>
      <c r="J111" s="192">
        <f t="shared" si="92"/>
        <v>1598.0922348294569</v>
      </c>
      <c r="K111" s="192">
        <f t="shared" si="92"/>
        <v>1488.6363761182204</v>
      </c>
      <c r="L111" s="192">
        <f t="shared" si="92"/>
        <v>1510.3722726663516</v>
      </c>
      <c r="M111" s="192">
        <f t="shared" si="92"/>
        <v>1279.8134131751401</v>
      </c>
      <c r="N111" s="192">
        <f t="shared" si="92"/>
        <v>1149.8528157599135</v>
      </c>
      <c r="O111" s="192">
        <f t="shared" si="92"/>
        <v>994.53981368890823</v>
      </c>
      <c r="P111" s="192">
        <f t="shared" si="92"/>
        <v>796.002004979253</v>
      </c>
      <c r="Q111" s="192">
        <f t="shared" si="92"/>
        <v>847.56965967068186</v>
      </c>
      <c r="R111" s="192">
        <f t="shared" ref="R111:V111" si="93">R79*1000000/R$6</f>
        <v>836.02779479466733</v>
      </c>
      <c r="S111" s="192">
        <f t="shared" si="93"/>
        <v>813.22386162258272</v>
      </c>
      <c r="T111" s="192">
        <f t="shared" si="93"/>
        <v>755.08705885436029</v>
      </c>
      <c r="U111" s="192">
        <f t="shared" si="93"/>
        <v>733.12219662619702</v>
      </c>
      <c r="V111" s="192">
        <f t="shared" si="93"/>
        <v>759.71693365657927</v>
      </c>
      <c r="W111" s="192">
        <f t="shared" ref="W111" si="94">W79*1000000/W$6</f>
        <v>717.76982009709911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1607.8478271959227</v>
      </c>
      <c r="C112" s="74">
        <f t="shared" si="95"/>
        <v>1540.2117337902191</v>
      </c>
      <c r="D112" s="74">
        <f t="shared" si="95"/>
        <v>1775.7435338157397</v>
      </c>
      <c r="E112" s="74">
        <f t="shared" si="95"/>
        <v>2008.4621532141637</v>
      </c>
      <c r="F112" s="74">
        <f t="shared" si="95"/>
        <v>1923.5634012114047</v>
      </c>
      <c r="G112" s="74">
        <f t="shared" si="95"/>
        <v>1734.2007791438255</v>
      </c>
      <c r="H112" s="74">
        <f t="shared" si="95"/>
        <v>1561.9059586429275</v>
      </c>
      <c r="I112" s="74">
        <f t="shared" si="95"/>
        <v>1194.7629003821337</v>
      </c>
      <c r="J112" s="74">
        <f t="shared" si="95"/>
        <v>1331.1472948304872</v>
      </c>
      <c r="K112" s="74">
        <f t="shared" si="95"/>
        <v>1221.3831438693462</v>
      </c>
      <c r="L112" s="74">
        <f t="shared" si="95"/>
        <v>1252.27642425212</v>
      </c>
      <c r="M112" s="74">
        <f t="shared" si="95"/>
        <v>1044.4089659653314</v>
      </c>
      <c r="N112" s="74">
        <f t="shared" si="95"/>
        <v>930.86286092095145</v>
      </c>
      <c r="O112" s="74">
        <f t="shared" si="95"/>
        <v>798.52667707346143</v>
      </c>
      <c r="P112" s="74">
        <f t="shared" si="95"/>
        <v>613.90348482528168</v>
      </c>
      <c r="Q112" s="74">
        <f t="shared" si="95"/>
        <v>671.93575702532632</v>
      </c>
      <c r="R112" s="74">
        <f t="shared" ref="R112:V112" si="96">R80*1000000/R$6</f>
        <v>666.98139157800699</v>
      </c>
      <c r="S112" s="74">
        <f t="shared" si="96"/>
        <v>645.41076970722804</v>
      </c>
      <c r="T112" s="74">
        <f t="shared" si="96"/>
        <v>591.54876743161537</v>
      </c>
      <c r="U112" s="74">
        <f t="shared" si="96"/>
        <v>575.11877023355862</v>
      </c>
      <c r="V112" s="74">
        <f t="shared" si="96"/>
        <v>591.88585521455434</v>
      </c>
      <c r="W112" s="74">
        <f t="shared" ref="W112" si="97">W80*1000000/W$6</f>
        <v>566.01857109850471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215.28015729248304</v>
      </c>
      <c r="C114" s="74">
        <f t="shared" si="101"/>
        <v>182.13439145821852</v>
      </c>
      <c r="D114" s="74">
        <f t="shared" si="101"/>
        <v>240.80731424570959</v>
      </c>
      <c r="E114" s="74">
        <f t="shared" si="101"/>
        <v>264.81874512462508</v>
      </c>
      <c r="F114" s="74">
        <f t="shared" si="101"/>
        <v>272.87827275056208</v>
      </c>
      <c r="G114" s="74">
        <f t="shared" si="101"/>
        <v>216.96529950536291</v>
      </c>
      <c r="H114" s="74">
        <f t="shared" si="101"/>
        <v>235.39277620059505</v>
      </c>
      <c r="I114" s="74">
        <f t="shared" si="101"/>
        <v>172.0914771101998</v>
      </c>
      <c r="J114" s="74">
        <f t="shared" si="101"/>
        <v>193.92341457073337</v>
      </c>
      <c r="K114" s="74">
        <f t="shared" si="101"/>
        <v>193.24481682059516</v>
      </c>
      <c r="L114" s="74">
        <f t="shared" si="101"/>
        <v>189.78941436527757</v>
      </c>
      <c r="M114" s="74">
        <f t="shared" si="101"/>
        <v>168.19445001339665</v>
      </c>
      <c r="N114" s="74">
        <f t="shared" si="101"/>
        <v>153.13300550259279</v>
      </c>
      <c r="O114" s="74">
        <f t="shared" si="101"/>
        <v>132.05751308589629</v>
      </c>
      <c r="P114" s="74">
        <f t="shared" si="101"/>
        <v>120.61864910990299</v>
      </c>
      <c r="Q114" s="74">
        <f t="shared" si="101"/>
        <v>115.44075133880223</v>
      </c>
      <c r="R114" s="74">
        <f t="shared" ref="R114:V114" si="102">R82*1000000/R$6</f>
        <v>110.89895188481771</v>
      </c>
      <c r="S114" s="74">
        <f t="shared" si="102"/>
        <v>111.27146491269148</v>
      </c>
      <c r="T114" s="74">
        <f t="shared" si="102"/>
        <v>109.05672419269567</v>
      </c>
      <c r="U114" s="74">
        <f t="shared" si="102"/>
        <v>106.1600430135005</v>
      </c>
      <c r="V114" s="74">
        <f t="shared" si="102"/>
        <v>98.666569616867534</v>
      </c>
      <c r="W114" s="74">
        <f t="shared" ref="W114" si="103">W82*1000000/W$6</f>
        <v>89.743318098540698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87.97157387012308</v>
      </c>
      <c r="C115" s="193">
        <f t="shared" si="104"/>
        <v>90.986643391740387</v>
      </c>
      <c r="D115" s="193">
        <f t="shared" si="104"/>
        <v>110.45116232108806</v>
      </c>
      <c r="E115" s="193">
        <f t="shared" si="104"/>
        <v>89.394193164932247</v>
      </c>
      <c r="F115" s="193">
        <f t="shared" si="104"/>
        <v>84.581794665668397</v>
      </c>
      <c r="G115" s="193">
        <f t="shared" si="104"/>
        <v>94.068055599295874</v>
      </c>
      <c r="H115" s="193">
        <f t="shared" si="104"/>
        <v>80.160337424449196</v>
      </c>
      <c r="I115" s="193">
        <f t="shared" si="104"/>
        <v>75.28679061182423</v>
      </c>
      <c r="J115" s="193">
        <f t="shared" si="104"/>
        <v>73.021525428236089</v>
      </c>
      <c r="K115" s="193">
        <f t="shared" si="104"/>
        <v>74.008415428278909</v>
      </c>
      <c r="L115" s="193">
        <f t="shared" si="104"/>
        <v>68.306434048953989</v>
      </c>
      <c r="M115" s="193">
        <f t="shared" si="104"/>
        <v>67.209997196412075</v>
      </c>
      <c r="N115" s="193">
        <f t="shared" si="104"/>
        <v>65.856949336369127</v>
      </c>
      <c r="O115" s="193">
        <f t="shared" si="104"/>
        <v>63.955623529550429</v>
      </c>
      <c r="P115" s="193">
        <f t="shared" si="104"/>
        <v>61.479871044068453</v>
      </c>
      <c r="Q115" s="193">
        <f t="shared" si="104"/>
        <v>60.193151306553425</v>
      </c>
      <c r="R115" s="193">
        <f t="shared" ref="R115:V115" si="105">R83*1000000/R$6</f>
        <v>58.147451331842518</v>
      </c>
      <c r="S115" s="193">
        <f t="shared" si="105"/>
        <v>56.541627002663326</v>
      </c>
      <c r="T115" s="193">
        <f t="shared" si="105"/>
        <v>54.481567230049343</v>
      </c>
      <c r="U115" s="193">
        <f t="shared" si="105"/>
        <v>51.843383379137812</v>
      </c>
      <c r="V115" s="193">
        <f t="shared" si="105"/>
        <v>69.164508825157355</v>
      </c>
      <c r="W115" s="193">
        <f t="shared" ref="W115" si="106">W83*1000000/W$6</f>
        <v>62.007930900053665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0.52004420127492501</v>
      </c>
      <c r="C118" s="206">
        <f t="shared" si="110"/>
        <v>0.52563937005280226</v>
      </c>
      <c r="D118" s="206">
        <f t="shared" si="110"/>
        <v>0.53419296179974884</v>
      </c>
      <c r="E118" s="206">
        <f t="shared" si="110"/>
        <v>0.54269462498039511</v>
      </c>
      <c r="F118" s="206">
        <f t="shared" si="110"/>
        <v>0.55277879936364405</v>
      </c>
      <c r="G118" s="206">
        <f t="shared" si="110"/>
        <v>0.56215399339904815</v>
      </c>
      <c r="H118" s="206">
        <f t="shared" si="110"/>
        <v>0.57698195765641813</v>
      </c>
      <c r="I118" s="206">
        <f t="shared" si="110"/>
        <v>0.59177970891361487</v>
      </c>
      <c r="J118" s="206">
        <f t="shared" si="110"/>
        <v>0.60457590198226463</v>
      </c>
      <c r="K118" s="206">
        <f t="shared" si="110"/>
        <v>0.61978512232891525</v>
      </c>
      <c r="L118" s="206">
        <f t="shared" si="110"/>
        <v>0.63592094548690881</v>
      </c>
      <c r="M118" s="206">
        <f t="shared" si="110"/>
        <v>0.65624241856905086</v>
      </c>
      <c r="N118" s="206">
        <f t="shared" si="110"/>
        <v>0.68594155329648543</v>
      </c>
      <c r="O118" s="206">
        <f t="shared" si="110"/>
        <v>0.70802282504466629</v>
      </c>
      <c r="P118" s="206">
        <f t="shared" si="110"/>
        <v>0.71269609420715108</v>
      </c>
      <c r="Q118" s="206">
        <f t="shared" si="110"/>
        <v>0.73659588378737162</v>
      </c>
      <c r="R118" s="206">
        <f t="shared" ref="R118:V118" si="111">IF(R104=0,"",R104/R97)</f>
        <v>0.74335207564530736</v>
      </c>
      <c r="S118" s="206">
        <f t="shared" si="111"/>
        <v>0.76660911022317235</v>
      </c>
      <c r="T118" s="206">
        <f t="shared" si="111"/>
        <v>0.78087074478356244</v>
      </c>
      <c r="U118" s="206">
        <f t="shared" si="111"/>
        <v>0.8031866162495237</v>
      </c>
      <c r="V118" s="206">
        <f t="shared" si="111"/>
        <v>0.81559130167166793</v>
      </c>
      <c r="W118" s="206">
        <f t="shared" ref="W118" si="112">IF(W104=0,"",W104/W97)</f>
        <v>0.84877654977082528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0.4994809848270112</v>
      </c>
      <c r="C119" s="199">
        <f t="shared" si="113"/>
        <v>0.506514304107194</v>
      </c>
      <c r="D119" s="199">
        <f t="shared" si="113"/>
        <v>0.51424983479590813</v>
      </c>
      <c r="E119" s="199">
        <f t="shared" si="113"/>
        <v>0.52107520122972373</v>
      </c>
      <c r="F119" s="199">
        <f t="shared" si="113"/>
        <v>0.53285244853544544</v>
      </c>
      <c r="G119" s="199">
        <f t="shared" si="113"/>
        <v>0.54439451383064275</v>
      </c>
      <c r="H119" s="199">
        <f t="shared" si="113"/>
        <v>0.55715399492182927</v>
      </c>
      <c r="I119" s="199">
        <f t="shared" si="113"/>
        <v>0.57292996906890081</v>
      </c>
      <c r="J119" s="199">
        <f t="shared" si="113"/>
        <v>0.58604154264911756</v>
      </c>
      <c r="K119" s="199">
        <f t="shared" si="113"/>
        <v>0.60244892334554789</v>
      </c>
      <c r="L119" s="199">
        <f t="shared" si="113"/>
        <v>0.61944807703157156</v>
      </c>
      <c r="M119" s="199">
        <f t="shared" si="113"/>
        <v>0.6395862203448498</v>
      </c>
      <c r="N119" s="199">
        <f t="shared" si="113"/>
        <v>0.66568076333720705</v>
      </c>
      <c r="O119" s="199">
        <f t="shared" si="113"/>
        <v>0.68981029670812821</v>
      </c>
      <c r="P119" s="199">
        <f t="shared" si="113"/>
        <v>0.7019314965955552</v>
      </c>
      <c r="Q119" s="199">
        <f t="shared" si="113"/>
        <v>0.71558159588659553</v>
      </c>
      <c r="R119" s="199">
        <f t="shared" ref="R119:V119" si="114">IF(R105=0,"",R105/R98)</f>
        <v>0.73101542387830853</v>
      </c>
      <c r="S119" s="199">
        <f t="shared" si="114"/>
        <v>0.74661796520453583</v>
      </c>
      <c r="T119" s="199">
        <f t="shared" si="114"/>
        <v>0.76599652515635863</v>
      </c>
      <c r="U119" s="199">
        <f t="shared" si="114"/>
        <v>0.78203000338869888</v>
      </c>
      <c r="V119" s="199">
        <f t="shared" si="114"/>
        <v>0.80546795181986586</v>
      </c>
      <c r="W119" s="199">
        <f t="shared" ref="W119" si="115">IF(W105=0,"",W105/W98)</f>
        <v>0.8275422241222965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1.7224603903789439</v>
      </c>
      <c r="C120" s="200">
        <f t="shared" si="116"/>
        <v>1.8423591172095992</v>
      </c>
      <c r="D120" s="200">
        <f t="shared" si="116"/>
        <v>1.9606451340836968</v>
      </c>
      <c r="E120" s="200">
        <f t="shared" si="116"/>
        <v>2.0624284181321686</v>
      </c>
      <c r="F120" s="200">
        <f t="shared" si="116"/>
        <v>2.159197967918133</v>
      </c>
      <c r="G120" s="200">
        <f t="shared" si="116"/>
        <v>2.2586955077800592</v>
      </c>
      <c r="H120" s="200">
        <f t="shared" si="116"/>
        <v>2.3513741725716799</v>
      </c>
      <c r="I120" s="200">
        <f t="shared" si="116"/>
        <v>2.4312114473106594</v>
      </c>
      <c r="J120" s="200">
        <f t="shared" si="116"/>
        <v>2.4969407316618293</v>
      </c>
      <c r="K120" s="200">
        <f t="shared" si="116"/>
        <v>2.5626487458903857</v>
      </c>
      <c r="L120" s="200">
        <f t="shared" si="116"/>
        <v>2.636782137074412</v>
      </c>
      <c r="M120" s="200">
        <f t="shared" si="116"/>
        <v>2.7073585619387317</v>
      </c>
      <c r="N120" s="200">
        <f t="shared" si="116"/>
        <v>2.7845552839893388</v>
      </c>
      <c r="O120" s="200">
        <f t="shared" si="116"/>
        <v>2.8653663725050253</v>
      </c>
      <c r="P120" s="200">
        <f t="shared" si="116"/>
        <v>2.9423951687600454</v>
      </c>
      <c r="Q120" s="200">
        <f t="shared" si="116"/>
        <v>3.0384064155513912</v>
      </c>
      <c r="R120" s="200">
        <f t="shared" ref="R120:V120" si="117">IF(R106=0,"",R106/R99)</f>
        <v>3.1447540933003726</v>
      </c>
      <c r="S120" s="200">
        <f t="shared" si="117"/>
        <v>3.2503233918530339</v>
      </c>
      <c r="T120" s="200">
        <f t="shared" si="117"/>
        <v>3.3567912260404511</v>
      </c>
      <c r="U120" s="200">
        <f t="shared" si="117"/>
        <v>3.4507703550058353</v>
      </c>
      <c r="V120" s="200">
        <f t="shared" si="117"/>
        <v>3.5269415145533962</v>
      </c>
      <c r="W120" s="200">
        <f t="shared" ref="W120" si="118">IF(W106=0,"",W106/W99)</f>
        <v>3.5880154088810357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0.5861893451917537</v>
      </c>
      <c r="C121" s="200">
        <f t="shared" si="119"/>
        <v>0.59090083805815041</v>
      </c>
      <c r="D121" s="200">
        <f t="shared" si="119"/>
        <v>0.59665651206265757</v>
      </c>
      <c r="E121" s="200">
        <f t="shared" si="119"/>
        <v>0.60097414785565495</v>
      </c>
      <c r="F121" s="200">
        <f t="shared" si="119"/>
        <v>0.60841853816940561</v>
      </c>
      <c r="G121" s="200">
        <f t="shared" si="119"/>
        <v>0.61847986690719314</v>
      </c>
      <c r="H121" s="200">
        <f t="shared" si="119"/>
        <v>0.62709693065717265</v>
      </c>
      <c r="I121" s="200">
        <f t="shared" si="119"/>
        <v>0.64098372167820328</v>
      </c>
      <c r="J121" s="200">
        <f t="shared" si="119"/>
        <v>0.65059323887574261</v>
      </c>
      <c r="K121" s="200">
        <f t="shared" si="119"/>
        <v>0.6628178709349255</v>
      </c>
      <c r="L121" s="200">
        <f t="shared" si="119"/>
        <v>0.67374358529157075</v>
      </c>
      <c r="M121" s="200">
        <f t="shared" si="119"/>
        <v>0.68959711241443389</v>
      </c>
      <c r="N121" s="200">
        <f t="shared" si="119"/>
        <v>0.70511837678005973</v>
      </c>
      <c r="O121" s="200">
        <f t="shared" si="119"/>
        <v>0.72085119510662898</v>
      </c>
      <c r="P121" s="200">
        <f t="shared" si="119"/>
        <v>0.72751802832048185</v>
      </c>
      <c r="Q121" s="200">
        <f t="shared" si="119"/>
        <v>0.73498192492575676</v>
      </c>
      <c r="R121" s="200">
        <f t="shared" ref="R121:V121" si="120">IF(R107=0,"",R107/R100)</f>
        <v>0.74401963837610818</v>
      </c>
      <c r="S121" s="200">
        <f t="shared" si="120"/>
        <v>0.75433575433389255</v>
      </c>
      <c r="T121" s="200">
        <f t="shared" si="120"/>
        <v>0.7654282791163356</v>
      </c>
      <c r="U121" s="200">
        <f t="shared" si="120"/>
        <v>0.77664770902115177</v>
      </c>
      <c r="V121" s="200">
        <f t="shared" si="120"/>
        <v>0.78666213116297024</v>
      </c>
      <c r="W121" s="200">
        <f t="shared" ref="W121" si="121">IF(W107=0,"",W107/W100)</f>
        <v>0.79978529370233709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0.664809229694582</v>
      </c>
      <c r="C122" s="201">
        <f t="shared" si="122"/>
        <v>0.66889826613728753</v>
      </c>
      <c r="D122" s="201">
        <f t="shared" si="122"/>
        <v>0.66081447316063169</v>
      </c>
      <c r="E122" s="201">
        <f t="shared" si="122"/>
        <v>0.68454467995292001</v>
      </c>
      <c r="F122" s="201">
        <f t="shared" si="122"/>
        <v>0.68511522455149798</v>
      </c>
      <c r="G122" s="201">
        <f t="shared" si="122"/>
        <v>0.67799895474633787</v>
      </c>
      <c r="H122" s="201">
        <f t="shared" si="122"/>
        <v>0.68498908563707062</v>
      </c>
      <c r="I122" s="201">
        <f t="shared" si="122"/>
        <v>0.68396331395425181</v>
      </c>
      <c r="J122" s="201">
        <f t="shared" si="122"/>
        <v>0.68902467637710507</v>
      </c>
      <c r="K122" s="201">
        <f t="shared" si="122"/>
        <v>0.67540326115138238</v>
      </c>
      <c r="L122" s="201">
        <f t="shared" si="122"/>
        <v>0.67594242211908051</v>
      </c>
      <c r="M122" s="201">
        <f t="shared" si="122"/>
        <v>0.67956626116076668</v>
      </c>
      <c r="N122" s="201">
        <f t="shared" si="122"/>
        <v>0.68184129027157114</v>
      </c>
      <c r="O122" s="201">
        <f t="shared" si="122"/>
        <v>0.68593353623759779</v>
      </c>
      <c r="P122" s="201">
        <f t="shared" si="122"/>
        <v>0.69093183703891525</v>
      </c>
      <c r="Q122" s="201">
        <f t="shared" si="122"/>
        <v>0.69648670433085624</v>
      </c>
      <c r="R122" s="201">
        <f t="shared" ref="R122:V122" si="123">IF(R108=0,"",R108/R101)</f>
        <v>0.70199018830599236</v>
      </c>
      <c r="S122" s="201">
        <f t="shared" si="123"/>
        <v>0.70832308968324054</v>
      </c>
      <c r="T122" s="201">
        <f t="shared" si="123"/>
        <v>0.71578516186522212</v>
      </c>
      <c r="U122" s="201">
        <f t="shared" si="123"/>
        <v>0.72557593647833063</v>
      </c>
      <c r="V122" s="201">
        <f t="shared" si="123"/>
        <v>0.72860655823110043</v>
      </c>
      <c r="W122" s="201">
        <f t="shared" ref="W122" si="124">IF(W108=0,"",W108/W101)</f>
        <v>0.7390192432284769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278.09643756402699</v>
      </c>
      <c r="C126" s="203">
        <f t="shared" si="125"/>
        <v>294.34042026026202</v>
      </c>
      <c r="D126" s="203">
        <f t="shared" si="125"/>
        <v>279.8661246486862</v>
      </c>
      <c r="E126" s="203">
        <f t="shared" si="125"/>
        <v>302.47586138975169</v>
      </c>
      <c r="F126" s="203">
        <f t="shared" si="125"/>
        <v>293.47799076880057</v>
      </c>
      <c r="G126" s="203">
        <f t="shared" si="125"/>
        <v>299.52922084017644</v>
      </c>
      <c r="H126" s="203">
        <f t="shared" si="125"/>
        <v>271.38777314790815</v>
      </c>
      <c r="I126" s="203">
        <f t="shared" si="125"/>
        <v>259.62372153140336</v>
      </c>
      <c r="J126" s="203">
        <f t="shared" si="125"/>
        <v>264.79316214347892</v>
      </c>
      <c r="K126" s="203">
        <f t="shared" si="125"/>
        <v>248.53088145758238</v>
      </c>
      <c r="L126" s="203">
        <f t="shared" si="125"/>
        <v>246.75886144464587</v>
      </c>
      <c r="M126" s="203">
        <f t="shared" si="125"/>
        <v>231.88990169406199</v>
      </c>
      <c r="N126" s="203">
        <f t="shared" si="125"/>
        <v>217.74355724652031</v>
      </c>
      <c r="O126" s="203">
        <f t="shared" si="125"/>
        <v>212.50940846602455</v>
      </c>
      <c r="P126" s="203">
        <f t="shared" si="125"/>
        <v>180.85244817650658</v>
      </c>
      <c r="Q126" s="203">
        <f t="shared" si="125"/>
        <v>195.86210545524554</v>
      </c>
      <c r="R126" s="203">
        <f t="shared" ref="R126:V126" si="126">IF(R96=0,0,R96/R$19)</f>
        <v>196.2585296778349</v>
      </c>
      <c r="S126" s="203">
        <f t="shared" si="126"/>
        <v>190.32369676756579</v>
      </c>
      <c r="T126" s="203">
        <f t="shared" si="126"/>
        <v>176.33818596422213</v>
      </c>
      <c r="U126" s="203">
        <f t="shared" si="126"/>
        <v>168.07016545196888</v>
      </c>
      <c r="V126" s="203">
        <f t="shared" si="126"/>
        <v>170.36304850411824</v>
      </c>
      <c r="W126" s="203">
        <f t="shared" ref="W126" si="127">IF(W96=0,0,W96/W$19)</f>
        <v>178.5623973852374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245.63008164886531</v>
      </c>
      <c r="C127" s="192">
        <f t="shared" si="128"/>
        <v>261.67337973234987</v>
      </c>
      <c r="D127" s="192">
        <f t="shared" si="128"/>
        <v>247.03460558543966</v>
      </c>
      <c r="E127" s="192">
        <f t="shared" si="128"/>
        <v>269.46293298237009</v>
      </c>
      <c r="F127" s="192">
        <f t="shared" si="128"/>
        <v>260.48074904323988</v>
      </c>
      <c r="G127" s="192">
        <f t="shared" si="128"/>
        <v>266.56519445676361</v>
      </c>
      <c r="H127" s="192">
        <f t="shared" si="128"/>
        <v>238.74660878586772</v>
      </c>
      <c r="I127" s="192">
        <f t="shared" si="128"/>
        <v>226.97609495028246</v>
      </c>
      <c r="J127" s="192">
        <f t="shared" si="128"/>
        <v>232.24181947715621</v>
      </c>
      <c r="K127" s="192">
        <f t="shared" si="128"/>
        <v>216.44539665112552</v>
      </c>
      <c r="L127" s="192">
        <f t="shared" si="128"/>
        <v>214.86295718714049</v>
      </c>
      <c r="M127" s="192">
        <f t="shared" si="128"/>
        <v>200.46502883757444</v>
      </c>
      <c r="N127" s="192">
        <f t="shared" si="128"/>
        <v>188.14025265355144</v>
      </c>
      <c r="O127" s="192">
        <f t="shared" si="128"/>
        <v>182.82702622645388</v>
      </c>
      <c r="P127" s="192">
        <f t="shared" si="128"/>
        <v>152.40859148686542</v>
      </c>
      <c r="Q127" s="192">
        <f t="shared" si="128"/>
        <v>167.97530007057082</v>
      </c>
      <c r="R127" s="192">
        <f t="shared" ref="R127:V127" si="129">IF(R97=0,0,R97/R$19)</f>
        <v>167.74335731428746</v>
      </c>
      <c r="S127" s="192">
        <f t="shared" si="129"/>
        <v>161.77591949633432</v>
      </c>
      <c r="T127" s="192">
        <f t="shared" si="129"/>
        <v>147.5687266579755</v>
      </c>
      <c r="U127" s="192">
        <f t="shared" si="129"/>
        <v>140.55300286923497</v>
      </c>
      <c r="V127" s="192">
        <f t="shared" si="129"/>
        <v>142.09894057914875</v>
      </c>
      <c r="W127" s="192">
        <f t="shared" ref="W127" si="130">IF(W97=0,0,W97/W$19)</f>
        <v>149.56321516596068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198.84857957313821</v>
      </c>
      <c r="C128" s="74">
        <f t="shared" si="131"/>
        <v>215.61050793414586</v>
      </c>
      <c r="D128" s="74">
        <f t="shared" si="131"/>
        <v>199.17866962565779</v>
      </c>
      <c r="E128" s="74">
        <f t="shared" si="131"/>
        <v>217.19251138514048</v>
      </c>
      <c r="F128" s="74">
        <f t="shared" si="131"/>
        <v>208.5390346359396</v>
      </c>
      <c r="G128" s="74">
        <f t="shared" si="131"/>
        <v>218.27557401879002</v>
      </c>
      <c r="H128" s="74">
        <f t="shared" si="131"/>
        <v>189.37568928673517</v>
      </c>
      <c r="I128" s="74">
        <f t="shared" si="131"/>
        <v>181.66492560622373</v>
      </c>
      <c r="J128" s="74">
        <f t="shared" si="131"/>
        <v>185.3600213884167</v>
      </c>
      <c r="K128" s="74">
        <f t="shared" si="131"/>
        <v>172.13942373408238</v>
      </c>
      <c r="L128" s="74">
        <f t="shared" si="131"/>
        <v>172.68364373173475</v>
      </c>
      <c r="M128" s="74">
        <f t="shared" si="131"/>
        <v>159.03914096763455</v>
      </c>
      <c r="N128" s="74">
        <f t="shared" si="131"/>
        <v>147.94411242388063</v>
      </c>
      <c r="O128" s="74">
        <f t="shared" si="131"/>
        <v>143.59735352455445</v>
      </c>
      <c r="P128" s="74">
        <f t="shared" si="131"/>
        <v>114.94382276118586</v>
      </c>
      <c r="Q128" s="74">
        <f t="shared" si="131"/>
        <v>129.76648508787522</v>
      </c>
      <c r="R128" s="74">
        <f t="shared" ref="R128:V128" si="132">IF(R98=0,0,R98/R$19)</f>
        <v>130.73358671875548</v>
      </c>
      <c r="S128" s="74">
        <f t="shared" si="132"/>
        <v>124.73257111430262</v>
      </c>
      <c r="T128" s="74">
        <f t="shared" si="132"/>
        <v>111.95877530020196</v>
      </c>
      <c r="U128" s="74">
        <f t="shared" si="132"/>
        <v>105.92342170198339</v>
      </c>
      <c r="V128" s="74">
        <f t="shared" si="132"/>
        <v>107.30386757594708</v>
      </c>
      <c r="W128" s="74">
        <f t="shared" ref="W128" si="133">IF(W98=0,0,W98/W$19)</f>
        <v>114.96800001180952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0.11479385668587598</v>
      </c>
      <c r="C129" s="74">
        <f t="shared" si="134"/>
        <v>0.13353510620871034</v>
      </c>
      <c r="D129" s="74">
        <f t="shared" si="134"/>
        <v>0.15657586061887516</v>
      </c>
      <c r="E129" s="74">
        <f t="shared" si="134"/>
        <v>0.35629931145827543</v>
      </c>
      <c r="F129" s="74">
        <f t="shared" si="134"/>
        <v>0.20488267636515436</v>
      </c>
      <c r="G129" s="74">
        <f t="shared" si="134"/>
        <v>0.25238391754557121</v>
      </c>
      <c r="H129" s="74">
        <f t="shared" si="134"/>
        <v>0.36210130946418045</v>
      </c>
      <c r="I129" s="74">
        <f t="shared" si="134"/>
        <v>0.40249162239985703</v>
      </c>
      <c r="J129" s="74">
        <f t="shared" si="134"/>
        <v>0.4593937952565324</v>
      </c>
      <c r="K129" s="74">
        <f t="shared" si="134"/>
        <v>0.50790143407629185</v>
      </c>
      <c r="L129" s="74">
        <f t="shared" si="134"/>
        <v>0.6272789851022148</v>
      </c>
      <c r="M129" s="74">
        <f t="shared" si="134"/>
        <v>0.66845246459099417</v>
      </c>
      <c r="N129" s="74">
        <f t="shared" si="134"/>
        <v>1.1599463627070172</v>
      </c>
      <c r="O129" s="74">
        <f t="shared" si="134"/>
        <v>1.1136580426511642</v>
      </c>
      <c r="P129" s="74">
        <f t="shared" si="134"/>
        <v>0.43828578849321814</v>
      </c>
      <c r="Q129" s="74">
        <f t="shared" si="134"/>
        <v>1.3437316879311616</v>
      </c>
      <c r="R129" s="74">
        <f t="shared" ref="R129:V129" si="135">IF(R99=0,0,R99/R$19)</f>
        <v>0.79941615460029203</v>
      </c>
      <c r="S129" s="74">
        <f t="shared" si="135"/>
        <v>1.3253169466830224</v>
      </c>
      <c r="T129" s="74">
        <f t="shared" si="135"/>
        <v>1.0014342668890619</v>
      </c>
      <c r="U129" s="74">
        <f t="shared" si="135"/>
        <v>1.3241791510770582</v>
      </c>
      <c r="V129" s="74">
        <f t="shared" si="135"/>
        <v>0.9665833450852227</v>
      </c>
      <c r="W129" s="74">
        <f t="shared" ref="W129" si="136">IF(W99=0,0,W99/W$19)</f>
        <v>1.6762203670629596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35.675083585839396</v>
      </c>
      <c r="C130" s="74">
        <f t="shared" si="137"/>
        <v>33.745333220404518</v>
      </c>
      <c r="D130" s="74">
        <f t="shared" si="137"/>
        <v>35.706676135034854</v>
      </c>
      <c r="E130" s="74">
        <f t="shared" si="137"/>
        <v>38.409762203537348</v>
      </c>
      <c r="F130" s="74">
        <f t="shared" si="137"/>
        <v>39.380747687827309</v>
      </c>
      <c r="G130" s="74">
        <f t="shared" si="137"/>
        <v>35.561549771551199</v>
      </c>
      <c r="H130" s="74">
        <f t="shared" si="137"/>
        <v>37.671379371846278</v>
      </c>
      <c r="I130" s="74">
        <f t="shared" si="137"/>
        <v>33.873357353753804</v>
      </c>
      <c r="J130" s="74">
        <f t="shared" si="137"/>
        <v>35.234866395568396</v>
      </c>
      <c r="K130" s="74">
        <f t="shared" si="137"/>
        <v>34.842553964510394</v>
      </c>
      <c r="L130" s="74">
        <f t="shared" si="137"/>
        <v>33.416307049876913</v>
      </c>
      <c r="M130" s="74">
        <f t="shared" si="137"/>
        <v>32.628717149974385</v>
      </c>
      <c r="N130" s="74">
        <f t="shared" si="137"/>
        <v>31.071065786962176</v>
      </c>
      <c r="O130" s="74">
        <f t="shared" si="137"/>
        <v>30.204875351623723</v>
      </c>
      <c r="P130" s="74">
        <f t="shared" si="137"/>
        <v>29.134830445907642</v>
      </c>
      <c r="Q130" s="74">
        <f t="shared" si="137"/>
        <v>28.901322052947137</v>
      </c>
      <c r="R130" s="74">
        <f t="shared" ref="R130:V130" si="138">IF(R100=0,0,R100/R$19)</f>
        <v>28.333079921643531</v>
      </c>
      <c r="S130" s="74">
        <f t="shared" si="138"/>
        <v>27.898845093275089</v>
      </c>
      <c r="T130" s="74">
        <f t="shared" si="138"/>
        <v>26.956403167158506</v>
      </c>
      <c r="U130" s="74">
        <f t="shared" si="138"/>
        <v>25.845206912927409</v>
      </c>
      <c r="V130" s="74">
        <f t="shared" si="138"/>
        <v>24.254193977270983</v>
      </c>
      <c r="W130" s="74">
        <f t="shared" ref="W130" si="139">IF(W100=0,0,W100/W$19)</f>
        <v>24.072655307121721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10.991624633201793</v>
      </c>
      <c r="C131" s="193">
        <f t="shared" si="140"/>
        <v>12.184003471590872</v>
      </c>
      <c r="D131" s="193">
        <f t="shared" si="140"/>
        <v>11.992683964128144</v>
      </c>
      <c r="E131" s="193">
        <f t="shared" si="140"/>
        <v>13.504360082234003</v>
      </c>
      <c r="F131" s="193">
        <f t="shared" si="140"/>
        <v>12.356084043107826</v>
      </c>
      <c r="G131" s="193">
        <f t="shared" si="140"/>
        <v>12.47568674887675</v>
      </c>
      <c r="H131" s="193">
        <f t="shared" si="140"/>
        <v>11.337438817822139</v>
      </c>
      <c r="I131" s="193">
        <f t="shared" si="140"/>
        <v>11.035320367905117</v>
      </c>
      <c r="J131" s="193">
        <f t="shared" si="140"/>
        <v>11.18753789791459</v>
      </c>
      <c r="K131" s="193">
        <f t="shared" si="140"/>
        <v>8.9555175184564995</v>
      </c>
      <c r="L131" s="193">
        <f t="shared" si="140"/>
        <v>8.1357274204265995</v>
      </c>
      <c r="M131" s="193">
        <f t="shared" si="140"/>
        <v>8.1287182553745083</v>
      </c>
      <c r="N131" s="193">
        <f t="shared" si="140"/>
        <v>7.9651280800015902</v>
      </c>
      <c r="O131" s="193">
        <f t="shared" si="140"/>
        <v>7.9111393076245315</v>
      </c>
      <c r="P131" s="193">
        <f t="shared" si="140"/>
        <v>7.8916524912787116</v>
      </c>
      <c r="Q131" s="193">
        <f t="shared" si="140"/>
        <v>7.9637612418173216</v>
      </c>
      <c r="R131" s="193">
        <f t="shared" ref="R131:V131" si="141">IF(R101=0,0,R101/R$19)</f>
        <v>7.8772745192881501</v>
      </c>
      <c r="S131" s="193">
        <f t="shared" si="141"/>
        <v>7.8191863420736292</v>
      </c>
      <c r="T131" s="193">
        <f t="shared" si="141"/>
        <v>7.6521139237259748</v>
      </c>
      <c r="U131" s="193">
        <f t="shared" si="141"/>
        <v>7.4601951032471074</v>
      </c>
      <c r="V131" s="193">
        <f t="shared" si="141"/>
        <v>9.5742956808454363</v>
      </c>
      <c r="W131" s="193">
        <f t="shared" ref="W131" si="142">IF(W101=0,0,W101/W$19)</f>
        <v>8.846339479966435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32.466355915161721</v>
      </c>
      <c r="C132" s="77">
        <f t="shared" si="143"/>
        <v>32.667040527912121</v>
      </c>
      <c r="D132" s="77">
        <f t="shared" si="143"/>
        <v>32.831519063246482</v>
      </c>
      <c r="E132" s="77">
        <f t="shared" si="143"/>
        <v>33.012928407381565</v>
      </c>
      <c r="F132" s="77">
        <f t="shared" si="143"/>
        <v>32.99724172556067</v>
      </c>
      <c r="G132" s="77">
        <f t="shared" si="143"/>
        <v>32.964026383412829</v>
      </c>
      <c r="H132" s="77">
        <f t="shared" si="143"/>
        <v>32.641164362040435</v>
      </c>
      <c r="I132" s="77">
        <f t="shared" si="143"/>
        <v>32.647626581120868</v>
      </c>
      <c r="J132" s="77">
        <f t="shared" si="143"/>
        <v>32.551342666322761</v>
      </c>
      <c r="K132" s="77">
        <f t="shared" si="143"/>
        <v>32.085484806456819</v>
      </c>
      <c r="L132" s="77">
        <f t="shared" si="143"/>
        <v>31.895904257505432</v>
      </c>
      <c r="M132" s="77">
        <f t="shared" si="143"/>
        <v>31.424872856487514</v>
      </c>
      <c r="N132" s="77">
        <f t="shared" si="143"/>
        <v>29.603304592968897</v>
      </c>
      <c r="O132" s="77">
        <f t="shared" si="143"/>
        <v>29.682382239570742</v>
      </c>
      <c r="P132" s="77">
        <f t="shared" si="143"/>
        <v>28.443856689641176</v>
      </c>
      <c r="Q132" s="77">
        <f t="shared" si="143"/>
        <v>27.886805384674709</v>
      </c>
      <c r="R132" s="77">
        <f t="shared" ref="R132:V132" si="144">IF(R102=0,0,R102/R$19)</f>
        <v>28.515172363547464</v>
      </c>
      <c r="S132" s="77">
        <f t="shared" si="144"/>
        <v>28.547777271231457</v>
      </c>
      <c r="T132" s="77">
        <f t="shared" si="144"/>
        <v>28.769459306246606</v>
      </c>
      <c r="U132" s="77">
        <f t="shared" si="144"/>
        <v>27.517162582733917</v>
      </c>
      <c r="V132" s="77">
        <f t="shared" si="144"/>
        <v>28.264107924969483</v>
      </c>
      <c r="W132" s="77">
        <f t="shared" ref="W132" si="145">IF(W102=0,0,W102/W$19)</f>
        <v>28.99918221927674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127.73849962017879</v>
      </c>
      <c r="C134" s="153">
        <f t="shared" si="146"/>
        <v>137.54583048210011</v>
      </c>
      <c r="D134" s="153">
        <f t="shared" si="146"/>
        <v>131.96414762471878</v>
      </c>
      <c r="E134" s="153">
        <f t="shared" si="146"/>
        <v>146.23608536098467</v>
      </c>
      <c r="F134" s="153">
        <f t="shared" si="146"/>
        <v>143.98823571346483</v>
      </c>
      <c r="G134" s="153">
        <f t="shared" si="146"/>
        <v>149.85068856506348</v>
      </c>
      <c r="H134" s="153">
        <f t="shared" si="146"/>
        <v>137.75248572110098</v>
      </c>
      <c r="I134" s="153">
        <f t="shared" si="146"/>
        <v>134.31984740002719</v>
      </c>
      <c r="J134" s="153">
        <f t="shared" si="146"/>
        <v>140.40780748840399</v>
      </c>
      <c r="K134" s="153">
        <f t="shared" si="146"/>
        <v>134.14963664094842</v>
      </c>
      <c r="L134" s="153">
        <f t="shared" si="146"/>
        <v>136.63585488455959</v>
      </c>
      <c r="M134" s="153">
        <f t="shared" si="146"/>
        <v>131.5536553628844</v>
      </c>
      <c r="N134" s="153">
        <f t="shared" si="146"/>
        <v>129.05321714277031</v>
      </c>
      <c r="O134" s="153">
        <f t="shared" si="146"/>
        <v>129.44570760336919</v>
      </c>
      <c r="P134" s="153">
        <f t="shared" si="146"/>
        <v>108.62100787630226</v>
      </c>
      <c r="Q134" s="153">
        <f t="shared" si="146"/>
        <v>123.72991460993106</v>
      </c>
      <c r="R134" s="153">
        <f t="shared" ref="R134:V134" si="147">IF(R104=0,0,R104/R$19)</f>
        <v>124.69237283528804</v>
      </c>
      <c r="S134" s="153">
        <f t="shared" si="147"/>
        <v>124.01889370062042</v>
      </c>
      <c r="T134" s="153">
        <f t="shared" si="147"/>
        <v>115.23210149217527</v>
      </c>
      <c r="U134" s="153">
        <f t="shared" si="147"/>
        <v>112.89029077825043</v>
      </c>
      <c r="V134" s="153">
        <f t="shared" si="147"/>
        <v>115.89465991311292</v>
      </c>
      <c r="W134" s="153">
        <f t="shared" ref="W134" si="148">IF(W104=0,0,W104/W$19)</f>
        <v>126.94574974119567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99.321084356643382</v>
      </c>
      <c r="C135" s="74">
        <f t="shared" si="149"/>
        <v>109.20980638446252</v>
      </c>
      <c r="D135" s="74">
        <f t="shared" si="149"/>
        <v>102.42759794986328</v>
      </c>
      <c r="E135" s="74">
        <f t="shared" si="149"/>
        <v>113.17363157560115</v>
      </c>
      <c r="F135" s="74">
        <f t="shared" si="149"/>
        <v>111.12053522097847</v>
      </c>
      <c r="G135" s="74">
        <f t="shared" si="149"/>
        <v>118.82802499906367</v>
      </c>
      <c r="H135" s="74">
        <f t="shared" si="149"/>
        <v>105.51142182717956</v>
      </c>
      <c r="I135" s="74">
        <f t="shared" si="149"/>
        <v>104.08128020847792</v>
      </c>
      <c r="J135" s="74">
        <f t="shared" si="149"/>
        <v>108.62867287994115</v>
      </c>
      <c r="K135" s="74">
        <f t="shared" si="149"/>
        <v>103.70521049392099</v>
      </c>
      <c r="L135" s="74">
        <f t="shared" si="149"/>
        <v>106.96855104442808</v>
      </c>
      <c r="M135" s="74">
        <f t="shared" si="149"/>
        <v>101.71924305838114</v>
      </c>
      <c r="N135" s="74">
        <f t="shared" si="149"/>
        <v>98.483549689574446</v>
      </c>
      <c r="O135" s="74">
        <f t="shared" si="149"/>
        <v>99.054933041274879</v>
      </c>
      <c r="P135" s="74">
        <f t="shared" si="149"/>
        <v>80.682689535173424</v>
      </c>
      <c r="Q135" s="74">
        <f t="shared" si="149"/>
        <v>92.858508491775851</v>
      </c>
      <c r="R135" s="74">
        <f t="shared" ref="R135:V135" si="150">IF(R105=0,0,R105/R$19)</f>
        <v>95.568268310342646</v>
      </c>
      <c r="S135" s="74">
        <f t="shared" si="150"/>
        <v>93.127578440090673</v>
      </c>
      <c r="T135" s="74">
        <f t="shared" si="150"/>
        <v>85.760032840716249</v>
      </c>
      <c r="U135" s="74">
        <f t="shared" si="150"/>
        <v>82.83529383254465</v>
      </c>
      <c r="V135" s="74">
        <f t="shared" si="150"/>
        <v>86.429826438748208</v>
      </c>
      <c r="W135" s="74">
        <f t="shared" ref="W135" si="151">IF(W105=0,0,W105/W$19)</f>
        <v>95.140874432665058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0.19772787120025848</v>
      </c>
      <c r="C136" s="74">
        <f t="shared" si="152"/>
        <v>0.24601962039116965</v>
      </c>
      <c r="D136" s="74">
        <f t="shared" si="152"/>
        <v>0.30698969923736469</v>
      </c>
      <c r="E136" s="74">
        <f t="shared" si="152"/>
        <v>0.73484182531247189</v>
      </c>
      <c r="F136" s="74">
        <f t="shared" si="152"/>
        <v>0.44238225846926982</v>
      </c>
      <c r="G136" s="74">
        <f t="shared" si="152"/>
        <v>0.57005842079611457</v>
      </c>
      <c r="H136" s="74">
        <f t="shared" si="152"/>
        <v>0.85143566692845918</v>
      </c>
      <c r="I136" s="74">
        <f t="shared" si="152"/>
        <v>0.97854223982517174</v>
      </c>
      <c r="J136" s="74">
        <f t="shared" si="152"/>
        <v>1.1470790792487506</v>
      </c>
      <c r="K136" s="74">
        <f t="shared" si="152"/>
        <v>1.3015729730715377</v>
      </c>
      <c r="L136" s="74">
        <f t="shared" si="152"/>
        <v>1.653998022879686</v>
      </c>
      <c r="M136" s="74">
        <f t="shared" si="152"/>
        <v>1.8097405032594751</v>
      </c>
      <c r="N136" s="74">
        <f t="shared" si="152"/>
        <v>3.2299347734200388</v>
      </c>
      <c r="O136" s="74">
        <f t="shared" si="152"/>
        <v>3.191038305882413</v>
      </c>
      <c r="P136" s="74">
        <f t="shared" si="152"/>
        <v>1.2896099865986321</v>
      </c>
      <c r="Q136" s="74">
        <f t="shared" si="152"/>
        <v>4.082802981389742</v>
      </c>
      <c r="R136" s="74">
        <f t="shared" ref="R136:V136" si="153">IF(R106=0,0,R106/R$19)</f>
        <v>2.5139672244297118</v>
      </c>
      <c r="S136" s="74">
        <f t="shared" si="153"/>
        <v>4.3077086734230674</v>
      </c>
      <c r="T136" s="74">
        <f t="shared" si="153"/>
        <v>3.3616057605494545</v>
      </c>
      <c r="U136" s="74">
        <f t="shared" si="153"/>
        <v>4.5694381592535054</v>
      </c>
      <c r="V136" s="74">
        <f t="shared" si="153"/>
        <v>3.4090829270569634</v>
      </c>
      <c r="W136" s="74">
        <f t="shared" ref="W136" si="154">IF(W106=0,0,W106/W$19)</f>
        <v>6.0143045057021247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20.912353886844279</v>
      </c>
      <c r="C137" s="74">
        <f t="shared" si="155"/>
        <v>19.940145680488573</v>
      </c>
      <c r="D137" s="74">
        <f t="shared" si="155"/>
        <v>21.304620840080833</v>
      </c>
      <c r="E137" s="74">
        <f t="shared" si="155"/>
        <v>23.083274109609203</v>
      </c>
      <c r="F137" s="74">
        <f t="shared" si="155"/>
        <v>23.95997694024609</v>
      </c>
      <c r="G137" s="74">
        <f t="shared" si="155"/>
        <v>21.994102569722511</v>
      </c>
      <c r="H137" s="74">
        <f t="shared" si="155"/>
        <v>23.623606377706729</v>
      </c>
      <c r="I137" s="74">
        <f t="shared" si="155"/>
        <v>21.712270662344846</v>
      </c>
      <c r="J137" s="74">
        <f t="shared" si="155"/>
        <v>22.923565849646906</v>
      </c>
      <c r="K137" s="74">
        <f t="shared" si="155"/>
        <v>23.094267436692029</v>
      </c>
      <c r="L137" s="74">
        <f t="shared" si="155"/>
        <v>22.514022518988064</v>
      </c>
      <c r="M137" s="74">
        <f t="shared" si="155"/>
        <v>22.500669128409655</v>
      </c>
      <c r="N137" s="74">
        <f t="shared" si="155"/>
        <v>21.908779472529215</v>
      </c>
      <c r="O137" s="74">
        <f t="shared" si="155"/>
        <v>21.77322049526472</v>
      </c>
      <c r="P137" s="74">
        <f t="shared" si="155"/>
        <v>21.196114401458274</v>
      </c>
      <c r="Q137" s="74">
        <f t="shared" si="155"/>
        <v>21.24194931537431</v>
      </c>
      <c r="R137" s="74">
        <f t="shared" ref="R137:V137" si="156">IF(R107=0,0,R107/R$19)</f>
        <v>21.080367877382592</v>
      </c>
      <c r="S137" s="74">
        <f t="shared" si="156"/>
        <v>21.04509635848008</v>
      </c>
      <c r="T137" s="74">
        <f t="shared" si="156"/>
        <v>20.633193287404275</v>
      </c>
      <c r="U137" s="74">
        <f t="shared" si="156"/>
        <v>20.072620738102707</v>
      </c>
      <c r="V137" s="74">
        <f t="shared" si="156"/>
        <v>19.079855923800071</v>
      </c>
      <c r="W137" s="74">
        <f t="shared" ref="W137" si="157">IF(W107=0,0,W107/W$19)</f>
        <v>19.252955695001472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7.3073335054908775</v>
      </c>
      <c r="C138" s="77">
        <f t="shared" si="158"/>
        <v>8.149858796757826</v>
      </c>
      <c r="D138" s="77">
        <f t="shared" si="158"/>
        <v>7.9249391355372953</v>
      </c>
      <c r="E138" s="77">
        <f t="shared" si="158"/>
        <v>9.2443378504618643</v>
      </c>
      <c r="F138" s="77">
        <f t="shared" si="158"/>
        <v>8.4653412937709991</v>
      </c>
      <c r="G138" s="77">
        <f t="shared" si="158"/>
        <v>8.4585025754811749</v>
      </c>
      <c r="H138" s="77">
        <f t="shared" si="158"/>
        <v>7.7660218492862185</v>
      </c>
      <c r="I138" s="77">
        <f t="shared" si="158"/>
        <v>7.5477542893792364</v>
      </c>
      <c r="J138" s="77">
        <f t="shared" si="158"/>
        <v>7.7084896795671991</v>
      </c>
      <c r="K138" s="77">
        <f t="shared" si="158"/>
        <v>6.0485857372638554</v>
      </c>
      <c r="L138" s="77">
        <f t="shared" si="158"/>
        <v>5.4992832982637738</v>
      </c>
      <c r="M138" s="77">
        <f t="shared" si="158"/>
        <v>5.5240026728341247</v>
      </c>
      <c r="N138" s="77">
        <f t="shared" si="158"/>
        <v>5.4309532072466062</v>
      </c>
      <c r="O138" s="77">
        <f t="shared" si="158"/>
        <v>5.4265157609471562</v>
      </c>
      <c r="P138" s="77">
        <f t="shared" si="158"/>
        <v>5.4525939530719327</v>
      </c>
      <c r="Q138" s="77">
        <f t="shared" si="158"/>
        <v>5.5466538213911534</v>
      </c>
      <c r="R138" s="77">
        <f t="shared" ref="R138:V138" si="159">IF(R108=0,0,R108/R$19)</f>
        <v>5.5297694231330841</v>
      </c>
      <c r="S138" s="77">
        <f t="shared" si="159"/>
        <v>5.5385102286265884</v>
      </c>
      <c r="T138" s="77">
        <f t="shared" si="159"/>
        <v>5.4772696035053166</v>
      </c>
      <c r="U138" s="77">
        <f t="shared" si="159"/>
        <v>5.4129380483495764</v>
      </c>
      <c r="V138" s="77">
        <f t="shared" si="159"/>
        <v>6.975894623507684</v>
      </c>
      <c r="W138" s="77">
        <f t="shared" ref="W138" si="160">IF(W108=0,0,W108/W$19)</f>
        <v>6.5376151078269924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25.598892729910343</v>
      </c>
      <c r="C140" s="203">
        <f t="shared" si="161"/>
        <v>24.120595503638192</v>
      </c>
      <c r="D140" s="203">
        <f t="shared" si="161"/>
        <v>28.097780850495873</v>
      </c>
      <c r="E140" s="203">
        <f t="shared" si="161"/>
        <v>30.990806232459427</v>
      </c>
      <c r="F140" s="203">
        <f t="shared" si="161"/>
        <v>29.707222702241932</v>
      </c>
      <c r="G140" s="203">
        <f t="shared" si="161"/>
        <v>26.448503987445914</v>
      </c>
      <c r="H140" s="203">
        <f t="shared" si="161"/>
        <v>24.109882008236866</v>
      </c>
      <c r="I140" s="203">
        <f t="shared" si="161"/>
        <v>18.392992891464061</v>
      </c>
      <c r="J140" s="203">
        <f t="shared" si="161"/>
        <v>20.245760901924388</v>
      </c>
      <c r="K140" s="203">
        <f t="shared" si="161"/>
        <v>18.736900749161165</v>
      </c>
      <c r="L140" s="203">
        <f t="shared" si="161"/>
        <v>18.89295417601258</v>
      </c>
      <c r="M140" s="203">
        <f t="shared" si="161"/>
        <v>15.918077278297762</v>
      </c>
      <c r="N140" s="203">
        <f t="shared" si="161"/>
        <v>14.242205412227978</v>
      </c>
      <c r="O140" s="203">
        <f t="shared" si="161"/>
        <v>12.291196842883274</v>
      </c>
      <c r="P140" s="203">
        <f t="shared" si="161"/>
        <v>9.8296758105198911</v>
      </c>
      <c r="Q140" s="203">
        <f t="shared" si="161"/>
        <v>10.450920587801257</v>
      </c>
      <c r="R140" s="203">
        <f t="shared" ref="R140:V140" si="162">IF(R110=0,0,R110/R$19)</f>
        <v>10.272208921409378</v>
      </c>
      <c r="S140" s="203">
        <f t="shared" si="162"/>
        <v>9.9474062143717781</v>
      </c>
      <c r="T140" s="203">
        <f t="shared" si="162"/>
        <v>9.1859739519995145</v>
      </c>
      <c r="U140" s="203">
        <f t="shared" si="162"/>
        <v>8.8596362139646452</v>
      </c>
      <c r="V140" s="203">
        <f t="shared" si="162"/>
        <v>9.1130412115150019</v>
      </c>
      <c r="W140" s="203">
        <f t="shared" ref="W140" si="163">IF(W110=0,0,W110/W$19)</f>
        <v>8.5448788106797515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25.598892729910343</v>
      </c>
      <c r="C141" s="192">
        <f t="shared" si="164"/>
        <v>24.120595503638192</v>
      </c>
      <c r="D141" s="192">
        <f t="shared" si="164"/>
        <v>28.097780850495873</v>
      </c>
      <c r="E141" s="192">
        <f t="shared" si="164"/>
        <v>30.990806232459427</v>
      </c>
      <c r="F141" s="192">
        <f t="shared" si="164"/>
        <v>29.707222702241932</v>
      </c>
      <c r="G141" s="192">
        <f t="shared" si="164"/>
        <v>26.448503987445914</v>
      </c>
      <c r="H141" s="192">
        <f t="shared" si="164"/>
        <v>24.109882008236866</v>
      </c>
      <c r="I141" s="192">
        <f t="shared" si="164"/>
        <v>18.392992891464061</v>
      </c>
      <c r="J141" s="192">
        <f t="shared" si="164"/>
        <v>20.245760901924388</v>
      </c>
      <c r="K141" s="192">
        <f t="shared" si="164"/>
        <v>18.736900749161165</v>
      </c>
      <c r="L141" s="192">
        <f t="shared" si="164"/>
        <v>18.89295417601258</v>
      </c>
      <c r="M141" s="192">
        <f t="shared" si="164"/>
        <v>15.918077278297762</v>
      </c>
      <c r="N141" s="192">
        <f t="shared" si="164"/>
        <v>14.242205412227978</v>
      </c>
      <c r="O141" s="192">
        <f t="shared" si="164"/>
        <v>12.291196842883274</v>
      </c>
      <c r="P141" s="192">
        <f t="shared" si="164"/>
        <v>9.8296758105198911</v>
      </c>
      <c r="Q141" s="192">
        <f t="shared" si="164"/>
        <v>10.450920587801257</v>
      </c>
      <c r="R141" s="192">
        <f t="shared" ref="R141:V141" si="165">IF(R111=0,0,R111/R$19)</f>
        <v>10.272208921409378</v>
      </c>
      <c r="S141" s="192">
        <f t="shared" si="165"/>
        <v>9.9474062143717781</v>
      </c>
      <c r="T141" s="192">
        <f t="shared" si="165"/>
        <v>9.1859739519995145</v>
      </c>
      <c r="U141" s="192">
        <f t="shared" si="165"/>
        <v>8.8596362139646452</v>
      </c>
      <c r="V141" s="192">
        <f t="shared" si="165"/>
        <v>9.1130412115150019</v>
      </c>
      <c r="W141" s="192">
        <f t="shared" ref="W141" si="166">IF(W111=0,0,W111/W$19)</f>
        <v>8.5448788106797515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21.536881150116542</v>
      </c>
      <c r="C142" s="74">
        <f t="shared" si="167"/>
        <v>20.48759326649715</v>
      </c>
      <c r="D142" s="74">
        <f t="shared" si="167"/>
        <v>23.457642454633284</v>
      </c>
      <c r="E142" s="74">
        <f t="shared" si="167"/>
        <v>26.344655530216539</v>
      </c>
      <c r="F142" s="74">
        <f t="shared" si="167"/>
        <v>25.051792376362243</v>
      </c>
      <c r="G142" s="74">
        <f t="shared" si="167"/>
        <v>22.426291178183856</v>
      </c>
      <c r="H142" s="74">
        <f t="shared" si="167"/>
        <v>20.057624119258666</v>
      </c>
      <c r="I142" s="74">
        <f t="shared" si="167"/>
        <v>15.237943427273706</v>
      </c>
      <c r="J142" s="74">
        <f t="shared" si="167"/>
        <v>16.8639139024773</v>
      </c>
      <c r="K142" s="74">
        <f t="shared" si="167"/>
        <v>15.373085805583566</v>
      </c>
      <c r="L142" s="74">
        <f t="shared" si="167"/>
        <v>15.664483205408144</v>
      </c>
      <c r="M142" s="74">
        <f t="shared" si="167"/>
        <v>12.990161268225513</v>
      </c>
      <c r="N142" s="74">
        <f t="shared" si="167"/>
        <v>11.529771370859118</v>
      </c>
      <c r="O142" s="74">
        <f t="shared" si="167"/>
        <v>9.8687336968427104</v>
      </c>
      <c r="P142" s="74">
        <f t="shared" si="167"/>
        <v>7.5809761747248592</v>
      </c>
      <c r="Q142" s="74">
        <f t="shared" si="167"/>
        <v>8.2852744392765274</v>
      </c>
      <c r="R142" s="74">
        <f t="shared" ref="R142:V142" si="168">IF(R112=0,0,R112/R$19)</f>
        <v>8.1951488259602385</v>
      </c>
      <c r="S142" s="74">
        <f t="shared" si="168"/>
        <v>7.8947057561719109</v>
      </c>
      <c r="T142" s="74">
        <f t="shared" si="168"/>
        <v>7.1964570247155137</v>
      </c>
      <c r="U142" s="74">
        <f t="shared" si="168"/>
        <v>6.9501961713076499</v>
      </c>
      <c r="V142" s="74">
        <f t="shared" si="168"/>
        <v>7.0998551593708097</v>
      </c>
      <c r="W142" s="74">
        <f t="shared" ref="W142" si="169">IF(W112=0,0,W112/W$19)</f>
        <v>6.7383163226012464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2.8836455062246578</v>
      </c>
      <c r="C144" s="74">
        <f t="shared" si="173"/>
        <v>2.422715818983102</v>
      </c>
      <c r="D144" s="74">
        <f t="shared" si="173"/>
        <v>3.1810741644083169</v>
      </c>
      <c r="E144" s="74">
        <f t="shared" si="173"/>
        <v>3.4735823162451913</v>
      </c>
      <c r="F144" s="74">
        <f t="shared" si="173"/>
        <v>3.553867696101026</v>
      </c>
      <c r="G144" s="74">
        <f t="shared" si="173"/>
        <v>2.8057460478545893</v>
      </c>
      <c r="H144" s="74">
        <f t="shared" si="173"/>
        <v>3.0228579379532876</v>
      </c>
      <c r="I144" s="74">
        <f t="shared" si="173"/>
        <v>2.1948456816682773</v>
      </c>
      <c r="J144" s="74">
        <f t="shared" si="173"/>
        <v>2.4567587521647716</v>
      </c>
      <c r="K144" s="74">
        <f t="shared" si="173"/>
        <v>2.432299123644265</v>
      </c>
      <c r="L144" s="74">
        <f t="shared" si="173"/>
        <v>2.3740390191124408</v>
      </c>
      <c r="M144" s="74">
        <f t="shared" si="173"/>
        <v>2.0919707713109035</v>
      </c>
      <c r="N144" s="74">
        <f t="shared" si="173"/>
        <v>1.8967225108010184</v>
      </c>
      <c r="O144" s="74">
        <f t="shared" si="173"/>
        <v>1.6320562189460062</v>
      </c>
      <c r="P144" s="74">
        <f t="shared" si="173"/>
        <v>1.489496521411529</v>
      </c>
      <c r="Q144" s="74">
        <f t="shared" si="173"/>
        <v>1.4234371311812852</v>
      </c>
      <c r="R144" s="74">
        <f t="shared" ref="R144:V144" si="174">IF(R114=0,0,R114/R$19)</f>
        <v>1.3626068535268752</v>
      </c>
      <c r="S144" s="74">
        <f t="shared" si="174"/>
        <v>1.3610796655010764</v>
      </c>
      <c r="T144" s="74">
        <f t="shared" si="174"/>
        <v>1.3267241385972706</v>
      </c>
      <c r="U144" s="74">
        <f t="shared" si="174"/>
        <v>1.2829230459625736</v>
      </c>
      <c r="V144" s="74">
        <f t="shared" si="174"/>
        <v>1.1835362294606675</v>
      </c>
      <c r="W144" s="74">
        <f t="shared" ref="W144" si="175">IF(W114=0,0,W114/W$19)</f>
        <v>1.0683728345064369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1.1783660735691439</v>
      </c>
      <c r="C145" s="193">
        <f t="shared" si="176"/>
        <v>1.2102864181579418</v>
      </c>
      <c r="D145" s="193">
        <f t="shared" si="176"/>
        <v>1.4590642314542677</v>
      </c>
      <c r="E145" s="193">
        <f t="shared" si="176"/>
        <v>1.1725683859976905</v>
      </c>
      <c r="F145" s="193">
        <f t="shared" si="176"/>
        <v>1.1015626297786651</v>
      </c>
      <c r="G145" s="193">
        <f t="shared" si="176"/>
        <v>1.2164667614074682</v>
      </c>
      <c r="H145" s="193">
        <f t="shared" si="176"/>
        <v>1.0293999510249103</v>
      </c>
      <c r="I145" s="193">
        <f t="shared" si="176"/>
        <v>0.96020378252208238</v>
      </c>
      <c r="J145" s="193">
        <f t="shared" si="176"/>
        <v>0.92508824728231476</v>
      </c>
      <c r="K145" s="193">
        <f t="shared" si="176"/>
        <v>0.93151581993333321</v>
      </c>
      <c r="L145" s="193">
        <f t="shared" si="176"/>
        <v>0.85443195149199691</v>
      </c>
      <c r="M145" s="193">
        <f t="shared" si="176"/>
        <v>0.83594523876134419</v>
      </c>
      <c r="N145" s="193">
        <f t="shared" si="176"/>
        <v>0.81571153056784051</v>
      </c>
      <c r="O145" s="193">
        <f t="shared" si="176"/>
        <v>0.79040692709455518</v>
      </c>
      <c r="P145" s="193">
        <f t="shared" si="176"/>
        <v>0.75920311438350352</v>
      </c>
      <c r="Q145" s="193">
        <f t="shared" si="176"/>
        <v>0.74220901734344547</v>
      </c>
      <c r="R145" s="193">
        <f t="shared" ref="R145:V145" si="177">IF(R115=0,0,R115/R$19)</f>
        <v>0.71445324192226278</v>
      </c>
      <c r="S145" s="193">
        <f t="shared" si="177"/>
        <v>0.69162079269879317</v>
      </c>
      <c r="T145" s="193">
        <f t="shared" si="177"/>
        <v>0.66279278868673153</v>
      </c>
      <c r="U145" s="193">
        <f t="shared" si="177"/>
        <v>0.62651699669442162</v>
      </c>
      <c r="V145" s="193">
        <f t="shared" si="177"/>
        <v>0.82964982268352472</v>
      </c>
      <c r="W145" s="193">
        <f t="shared" ref="W145" si="178">IF(W115=0,0,W115/W$19)</f>
        <v>0.73818965357206745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7237.26817439775</v>
      </c>
      <c r="C150" s="203">
        <f t="shared" si="182"/>
        <v>7756.6823476679965</v>
      </c>
      <c r="D150" s="203">
        <f t="shared" si="182"/>
        <v>7468.1965029543253</v>
      </c>
      <c r="E150" s="203">
        <f t="shared" si="182"/>
        <v>8174.8156546783957</v>
      </c>
      <c r="F150" s="203">
        <f t="shared" si="182"/>
        <v>8033.7857568974287</v>
      </c>
      <c r="G150" s="203">
        <f t="shared" si="182"/>
        <v>8304.8678657782639</v>
      </c>
      <c r="H150" s="203">
        <f t="shared" si="182"/>
        <v>7727.0258236421041</v>
      </c>
      <c r="I150" s="203">
        <f t="shared" si="182"/>
        <v>7506.5174342921746</v>
      </c>
      <c r="J150" s="203">
        <f t="shared" si="182"/>
        <v>7802.6597435467584</v>
      </c>
      <c r="K150" s="203">
        <f t="shared" si="182"/>
        <v>7503.5712141833019</v>
      </c>
      <c r="L150" s="203">
        <f t="shared" si="182"/>
        <v>7693.7682708541743</v>
      </c>
      <c r="M150" s="203">
        <f t="shared" si="182"/>
        <v>7322.8404795850511</v>
      </c>
      <c r="N150" s="203">
        <f t="shared" si="182"/>
        <v>7012.2301381272455</v>
      </c>
      <c r="O150" s="203">
        <f t="shared" si="182"/>
        <v>6891.8487814142154</v>
      </c>
      <c r="P150" s="203">
        <f t="shared" si="182"/>
        <v>5865.1763512907028</v>
      </c>
      <c r="Q150" s="203">
        <f t="shared" si="182"/>
        <v>6412.760546693592</v>
      </c>
      <c r="R150" s="203">
        <f t="shared" ref="R150:V150" si="183">IF(R96=0,0,R96/R$17)</f>
        <v>6493.0747586944599</v>
      </c>
      <c r="S150" s="203">
        <f t="shared" si="183"/>
        <v>6304.4646509140102</v>
      </c>
      <c r="T150" s="203">
        <f t="shared" si="183"/>
        <v>5887.4922588636036</v>
      </c>
      <c r="U150" s="203">
        <f t="shared" si="183"/>
        <v>5688.164974136288</v>
      </c>
      <c r="V150" s="203">
        <f t="shared" si="183"/>
        <v>5780.409101557786</v>
      </c>
      <c r="W150" s="203">
        <f t="shared" ref="W150" si="184">IF(W96=0,0,W96/W$17)</f>
        <v>6075.0292677445013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6392.353631580665</v>
      </c>
      <c r="C151" s="192">
        <f t="shared" si="185"/>
        <v>6895.8156804621813</v>
      </c>
      <c r="D151" s="192">
        <f t="shared" si="185"/>
        <v>6592.0910573145438</v>
      </c>
      <c r="E151" s="192">
        <f t="shared" si="185"/>
        <v>7282.5970071754919</v>
      </c>
      <c r="F151" s="192">
        <f t="shared" si="185"/>
        <v>7130.5058554054331</v>
      </c>
      <c r="G151" s="192">
        <f t="shared" si="185"/>
        <v>7390.8939881366341</v>
      </c>
      <c r="H151" s="192">
        <f t="shared" si="185"/>
        <v>6797.6577942218119</v>
      </c>
      <c r="I151" s="192">
        <f t="shared" si="185"/>
        <v>6562.5744976687911</v>
      </c>
      <c r="J151" s="192">
        <f t="shared" si="185"/>
        <v>6843.4693741093151</v>
      </c>
      <c r="K151" s="192">
        <f t="shared" si="185"/>
        <v>6534.8557017493431</v>
      </c>
      <c r="L151" s="192">
        <f t="shared" si="185"/>
        <v>6699.2763417298911</v>
      </c>
      <c r="M151" s="192">
        <f t="shared" si="185"/>
        <v>6330.4758731999809</v>
      </c>
      <c r="N151" s="192">
        <f t="shared" si="185"/>
        <v>6058.8830573685818</v>
      </c>
      <c r="O151" s="192">
        <f t="shared" si="185"/>
        <v>5929.2255670168079</v>
      </c>
      <c r="P151" s="192">
        <f t="shared" si="185"/>
        <v>4942.7214037482408</v>
      </c>
      <c r="Q151" s="192">
        <f t="shared" si="185"/>
        <v>5499.7130486668366</v>
      </c>
      <c r="R151" s="192">
        <f t="shared" ref="R151:V151" si="186">IF(R97=0,0,R97/R$17)</f>
        <v>5549.6704326888403</v>
      </c>
      <c r="S151" s="192">
        <f t="shared" si="186"/>
        <v>5358.8206994493366</v>
      </c>
      <c r="T151" s="192">
        <f t="shared" si="186"/>
        <v>4926.9517608935012</v>
      </c>
      <c r="U151" s="192">
        <f t="shared" si="186"/>
        <v>4756.8744029048848</v>
      </c>
      <c r="V151" s="192">
        <f t="shared" si="186"/>
        <v>4821.4094350722698</v>
      </c>
      <c r="W151" s="192">
        <f t="shared" ref="W151" si="187">IF(W97=0,0,W97/W$17)</f>
        <v>5088.422438409184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5174.8972733156234</v>
      </c>
      <c r="C152" s="74">
        <f t="shared" si="188"/>
        <v>5681.931891602685</v>
      </c>
      <c r="D152" s="74">
        <f t="shared" si="188"/>
        <v>5315.06071279147</v>
      </c>
      <c r="E152" s="74">
        <f t="shared" si="188"/>
        <v>5869.9187895273117</v>
      </c>
      <c r="F152" s="74">
        <f t="shared" si="188"/>
        <v>5708.6322617466176</v>
      </c>
      <c r="G152" s="74">
        <f t="shared" si="188"/>
        <v>6051.9965146245477</v>
      </c>
      <c r="H152" s="74">
        <f t="shared" si="188"/>
        <v>5391.9556674025689</v>
      </c>
      <c r="I152" s="74">
        <f t="shared" si="188"/>
        <v>5252.4897309800081</v>
      </c>
      <c r="J152" s="74">
        <f t="shared" si="188"/>
        <v>5462.0034945112466</v>
      </c>
      <c r="K152" s="74">
        <f t="shared" si="188"/>
        <v>5197.1828095641094</v>
      </c>
      <c r="L152" s="74">
        <f t="shared" si="188"/>
        <v>5384.15492461146</v>
      </c>
      <c r="M152" s="74">
        <f t="shared" si="188"/>
        <v>5022.289676299647</v>
      </c>
      <c r="N152" s="74">
        <f t="shared" si="188"/>
        <v>4764.4034892049594</v>
      </c>
      <c r="O152" s="74">
        <f t="shared" si="188"/>
        <v>4656.9761454148966</v>
      </c>
      <c r="P152" s="74">
        <f t="shared" si="188"/>
        <v>3727.7117218114272</v>
      </c>
      <c r="Q152" s="74">
        <f t="shared" si="188"/>
        <v>4248.7105605263559</v>
      </c>
      <c r="R152" s="74">
        <f t="shared" ref="R152:V152" si="189">IF(R98=0,0,R98/R$17)</f>
        <v>4325.2283273016565</v>
      </c>
      <c r="S152" s="74">
        <f t="shared" si="189"/>
        <v>4131.7613033131729</v>
      </c>
      <c r="T152" s="74">
        <f t="shared" si="189"/>
        <v>3738.0242928524126</v>
      </c>
      <c r="U152" s="74">
        <f t="shared" si="189"/>
        <v>3584.8712092692908</v>
      </c>
      <c r="V152" s="74">
        <f t="shared" si="189"/>
        <v>3640.8144736466265</v>
      </c>
      <c r="W152" s="74">
        <f t="shared" ref="W152" si="190">IF(W98=0,0,W98/W$17)</f>
        <v>3911.4280226590186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2.9874310253175764</v>
      </c>
      <c r="C153" s="74">
        <f t="shared" si="191"/>
        <v>3.5190185575165236</v>
      </c>
      <c r="D153" s="74">
        <f t="shared" si="191"/>
        <v>4.178209478509805</v>
      </c>
      <c r="E153" s="74">
        <f t="shared" si="191"/>
        <v>9.6294665487608704</v>
      </c>
      <c r="F153" s="74">
        <f t="shared" si="191"/>
        <v>5.6085416248951159</v>
      </c>
      <c r="G153" s="74">
        <f t="shared" si="191"/>
        <v>6.9976981904608317</v>
      </c>
      <c r="H153" s="74">
        <f t="shared" si="191"/>
        <v>10.309846079467381</v>
      </c>
      <c r="I153" s="74">
        <f t="shared" si="191"/>
        <v>11.637266282448001</v>
      </c>
      <c r="J153" s="74">
        <f t="shared" si="191"/>
        <v>13.536956330998605</v>
      </c>
      <c r="K153" s="74">
        <f t="shared" si="191"/>
        <v>15.334410589243939</v>
      </c>
      <c r="L153" s="74">
        <f t="shared" si="191"/>
        <v>19.558118903201581</v>
      </c>
      <c r="M153" s="74">
        <f t="shared" si="191"/>
        <v>21.109029460210735</v>
      </c>
      <c r="N153" s="74">
        <f t="shared" si="191"/>
        <v>37.355001204359205</v>
      </c>
      <c r="O153" s="74">
        <f t="shared" si="191"/>
        <v>36.11681421335588</v>
      </c>
      <c r="P153" s="74">
        <f t="shared" si="191"/>
        <v>14.213926699340945</v>
      </c>
      <c r="Q153" s="74">
        <f t="shared" si="191"/>
        <v>43.995389172797026</v>
      </c>
      <c r="R153" s="74">
        <f t="shared" ref="R153:V153" si="192">IF(R99=0,0,R99/R$17)</f>
        <v>26.448118528394179</v>
      </c>
      <c r="S153" s="74">
        <f t="shared" si="192"/>
        <v>43.901069512245307</v>
      </c>
      <c r="T153" s="74">
        <f t="shared" si="192"/>
        <v>33.435392690646978</v>
      </c>
      <c r="U153" s="74">
        <f t="shared" si="192"/>
        <v>44.815505752510163</v>
      </c>
      <c r="V153" s="74">
        <f t="shared" si="192"/>
        <v>32.796121074399124</v>
      </c>
      <c r="W153" s="74">
        <f t="shared" ref="W153" si="193">IF(W99=0,0,W99/W$17)</f>
        <v>57.028175798555864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928.41946957817868</v>
      </c>
      <c r="C154" s="74">
        <f t="shared" si="194"/>
        <v>889.28265535341586</v>
      </c>
      <c r="D154" s="74">
        <f t="shared" si="194"/>
        <v>952.82869328516222</v>
      </c>
      <c r="E154" s="74">
        <f t="shared" si="194"/>
        <v>1038.0753158658174</v>
      </c>
      <c r="F154" s="74">
        <f t="shared" si="194"/>
        <v>1078.0245872668422</v>
      </c>
      <c r="G154" s="74">
        <f t="shared" si="194"/>
        <v>985.99385771652294</v>
      </c>
      <c r="H154" s="74">
        <f t="shared" si="194"/>
        <v>1072.5896669627409</v>
      </c>
      <c r="I154" s="74">
        <f t="shared" si="194"/>
        <v>979.3825696439917</v>
      </c>
      <c r="J154" s="74">
        <f t="shared" si="194"/>
        <v>1038.2657594646676</v>
      </c>
      <c r="K154" s="74">
        <f t="shared" si="194"/>
        <v>1051.9561328693471</v>
      </c>
      <c r="L154" s="74">
        <f t="shared" si="194"/>
        <v>1041.897022073661</v>
      </c>
      <c r="M154" s="74">
        <f t="shared" si="194"/>
        <v>1030.3807496455627</v>
      </c>
      <c r="N154" s="74">
        <f t="shared" si="194"/>
        <v>1000.6149742855473</v>
      </c>
      <c r="O154" s="74">
        <f t="shared" si="194"/>
        <v>979.56808071458852</v>
      </c>
      <c r="P154" s="74">
        <f t="shared" si="194"/>
        <v>944.86372870898151</v>
      </c>
      <c r="Q154" s="74">
        <f t="shared" si="194"/>
        <v>946.26399209608405</v>
      </c>
      <c r="R154" s="74">
        <f t="shared" ref="R154:V154" si="195">IF(R100=0,0,R100/R$17)</f>
        <v>937.37992624976607</v>
      </c>
      <c r="S154" s="74">
        <f t="shared" si="195"/>
        <v>924.1480996803158</v>
      </c>
      <c r="T154" s="74">
        <f t="shared" si="195"/>
        <v>900.00707507364496</v>
      </c>
      <c r="U154" s="74">
        <f t="shared" si="195"/>
        <v>874.70492050792814</v>
      </c>
      <c r="V154" s="74">
        <f t="shared" si="195"/>
        <v>822.94350123569291</v>
      </c>
      <c r="W154" s="74">
        <f t="shared" ref="W154" si="196">IF(W100=0,0,W100/W$17)</f>
        <v>818.99709952695775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286.0494576615452</v>
      </c>
      <c r="C155" s="193">
        <f t="shared" si="197"/>
        <v>321.08211494856545</v>
      </c>
      <c r="D155" s="193">
        <f t="shared" si="197"/>
        <v>320.02344175940146</v>
      </c>
      <c r="E155" s="193">
        <f t="shared" si="197"/>
        <v>364.97343523360217</v>
      </c>
      <c r="F155" s="193">
        <f t="shared" si="197"/>
        <v>338.2404647670777</v>
      </c>
      <c r="G155" s="193">
        <f t="shared" si="197"/>
        <v>345.90591760510119</v>
      </c>
      <c r="H155" s="193">
        <f t="shared" si="197"/>
        <v>322.80261377703607</v>
      </c>
      <c r="I155" s="193">
        <f t="shared" si="197"/>
        <v>319.06493076234398</v>
      </c>
      <c r="J155" s="193">
        <f t="shared" si="197"/>
        <v>329.66316380240278</v>
      </c>
      <c r="K155" s="193">
        <f t="shared" si="197"/>
        <v>270.38234872664486</v>
      </c>
      <c r="L155" s="193">
        <f t="shared" si="197"/>
        <v>253.66627614156795</v>
      </c>
      <c r="M155" s="193">
        <f t="shared" si="197"/>
        <v>256.6964177945602</v>
      </c>
      <c r="N155" s="193">
        <f t="shared" si="197"/>
        <v>256.50959267371542</v>
      </c>
      <c r="O155" s="193">
        <f t="shared" si="197"/>
        <v>256.56452667396661</v>
      </c>
      <c r="P155" s="193">
        <f t="shared" si="197"/>
        <v>255.93202652849115</v>
      </c>
      <c r="Q155" s="193">
        <f t="shared" si="197"/>
        <v>260.74310687160005</v>
      </c>
      <c r="R155" s="193">
        <f t="shared" ref="R155:V155" si="198">IF(R101=0,0,R101/R$17)</f>
        <v>260.6140606090226</v>
      </c>
      <c r="S155" s="193">
        <f t="shared" si="198"/>
        <v>259.01022694360364</v>
      </c>
      <c r="T155" s="193">
        <f t="shared" si="198"/>
        <v>255.48500027679643</v>
      </c>
      <c r="U155" s="193">
        <f t="shared" si="198"/>
        <v>252.48276737515488</v>
      </c>
      <c r="V155" s="193">
        <f t="shared" si="198"/>
        <v>324.85533911555086</v>
      </c>
      <c r="W155" s="193">
        <f t="shared" ref="W155" si="199">IF(W101=0,0,W101/W$17)</f>
        <v>300.9691404246505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844.91454281708548</v>
      </c>
      <c r="C156" s="77">
        <f t="shared" si="200"/>
        <v>860.86666720581593</v>
      </c>
      <c r="D156" s="77">
        <f t="shared" si="200"/>
        <v>876.10544563978078</v>
      </c>
      <c r="E156" s="77">
        <f t="shared" si="200"/>
        <v>892.21864750290331</v>
      </c>
      <c r="F156" s="77">
        <f t="shared" si="200"/>
        <v>903.27990149199502</v>
      </c>
      <c r="G156" s="77">
        <f t="shared" si="200"/>
        <v>913.97387764162966</v>
      </c>
      <c r="H156" s="77">
        <f t="shared" si="200"/>
        <v>929.36802942029271</v>
      </c>
      <c r="I156" s="77">
        <f t="shared" si="200"/>
        <v>943.9429366233835</v>
      </c>
      <c r="J156" s="77">
        <f t="shared" si="200"/>
        <v>959.19036943744425</v>
      </c>
      <c r="K156" s="77">
        <f t="shared" si="200"/>
        <v>968.71551243395766</v>
      </c>
      <c r="L156" s="77">
        <f t="shared" si="200"/>
        <v>994.4919291242843</v>
      </c>
      <c r="M156" s="77">
        <f t="shared" si="200"/>
        <v>992.36460638506958</v>
      </c>
      <c r="N156" s="77">
        <f t="shared" si="200"/>
        <v>953.34708075866422</v>
      </c>
      <c r="O156" s="77">
        <f t="shared" si="200"/>
        <v>962.62321439740913</v>
      </c>
      <c r="P156" s="77">
        <f t="shared" si="200"/>
        <v>922.45494754246238</v>
      </c>
      <c r="Q156" s="77">
        <f t="shared" si="200"/>
        <v>913.04749802675497</v>
      </c>
      <c r="R156" s="77">
        <f t="shared" ref="R156:V156" si="201">IF(R102=0,0,R102/R$17)</f>
        <v>943.40432600562031</v>
      </c>
      <c r="S156" s="77">
        <f t="shared" si="201"/>
        <v>945.64395146467314</v>
      </c>
      <c r="T156" s="77">
        <f t="shared" si="201"/>
        <v>960.54049797010191</v>
      </c>
      <c r="U156" s="77">
        <f t="shared" si="201"/>
        <v>931.29057123140421</v>
      </c>
      <c r="V156" s="77">
        <f t="shared" si="201"/>
        <v>958.99966648551583</v>
      </c>
      <c r="W156" s="77">
        <f t="shared" ref="W156" si="202">IF(W102=0,0,W102/W$17)</f>
        <v>986.60682933531791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3324.3064386022334</v>
      </c>
      <c r="C158" s="153">
        <f t="shared" si="203"/>
        <v>3624.7122102783769</v>
      </c>
      <c r="D158" s="153">
        <f t="shared" si="203"/>
        <v>3521.4486463604935</v>
      </c>
      <c r="E158" s="153">
        <f t="shared" si="203"/>
        <v>3952.2262516924511</v>
      </c>
      <c r="F158" s="153">
        <f t="shared" si="203"/>
        <v>3941.592465606449</v>
      </c>
      <c r="G158" s="153">
        <f t="shared" si="203"/>
        <v>4154.8205702200266</v>
      </c>
      <c r="H158" s="153">
        <f t="shared" si="203"/>
        <v>3922.1259015885107</v>
      </c>
      <c r="I158" s="153">
        <f t="shared" si="203"/>
        <v>3883.5984259543498</v>
      </c>
      <c r="J158" s="153">
        <f t="shared" si="203"/>
        <v>4137.3966695401432</v>
      </c>
      <c r="K158" s="153">
        <f t="shared" si="203"/>
        <v>4050.2063405105259</v>
      </c>
      <c r="L158" s="153">
        <f t="shared" si="203"/>
        <v>4260.2101453109526</v>
      </c>
      <c r="M158" s="153">
        <f t="shared" si="203"/>
        <v>4154.3267977217802</v>
      </c>
      <c r="N158" s="153">
        <f t="shared" si="203"/>
        <v>4156.0396556131645</v>
      </c>
      <c r="O158" s="153">
        <f t="shared" si="203"/>
        <v>4198.0270362863039</v>
      </c>
      <c r="P158" s="153">
        <f t="shared" si="203"/>
        <v>3522.6582392054584</v>
      </c>
      <c r="Q158" s="153">
        <f t="shared" si="203"/>
        <v>4051.0659936596885</v>
      </c>
      <c r="R158" s="153">
        <f t="shared" ref="R158:V158" si="204">IF(R104=0,0,R104/R$17)</f>
        <v>4125.3590352866404</v>
      </c>
      <c r="S158" s="153">
        <f t="shared" si="204"/>
        <v>4108.1207682503746</v>
      </c>
      <c r="T158" s="153">
        <f t="shared" si="204"/>
        <v>3847.3124910415922</v>
      </c>
      <c r="U158" s="153">
        <f t="shared" si="204"/>
        <v>3820.6578555931474</v>
      </c>
      <c r="V158" s="153">
        <f t="shared" si="204"/>
        <v>3932.2995970426537</v>
      </c>
      <c r="W158" s="153">
        <f t="shared" ref="W158" si="205">IF(W104=0,0,W104/W$17)</f>
        <v>4318.933641049397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2584.7627864543024</v>
      </c>
      <c r="C159" s="74">
        <f t="shared" si="206"/>
        <v>2877.9797780596064</v>
      </c>
      <c r="D159" s="74">
        <f t="shared" si="206"/>
        <v>2733.2690934832353</v>
      </c>
      <c r="E159" s="74">
        <f t="shared" si="206"/>
        <v>3058.6691144550805</v>
      </c>
      <c r="F159" s="74">
        <f t="shared" si="206"/>
        <v>3041.8586784601225</v>
      </c>
      <c r="G159" s="74">
        <f t="shared" si="206"/>
        <v>3294.6737002837749</v>
      </c>
      <c r="H159" s="74">
        <f t="shared" si="206"/>
        <v>3004.1496405347393</v>
      </c>
      <c r="I159" s="74">
        <f t="shared" si="206"/>
        <v>3009.3087791050953</v>
      </c>
      <c r="J159" s="74">
        <f t="shared" si="206"/>
        <v>3200.960953878242</v>
      </c>
      <c r="K159" s="74">
        <f t="shared" si="206"/>
        <v>3131.0371880518869</v>
      </c>
      <c r="L159" s="74">
        <f t="shared" si="206"/>
        <v>3335.2044144906349</v>
      </c>
      <c r="M159" s="74">
        <f t="shared" si="206"/>
        <v>3212.1872715414506</v>
      </c>
      <c r="N159" s="74">
        <f t="shared" si="206"/>
        <v>3171.5717515404103</v>
      </c>
      <c r="O159" s="74">
        <f t="shared" si="206"/>
        <v>3212.4300966313249</v>
      </c>
      <c r="P159" s="74">
        <f t="shared" si="206"/>
        <v>2616.598267767889</v>
      </c>
      <c r="Q159" s="74">
        <f t="shared" si="206"/>
        <v>3040.2990833616818</v>
      </c>
      <c r="R159" s="74">
        <f t="shared" ref="R159:V159" si="207">IF(R105=0,0,R105/R$17)</f>
        <v>3161.8086190528879</v>
      </c>
      <c r="S159" s="74">
        <f t="shared" si="207"/>
        <v>3084.8472169905222</v>
      </c>
      <c r="T159" s="74">
        <f t="shared" si="207"/>
        <v>2863.3136192750026</v>
      </c>
      <c r="U159" s="74">
        <f t="shared" si="207"/>
        <v>2803.4768439329127</v>
      </c>
      <c r="V159" s="74">
        <f t="shared" si="207"/>
        <v>2932.5593770442711</v>
      </c>
      <c r="W159" s="74">
        <f t="shared" ref="W159" si="208">IF(W105=0,0,W105/W$17)</f>
        <v>3236.8718453655206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5.1457316100986814</v>
      </c>
      <c r="C160" s="74">
        <f t="shared" si="209"/>
        <v>6.4832959230703393</v>
      </c>
      <c r="D160" s="74">
        <f t="shared" si="209"/>
        <v>8.1919860832226306</v>
      </c>
      <c r="E160" s="74">
        <f t="shared" si="209"/>
        <v>19.860085461617516</v>
      </c>
      <c r="F160" s="74">
        <f t="shared" si="209"/>
        <v>12.109951679457797</v>
      </c>
      <c r="G160" s="74">
        <f t="shared" si="209"/>
        <v>15.805669467594528</v>
      </c>
      <c r="H160" s="74">
        <f t="shared" si="209"/>
        <v>24.242305794448988</v>
      </c>
      <c r="I160" s="74">
        <f t="shared" si="209"/>
        <v>28.29265500128994</v>
      </c>
      <c r="J160" s="74">
        <f t="shared" si="209"/>
        <v>33.800977645597889</v>
      </c>
      <c r="K160" s="74">
        <f t="shared" si="209"/>
        <v>39.296708065494236</v>
      </c>
      <c r="L160" s="74">
        <f t="shared" si="209"/>
        <v>51.570498558739317</v>
      </c>
      <c r="M160" s="74">
        <f t="shared" si="209"/>
        <v>57.149711643318454</v>
      </c>
      <c r="N160" s="74">
        <f t="shared" si="209"/>
        <v>104.01706598702654</v>
      </c>
      <c r="O160" s="74">
        <f t="shared" si="209"/>
        <v>103.48790492896147</v>
      </c>
      <c r="P160" s="74">
        <f t="shared" si="209"/>
        <v>41.822989249250213</v>
      </c>
      <c r="Q160" s="74">
        <f t="shared" si="209"/>
        <v>133.6758727173067</v>
      </c>
      <c r="R160" s="74">
        <f t="shared" ref="R160:V160" si="210">IF(R106=0,0,R106/R$17)</f>
        <v>83.172829002261011</v>
      </c>
      <c r="S160" s="74">
        <f t="shared" si="210"/>
        <v>142.69267316301696</v>
      </c>
      <c r="T160" s="74">
        <f t="shared" si="210"/>
        <v>112.23563282318079</v>
      </c>
      <c r="U160" s="74">
        <f t="shared" si="210"/>
        <v>154.64801869535555</v>
      </c>
      <c r="V160" s="74">
        <f t="shared" si="210"/>
        <v>115.6700009336178</v>
      </c>
      <c r="W160" s="74">
        <f t="shared" ref="W160" si="211">IF(W106=0,0,W106/W$17)</f>
        <v>204.61797350559502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544.22960093530787</v>
      </c>
      <c r="C161" s="74">
        <f t="shared" si="212"/>
        <v>525.47786631891074</v>
      </c>
      <c r="D161" s="74">
        <f t="shared" si="212"/>
        <v>568.51144472874466</v>
      </c>
      <c r="E161" s="74">
        <f t="shared" si="212"/>
        <v>623.85642836244949</v>
      </c>
      <c r="F161" s="74">
        <f t="shared" si="212"/>
        <v>655.89014349556896</v>
      </c>
      <c r="G161" s="74">
        <f t="shared" si="212"/>
        <v>609.81734989182507</v>
      </c>
      <c r="H161" s="74">
        <f t="shared" si="212"/>
        <v>672.61768800693369</v>
      </c>
      <c r="I161" s="74">
        <f t="shared" si="212"/>
        <v>627.76828443716795</v>
      </c>
      <c r="J161" s="74">
        <f t="shared" si="212"/>
        <v>675.48868326390073</v>
      </c>
      <c r="K161" s="74">
        <f t="shared" si="212"/>
        <v>697.25532430539829</v>
      </c>
      <c r="L161" s="74">
        <f t="shared" si="212"/>
        <v>701.97143515651919</v>
      </c>
      <c r="M161" s="74">
        <f t="shared" si="212"/>
        <v>710.5475896429997</v>
      </c>
      <c r="N161" s="74">
        <f t="shared" si="212"/>
        <v>705.55200645004629</v>
      </c>
      <c r="O161" s="74">
        <f t="shared" si="212"/>
        <v>706.12282167141802</v>
      </c>
      <c r="P161" s="74">
        <f t="shared" si="212"/>
        <v>687.40539694189692</v>
      </c>
      <c r="Q161" s="74">
        <f t="shared" si="212"/>
        <v>695.48693039871091</v>
      </c>
      <c r="R161" s="74">
        <f t="shared" ref="R161:V161" si="213">IF(R107=0,0,R107/R$17)</f>
        <v>697.42907374937397</v>
      </c>
      <c r="S161" s="74">
        <f t="shared" si="213"/>
        <v>697.11795388858434</v>
      </c>
      <c r="T161" s="74">
        <f t="shared" si="213"/>
        <v>688.89086666614674</v>
      </c>
      <c r="U161" s="74">
        <f t="shared" si="213"/>
        <v>679.33757258201103</v>
      </c>
      <c r="V161" s="74">
        <f t="shared" si="213"/>
        <v>647.37848850878663</v>
      </c>
      <c r="W161" s="74">
        <f t="shared" ref="W161" si="214">IF(W107=0,0,W107/W$17)</f>
        <v>655.02183578653012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190.1683196025248</v>
      </c>
      <c r="C162" s="77">
        <f t="shared" si="215"/>
        <v>214.77126997678869</v>
      </c>
      <c r="D162" s="77">
        <f t="shared" si="215"/>
        <v>211.47612206529101</v>
      </c>
      <c r="E162" s="77">
        <f t="shared" si="215"/>
        <v>249.84062341330394</v>
      </c>
      <c r="F162" s="77">
        <f t="shared" si="215"/>
        <v>231.73369197129944</v>
      </c>
      <c r="G162" s="77">
        <f t="shared" si="215"/>
        <v>234.52385057683148</v>
      </c>
      <c r="H162" s="77">
        <f t="shared" si="215"/>
        <v>221.11626725238841</v>
      </c>
      <c r="I162" s="77">
        <f t="shared" si="215"/>
        <v>218.22870741079672</v>
      </c>
      <c r="J162" s="77">
        <f t="shared" si="215"/>
        <v>227.14605475240319</v>
      </c>
      <c r="K162" s="77">
        <f t="shared" si="215"/>
        <v>182.61712008774626</v>
      </c>
      <c r="L162" s="77">
        <f t="shared" si="215"/>
        <v>171.46379710505897</v>
      </c>
      <c r="M162" s="77">
        <f t="shared" si="215"/>
        <v>174.44222489401136</v>
      </c>
      <c r="N162" s="77">
        <f t="shared" si="215"/>
        <v>174.89883163568126</v>
      </c>
      <c r="O162" s="77">
        <f t="shared" si="215"/>
        <v>175.9862130545994</v>
      </c>
      <c r="P162" s="77">
        <f t="shared" si="215"/>
        <v>176.8315852464228</v>
      </c>
      <c r="Q162" s="77">
        <f t="shared" si="215"/>
        <v>181.60410718198895</v>
      </c>
      <c r="R162" s="77">
        <f t="shared" ref="R162:V162" si="216">IF(R108=0,0,R108/R$17)</f>
        <v>182.94851348211708</v>
      </c>
      <c r="S162" s="77">
        <f t="shared" si="216"/>
        <v>183.46292420825066</v>
      </c>
      <c r="T162" s="77">
        <f t="shared" si="216"/>
        <v>182.87237227726305</v>
      </c>
      <c r="U162" s="77">
        <f t="shared" si="216"/>
        <v>183.19542038286849</v>
      </c>
      <c r="V162" s="77">
        <f t="shared" si="216"/>
        <v>236.69173055597847</v>
      </c>
      <c r="W162" s="77">
        <f t="shared" ref="W162" si="217">IF(W108=0,0,W108/W$17)</f>
        <v>222.42198639175041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666.19354522061326</v>
      </c>
      <c r="C164" s="203">
        <f t="shared" si="218"/>
        <v>635.64425569847447</v>
      </c>
      <c r="D164" s="203">
        <f t="shared" si="218"/>
        <v>749.78616633885406</v>
      </c>
      <c r="E164" s="203">
        <f t="shared" si="218"/>
        <v>837.56808485874694</v>
      </c>
      <c r="F164" s="203">
        <f t="shared" si="218"/>
        <v>813.21758404113723</v>
      </c>
      <c r="G164" s="203">
        <f t="shared" si="218"/>
        <v>733.32187840347626</v>
      </c>
      <c r="H164" s="203">
        <f t="shared" si="218"/>
        <v>686.46305882423428</v>
      </c>
      <c r="I164" s="203">
        <f t="shared" si="218"/>
        <v>531.79779179725983</v>
      </c>
      <c r="J164" s="203">
        <f t="shared" si="218"/>
        <v>596.58180856392892</v>
      </c>
      <c r="K164" s="203">
        <f t="shared" si="218"/>
        <v>565.6989919315555</v>
      </c>
      <c r="L164" s="203">
        <f t="shared" si="218"/>
        <v>589.06906334026371</v>
      </c>
      <c r="M164" s="203">
        <f t="shared" si="218"/>
        <v>502.67622608452206</v>
      </c>
      <c r="N164" s="203">
        <f t="shared" si="218"/>
        <v>458.65707021565612</v>
      </c>
      <c r="O164" s="203">
        <f t="shared" si="218"/>
        <v>398.61326891458731</v>
      </c>
      <c r="P164" s="203">
        <f t="shared" si="218"/>
        <v>318.78353147007516</v>
      </c>
      <c r="Q164" s="203">
        <f t="shared" si="218"/>
        <v>342.17569073050527</v>
      </c>
      <c r="R164" s="203">
        <f t="shared" ref="R164:V164" si="219">IF(R110=0,0,R110/R$17)</f>
        <v>339.84877280557782</v>
      </c>
      <c r="S164" s="203">
        <f t="shared" si="219"/>
        <v>329.50742294259885</v>
      </c>
      <c r="T164" s="203">
        <f t="shared" si="219"/>
        <v>306.69676132141228</v>
      </c>
      <c r="U164" s="203">
        <f t="shared" si="219"/>
        <v>299.84543812604886</v>
      </c>
      <c r="V164" s="203">
        <f t="shared" si="219"/>
        <v>309.2049997017935</v>
      </c>
      <c r="W164" s="203">
        <f t="shared" ref="W164" si="220">IF(W110=0,0,W110/W$17)</f>
        <v>290.71288033961508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666.19354522061326</v>
      </c>
      <c r="C165" s="192">
        <f t="shared" si="221"/>
        <v>635.64425569847447</v>
      </c>
      <c r="D165" s="192">
        <f t="shared" si="221"/>
        <v>749.78616633885406</v>
      </c>
      <c r="E165" s="192">
        <f t="shared" si="221"/>
        <v>837.56808485874694</v>
      </c>
      <c r="F165" s="192">
        <f t="shared" si="221"/>
        <v>813.21758404113723</v>
      </c>
      <c r="G165" s="192">
        <f t="shared" si="221"/>
        <v>733.32187840347626</v>
      </c>
      <c r="H165" s="192">
        <f t="shared" si="221"/>
        <v>686.46305882423428</v>
      </c>
      <c r="I165" s="192">
        <f t="shared" si="221"/>
        <v>531.79779179725983</v>
      </c>
      <c r="J165" s="192">
        <f t="shared" si="221"/>
        <v>596.58180856392892</v>
      </c>
      <c r="K165" s="192">
        <f t="shared" si="221"/>
        <v>565.6989919315555</v>
      </c>
      <c r="L165" s="192">
        <f t="shared" si="221"/>
        <v>589.06906334026371</v>
      </c>
      <c r="M165" s="192">
        <f t="shared" si="221"/>
        <v>502.67622608452206</v>
      </c>
      <c r="N165" s="192">
        <f t="shared" si="221"/>
        <v>458.65707021565612</v>
      </c>
      <c r="O165" s="192">
        <f t="shared" si="221"/>
        <v>398.61326891458731</v>
      </c>
      <c r="P165" s="192">
        <f t="shared" si="221"/>
        <v>318.78353147007516</v>
      </c>
      <c r="Q165" s="192">
        <f t="shared" si="221"/>
        <v>342.17569073050527</v>
      </c>
      <c r="R165" s="192">
        <f t="shared" ref="R165:V165" si="222">IF(R111=0,0,R111/R$17)</f>
        <v>339.84877280557782</v>
      </c>
      <c r="S165" s="192">
        <f t="shared" si="222"/>
        <v>329.50742294259885</v>
      </c>
      <c r="T165" s="192">
        <f t="shared" si="222"/>
        <v>306.69676132141228</v>
      </c>
      <c r="U165" s="192">
        <f t="shared" si="222"/>
        <v>299.84543812604886</v>
      </c>
      <c r="V165" s="192">
        <f t="shared" si="222"/>
        <v>309.2049997017935</v>
      </c>
      <c r="W165" s="192">
        <f t="shared" ref="W165" si="223">IF(W111=0,0,W111/W$17)</f>
        <v>290.71288033961508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560.48249265199331</v>
      </c>
      <c r="C166" s="74">
        <f t="shared" si="224"/>
        <v>539.90462096888871</v>
      </c>
      <c r="D166" s="74">
        <f t="shared" si="224"/>
        <v>625.96458777265457</v>
      </c>
      <c r="E166" s="74">
        <f t="shared" si="224"/>
        <v>711.99963347825928</v>
      </c>
      <c r="F166" s="74">
        <f t="shared" si="224"/>
        <v>685.77794283906644</v>
      </c>
      <c r="G166" s="74">
        <f t="shared" si="224"/>
        <v>621.80038539099337</v>
      </c>
      <c r="H166" s="74">
        <f t="shared" si="224"/>
        <v>571.08608001271352</v>
      </c>
      <c r="I166" s="74">
        <f t="shared" si="224"/>
        <v>440.57564279908206</v>
      </c>
      <c r="J166" s="74">
        <f t="shared" si="224"/>
        <v>496.92892769715598</v>
      </c>
      <c r="K166" s="74">
        <f t="shared" si="224"/>
        <v>464.13968134432611</v>
      </c>
      <c r="L166" s="74">
        <f t="shared" si="224"/>
        <v>488.40760230259309</v>
      </c>
      <c r="M166" s="74">
        <f t="shared" si="224"/>
        <v>410.21570183250265</v>
      </c>
      <c r="N166" s="74">
        <f t="shared" si="224"/>
        <v>371.30563730489911</v>
      </c>
      <c r="O166" s="74">
        <f t="shared" si="224"/>
        <v>320.0508664234539</v>
      </c>
      <c r="P166" s="74">
        <f t="shared" si="224"/>
        <v>245.85656776014</v>
      </c>
      <c r="Q166" s="74">
        <f t="shared" si="224"/>
        <v>271.26983506700799</v>
      </c>
      <c r="R166" s="74">
        <f t="shared" ref="R166:V166" si="225">IF(R112=0,0,R112/R$17)</f>
        <v>271.13070740383006</v>
      </c>
      <c r="S166" s="74">
        <f t="shared" si="225"/>
        <v>261.51180443882117</v>
      </c>
      <c r="T166" s="74">
        <f t="shared" si="225"/>
        <v>240.27175278333419</v>
      </c>
      <c r="U166" s="74">
        <f t="shared" si="225"/>
        <v>235.22236869759197</v>
      </c>
      <c r="V166" s="74">
        <f t="shared" si="225"/>
        <v>240.89770489154498</v>
      </c>
      <c r="W166" s="74">
        <f t="shared" ref="W166" si="226">IF(W112=0,0,W112/W$17)</f>
        <v>229.25021994864525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75.044887418379474</v>
      </c>
      <c r="C168" s="74">
        <f t="shared" si="230"/>
        <v>63.845247655438378</v>
      </c>
      <c r="D168" s="74">
        <f t="shared" si="230"/>
        <v>84.886611339955422</v>
      </c>
      <c r="E168" s="74">
        <f t="shared" si="230"/>
        <v>93.878218797982157</v>
      </c>
      <c r="F168" s="74">
        <f t="shared" si="230"/>
        <v>97.285018219054592</v>
      </c>
      <c r="G168" s="74">
        <f t="shared" si="230"/>
        <v>77.793245436962351</v>
      </c>
      <c r="H168" s="74">
        <f t="shared" si="230"/>
        <v>86.067625953938872</v>
      </c>
      <c r="I168" s="74">
        <f t="shared" si="230"/>
        <v>63.459714997695109</v>
      </c>
      <c r="J168" s="74">
        <f t="shared" si="230"/>
        <v>72.393306760449192</v>
      </c>
      <c r="K168" s="74">
        <f t="shared" si="230"/>
        <v>73.435259157423175</v>
      </c>
      <c r="L168" s="74">
        <f t="shared" si="230"/>
        <v>74.020871923638794</v>
      </c>
      <c r="M168" s="74">
        <f t="shared" si="230"/>
        <v>66.062248223621225</v>
      </c>
      <c r="N168" s="74">
        <f t="shared" si="230"/>
        <v>61.082196516360206</v>
      </c>
      <c r="O168" s="74">
        <f t="shared" si="230"/>
        <v>52.928878513822625</v>
      </c>
      <c r="P168" s="74">
        <f t="shared" si="230"/>
        <v>48.305454865540078</v>
      </c>
      <c r="Q168" s="74">
        <f t="shared" si="230"/>
        <v>46.605041104410269</v>
      </c>
      <c r="R168" s="74">
        <f t="shared" ref="R168:V168" si="231">IF(R114=0,0,R114/R$17)</f>
        <v>45.080884796105011</v>
      </c>
      <c r="S168" s="74">
        <f t="shared" si="231"/>
        <v>45.085708106588868</v>
      </c>
      <c r="T168" s="74">
        <f t="shared" si="231"/>
        <v>44.296010265318998</v>
      </c>
      <c r="U168" s="74">
        <f t="shared" si="231"/>
        <v>43.419234549644244</v>
      </c>
      <c r="V168" s="74">
        <f t="shared" si="231"/>
        <v>40.157320809109898</v>
      </c>
      <c r="W168" s="74">
        <f t="shared" ref="W168" si="232">IF(W114=0,0,W114/W$17)</f>
        <v>36.348057225548587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30.666165150240516</v>
      </c>
      <c r="C169" s="193">
        <f t="shared" si="233"/>
        <v>31.894387074147474</v>
      </c>
      <c r="D169" s="193">
        <f t="shared" si="233"/>
        <v>38.934967226243955</v>
      </c>
      <c r="E169" s="193">
        <f t="shared" si="233"/>
        <v>31.690232582505413</v>
      </c>
      <c r="F169" s="193">
        <f t="shared" si="233"/>
        <v>30.154622983016282</v>
      </c>
      <c r="G169" s="193">
        <f t="shared" si="233"/>
        <v>33.728247575520541</v>
      </c>
      <c r="H169" s="193">
        <f t="shared" si="233"/>
        <v>29.309352857581789</v>
      </c>
      <c r="I169" s="193">
        <f t="shared" si="233"/>
        <v>27.76243400048277</v>
      </c>
      <c r="J169" s="193">
        <f t="shared" si="233"/>
        <v>27.259574106323683</v>
      </c>
      <c r="K169" s="193">
        <f t="shared" si="233"/>
        <v>28.124051429806201</v>
      </c>
      <c r="L169" s="193">
        <f t="shared" si="233"/>
        <v>26.640589114031901</v>
      </c>
      <c r="M169" s="193">
        <f t="shared" si="233"/>
        <v>26.398276028398158</v>
      </c>
      <c r="N169" s="193">
        <f t="shared" si="233"/>
        <v>26.269236394396806</v>
      </c>
      <c r="O169" s="193">
        <f t="shared" si="233"/>
        <v>25.633523977310748</v>
      </c>
      <c r="P169" s="193">
        <f t="shared" si="233"/>
        <v>24.621508844395162</v>
      </c>
      <c r="Q169" s="193">
        <f t="shared" si="233"/>
        <v>24.300814559087016</v>
      </c>
      <c r="R169" s="193">
        <f t="shared" ref="R169:V169" si="234">IF(R115=0,0,R115/R$17)</f>
        <v>23.637180605642698</v>
      </c>
      <c r="S169" s="193">
        <f t="shared" si="234"/>
        <v>22.90991039718882</v>
      </c>
      <c r="T169" s="193">
        <f t="shared" si="234"/>
        <v>22.128998272759144</v>
      </c>
      <c r="U169" s="193">
        <f t="shared" si="234"/>
        <v>21.203834878812646</v>
      </c>
      <c r="V169" s="193">
        <f t="shared" si="234"/>
        <v>28.149974001138641</v>
      </c>
      <c r="W169" s="193">
        <f t="shared" ref="W169" si="235">IF(W115=0,0,W115/W$17)</f>
        <v>25.114603165421215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692915</v>
      </c>
      <c r="C3" s="67">
        <f t="shared" si="0"/>
        <v>697606</v>
      </c>
      <c r="D3" s="67">
        <f t="shared" si="0"/>
        <v>702911</v>
      </c>
      <c r="E3" s="67">
        <f t="shared" si="0"/>
        <v>707239</v>
      </c>
      <c r="F3" s="67">
        <f t="shared" si="0"/>
        <v>711757</v>
      </c>
      <c r="G3" s="67">
        <f t="shared" si="0"/>
        <v>716239</v>
      </c>
      <c r="H3" s="67">
        <f t="shared" si="0"/>
        <v>732496</v>
      </c>
      <c r="I3" s="67">
        <f t="shared" si="0"/>
        <v>741338</v>
      </c>
      <c r="J3" s="67">
        <f t="shared" si="0"/>
        <v>750451</v>
      </c>
      <c r="K3" s="67">
        <f t="shared" si="0"/>
        <v>772321</v>
      </c>
      <c r="L3" s="67">
        <f t="shared" si="0"/>
        <v>798353</v>
      </c>
      <c r="M3" s="67">
        <f t="shared" si="0"/>
        <v>805259</v>
      </c>
      <c r="N3" s="67">
        <f t="shared" si="0"/>
        <v>819903</v>
      </c>
      <c r="O3" s="67">
        <f t="shared" si="0"/>
        <v>825179</v>
      </c>
      <c r="P3" s="67">
        <f t="shared" si="0"/>
        <v>825425</v>
      </c>
      <c r="Q3" s="67">
        <f t="shared" si="0"/>
        <v>832811</v>
      </c>
      <c r="R3" s="67">
        <f t="shared" si="0"/>
        <v>839101</v>
      </c>
      <c r="S3" s="67">
        <f t="shared" si="0"/>
        <v>837073</v>
      </c>
      <c r="T3" s="67">
        <f t="shared" si="0"/>
        <v>839513</v>
      </c>
      <c r="U3" s="67">
        <f t="shared" si="0"/>
        <v>851087</v>
      </c>
      <c r="V3" s="67">
        <f t="shared" si="0"/>
        <v>853016</v>
      </c>
      <c r="W3" s="67">
        <f t="shared" si="0"/>
        <v>854183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692915</v>
      </c>
      <c r="C4" s="71">
        <f t="shared" si="1"/>
        <v>697606</v>
      </c>
      <c r="D4" s="71">
        <f t="shared" si="1"/>
        <v>702911</v>
      </c>
      <c r="E4" s="71">
        <f t="shared" si="1"/>
        <v>707239</v>
      </c>
      <c r="F4" s="71">
        <f t="shared" si="1"/>
        <v>711757</v>
      </c>
      <c r="G4" s="71">
        <f t="shared" si="1"/>
        <v>716239</v>
      </c>
      <c r="H4" s="71">
        <f t="shared" si="1"/>
        <v>732496</v>
      </c>
      <c r="I4" s="71">
        <f t="shared" si="1"/>
        <v>741338</v>
      </c>
      <c r="J4" s="71">
        <f t="shared" si="1"/>
        <v>750451</v>
      </c>
      <c r="K4" s="71">
        <f t="shared" si="1"/>
        <v>772321</v>
      </c>
      <c r="L4" s="71">
        <f t="shared" si="1"/>
        <v>798353</v>
      </c>
      <c r="M4" s="71">
        <f t="shared" si="1"/>
        <v>805259</v>
      </c>
      <c r="N4" s="71">
        <f t="shared" si="1"/>
        <v>819903</v>
      </c>
      <c r="O4" s="71">
        <f t="shared" si="1"/>
        <v>825179</v>
      </c>
      <c r="P4" s="71">
        <f t="shared" si="1"/>
        <v>825425</v>
      </c>
      <c r="Q4" s="71">
        <f t="shared" si="1"/>
        <v>832811</v>
      </c>
      <c r="R4" s="71">
        <f t="shared" ref="R4:V4" si="2">SUM(R5:R13)</f>
        <v>839101</v>
      </c>
      <c r="S4" s="71">
        <f t="shared" si="2"/>
        <v>837073</v>
      </c>
      <c r="T4" s="71">
        <f t="shared" si="2"/>
        <v>839513</v>
      </c>
      <c r="U4" s="71">
        <f t="shared" si="2"/>
        <v>851087</v>
      </c>
      <c r="V4" s="71">
        <f t="shared" si="2"/>
        <v>853016</v>
      </c>
      <c r="W4" s="71">
        <f t="shared" ref="W4" si="3">SUM(W5:W13)</f>
        <v>854183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17900</v>
      </c>
      <c r="C6" s="82">
        <v>18259</v>
      </c>
      <c r="D6" s="82">
        <v>18528</v>
      </c>
      <c r="E6" s="82">
        <v>18625</v>
      </c>
      <c r="F6" s="82">
        <v>18461</v>
      </c>
      <c r="G6" s="82">
        <v>16592</v>
      </c>
      <c r="H6" s="82">
        <v>14767</v>
      </c>
      <c r="I6" s="82">
        <v>14395</v>
      </c>
      <c r="J6" s="82">
        <v>14280</v>
      </c>
      <c r="K6" s="82">
        <v>13888</v>
      </c>
      <c r="L6" s="82">
        <v>13561</v>
      </c>
      <c r="M6" s="82">
        <v>13392</v>
      </c>
      <c r="N6" s="82">
        <v>12424</v>
      </c>
      <c r="O6" s="82">
        <v>12200</v>
      </c>
      <c r="P6" s="82">
        <v>12143</v>
      </c>
      <c r="Q6" s="82">
        <v>12412</v>
      </c>
      <c r="R6" s="82">
        <v>12756</v>
      </c>
      <c r="S6" s="82">
        <v>12734</v>
      </c>
      <c r="T6" s="82">
        <v>12660</v>
      </c>
      <c r="U6" s="82">
        <v>11641</v>
      </c>
      <c r="V6" s="82">
        <v>9660</v>
      </c>
      <c r="W6" s="82">
        <v>9832</v>
      </c>
      <c r="DA6" s="89" t="s">
        <v>336</v>
      </c>
    </row>
    <row r="7" spans="1:105" ht="12" customHeight="1" x14ac:dyDescent="0.25">
      <c r="A7" s="28" t="s">
        <v>205</v>
      </c>
      <c r="B7" s="82">
        <v>234837</v>
      </c>
      <c r="C7" s="82">
        <v>234579</v>
      </c>
      <c r="D7" s="82">
        <v>232506</v>
      </c>
      <c r="E7" s="82">
        <v>235089</v>
      </c>
      <c r="F7" s="82">
        <v>230567</v>
      </c>
      <c r="G7" s="82">
        <v>209301</v>
      </c>
      <c r="H7" s="82">
        <v>194643</v>
      </c>
      <c r="I7" s="82">
        <v>172931</v>
      </c>
      <c r="J7" s="82">
        <v>167819</v>
      </c>
      <c r="K7" s="82">
        <v>163187</v>
      </c>
      <c r="L7" s="82">
        <v>160406</v>
      </c>
      <c r="M7" s="82">
        <v>146409</v>
      </c>
      <c r="N7" s="82">
        <v>132507</v>
      </c>
      <c r="O7" s="82">
        <v>117219</v>
      </c>
      <c r="P7" s="82">
        <v>107187</v>
      </c>
      <c r="Q7" s="82">
        <v>96836</v>
      </c>
      <c r="R7" s="82">
        <v>89911</v>
      </c>
      <c r="S7" s="82">
        <v>86726</v>
      </c>
      <c r="T7" s="82">
        <v>88456</v>
      </c>
      <c r="U7" s="82">
        <v>90185</v>
      </c>
      <c r="V7" s="82">
        <v>86449</v>
      </c>
      <c r="W7" s="82">
        <v>82782</v>
      </c>
      <c r="DA7" s="89" t="s">
        <v>337</v>
      </c>
    </row>
    <row r="8" spans="1:105" ht="12" customHeight="1" x14ac:dyDescent="0.25">
      <c r="A8" s="28" t="s">
        <v>192</v>
      </c>
      <c r="B8" s="82">
        <v>38321</v>
      </c>
      <c r="C8" s="82">
        <v>39857</v>
      </c>
      <c r="D8" s="82">
        <v>45898</v>
      </c>
      <c r="E8" s="82">
        <v>51675</v>
      </c>
      <c r="F8" s="82">
        <v>57182</v>
      </c>
      <c r="G8" s="82">
        <v>59088</v>
      </c>
      <c r="H8" s="82">
        <v>60836</v>
      </c>
      <c r="I8" s="82">
        <v>62316</v>
      </c>
      <c r="J8" s="82">
        <v>67477</v>
      </c>
      <c r="K8" s="82">
        <v>73084</v>
      </c>
      <c r="L8" s="82">
        <v>78790</v>
      </c>
      <c r="M8" s="82">
        <v>83161</v>
      </c>
      <c r="N8" s="82">
        <v>86059</v>
      </c>
      <c r="O8" s="82">
        <v>86276</v>
      </c>
      <c r="P8" s="82">
        <v>85725</v>
      </c>
      <c r="Q8" s="82">
        <v>88839</v>
      </c>
      <c r="R8" s="82">
        <v>94621</v>
      </c>
      <c r="S8" s="82">
        <v>100350</v>
      </c>
      <c r="T8" s="82">
        <v>102925</v>
      </c>
      <c r="U8" s="82">
        <v>102943</v>
      </c>
      <c r="V8" s="82">
        <v>101101</v>
      </c>
      <c r="W8" s="82">
        <v>99902</v>
      </c>
      <c r="DA8" s="89" t="s">
        <v>338</v>
      </c>
    </row>
    <row r="9" spans="1:105" ht="12" customHeight="1" x14ac:dyDescent="0.25">
      <c r="A9" s="28" t="s">
        <v>207</v>
      </c>
      <c r="B9" s="82">
        <v>286305</v>
      </c>
      <c r="C9" s="82">
        <v>288903</v>
      </c>
      <c r="D9" s="82">
        <v>290426</v>
      </c>
      <c r="E9" s="82">
        <v>286728</v>
      </c>
      <c r="F9" s="82">
        <v>288223</v>
      </c>
      <c r="G9" s="82">
        <v>313561</v>
      </c>
      <c r="H9" s="82">
        <v>342635</v>
      </c>
      <c r="I9" s="82">
        <v>371640</v>
      </c>
      <c r="J9" s="82">
        <v>376928</v>
      </c>
      <c r="K9" s="82">
        <v>394679</v>
      </c>
      <c r="L9" s="82">
        <v>414253</v>
      </c>
      <c r="M9" s="82">
        <v>429147</v>
      </c>
      <c r="N9" s="82">
        <v>450706</v>
      </c>
      <c r="O9" s="82">
        <v>464514</v>
      </c>
      <c r="P9" s="82">
        <v>465515</v>
      </c>
      <c r="Q9" s="82">
        <v>469054</v>
      </c>
      <c r="R9" s="82">
        <v>464928</v>
      </c>
      <c r="S9" s="82">
        <v>450325</v>
      </c>
      <c r="T9" s="82">
        <v>437865</v>
      </c>
      <c r="U9" s="82">
        <v>434358</v>
      </c>
      <c r="V9" s="82">
        <v>427791</v>
      </c>
      <c r="W9" s="82">
        <v>425959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101008</v>
      </c>
      <c r="C11" s="82">
        <v>100934</v>
      </c>
      <c r="D11" s="82">
        <v>98642</v>
      </c>
      <c r="E11" s="82">
        <v>96583</v>
      </c>
      <c r="F11" s="82">
        <v>97220</v>
      </c>
      <c r="G11" s="82">
        <v>96356</v>
      </c>
      <c r="H11" s="82">
        <v>96027</v>
      </c>
      <c r="I11" s="82">
        <v>94116</v>
      </c>
      <c r="J11" s="82">
        <v>94256</v>
      </c>
      <c r="K11" s="82">
        <v>93894</v>
      </c>
      <c r="L11" s="82">
        <v>93105</v>
      </c>
      <c r="M11" s="82">
        <v>89205</v>
      </c>
      <c r="N11" s="82">
        <v>85113</v>
      </c>
      <c r="O11" s="82">
        <v>82175</v>
      </c>
      <c r="P11" s="82">
        <v>81004</v>
      </c>
      <c r="Q11" s="82">
        <v>82266</v>
      </c>
      <c r="R11" s="82">
        <v>84298</v>
      </c>
      <c r="S11" s="82">
        <v>85251</v>
      </c>
      <c r="T11" s="82">
        <v>85779</v>
      </c>
      <c r="U11" s="82">
        <v>85690</v>
      </c>
      <c r="V11" s="82">
        <v>85209</v>
      </c>
      <c r="W11" s="82">
        <v>84872</v>
      </c>
      <c r="DA11" s="89" t="s">
        <v>341</v>
      </c>
    </row>
    <row r="12" spans="1:105" ht="12" customHeight="1" x14ac:dyDescent="0.25">
      <c r="A12" s="28" t="s">
        <v>95</v>
      </c>
      <c r="B12" s="82">
        <v>4007</v>
      </c>
      <c r="C12" s="82">
        <v>4051</v>
      </c>
      <c r="D12" s="82">
        <v>4415</v>
      </c>
      <c r="E12" s="82">
        <v>5073</v>
      </c>
      <c r="F12" s="82">
        <v>6336</v>
      </c>
      <c r="G12" s="82">
        <v>7980</v>
      </c>
      <c r="H12" s="82">
        <v>10095</v>
      </c>
      <c r="I12" s="82">
        <v>12382</v>
      </c>
      <c r="J12" s="82">
        <v>15115</v>
      </c>
      <c r="K12" s="82">
        <v>18407</v>
      </c>
      <c r="L12" s="82">
        <v>23120</v>
      </c>
      <c r="M12" s="82">
        <v>29508</v>
      </c>
      <c r="N12" s="82">
        <v>38496</v>
      </c>
      <c r="O12" s="82">
        <v>47801</v>
      </c>
      <c r="P12" s="82">
        <v>58035</v>
      </c>
      <c r="Q12" s="82">
        <v>67436</v>
      </c>
      <c r="R12" s="82">
        <v>76209</v>
      </c>
      <c r="S12" s="82">
        <v>83731</v>
      </c>
      <c r="T12" s="82">
        <v>92099</v>
      </c>
      <c r="U12" s="82">
        <v>100445</v>
      </c>
      <c r="V12" s="82">
        <v>110719</v>
      </c>
      <c r="W12" s="82">
        <v>118013</v>
      </c>
      <c r="DA12" s="89" t="s">
        <v>342</v>
      </c>
    </row>
    <row r="13" spans="1:105" ht="12" customHeight="1" x14ac:dyDescent="0.25">
      <c r="A13" s="73" t="s">
        <v>94</v>
      </c>
      <c r="B13" s="83">
        <v>10537</v>
      </c>
      <c r="C13" s="83">
        <v>11023</v>
      </c>
      <c r="D13" s="83">
        <v>12496</v>
      </c>
      <c r="E13" s="83">
        <v>13466</v>
      </c>
      <c r="F13" s="83">
        <v>13768</v>
      </c>
      <c r="G13" s="83">
        <v>13361</v>
      </c>
      <c r="H13" s="83">
        <v>13493</v>
      </c>
      <c r="I13" s="83">
        <v>13558</v>
      </c>
      <c r="J13" s="83">
        <v>14576</v>
      </c>
      <c r="K13" s="83">
        <v>15182</v>
      </c>
      <c r="L13" s="83">
        <v>15118</v>
      </c>
      <c r="M13" s="83">
        <v>14437</v>
      </c>
      <c r="N13" s="83">
        <v>14598</v>
      </c>
      <c r="O13" s="83">
        <v>14994</v>
      </c>
      <c r="P13" s="83">
        <v>15816</v>
      </c>
      <c r="Q13" s="83">
        <v>15968</v>
      </c>
      <c r="R13" s="83">
        <v>16378</v>
      </c>
      <c r="S13" s="83">
        <v>17956</v>
      </c>
      <c r="T13" s="83">
        <v>19729</v>
      </c>
      <c r="U13" s="83">
        <v>25825</v>
      </c>
      <c r="V13" s="83">
        <v>32087</v>
      </c>
      <c r="W13" s="83">
        <v>32823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678371</v>
      </c>
      <c r="C14" s="85">
        <f t="shared" si="4"/>
        <v>682532</v>
      </c>
      <c r="D14" s="85">
        <f t="shared" si="4"/>
        <v>686000</v>
      </c>
      <c r="E14" s="85">
        <f t="shared" si="4"/>
        <v>688700</v>
      </c>
      <c r="F14" s="85">
        <f t="shared" si="4"/>
        <v>691653</v>
      </c>
      <c r="G14" s="85">
        <f t="shared" si="4"/>
        <v>694898</v>
      </c>
      <c r="H14" s="85">
        <f t="shared" si="4"/>
        <v>708908</v>
      </c>
      <c r="I14" s="85">
        <f t="shared" si="4"/>
        <v>715398</v>
      </c>
      <c r="J14" s="85">
        <f t="shared" si="4"/>
        <v>720760</v>
      </c>
      <c r="K14" s="85">
        <f t="shared" si="4"/>
        <v>738732</v>
      </c>
      <c r="L14" s="85">
        <f t="shared" si="4"/>
        <v>760115</v>
      </c>
      <c r="M14" s="85">
        <f t="shared" si="4"/>
        <v>761314</v>
      </c>
      <c r="N14" s="85">
        <f t="shared" si="4"/>
        <v>766809</v>
      </c>
      <c r="O14" s="85">
        <f t="shared" si="4"/>
        <v>762384</v>
      </c>
      <c r="P14" s="85">
        <f t="shared" si="4"/>
        <v>751574</v>
      </c>
      <c r="Q14" s="85">
        <f t="shared" si="4"/>
        <v>749407</v>
      </c>
      <c r="R14" s="85">
        <f t="shared" ref="R14:V14" si="5">SUM(R5:R11)</f>
        <v>746514</v>
      </c>
      <c r="S14" s="85">
        <f t="shared" si="5"/>
        <v>735386</v>
      </c>
      <c r="T14" s="85">
        <f t="shared" si="5"/>
        <v>727685</v>
      </c>
      <c r="U14" s="85">
        <f t="shared" si="5"/>
        <v>724817</v>
      </c>
      <c r="V14" s="85">
        <f t="shared" si="5"/>
        <v>710210</v>
      </c>
      <c r="W14" s="85">
        <f t="shared" ref="W14" si="6">SUM(W5:W11)</f>
        <v>703347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13300</v>
      </c>
      <c r="C15" s="71">
        <f t="shared" si="7"/>
        <v>16167</v>
      </c>
      <c r="D15" s="71">
        <f t="shared" si="7"/>
        <v>20068</v>
      </c>
      <c r="E15" s="71">
        <f t="shared" si="7"/>
        <v>23568</v>
      </c>
      <c r="F15" s="71">
        <f t="shared" si="7"/>
        <v>27712</v>
      </c>
      <c r="G15" s="71">
        <f t="shared" si="7"/>
        <v>33699</v>
      </c>
      <c r="H15" s="71">
        <f t="shared" si="7"/>
        <v>40340</v>
      </c>
      <c r="I15" s="71">
        <f t="shared" si="7"/>
        <v>52759</v>
      </c>
      <c r="J15" s="71">
        <f t="shared" si="7"/>
        <v>67211</v>
      </c>
      <c r="K15" s="71">
        <f t="shared" si="7"/>
        <v>79191</v>
      </c>
      <c r="L15" s="71">
        <f t="shared" si="7"/>
        <v>98410</v>
      </c>
      <c r="M15" s="71">
        <f t="shared" si="7"/>
        <v>118077</v>
      </c>
      <c r="N15" s="71">
        <f t="shared" si="7"/>
        <v>139502</v>
      </c>
      <c r="O15" s="71">
        <f t="shared" si="7"/>
        <v>155750</v>
      </c>
      <c r="P15" s="71">
        <f t="shared" si="7"/>
        <v>165531</v>
      </c>
      <c r="Q15" s="71">
        <f t="shared" si="7"/>
        <v>177421</v>
      </c>
      <c r="R15" s="71">
        <f t="shared" si="7"/>
        <v>192427</v>
      </c>
      <c r="S15" s="71">
        <f t="shared" si="7"/>
        <v>206971</v>
      </c>
      <c r="T15" s="71">
        <f t="shared" si="7"/>
        <v>221093</v>
      </c>
      <c r="U15" s="71">
        <f t="shared" si="7"/>
        <v>237347</v>
      </c>
      <c r="V15" s="71">
        <f t="shared" si="7"/>
        <v>250646</v>
      </c>
      <c r="W15" s="71">
        <f t="shared" si="7"/>
        <v>263660</v>
      </c>
      <c r="DA15" s="88" t="s">
        <v>344</v>
      </c>
    </row>
    <row r="16" spans="1:105" ht="12" customHeight="1" x14ac:dyDescent="0.25">
      <c r="A16" s="28" t="s">
        <v>91</v>
      </c>
      <c r="B16" s="82">
        <v>13300</v>
      </c>
      <c r="C16" s="82">
        <v>16167</v>
      </c>
      <c r="D16" s="82">
        <v>20068</v>
      </c>
      <c r="E16" s="82">
        <v>23568</v>
      </c>
      <c r="F16" s="82">
        <v>27712</v>
      </c>
      <c r="G16" s="82">
        <v>33699</v>
      </c>
      <c r="H16" s="82">
        <v>40340</v>
      </c>
      <c r="I16" s="82">
        <v>52759</v>
      </c>
      <c r="J16" s="82">
        <v>67211</v>
      </c>
      <c r="K16" s="82">
        <v>79191</v>
      </c>
      <c r="L16" s="82">
        <v>98410</v>
      </c>
      <c r="M16" s="82">
        <v>118077</v>
      </c>
      <c r="N16" s="82">
        <v>139502</v>
      </c>
      <c r="O16" s="82">
        <v>155750</v>
      </c>
      <c r="P16" s="82">
        <v>165531</v>
      </c>
      <c r="Q16" s="82">
        <v>177421</v>
      </c>
      <c r="R16" s="82">
        <v>192427</v>
      </c>
      <c r="S16" s="82">
        <v>206971</v>
      </c>
      <c r="T16" s="82">
        <v>221093</v>
      </c>
      <c r="U16" s="82">
        <v>237347</v>
      </c>
      <c r="V16" s="82">
        <v>250646</v>
      </c>
      <c r="W16" s="82">
        <v>263660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692915</v>
      </c>
      <c r="C17" s="71">
        <f t="shared" si="8"/>
        <v>697606</v>
      </c>
      <c r="D17" s="71">
        <f t="shared" si="8"/>
        <v>702911</v>
      </c>
      <c r="E17" s="71">
        <f t="shared" si="8"/>
        <v>707239</v>
      </c>
      <c r="F17" s="71">
        <f t="shared" si="8"/>
        <v>711757</v>
      </c>
      <c r="G17" s="71">
        <f t="shared" si="8"/>
        <v>716239</v>
      </c>
      <c r="H17" s="71">
        <f t="shared" si="8"/>
        <v>732496</v>
      </c>
      <c r="I17" s="71">
        <f t="shared" si="8"/>
        <v>741338</v>
      </c>
      <c r="J17" s="71">
        <f t="shared" si="8"/>
        <v>750451</v>
      </c>
      <c r="K17" s="71">
        <f t="shared" si="8"/>
        <v>772321</v>
      </c>
      <c r="L17" s="71">
        <f t="shared" si="8"/>
        <v>798353</v>
      </c>
      <c r="M17" s="71">
        <f t="shared" si="8"/>
        <v>805259</v>
      </c>
      <c r="N17" s="71">
        <f t="shared" si="8"/>
        <v>819903</v>
      </c>
      <c r="O17" s="71">
        <f t="shared" si="8"/>
        <v>825179</v>
      </c>
      <c r="P17" s="71">
        <f t="shared" si="8"/>
        <v>825425</v>
      </c>
      <c r="Q17" s="71">
        <f t="shared" si="8"/>
        <v>832811</v>
      </c>
      <c r="R17" s="71">
        <f t="shared" ref="R17:V17" si="9">SUM(R18:R25)</f>
        <v>839101</v>
      </c>
      <c r="S17" s="71">
        <f t="shared" si="9"/>
        <v>837073</v>
      </c>
      <c r="T17" s="71">
        <f t="shared" si="9"/>
        <v>839513</v>
      </c>
      <c r="U17" s="71">
        <f t="shared" si="9"/>
        <v>851087</v>
      </c>
      <c r="V17" s="71">
        <f t="shared" si="9"/>
        <v>853016</v>
      </c>
      <c r="W17" s="71">
        <f t="shared" ref="W17" si="10">SUM(W18:W25)</f>
        <v>854183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19500</v>
      </c>
      <c r="C19" s="82">
        <v>20123</v>
      </c>
      <c r="D19" s="82">
        <v>20047</v>
      </c>
      <c r="E19" s="82">
        <v>18597</v>
      </c>
      <c r="F19" s="82">
        <v>17031</v>
      </c>
      <c r="G19" s="82">
        <v>16167</v>
      </c>
      <c r="H19" s="82">
        <v>14892</v>
      </c>
      <c r="I19" s="82">
        <v>14760</v>
      </c>
      <c r="J19" s="82">
        <v>14525</v>
      </c>
      <c r="K19" s="82">
        <v>14519</v>
      </c>
      <c r="L19" s="82">
        <v>14687</v>
      </c>
      <c r="M19" s="82">
        <v>14520</v>
      </c>
      <c r="N19" s="82">
        <v>14030</v>
      </c>
      <c r="O19" s="82">
        <v>13494</v>
      </c>
      <c r="P19" s="82">
        <v>13682</v>
      </c>
      <c r="Q19" s="82">
        <v>14698</v>
      </c>
      <c r="R19" s="82">
        <v>15892</v>
      </c>
      <c r="S19" s="82">
        <v>16148</v>
      </c>
      <c r="T19" s="82">
        <v>16358</v>
      </c>
      <c r="U19" s="82">
        <v>16131</v>
      </c>
      <c r="V19" s="82">
        <v>15309</v>
      </c>
      <c r="W19" s="82">
        <v>15319</v>
      </c>
      <c r="DA19" s="89" t="s">
        <v>348</v>
      </c>
    </row>
    <row r="20" spans="1:105" ht="12" customHeight="1" x14ac:dyDescent="0.25">
      <c r="A20" s="28" t="s">
        <v>205</v>
      </c>
      <c r="B20" s="82">
        <v>154924</v>
      </c>
      <c r="C20" s="82">
        <v>155094</v>
      </c>
      <c r="D20" s="82">
        <v>155499</v>
      </c>
      <c r="E20" s="82">
        <v>154483</v>
      </c>
      <c r="F20" s="82">
        <v>151567</v>
      </c>
      <c r="G20" s="82">
        <v>137514</v>
      </c>
      <c r="H20" s="82">
        <v>127724</v>
      </c>
      <c r="I20" s="82">
        <v>113272</v>
      </c>
      <c r="J20" s="82">
        <v>109715</v>
      </c>
      <c r="K20" s="82">
        <v>106143</v>
      </c>
      <c r="L20" s="82">
        <v>103329</v>
      </c>
      <c r="M20" s="82">
        <v>92331</v>
      </c>
      <c r="N20" s="82">
        <v>82083</v>
      </c>
      <c r="O20" s="82">
        <v>71482</v>
      </c>
      <c r="P20" s="82">
        <v>64891</v>
      </c>
      <c r="Q20" s="82">
        <v>57565</v>
      </c>
      <c r="R20" s="82">
        <v>52493</v>
      </c>
      <c r="S20" s="82">
        <v>50013</v>
      </c>
      <c r="T20" s="82">
        <v>51425</v>
      </c>
      <c r="U20" s="82">
        <v>52996</v>
      </c>
      <c r="V20" s="82">
        <v>52716</v>
      </c>
      <c r="W20" s="82">
        <v>49514</v>
      </c>
      <c r="DA20" s="89" t="s">
        <v>349</v>
      </c>
    </row>
    <row r="21" spans="1:105" ht="12" customHeight="1" x14ac:dyDescent="0.25">
      <c r="A21" s="28" t="s">
        <v>192</v>
      </c>
      <c r="B21" s="82">
        <v>36896</v>
      </c>
      <c r="C21" s="82">
        <v>38370</v>
      </c>
      <c r="D21" s="82">
        <v>44250</v>
      </c>
      <c r="E21" s="82">
        <v>49870</v>
      </c>
      <c r="F21" s="82">
        <v>55202</v>
      </c>
      <c r="G21" s="82">
        <v>57045</v>
      </c>
      <c r="H21" s="82">
        <v>58720</v>
      </c>
      <c r="I21" s="82">
        <v>60104</v>
      </c>
      <c r="J21" s="82">
        <v>65054</v>
      </c>
      <c r="K21" s="82">
        <v>70449</v>
      </c>
      <c r="L21" s="82">
        <v>76002</v>
      </c>
      <c r="M21" s="82">
        <v>80329</v>
      </c>
      <c r="N21" s="82">
        <v>83211</v>
      </c>
      <c r="O21" s="82">
        <v>83230</v>
      </c>
      <c r="P21" s="82">
        <v>82305</v>
      </c>
      <c r="Q21" s="82">
        <v>84952</v>
      </c>
      <c r="R21" s="82">
        <v>90283</v>
      </c>
      <c r="S21" s="82">
        <v>95459</v>
      </c>
      <c r="T21" s="82">
        <v>97460</v>
      </c>
      <c r="U21" s="82">
        <v>97069</v>
      </c>
      <c r="V21" s="82">
        <v>95219</v>
      </c>
      <c r="W21" s="82">
        <v>94291</v>
      </c>
      <c r="DA21" s="89" t="s">
        <v>350</v>
      </c>
    </row>
    <row r="22" spans="1:105" ht="12" customHeight="1" x14ac:dyDescent="0.25">
      <c r="A22" s="28" t="s">
        <v>207</v>
      </c>
      <c r="B22" s="82">
        <v>168874</v>
      </c>
      <c r="C22" s="82">
        <v>169611</v>
      </c>
      <c r="D22" s="82">
        <v>172477</v>
      </c>
      <c r="E22" s="82">
        <v>175368</v>
      </c>
      <c r="F22" s="82">
        <v>177871</v>
      </c>
      <c r="G22" s="82">
        <v>195035</v>
      </c>
      <c r="H22" s="82">
        <v>209105</v>
      </c>
      <c r="I22" s="82">
        <v>228052</v>
      </c>
      <c r="J22" s="82">
        <v>233812</v>
      </c>
      <c r="K22" s="82">
        <v>242159</v>
      </c>
      <c r="L22" s="82">
        <v>249906</v>
      </c>
      <c r="M22" s="82">
        <v>263669</v>
      </c>
      <c r="N22" s="82">
        <v>274581</v>
      </c>
      <c r="O22" s="82">
        <v>282227</v>
      </c>
      <c r="P22" s="82">
        <v>282266</v>
      </c>
      <c r="Q22" s="82">
        <v>280484</v>
      </c>
      <c r="R22" s="82">
        <v>275149</v>
      </c>
      <c r="S22" s="82">
        <v>266005</v>
      </c>
      <c r="T22" s="82">
        <v>254786</v>
      </c>
      <c r="U22" s="82">
        <v>246162</v>
      </c>
      <c r="V22" s="82">
        <v>239830</v>
      </c>
      <c r="W22" s="82">
        <v>242738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74293</v>
      </c>
      <c r="C24" s="82">
        <v>74204</v>
      </c>
      <c r="D24" s="82">
        <v>72594</v>
      </c>
      <c r="E24" s="82">
        <v>71135</v>
      </c>
      <c r="F24" s="82">
        <v>71618</v>
      </c>
      <c r="G24" s="82">
        <v>70959</v>
      </c>
      <c r="H24" s="82">
        <v>70678</v>
      </c>
      <c r="I24" s="82">
        <v>69201</v>
      </c>
      <c r="J24" s="82">
        <v>69261</v>
      </c>
      <c r="K24" s="82">
        <v>69221</v>
      </c>
      <c r="L24" s="82">
        <v>69320</v>
      </c>
      <c r="M24" s="82">
        <v>68517</v>
      </c>
      <c r="N24" s="82">
        <v>68985</v>
      </c>
      <c r="O24" s="82">
        <v>71128</v>
      </c>
      <c r="P24" s="82">
        <v>73342</v>
      </c>
      <c r="Q24" s="82">
        <v>72855</v>
      </c>
      <c r="R24" s="82">
        <v>72347</v>
      </c>
      <c r="S24" s="82">
        <v>73027</v>
      </c>
      <c r="T24" s="82">
        <v>75911</v>
      </c>
      <c r="U24" s="82">
        <v>79691</v>
      </c>
      <c r="V24" s="82">
        <v>82842</v>
      </c>
      <c r="W24" s="82">
        <v>83444</v>
      </c>
      <c r="DA24" s="89" t="s">
        <v>353</v>
      </c>
    </row>
    <row r="25" spans="1:105" ht="12" customHeight="1" x14ac:dyDescent="0.25">
      <c r="A25" s="73" t="s">
        <v>53</v>
      </c>
      <c r="B25" s="83">
        <v>238428</v>
      </c>
      <c r="C25" s="83">
        <v>240204</v>
      </c>
      <c r="D25" s="83">
        <v>238044</v>
      </c>
      <c r="E25" s="83">
        <v>237786</v>
      </c>
      <c r="F25" s="83">
        <v>238468</v>
      </c>
      <c r="G25" s="83">
        <v>239519</v>
      </c>
      <c r="H25" s="83">
        <v>251377</v>
      </c>
      <c r="I25" s="83">
        <v>255949</v>
      </c>
      <c r="J25" s="83">
        <v>258084</v>
      </c>
      <c r="K25" s="83">
        <v>269830</v>
      </c>
      <c r="L25" s="83">
        <v>285109</v>
      </c>
      <c r="M25" s="83">
        <v>285893</v>
      </c>
      <c r="N25" s="83">
        <v>297013</v>
      </c>
      <c r="O25" s="83">
        <v>303618</v>
      </c>
      <c r="P25" s="83">
        <v>308939</v>
      </c>
      <c r="Q25" s="83">
        <v>322257</v>
      </c>
      <c r="R25" s="83">
        <v>332937</v>
      </c>
      <c r="S25" s="83">
        <v>336421</v>
      </c>
      <c r="T25" s="83">
        <v>343573</v>
      </c>
      <c r="U25" s="83">
        <v>359038</v>
      </c>
      <c r="V25" s="83">
        <v>367100</v>
      </c>
      <c r="W25" s="83">
        <v>368877</v>
      </c>
      <c r="DA25" s="90" t="s">
        <v>354</v>
      </c>
    </row>
    <row r="26" spans="1:105" ht="12" customHeight="1" x14ac:dyDescent="0.25">
      <c r="A26" s="84" t="s">
        <v>52</v>
      </c>
      <c r="B26" s="85">
        <v>53574</v>
      </c>
      <c r="C26" s="85">
        <v>55553</v>
      </c>
      <c r="D26" s="85">
        <v>56116</v>
      </c>
      <c r="E26" s="85">
        <v>57260</v>
      </c>
      <c r="F26" s="85">
        <v>57631</v>
      </c>
      <c r="G26" s="85">
        <v>58529</v>
      </c>
      <c r="H26" s="85">
        <v>59813</v>
      </c>
      <c r="I26" s="85">
        <v>61851</v>
      </c>
      <c r="J26" s="85">
        <v>61956</v>
      </c>
      <c r="K26" s="85">
        <v>75727</v>
      </c>
      <c r="L26" s="85">
        <v>82729</v>
      </c>
      <c r="M26" s="85">
        <v>89239</v>
      </c>
      <c r="N26" s="85">
        <v>100323</v>
      </c>
      <c r="O26" s="85">
        <v>104666</v>
      </c>
      <c r="P26" s="85">
        <v>108245</v>
      </c>
      <c r="Q26" s="85">
        <v>109352</v>
      </c>
      <c r="R26" s="85">
        <v>111037</v>
      </c>
      <c r="S26" s="85">
        <v>111052</v>
      </c>
      <c r="T26" s="85">
        <v>113028</v>
      </c>
      <c r="U26" s="85">
        <v>113257</v>
      </c>
      <c r="V26" s="85">
        <v>113508</v>
      </c>
      <c r="W26" s="85">
        <v>114043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692915</v>
      </c>
      <c r="C27" s="71">
        <f t="shared" si="11"/>
        <v>697606</v>
      </c>
      <c r="D27" s="71">
        <f t="shared" si="11"/>
        <v>702911</v>
      </c>
      <c r="E27" s="71">
        <f t="shared" si="11"/>
        <v>707239</v>
      </c>
      <c r="F27" s="71">
        <f t="shared" si="11"/>
        <v>711757</v>
      </c>
      <c r="G27" s="71">
        <f t="shared" si="11"/>
        <v>716239</v>
      </c>
      <c r="H27" s="71">
        <f t="shared" si="11"/>
        <v>732496</v>
      </c>
      <c r="I27" s="71">
        <f t="shared" si="11"/>
        <v>741338</v>
      </c>
      <c r="J27" s="71">
        <f t="shared" si="11"/>
        <v>750451</v>
      </c>
      <c r="K27" s="71">
        <f t="shared" si="11"/>
        <v>772321</v>
      </c>
      <c r="L27" s="71">
        <f t="shared" si="11"/>
        <v>798353</v>
      </c>
      <c r="M27" s="71">
        <f t="shared" si="11"/>
        <v>805259</v>
      </c>
      <c r="N27" s="71">
        <f t="shared" si="11"/>
        <v>819903</v>
      </c>
      <c r="O27" s="71">
        <f t="shared" si="11"/>
        <v>825179</v>
      </c>
      <c r="P27" s="71">
        <f t="shared" si="11"/>
        <v>825425</v>
      </c>
      <c r="Q27" s="71">
        <f t="shared" si="11"/>
        <v>832811</v>
      </c>
      <c r="R27" s="71">
        <f t="shared" ref="R27:V27" si="12">SUM(R28:R32)</f>
        <v>839101</v>
      </c>
      <c r="S27" s="71">
        <f t="shared" si="12"/>
        <v>837073</v>
      </c>
      <c r="T27" s="71">
        <f t="shared" si="12"/>
        <v>839513</v>
      </c>
      <c r="U27" s="71">
        <f t="shared" si="12"/>
        <v>851087</v>
      </c>
      <c r="V27" s="71">
        <f t="shared" si="12"/>
        <v>853016</v>
      </c>
      <c r="W27" s="71">
        <f t="shared" ref="W27" si="13">SUM(W28:W32)</f>
        <v>854183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251355</v>
      </c>
      <c r="C29" s="82">
        <v>248633</v>
      </c>
      <c r="D29" s="82">
        <v>240317</v>
      </c>
      <c r="E29" s="82">
        <v>228756</v>
      </c>
      <c r="F29" s="82">
        <v>217034</v>
      </c>
      <c r="G29" s="82">
        <v>214022</v>
      </c>
      <c r="H29" s="82">
        <v>210334</v>
      </c>
      <c r="I29" s="82">
        <v>211640</v>
      </c>
      <c r="J29" s="82">
        <v>216879</v>
      </c>
      <c r="K29" s="82">
        <v>242974</v>
      </c>
      <c r="L29" s="82">
        <v>257559</v>
      </c>
      <c r="M29" s="82">
        <v>262143</v>
      </c>
      <c r="N29" s="82">
        <v>258351</v>
      </c>
      <c r="O29" s="82">
        <v>251752</v>
      </c>
      <c r="P29" s="82">
        <v>244319</v>
      </c>
      <c r="Q29" s="82">
        <v>235089</v>
      </c>
      <c r="R29" s="82">
        <v>226954</v>
      </c>
      <c r="S29" s="82">
        <v>219326</v>
      </c>
      <c r="T29" s="82">
        <v>214100</v>
      </c>
      <c r="U29" s="82">
        <v>209963</v>
      </c>
      <c r="V29" s="82">
        <v>208899</v>
      </c>
      <c r="W29" s="82">
        <v>206320</v>
      </c>
      <c r="DA29" s="89" t="s">
        <v>358</v>
      </c>
    </row>
    <row r="30" spans="1:105" ht="12" customHeight="1" x14ac:dyDescent="0.25">
      <c r="A30" s="28" t="s">
        <v>192</v>
      </c>
      <c r="B30" s="82">
        <v>36873</v>
      </c>
      <c r="C30" s="82">
        <v>38371</v>
      </c>
      <c r="D30" s="82">
        <v>44460</v>
      </c>
      <c r="E30" s="82">
        <v>50267</v>
      </c>
      <c r="F30" s="82">
        <v>55734</v>
      </c>
      <c r="G30" s="82">
        <v>57605</v>
      </c>
      <c r="H30" s="82">
        <v>59264</v>
      </c>
      <c r="I30" s="82">
        <v>60574</v>
      </c>
      <c r="J30" s="82">
        <v>65486</v>
      </c>
      <c r="K30" s="82">
        <v>70835</v>
      </c>
      <c r="L30" s="82">
        <v>76347</v>
      </c>
      <c r="M30" s="82">
        <v>80561</v>
      </c>
      <c r="N30" s="82">
        <v>83318</v>
      </c>
      <c r="O30" s="82">
        <v>83016</v>
      </c>
      <c r="P30" s="82">
        <v>80484</v>
      </c>
      <c r="Q30" s="82">
        <v>79432</v>
      </c>
      <c r="R30" s="82">
        <v>77938</v>
      </c>
      <c r="S30" s="82">
        <v>76304</v>
      </c>
      <c r="T30" s="82">
        <v>74649</v>
      </c>
      <c r="U30" s="82">
        <v>73297</v>
      </c>
      <c r="V30" s="82">
        <v>73041</v>
      </c>
      <c r="W30" s="82">
        <v>72208</v>
      </c>
      <c r="DA30" s="89" t="s">
        <v>359</v>
      </c>
    </row>
    <row r="31" spans="1:105" ht="12" customHeight="1" x14ac:dyDescent="0.25">
      <c r="A31" s="28" t="s">
        <v>207</v>
      </c>
      <c r="B31" s="82">
        <v>63897</v>
      </c>
      <c r="C31" s="82">
        <v>63885</v>
      </c>
      <c r="D31" s="82">
        <v>65798</v>
      </c>
      <c r="E31" s="82">
        <v>67869</v>
      </c>
      <c r="F31" s="82">
        <v>68925</v>
      </c>
      <c r="G31" s="82">
        <v>75812</v>
      </c>
      <c r="H31" s="82">
        <v>81497</v>
      </c>
      <c r="I31" s="82">
        <v>89003</v>
      </c>
      <c r="J31" s="82">
        <v>91360</v>
      </c>
      <c r="K31" s="82">
        <v>93569</v>
      </c>
      <c r="L31" s="82">
        <v>93776</v>
      </c>
      <c r="M31" s="82">
        <v>92600</v>
      </c>
      <c r="N31" s="82">
        <v>90747</v>
      </c>
      <c r="O31" s="82">
        <v>88063</v>
      </c>
      <c r="P31" s="82">
        <v>85110</v>
      </c>
      <c r="Q31" s="82">
        <v>81691</v>
      </c>
      <c r="R31" s="82">
        <v>78746</v>
      </c>
      <c r="S31" s="82">
        <v>76081</v>
      </c>
      <c r="T31" s="82">
        <v>74388</v>
      </c>
      <c r="U31" s="82">
        <v>73290</v>
      </c>
      <c r="V31" s="82">
        <v>73554</v>
      </c>
      <c r="W31" s="82">
        <v>73329</v>
      </c>
      <c r="DA31" s="89" t="s">
        <v>360</v>
      </c>
    </row>
    <row r="32" spans="1:105" ht="12" customHeight="1" x14ac:dyDescent="0.25">
      <c r="A32" s="32" t="s">
        <v>53</v>
      </c>
      <c r="B32" s="86">
        <v>340790</v>
      </c>
      <c r="C32" s="86">
        <v>346717</v>
      </c>
      <c r="D32" s="86">
        <v>352336</v>
      </c>
      <c r="E32" s="86">
        <v>360347</v>
      </c>
      <c r="F32" s="86">
        <v>370064</v>
      </c>
      <c r="G32" s="86">
        <v>368800</v>
      </c>
      <c r="H32" s="86">
        <v>381401</v>
      </c>
      <c r="I32" s="86">
        <v>380121</v>
      </c>
      <c r="J32" s="86">
        <v>376726</v>
      </c>
      <c r="K32" s="86">
        <v>364943</v>
      </c>
      <c r="L32" s="86">
        <v>370671</v>
      </c>
      <c r="M32" s="86">
        <v>369955</v>
      </c>
      <c r="N32" s="86">
        <v>387487</v>
      </c>
      <c r="O32" s="86">
        <v>402348</v>
      </c>
      <c r="P32" s="86">
        <v>415512</v>
      </c>
      <c r="Q32" s="86">
        <v>436599</v>
      </c>
      <c r="R32" s="86">
        <v>455463</v>
      </c>
      <c r="S32" s="86">
        <v>465362</v>
      </c>
      <c r="T32" s="86">
        <v>476376</v>
      </c>
      <c r="U32" s="86">
        <v>494537</v>
      </c>
      <c r="V32" s="86">
        <v>497522</v>
      </c>
      <c r="W32" s="86">
        <v>502326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1092.5565686107157</v>
      </c>
      <c r="C3" s="65">
        <f t="shared" si="0"/>
        <v>1179.9932425446007</v>
      </c>
      <c r="D3" s="65">
        <f t="shared" si="0"/>
        <v>1130.2494378893114</v>
      </c>
      <c r="E3" s="65">
        <f t="shared" si="0"/>
        <v>1249.2709677572091</v>
      </c>
      <c r="F3" s="65">
        <f t="shared" si="0"/>
        <v>1224.0393118163915</v>
      </c>
      <c r="G3" s="65">
        <f t="shared" si="0"/>
        <v>1269.47342405519</v>
      </c>
      <c r="H3" s="65">
        <f t="shared" si="0"/>
        <v>1170.9494517039227</v>
      </c>
      <c r="I3" s="65">
        <f t="shared" si="0"/>
        <v>1134.4152047205409</v>
      </c>
      <c r="J3" s="65">
        <f t="shared" si="0"/>
        <v>1182.9075094773311</v>
      </c>
      <c r="K3" s="65">
        <f t="shared" si="0"/>
        <v>1141.9769908614533</v>
      </c>
      <c r="L3" s="65">
        <f t="shared" si="0"/>
        <v>1179.1279354160692</v>
      </c>
      <c r="M3" s="65">
        <f t="shared" si="0"/>
        <v>1115.964918314703</v>
      </c>
      <c r="N3" s="65">
        <f t="shared" si="0"/>
        <v>1070.8520970669726</v>
      </c>
      <c r="O3" s="65">
        <f t="shared" si="0"/>
        <v>1049.6314798891754</v>
      </c>
      <c r="P3" s="65">
        <f t="shared" si="0"/>
        <v>875.95605713193834</v>
      </c>
      <c r="Q3" s="65">
        <f t="shared" si="0"/>
        <v>975.51290245533573</v>
      </c>
      <c r="R3" s="65">
        <f t="shared" ref="R3:V3" si="1">SUM(R4,R15,R17,R27)</f>
        <v>985.00112735263201</v>
      </c>
      <c r="S3" s="65">
        <f t="shared" si="1"/>
        <v>951.91409190790091</v>
      </c>
      <c r="T3" s="65">
        <f t="shared" si="1"/>
        <v>875.61634183624756</v>
      </c>
      <c r="U3" s="65">
        <f t="shared" si="1"/>
        <v>851.12794496990523</v>
      </c>
      <c r="V3" s="65">
        <f t="shared" si="1"/>
        <v>868.87394668959598</v>
      </c>
      <c r="W3" s="65">
        <f t="shared" ref="W3" si="2">SUM(W4,W15,W17,W27)</f>
        <v>922.73137479698073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884.47359669127218</v>
      </c>
      <c r="C4" s="69">
        <f t="shared" si="3"/>
        <v>972.27674685186173</v>
      </c>
      <c r="D4" s="69">
        <f t="shared" si="3"/>
        <v>911.29572251803302</v>
      </c>
      <c r="E4" s="69">
        <f t="shared" si="3"/>
        <v>1006.9373768208976</v>
      </c>
      <c r="F4" s="69">
        <f t="shared" si="3"/>
        <v>979.95716528078958</v>
      </c>
      <c r="G4" s="69">
        <f t="shared" si="3"/>
        <v>1039.5019533661953</v>
      </c>
      <c r="H4" s="69">
        <f t="shared" si="3"/>
        <v>928.80632174860489</v>
      </c>
      <c r="I4" s="69">
        <f t="shared" si="3"/>
        <v>907.95223971611313</v>
      </c>
      <c r="J4" s="69">
        <f t="shared" si="3"/>
        <v>944.11834074872138</v>
      </c>
      <c r="K4" s="69">
        <f t="shared" si="3"/>
        <v>908.21641007836035</v>
      </c>
      <c r="L4" s="69">
        <f t="shared" si="3"/>
        <v>947.65571031482978</v>
      </c>
      <c r="M4" s="69">
        <f t="shared" si="3"/>
        <v>885.35193887902824</v>
      </c>
      <c r="N4" s="69">
        <f t="shared" si="3"/>
        <v>842.06468739869638</v>
      </c>
      <c r="O4" s="69">
        <f t="shared" si="3"/>
        <v>824.40931080646953</v>
      </c>
      <c r="P4" s="69">
        <f t="shared" si="3"/>
        <v>660.63032795784227</v>
      </c>
      <c r="Q4" s="69">
        <f t="shared" si="3"/>
        <v>753.61604031257502</v>
      </c>
      <c r="R4" s="69">
        <f t="shared" ref="R4:V4" si="4">SUM(R5:R14)</f>
        <v>767.67707742701214</v>
      </c>
      <c r="S4" s="69">
        <f t="shared" si="4"/>
        <v>733.94540135065915</v>
      </c>
      <c r="T4" s="69">
        <f t="shared" si="4"/>
        <v>664.32052024168479</v>
      </c>
      <c r="U4" s="69">
        <f t="shared" si="4"/>
        <v>641.42624061376978</v>
      </c>
      <c r="V4" s="69">
        <f t="shared" si="4"/>
        <v>656.11703039995632</v>
      </c>
      <c r="W4" s="69">
        <f t="shared" ref="W4" si="5">SUM(W5:W14)</f>
        <v>709.29593610862855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21.2575545880592</v>
      </c>
      <c r="C6" s="72">
        <v>20.931458047456239</v>
      </c>
      <c r="D6" s="72">
        <v>25.03761630875902</v>
      </c>
      <c r="E6" s="72">
        <v>32.409438506834661</v>
      </c>
      <c r="F6" s="72">
        <v>26.438266646975723</v>
      </c>
      <c r="G6" s="72">
        <v>25.709075086701379</v>
      </c>
      <c r="H6" s="72">
        <v>17.240852128975781</v>
      </c>
      <c r="I6" s="72">
        <v>17.968415730773739</v>
      </c>
      <c r="J6" s="72">
        <v>24.320024288567772</v>
      </c>
      <c r="K6" s="72">
        <v>16.489612787524624</v>
      </c>
      <c r="L6" s="72">
        <v>16.360794640298074</v>
      </c>
      <c r="M6" s="72">
        <v>18.220672112353103</v>
      </c>
      <c r="N6" s="72">
        <v>15.880116079105768</v>
      </c>
      <c r="O6" s="72">
        <v>11.54659644597305</v>
      </c>
      <c r="P6" s="72">
        <v>6.9491043278876461</v>
      </c>
      <c r="Q6" s="72">
        <v>14.83635353969618</v>
      </c>
      <c r="R6" s="72">
        <v>14.432666953281744</v>
      </c>
      <c r="S6" s="72">
        <v>14.377708512467745</v>
      </c>
      <c r="T6" s="72">
        <v>11.74681498996846</v>
      </c>
      <c r="U6" s="72">
        <v>11.025250788191455</v>
      </c>
      <c r="V6" s="72">
        <v>6.9237460590426982</v>
      </c>
      <c r="W6" s="72">
        <v>11.09231155058756</v>
      </c>
      <c r="DA6" s="89" t="s">
        <v>364</v>
      </c>
    </row>
    <row r="7" spans="1:105" ht="12" customHeight="1" x14ac:dyDescent="0.25">
      <c r="A7" s="28" t="s">
        <v>205</v>
      </c>
      <c r="B7" s="72">
        <v>305.71126585898639</v>
      </c>
      <c r="C7" s="72">
        <v>290.53749051995811</v>
      </c>
      <c r="D7" s="72">
        <v>340.10413110145214</v>
      </c>
      <c r="E7" s="72">
        <v>378.84032616199045</v>
      </c>
      <c r="F7" s="72">
        <v>360.78880239942742</v>
      </c>
      <c r="G7" s="72">
        <v>318.68311519582005</v>
      </c>
      <c r="H7" s="72">
        <v>299.22947950201223</v>
      </c>
      <c r="I7" s="72">
        <v>219.51122352410215</v>
      </c>
      <c r="J7" s="72">
        <v>240.67314148914764</v>
      </c>
      <c r="K7" s="72">
        <v>227.22050703090915</v>
      </c>
      <c r="L7" s="72">
        <v>240.07014903983938</v>
      </c>
      <c r="M7" s="72">
        <v>188.42674596350429</v>
      </c>
      <c r="N7" s="72">
        <v>163.28069647463465</v>
      </c>
      <c r="O7" s="72">
        <v>134.86902168720727</v>
      </c>
      <c r="P7" s="72">
        <v>107.09552402789708</v>
      </c>
      <c r="Q7" s="72">
        <v>106.93165185822103</v>
      </c>
      <c r="R7" s="72">
        <v>99.663934269609214</v>
      </c>
      <c r="S7" s="72">
        <v>91.035287092767703</v>
      </c>
      <c r="T7" s="72">
        <v>84.727906754561985</v>
      </c>
      <c r="U7" s="72">
        <v>86.041511416833814</v>
      </c>
      <c r="V7" s="72">
        <v>94.482478265023389</v>
      </c>
      <c r="W7" s="72">
        <v>78.347224610681096</v>
      </c>
      <c r="DA7" s="89" t="s">
        <v>365</v>
      </c>
    </row>
    <row r="8" spans="1:105" ht="12" customHeight="1" x14ac:dyDescent="0.25">
      <c r="A8" s="28" t="s">
        <v>192</v>
      </c>
      <c r="B8" s="72">
        <v>46.618710950460809</v>
      </c>
      <c r="C8" s="72">
        <v>50.150726769115821</v>
      </c>
      <c r="D8" s="72">
        <v>54.026884504100373</v>
      </c>
      <c r="E8" s="72">
        <v>67.915624412289645</v>
      </c>
      <c r="F8" s="72">
        <v>76.611744757480722</v>
      </c>
      <c r="G8" s="72">
        <v>78.973986684810782</v>
      </c>
      <c r="H8" s="72">
        <v>72.465504672521163</v>
      </c>
      <c r="I8" s="72">
        <v>66.943761766639426</v>
      </c>
      <c r="J8" s="72">
        <v>80.058750861754348</v>
      </c>
      <c r="K8" s="72">
        <v>82.937535357036992</v>
      </c>
      <c r="L8" s="72">
        <v>90.147249477030968</v>
      </c>
      <c r="M8" s="72">
        <v>88.685643724295019</v>
      </c>
      <c r="N8" s="72">
        <v>91.408127635360344</v>
      </c>
      <c r="O8" s="72">
        <v>89.408679059917191</v>
      </c>
      <c r="P8" s="72">
        <v>66.467058344947134</v>
      </c>
      <c r="Q8" s="72">
        <v>80.31906129433662</v>
      </c>
      <c r="R8" s="72">
        <v>90.402213043258385</v>
      </c>
      <c r="S8" s="72">
        <v>93.597914471344424</v>
      </c>
      <c r="T8" s="72">
        <v>86.307182763610342</v>
      </c>
      <c r="U8" s="72">
        <v>82.345217250041941</v>
      </c>
      <c r="V8" s="72">
        <v>82.370859000410917</v>
      </c>
      <c r="W8" s="72">
        <v>89.881450932467246</v>
      </c>
      <c r="DA8" s="89" t="s">
        <v>366</v>
      </c>
    </row>
    <row r="9" spans="1:105" ht="12" customHeight="1" x14ac:dyDescent="0.25">
      <c r="A9" s="28" t="s">
        <v>207</v>
      </c>
      <c r="B9" s="72">
        <v>410.7720799213995</v>
      </c>
      <c r="C9" s="72">
        <v>499.50335994151391</v>
      </c>
      <c r="D9" s="72">
        <v>387.04952319846467</v>
      </c>
      <c r="E9" s="72">
        <v>415.3536718522613</v>
      </c>
      <c r="F9" s="72">
        <v>398.73395085061003</v>
      </c>
      <c r="G9" s="72">
        <v>495.22800319858942</v>
      </c>
      <c r="H9" s="72">
        <v>428.496097501885</v>
      </c>
      <c r="I9" s="72">
        <v>500.17682770480866</v>
      </c>
      <c r="J9" s="72">
        <v>485.48417477915842</v>
      </c>
      <c r="K9" s="72">
        <v>470.50218010700911</v>
      </c>
      <c r="L9" s="72">
        <v>483.18294640298069</v>
      </c>
      <c r="M9" s="72">
        <v>485.55401261106323</v>
      </c>
      <c r="N9" s="72">
        <v>472.12182573803398</v>
      </c>
      <c r="O9" s="72">
        <v>488.86888793350528</v>
      </c>
      <c r="P9" s="72">
        <v>395.37339256711579</v>
      </c>
      <c r="Q9" s="72">
        <v>456.00397917263768</v>
      </c>
      <c r="R9" s="72">
        <v>460.75913346708705</v>
      </c>
      <c r="S9" s="72">
        <v>434.2442533677272</v>
      </c>
      <c r="T9" s="72">
        <v>382.96795643450872</v>
      </c>
      <c r="U9" s="72">
        <v>359.36852488774247</v>
      </c>
      <c r="V9" s="72">
        <v>358.68884589662775</v>
      </c>
      <c r="W9" s="72">
        <v>405.41787044998546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82.049185527399771</v>
      </c>
      <c r="C11" s="72">
        <v>91.784627965945603</v>
      </c>
      <c r="D11" s="72">
        <v>84.430430526532561</v>
      </c>
      <c r="E11" s="72">
        <v>87.221573567299956</v>
      </c>
      <c r="F11" s="72">
        <v>92.335421028088732</v>
      </c>
      <c r="G11" s="72">
        <v>96.046248308211915</v>
      </c>
      <c r="H11" s="72">
        <v>86.808040091321416</v>
      </c>
      <c r="I11" s="72">
        <v>80.85084658071068</v>
      </c>
      <c r="J11" s="72">
        <v>86.559426705247702</v>
      </c>
      <c r="K11" s="72">
        <v>82.951184460495014</v>
      </c>
      <c r="L11" s="72">
        <v>88.240140441387197</v>
      </c>
      <c r="M11" s="72">
        <v>76.881446450749934</v>
      </c>
      <c r="N11" s="72">
        <v>70.187102321582117</v>
      </c>
      <c r="O11" s="72">
        <v>68.832215534537127</v>
      </c>
      <c r="P11" s="72">
        <v>53.513501084959138</v>
      </c>
      <c r="Q11" s="72">
        <v>64.214994745390328</v>
      </c>
      <c r="R11" s="72">
        <v>69.881728288908022</v>
      </c>
      <c r="S11" s="72">
        <v>66.874247635425604</v>
      </c>
      <c r="T11" s="72">
        <v>62.418376803286471</v>
      </c>
      <c r="U11" s="72">
        <v>60.647401356644608</v>
      </c>
      <c r="V11" s="72">
        <v>62.226805327625506</v>
      </c>
      <c r="W11" s="72">
        <v>68.781090602124181</v>
      </c>
      <c r="DA11" s="89" t="s">
        <v>369</v>
      </c>
    </row>
    <row r="12" spans="1:105" ht="12" customHeight="1" x14ac:dyDescent="0.25">
      <c r="A12" s="28" t="s">
        <v>95</v>
      </c>
      <c r="B12" s="72">
        <v>1.9021885595258903</v>
      </c>
      <c r="C12" s="72">
        <v>2.0755261838975785</v>
      </c>
      <c r="D12" s="72">
        <v>2.002561280071586</v>
      </c>
      <c r="E12" s="72">
        <v>2.3438517469635403</v>
      </c>
      <c r="F12" s="72">
        <v>2.8983868619037665</v>
      </c>
      <c r="G12" s="72">
        <v>3.6503237689404315</v>
      </c>
      <c r="H12" s="72">
        <v>4.0765831808016699</v>
      </c>
      <c r="I12" s="72">
        <v>4.5711720438711936</v>
      </c>
      <c r="J12" s="72">
        <v>5.5588445850087922</v>
      </c>
      <c r="K12" s="72">
        <v>6.1489857562693375</v>
      </c>
      <c r="L12" s="72">
        <v>7.3128445674975637</v>
      </c>
      <c r="M12" s="72">
        <v>8.1642293010374125</v>
      </c>
      <c r="N12" s="72">
        <v>10.811254039806899</v>
      </c>
      <c r="O12" s="72">
        <v>12.319079520202003</v>
      </c>
      <c r="P12" s="72">
        <v>11.981041836865588</v>
      </c>
      <c r="Q12" s="72">
        <v>15.57630022582436</v>
      </c>
      <c r="R12" s="72">
        <v>17.538577116404952</v>
      </c>
      <c r="S12" s="72">
        <v>17.918861802506637</v>
      </c>
      <c r="T12" s="72">
        <v>18.005156435970697</v>
      </c>
      <c r="U12" s="72">
        <v>18.029585237630048</v>
      </c>
      <c r="V12" s="72">
        <v>21.146385392528561</v>
      </c>
      <c r="W12" s="72">
        <v>24.821956689312561</v>
      </c>
      <c r="DA12" s="89" t="s">
        <v>370</v>
      </c>
    </row>
    <row r="13" spans="1:105" ht="12" customHeight="1" x14ac:dyDescent="0.25">
      <c r="A13" s="73" t="s">
        <v>94</v>
      </c>
      <c r="B13" s="74">
        <v>9.650475224325799</v>
      </c>
      <c r="C13" s="74">
        <v>10.56842994085984</v>
      </c>
      <c r="D13" s="74">
        <v>11.790977949687331</v>
      </c>
      <c r="E13" s="74">
        <v>15.092123788137551</v>
      </c>
      <c r="F13" s="74">
        <v>14.570275827543798</v>
      </c>
      <c r="G13" s="74">
        <v>13.785587615818054</v>
      </c>
      <c r="H13" s="74">
        <v>13.73887514628313</v>
      </c>
      <c r="I13" s="74">
        <v>11.877347909649261</v>
      </c>
      <c r="J13" s="74">
        <v>14.863566848772368</v>
      </c>
      <c r="K13" s="74">
        <v>15.555887302018801</v>
      </c>
      <c r="L13" s="74">
        <v>15.527700176456008</v>
      </c>
      <c r="M13" s="74">
        <v>13.122191021571284</v>
      </c>
      <c r="N13" s="74">
        <v>12.360149949345562</v>
      </c>
      <c r="O13" s="74">
        <v>12.781014859187017</v>
      </c>
      <c r="P13" s="74">
        <v>14.753365170008399</v>
      </c>
      <c r="Q13" s="74">
        <v>10.568042883064525</v>
      </c>
      <c r="R13" s="74">
        <v>9.7120595149177689</v>
      </c>
      <c r="S13" s="74">
        <v>10.768695752438633</v>
      </c>
      <c r="T13" s="74">
        <v>13.480358759309871</v>
      </c>
      <c r="U13" s="74">
        <v>19.443089941529493</v>
      </c>
      <c r="V13" s="74">
        <v>25.653919268008423</v>
      </c>
      <c r="W13" s="74">
        <v>26.009241420312268</v>
      </c>
      <c r="DA13" s="90" t="s">
        <v>371</v>
      </c>
    </row>
    <row r="14" spans="1:105" ht="12" customHeight="1" x14ac:dyDescent="0.25">
      <c r="A14" s="75" t="s">
        <v>97</v>
      </c>
      <c r="B14" s="76">
        <v>6.5121360611148402</v>
      </c>
      <c r="C14" s="76">
        <v>6.7251274831147283</v>
      </c>
      <c r="D14" s="76">
        <v>6.8535976489653514</v>
      </c>
      <c r="E14" s="76">
        <v>7.7607667851205449</v>
      </c>
      <c r="F14" s="76">
        <v>7.5803169087593787</v>
      </c>
      <c r="G14" s="76">
        <v>7.4256135073031446</v>
      </c>
      <c r="H14" s="76">
        <v>6.7508895248043927</v>
      </c>
      <c r="I14" s="76">
        <v>6.0526444555578953</v>
      </c>
      <c r="J14" s="76">
        <v>6.6004111910642242</v>
      </c>
      <c r="K14" s="76">
        <v>6.4105172770972398</v>
      </c>
      <c r="L14" s="76">
        <v>6.8138855693398037</v>
      </c>
      <c r="M14" s="76">
        <v>6.2969976944540811</v>
      </c>
      <c r="N14" s="76">
        <v>6.0154151608269988</v>
      </c>
      <c r="O14" s="76">
        <v>5.7838157659406484</v>
      </c>
      <c r="P14" s="76">
        <v>4.4973405981615215</v>
      </c>
      <c r="Q14" s="76">
        <v>5.165656593404309</v>
      </c>
      <c r="R14" s="76">
        <v>5.286764773545074</v>
      </c>
      <c r="S14" s="76">
        <v>5.1284327159812912</v>
      </c>
      <c r="T14" s="76">
        <v>4.6667673004682584</v>
      </c>
      <c r="U14" s="76">
        <v>4.5256597351559957</v>
      </c>
      <c r="V14" s="76">
        <v>4.623991190689182</v>
      </c>
      <c r="W14" s="76">
        <v>4.9447898531582561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0.51060025431901457</v>
      </c>
      <c r="C15" s="69">
        <f t="shared" si="6"/>
        <v>0.60216489399847717</v>
      </c>
      <c r="D15" s="69">
        <f t="shared" si="6"/>
        <v>0.71637646892476303</v>
      </c>
      <c r="E15" s="69">
        <f t="shared" si="6"/>
        <v>1.6518575698343976</v>
      </c>
      <c r="F15" s="69">
        <f t="shared" si="6"/>
        <v>0.96277537246897937</v>
      </c>
      <c r="G15" s="69">
        <f t="shared" si="6"/>
        <v>1.2019373971008298</v>
      </c>
      <c r="H15" s="69">
        <f t="shared" si="6"/>
        <v>1.7759512142794165</v>
      </c>
      <c r="I15" s="69">
        <f t="shared" si="6"/>
        <v>2.0116330590807365</v>
      </c>
      <c r="J15" s="69">
        <f t="shared" si="6"/>
        <v>2.3398902550782661</v>
      </c>
      <c r="K15" s="69">
        <f t="shared" si="6"/>
        <v>2.6797139616489245</v>
      </c>
      <c r="L15" s="69">
        <f t="shared" si="6"/>
        <v>3.4423903697334448</v>
      </c>
      <c r="M15" s="69">
        <f t="shared" si="6"/>
        <v>3.7211951848667226</v>
      </c>
      <c r="N15" s="69">
        <f t="shared" si="6"/>
        <v>6.6021543899875779</v>
      </c>
      <c r="O15" s="69">
        <f t="shared" si="6"/>
        <v>6.3936419222317769</v>
      </c>
      <c r="P15" s="69">
        <f t="shared" si="6"/>
        <v>2.5190121333715503</v>
      </c>
      <c r="Q15" s="69">
        <f t="shared" si="6"/>
        <v>7.803692557561865</v>
      </c>
      <c r="R15" s="69">
        <f t="shared" si="6"/>
        <v>4.6942294831374829</v>
      </c>
      <c r="S15" s="69">
        <f t="shared" si="6"/>
        <v>7.798366294067069</v>
      </c>
      <c r="T15" s="69">
        <f t="shared" si="6"/>
        <v>5.9421276392471558</v>
      </c>
      <c r="U15" s="69">
        <f t="shared" si="6"/>
        <v>8.0186538645266054</v>
      </c>
      <c r="V15" s="69">
        <f t="shared" si="6"/>
        <v>5.9102417120473953</v>
      </c>
      <c r="W15" s="69">
        <f t="shared" si="6"/>
        <v>10.341454093818655</v>
      </c>
      <c r="DA15" s="88" t="s">
        <v>246</v>
      </c>
    </row>
    <row r="16" spans="1:105" ht="12" customHeight="1" x14ac:dyDescent="0.25">
      <c r="A16" s="28" t="s">
        <v>91</v>
      </c>
      <c r="B16" s="72">
        <v>0.51060025431901457</v>
      </c>
      <c r="C16" s="72">
        <v>0.60216489399847717</v>
      </c>
      <c r="D16" s="72">
        <v>0.71637646892476303</v>
      </c>
      <c r="E16" s="72">
        <v>1.6518575698343976</v>
      </c>
      <c r="F16" s="72">
        <v>0.96277537246897937</v>
      </c>
      <c r="G16" s="72">
        <v>1.2019373971008298</v>
      </c>
      <c r="H16" s="72">
        <v>1.7759512142794165</v>
      </c>
      <c r="I16" s="72">
        <v>2.0116330590807365</v>
      </c>
      <c r="J16" s="72">
        <v>2.3398902550782661</v>
      </c>
      <c r="K16" s="72">
        <v>2.6797139616489245</v>
      </c>
      <c r="L16" s="72">
        <v>3.4423903697334448</v>
      </c>
      <c r="M16" s="72">
        <v>3.7211951848667226</v>
      </c>
      <c r="N16" s="72">
        <v>6.6021543899875779</v>
      </c>
      <c r="O16" s="72">
        <v>6.3936419222317769</v>
      </c>
      <c r="P16" s="72">
        <v>2.5190121333715503</v>
      </c>
      <c r="Q16" s="72">
        <v>7.803692557561865</v>
      </c>
      <c r="R16" s="72">
        <v>4.6942294831374829</v>
      </c>
      <c r="S16" s="72">
        <v>7.798366294067069</v>
      </c>
      <c r="T16" s="72">
        <v>5.9421276392471558</v>
      </c>
      <c r="U16" s="72">
        <v>8.0186538645266054</v>
      </c>
      <c r="V16" s="72">
        <v>5.9102417120473953</v>
      </c>
      <c r="W16" s="72">
        <v>10.341454093818655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158.68189533545765</v>
      </c>
      <c r="C17" s="69">
        <f t="shared" si="7"/>
        <v>152.17163170446267</v>
      </c>
      <c r="D17" s="69">
        <f t="shared" si="7"/>
        <v>163.36759999627162</v>
      </c>
      <c r="E17" s="69">
        <f t="shared" si="7"/>
        <v>178.07347477538511</v>
      </c>
      <c r="F17" s="69">
        <f t="shared" si="7"/>
        <v>185.05622191151363</v>
      </c>
      <c r="G17" s="69">
        <f t="shared" si="7"/>
        <v>169.3561023418701</v>
      </c>
      <c r="H17" s="69">
        <f t="shared" si="7"/>
        <v>184.76191659734673</v>
      </c>
      <c r="I17" s="69">
        <f t="shared" si="7"/>
        <v>169.29735100715212</v>
      </c>
      <c r="J17" s="69">
        <f t="shared" si="7"/>
        <v>179.4663344809353</v>
      </c>
      <c r="K17" s="69">
        <f t="shared" si="7"/>
        <v>183.8310980318669</v>
      </c>
      <c r="L17" s="69">
        <f t="shared" si="7"/>
        <v>183.3824762387149</v>
      </c>
      <c r="M17" s="69">
        <f t="shared" si="7"/>
        <v>181.64017873904444</v>
      </c>
      <c r="N17" s="69">
        <f t="shared" si="7"/>
        <v>176.84953372175798</v>
      </c>
      <c r="O17" s="69">
        <f t="shared" si="7"/>
        <v>173.40974509930265</v>
      </c>
      <c r="P17" s="69">
        <f t="shared" si="7"/>
        <v>167.45008239777738</v>
      </c>
      <c r="Q17" s="69">
        <f t="shared" si="7"/>
        <v>167.84379934920182</v>
      </c>
      <c r="R17" s="69">
        <f t="shared" ref="R17:V17" si="8">SUM(R18:R26)</f>
        <v>166.3738946866425</v>
      </c>
      <c r="S17" s="69">
        <f t="shared" si="8"/>
        <v>164.1610437135912</v>
      </c>
      <c r="T17" s="69">
        <f t="shared" si="8"/>
        <v>159.94897879004429</v>
      </c>
      <c r="U17" s="69">
        <f t="shared" si="8"/>
        <v>156.50734881550403</v>
      </c>
      <c r="V17" s="69">
        <f t="shared" si="8"/>
        <v>148.30397157724337</v>
      </c>
      <c r="W17" s="69">
        <f t="shared" ref="W17" si="9">SUM(W18:W26)</f>
        <v>148.51642699648022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4.5306136756844158</v>
      </c>
      <c r="C19" s="72">
        <v>4.1692514669932592</v>
      </c>
      <c r="D19" s="72">
        <v>5.321168225137324</v>
      </c>
      <c r="E19" s="72">
        <v>4.6157689784263463</v>
      </c>
      <c r="F19" s="72">
        <v>4.1543579942600921</v>
      </c>
      <c r="G19" s="72">
        <v>4.3095071768554618</v>
      </c>
      <c r="H19" s="72">
        <v>3.4513474729508369</v>
      </c>
      <c r="I19" s="72">
        <v>3.5373834879816974</v>
      </c>
      <c r="J19" s="72">
        <v>3.8640865412351699</v>
      </c>
      <c r="K19" s="72">
        <v>3.5487123032956274</v>
      </c>
      <c r="L19" s="72">
        <v>3.4646388650042992</v>
      </c>
      <c r="M19" s="72">
        <v>4.1872635425623397</v>
      </c>
      <c r="N19" s="72">
        <v>3.5944253367727139</v>
      </c>
      <c r="O19" s="72">
        <v>2.8058075379764977</v>
      </c>
      <c r="P19" s="72">
        <v>2.2261679564345083</v>
      </c>
      <c r="Q19" s="72">
        <v>3.643920177701347</v>
      </c>
      <c r="R19" s="72">
        <v>3.3722484952708505</v>
      </c>
      <c r="S19" s="72">
        <v>3.6406205216394381</v>
      </c>
      <c r="T19" s="72">
        <v>3.4283426483233019</v>
      </c>
      <c r="U19" s="72">
        <v>3.4998351963313272</v>
      </c>
      <c r="V19" s="72">
        <v>2.1469762109486963</v>
      </c>
      <c r="W19" s="72">
        <v>3.046682430495844</v>
      </c>
      <c r="DA19" s="89" t="s">
        <v>375</v>
      </c>
    </row>
    <row r="20" spans="1:105" ht="12" customHeight="1" x14ac:dyDescent="0.25">
      <c r="A20" s="28" t="s">
        <v>205</v>
      </c>
      <c r="B20" s="72">
        <v>37.319172662079765</v>
      </c>
      <c r="C20" s="72">
        <v>30.925192197152793</v>
      </c>
      <c r="D20" s="72">
        <v>41.953736482382723</v>
      </c>
      <c r="E20" s="72">
        <v>46.3531390142779</v>
      </c>
      <c r="F20" s="72">
        <v>46.944989518027292</v>
      </c>
      <c r="G20" s="72">
        <v>35.64474378956259</v>
      </c>
      <c r="H20" s="72">
        <v>40.609987393946582</v>
      </c>
      <c r="I20" s="72">
        <v>27.737271746749006</v>
      </c>
      <c r="J20" s="72">
        <v>30.994958252898851</v>
      </c>
      <c r="K20" s="72">
        <v>31.220335617414168</v>
      </c>
      <c r="L20" s="72">
        <v>31.597950702206933</v>
      </c>
      <c r="M20" s="72">
        <v>25.244793159453518</v>
      </c>
      <c r="N20" s="72">
        <v>21.90133276010318</v>
      </c>
      <c r="O20" s="72">
        <v>17.757117607719501</v>
      </c>
      <c r="P20" s="72">
        <v>17.031647081303145</v>
      </c>
      <c r="Q20" s="72">
        <v>14.146078150377377</v>
      </c>
      <c r="R20" s="72">
        <v>12.256616031336581</v>
      </c>
      <c r="S20" s="72">
        <v>11.265572752460111</v>
      </c>
      <c r="T20" s="72">
        <v>11.432454380433743</v>
      </c>
      <c r="U20" s="72">
        <v>11.786519537594344</v>
      </c>
      <c r="V20" s="72">
        <v>12.216919843317092</v>
      </c>
      <c r="W20" s="72">
        <v>9.07289576765071</v>
      </c>
      <c r="DA20" s="89" t="s">
        <v>376</v>
      </c>
    </row>
    <row r="21" spans="1:105" ht="12" customHeight="1" x14ac:dyDescent="0.25">
      <c r="A21" s="28" t="s">
        <v>192</v>
      </c>
      <c r="B21" s="72">
        <v>9.1203588100447401</v>
      </c>
      <c r="C21" s="72">
        <v>8.5578028838599138</v>
      </c>
      <c r="D21" s="72">
        <v>10.665133588808075</v>
      </c>
      <c r="E21" s="72">
        <v>13.321312395035527</v>
      </c>
      <c r="F21" s="72">
        <v>16.010221775784171</v>
      </c>
      <c r="G21" s="72">
        <v>14.232373439167384</v>
      </c>
      <c r="H21" s="72">
        <v>15.887749976134835</v>
      </c>
      <c r="I21" s="72">
        <v>13.700646810354517</v>
      </c>
      <c r="J21" s="72">
        <v>16.67334319585968</v>
      </c>
      <c r="K21" s="72">
        <v>18.312895872490021</v>
      </c>
      <c r="L21" s="72">
        <v>18.875954500905038</v>
      </c>
      <c r="M21" s="72">
        <v>19.609190397704275</v>
      </c>
      <c r="N21" s="72">
        <v>20.483312024784933</v>
      </c>
      <c r="O21" s="72">
        <v>19.783971799370001</v>
      </c>
      <c r="P21" s="72">
        <v>17.388108242380987</v>
      </c>
      <c r="Q21" s="72">
        <v>18.148244558536646</v>
      </c>
      <c r="R21" s="72">
        <v>19.63612172315031</v>
      </c>
      <c r="S21" s="72">
        <v>20.680293229047276</v>
      </c>
      <c r="T21" s="72">
        <v>20.022625204288836</v>
      </c>
      <c r="U21" s="72">
        <v>18.962320726455587</v>
      </c>
      <c r="V21" s="72">
        <v>17.281257174233279</v>
      </c>
      <c r="W21" s="72">
        <v>17.226005836425447</v>
      </c>
      <c r="DA21" s="89" t="s">
        <v>377</v>
      </c>
    </row>
    <row r="22" spans="1:105" ht="12" customHeight="1" x14ac:dyDescent="0.25">
      <c r="A22" s="28" t="s">
        <v>207</v>
      </c>
      <c r="B22" s="72">
        <v>49.678163618465184</v>
      </c>
      <c r="C22" s="72">
        <v>52.355526041513166</v>
      </c>
      <c r="D22" s="72">
        <v>46.313344789689864</v>
      </c>
      <c r="E22" s="72">
        <v>48.849872407235871</v>
      </c>
      <c r="F22" s="72">
        <v>49.474001290528129</v>
      </c>
      <c r="G22" s="72">
        <v>52.566654941434876</v>
      </c>
      <c r="H22" s="72">
        <v>55.125866522497788</v>
      </c>
      <c r="I22" s="72">
        <v>59.53524027521712</v>
      </c>
      <c r="J22" s="72">
        <v>57.754031645728347</v>
      </c>
      <c r="K22" s="72">
        <v>58.66880478407289</v>
      </c>
      <c r="L22" s="72">
        <v>56.630744243813908</v>
      </c>
      <c r="M22" s="72">
        <v>59.449937900066878</v>
      </c>
      <c r="N22" s="72">
        <v>58.576812840355402</v>
      </c>
      <c r="O22" s="72">
        <v>59.404485525938661</v>
      </c>
      <c r="P22" s="72">
        <v>55.774051781790405</v>
      </c>
      <c r="Q22" s="72">
        <v>55.820746154581066</v>
      </c>
      <c r="R22" s="72">
        <v>54.787283844463559</v>
      </c>
      <c r="S22" s="72">
        <v>51.888530620043944</v>
      </c>
      <c r="T22" s="72">
        <v>47.840570364001138</v>
      </c>
      <c r="U22" s="72">
        <v>44.326215725613821</v>
      </c>
      <c r="V22" s="72">
        <v>40.354566733543514</v>
      </c>
      <c r="W22" s="72">
        <v>42.0863666762205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12.342731927458345</v>
      </c>
      <c r="C24" s="72">
        <v>11.946154493211703</v>
      </c>
      <c r="D24" s="72">
        <v>12.541022611902527</v>
      </c>
      <c r="E24" s="72">
        <v>12.735434171307087</v>
      </c>
      <c r="F24" s="72">
        <v>14.237579831756465</v>
      </c>
      <c r="G24" s="72">
        <v>12.70026931861528</v>
      </c>
      <c r="H24" s="72">
        <v>13.889380372994998</v>
      </c>
      <c r="I24" s="72">
        <v>12.012438028059746</v>
      </c>
      <c r="J24" s="72">
        <v>12.991562116764268</v>
      </c>
      <c r="K24" s="72">
        <v>13.112616055412195</v>
      </c>
      <c r="L24" s="72">
        <v>13.149971338492405</v>
      </c>
      <c r="M24" s="72">
        <v>12.494649851915543</v>
      </c>
      <c r="N24" s="72">
        <v>11.808684436801377</v>
      </c>
      <c r="O24" s="72">
        <v>12.614216107767266</v>
      </c>
      <c r="P24" s="72">
        <v>13.315561683742468</v>
      </c>
      <c r="Q24" s="72">
        <v>12.478384446355211</v>
      </c>
      <c r="R24" s="72">
        <v>12.161865864144453</v>
      </c>
      <c r="S24" s="72">
        <v>12.130911435941529</v>
      </c>
      <c r="T24" s="72">
        <v>12.521949937900066</v>
      </c>
      <c r="U24" s="72">
        <v>13.248471386261583</v>
      </c>
      <c r="V24" s="72">
        <v>12.838027002555032</v>
      </c>
      <c r="W24" s="72">
        <v>13.06009598429031</v>
      </c>
      <c r="DA24" s="89" t="s">
        <v>380</v>
      </c>
    </row>
    <row r="25" spans="1:105" ht="12" customHeight="1" x14ac:dyDescent="0.25">
      <c r="A25" s="73" t="s">
        <v>53</v>
      </c>
      <c r="B25" s="74">
        <v>41.033330995981423</v>
      </c>
      <c r="C25" s="74">
        <v>39.488555868507397</v>
      </c>
      <c r="D25" s="74">
        <v>41.796238150457725</v>
      </c>
      <c r="E25" s="74">
        <v>47.516606450546917</v>
      </c>
      <c r="F25" s="74">
        <v>49.553730142602006</v>
      </c>
      <c r="G25" s="74">
        <v>44.982347313379812</v>
      </c>
      <c r="H25" s="74">
        <v>50.519080989518166</v>
      </c>
      <c r="I25" s="74">
        <v>46.97041537074189</v>
      </c>
      <c r="J25" s="74">
        <v>51.002282221140334</v>
      </c>
      <c r="K25" s="74">
        <v>51.300751455931795</v>
      </c>
      <c r="L25" s="74">
        <v>51.446879528962995</v>
      </c>
      <c r="M25" s="74">
        <v>51.745401496972157</v>
      </c>
      <c r="N25" s="74">
        <v>50.692275007377177</v>
      </c>
      <c r="O25" s="74">
        <v>50.869339985707008</v>
      </c>
      <c r="P25" s="74">
        <v>51.4680280252987</v>
      </c>
      <c r="Q25" s="74">
        <v>53.216658019861697</v>
      </c>
      <c r="R25" s="74">
        <v>53.650558384338673</v>
      </c>
      <c r="S25" s="74">
        <v>54.011263047838078</v>
      </c>
      <c r="T25" s="74">
        <v>54.124618370316462</v>
      </c>
      <c r="U25" s="74">
        <v>54.096024076437374</v>
      </c>
      <c r="V25" s="74">
        <v>53.203283941966475</v>
      </c>
      <c r="W25" s="74">
        <v>53.856796466487673</v>
      </c>
      <c r="DA25" s="90" t="s">
        <v>381</v>
      </c>
    </row>
    <row r="26" spans="1:105" ht="12" customHeight="1" x14ac:dyDescent="0.25">
      <c r="A26" s="32" t="s">
        <v>52</v>
      </c>
      <c r="B26" s="77">
        <v>4.6575236457437663</v>
      </c>
      <c r="C26" s="77">
        <v>4.7291487532244192</v>
      </c>
      <c r="D26" s="77">
        <v>4.7769561478933786</v>
      </c>
      <c r="E26" s="77">
        <v>4.6813413585554597</v>
      </c>
      <c r="F26" s="77">
        <v>4.6813413585554597</v>
      </c>
      <c r="G26" s="77">
        <v>4.9202063628546862</v>
      </c>
      <c r="H26" s="77">
        <v>5.2785038693035249</v>
      </c>
      <c r="I26" s="77">
        <v>5.8039552880481509</v>
      </c>
      <c r="J26" s="77">
        <v>6.1860705073086839</v>
      </c>
      <c r="K26" s="77">
        <v>7.6669819432502146</v>
      </c>
      <c r="L26" s="77">
        <v>8.2163370593293195</v>
      </c>
      <c r="M26" s="77">
        <v>8.9089423903697327</v>
      </c>
      <c r="N26" s="77">
        <v>9.7926913155631983</v>
      </c>
      <c r="O26" s="77">
        <v>10.17480653482373</v>
      </c>
      <c r="P26" s="77">
        <v>10.24651762682717</v>
      </c>
      <c r="Q26" s="77">
        <v>10.38976784178848</v>
      </c>
      <c r="R26" s="77">
        <v>10.50920034393809</v>
      </c>
      <c r="S26" s="77">
        <v>10.543852106620809</v>
      </c>
      <c r="T26" s="77">
        <v>10.578417884780739</v>
      </c>
      <c r="U26" s="77">
        <v>10.587962166809969</v>
      </c>
      <c r="V26" s="77">
        <v>10.26294067067928</v>
      </c>
      <c r="W26" s="77">
        <v>10.167583834909721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48.890476329666782</v>
      </c>
      <c r="C27" s="69">
        <f t="shared" si="10"/>
        <v>54.942699094277771</v>
      </c>
      <c r="D27" s="69">
        <f t="shared" si="10"/>
        <v>54.869738906081885</v>
      </c>
      <c r="E27" s="69">
        <f t="shared" si="10"/>
        <v>62.608258591091904</v>
      </c>
      <c r="F27" s="69">
        <f t="shared" si="10"/>
        <v>58.063149251619187</v>
      </c>
      <c r="G27" s="69">
        <f t="shared" si="10"/>
        <v>59.413430950023567</v>
      </c>
      <c r="H27" s="69">
        <f t="shared" si="10"/>
        <v>55.605262143691789</v>
      </c>
      <c r="I27" s="69">
        <f t="shared" si="10"/>
        <v>55.153980938195083</v>
      </c>
      <c r="J27" s="69">
        <f t="shared" si="10"/>
        <v>56.982943992596077</v>
      </c>
      <c r="K27" s="69">
        <f t="shared" si="10"/>
        <v>47.249768789577075</v>
      </c>
      <c r="L27" s="69">
        <f t="shared" si="10"/>
        <v>44.647358492791248</v>
      </c>
      <c r="M27" s="69">
        <f t="shared" si="10"/>
        <v>45.251605511763671</v>
      </c>
      <c r="N27" s="69">
        <f t="shared" si="10"/>
        <v>45.335721556530643</v>
      </c>
      <c r="O27" s="69">
        <f t="shared" si="10"/>
        <v>45.418782061171342</v>
      </c>
      <c r="P27" s="69">
        <f t="shared" si="10"/>
        <v>45.356634642947135</v>
      </c>
      <c r="Q27" s="69">
        <f t="shared" si="10"/>
        <v>46.249370235996992</v>
      </c>
      <c r="R27" s="69">
        <f t="shared" ref="R27:V27" si="11">SUM(R28:R32)</f>
        <v>46.255925755839826</v>
      </c>
      <c r="S27" s="69">
        <f t="shared" si="11"/>
        <v>46.009280549583494</v>
      </c>
      <c r="T27" s="69">
        <f t="shared" si="11"/>
        <v>45.404715165271284</v>
      </c>
      <c r="U27" s="69">
        <f t="shared" si="11"/>
        <v>45.175701676104801</v>
      </c>
      <c r="V27" s="69">
        <f t="shared" si="11"/>
        <v>58.542703000348865</v>
      </c>
      <c r="W27" s="69">
        <f t="shared" ref="W27" si="12">SUM(W28:W32)</f>
        <v>54.577557598053154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20.531178253883205</v>
      </c>
      <c r="C29" s="72">
        <v>21.218637003177321</v>
      </c>
      <c r="D29" s="72">
        <v>26.128231803162976</v>
      </c>
      <c r="E29" s="72">
        <v>19.461808851798313</v>
      </c>
      <c r="F29" s="72">
        <v>17.986223166158862</v>
      </c>
      <c r="G29" s="72">
        <v>20.819766833605666</v>
      </c>
      <c r="H29" s="72">
        <v>17.718978386035541</v>
      </c>
      <c r="I29" s="72">
        <v>16.990159508673628</v>
      </c>
      <c r="J29" s="72">
        <v>15.811331990489398</v>
      </c>
      <c r="K29" s="72">
        <v>17.357805605654377</v>
      </c>
      <c r="L29" s="72">
        <v>16.47078317569504</v>
      </c>
      <c r="M29" s="72">
        <v>16.088023072513614</v>
      </c>
      <c r="N29" s="72">
        <v>15.721761249641732</v>
      </c>
      <c r="O29" s="72">
        <v>15.34450057323015</v>
      </c>
      <c r="P29" s="72">
        <v>15.022234164517052</v>
      </c>
      <c r="Q29" s="72">
        <v>14.51628690169103</v>
      </c>
      <c r="R29" s="72">
        <v>14.091731155058758</v>
      </c>
      <c r="S29" s="72">
        <v>13.669375179134423</v>
      </c>
      <c r="T29" s="72">
        <v>13.209623101175122</v>
      </c>
      <c r="U29" s="72">
        <v>12.743271711092005</v>
      </c>
      <c r="V29" s="72">
        <v>17.039423903697337</v>
      </c>
      <c r="W29" s="72">
        <v>15.297205503009456</v>
      </c>
      <c r="DA29" s="89" t="s">
        <v>384</v>
      </c>
    </row>
    <row r="30" spans="1:105" ht="12" customHeight="1" x14ac:dyDescent="0.25">
      <c r="A30" s="28" t="s">
        <v>192</v>
      </c>
      <c r="B30" s="72">
        <v>2.8593825180843013</v>
      </c>
      <c r="C30" s="72">
        <v>3.1573344914782546</v>
      </c>
      <c r="D30" s="72">
        <v>3.6656775218808937</v>
      </c>
      <c r="E30" s="72">
        <v>5.027035677627544</v>
      </c>
      <c r="F30" s="72">
        <v>5.4003894426594536</v>
      </c>
      <c r="G30" s="72">
        <v>5.2674145965721388</v>
      </c>
      <c r="H30" s="72">
        <v>5.0689293582227375</v>
      </c>
      <c r="I30" s="72">
        <v>4.6522380266174332</v>
      </c>
      <c r="J30" s="72">
        <v>5.5464957962122936</v>
      </c>
      <c r="K30" s="72">
        <v>4.8114776268787596</v>
      </c>
      <c r="L30" s="72">
        <v>4.6913274064147696</v>
      </c>
      <c r="M30" s="72">
        <v>4.9467823870290815</v>
      </c>
      <c r="N30" s="72">
        <v>5.3054648970344038</v>
      </c>
      <c r="O30" s="72">
        <v>5.2097567073507864</v>
      </c>
      <c r="P30" s="72">
        <v>4.7088918821473431</v>
      </c>
      <c r="Q30" s="72">
        <v>5.0150673199556444</v>
      </c>
      <c r="R30" s="72">
        <v>4.9229721983376322</v>
      </c>
      <c r="S30" s="72">
        <v>4.7755326263494808</v>
      </c>
      <c r="T30" s="72">
        <v>4.6150759529951282</v>
      </c>
      <c r="U30" s="72">
        <v>4.4521352823158482</v>
      </c>
      <c r="V30" s="72">
        <v>5.9530428967230336</v>
      </c>
      <c r="W30" s="72">
        <v>5.3443918983471859</v>
      </c>
      <c r="DA30" s="89" t="s">
        <v>385</v>
      </c>
    </row>
    <row r="31" spans="1:105" ht="12" customHeight="1" x14ac:dyDescent="0.25">
      <c r="A31" s="28" t="s">
        <v>207</v>
      </c>
      <c r="B31" s="72">
        <v>5.8724563741507279</v>
      </c>
      <c r="C31" s="72">
        <v>7.3270985397586879</v>
      </c>
      <c r="D31" s="72">
        <v>5.946418340306427</v>
      </c>
      <c r="E31" s="72">
        <v>6.8961118024117214</v>
      </c>
      <c r="F31" s="72">
        <v>6.3157795871508471</v>
      </c>
      <c r="G31" s="72">
        <v>7.6175516622111346</v>
      </c>
      <c r="H31" s="72">
        <v>7.0868923814641365</v>
      </c>
      <c r="I31" s="72">
        <v>8.4067626304642697</v>
      </c>
      <c r="J31" s="72">
        <v>8.185353334356547</v>
      </c>
      <c r="K31" s="72">
        <v>6.7275533720309824</v>
      </c>
      <c r="L31" s="72">
        <v>6.2835578484761641</v>
      </c>
      <c r="M31" s="72">
        <v>6.1090331518104515</v>
      </c>
      <c r="N31" s="72">
        <v>5.9403124104327887</v>
      </c>
      <c r="O31" s="72">
        <v>5.7774433935224989</v>
      </c>
      <c r="P31" s="72">
        <v>5.6214292538454202</v>
      </c>
      <c r="Q31" s="72">
        <v>5.4199866246297885</v>
      </c>
      <c r="R31" s="72">
        <v>5.2570220693608487</v>
      </c>
      <c r="S31" s="72">
        <v>5.0975685487723323</v>
      </c>
      <c r="T31" s="72">
        <v>4.9261249641731144</v>
      </c>
      <c r="U31" s="72">
        <v>4.7561622241329884</v>
      </c>
      <c r="V31" s="72">
        <v>6.4334575331995794</v>
      </c>
      <c r="W31" s="72">
        <v>5.8585315754275342</v>
      </c>
      <c r="DA31" s="89" t="s">
        <v>386</v>
      </c>
    </row>
    <row r="32" spans="1:105" ht="12" customHeight="1" x14ac:dyDescent="0.25">
      <c r="A32" s="32" t="s">
        <v>53</v>
      </c>
      <c r="B32" s="77">
        <v>19.627459183548545</v>
      </c>
      <c r="C32" s="77">
        <v>23.239629059863503</v>
      </c>
      <c r="D32" s="77">
        <v>19.129411240731585</v>
      </c>
      <c r="E32" s="77">
        <v>31.223302259254325</v>
      </c>
      <c r="F32" s="77">
        <v>28.360757055650026</v>
      </c>
      <c r="G32" s="77">
        <v>25.708697857634633</v>
      </c>
      <c r="H32" s="77">
        <v>25.730462017969373</v>
      </c>
      <c r="I32" s="77">
        <v>25.104820772439751</v>
      </c>
      <c r="J32" s="77">
        <v>27.439762871537837</v>
      </c>
      <c r="K32" s="77">
        <v>18.352932185012961</v>
      </c>
      <c r="L32" s="77">
        <v>17.201690062205273</v>
      </c>
      <c r="M32" s="77">
        <v>18.107766900410525</v>
      </c>
      <c r="N32" s="77">
        <v>18.36818299942172</v>
      </c>
      <c r="O32" s="77">
        <v>19.087081387067911</v>
      </c>
      <c r="P32" s="77">
        <v>20.004079342437322</v>
      </c>
      <c r="Q32" s="77">
        <v>21.298029389720526</v>
      </c>
      <c r="R32" s="77">
        <v>21.984200333082583</v>
      </c>
      <c r="S32" s="77">
        <v>22.466804195327256</v>
      </c>
      <c r="T32" s="77">
        <v>22.653891146927918</v>
      </c>
      <c r="U32" s="77">
        <v>23.224132458563957</v>
      </c>
      <c r="V32" s="77">
        <v>29.116778666728919</v>
      </c>
      <c r="W32" s="77">
        <v>28.077428621268979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568.17770807083252</v>
      </c>
      <c r="C3" s="65">
        <f t="shared" si="0"/>
        <v>620.25090467770735</v>
      </c>
      <c r="D3" s="65">
        <f t="shared" si="0"/>
        <v>603.77129479859252</v>
      </c>
      <c r="E3" s="65">
        <f t="shared" si="0"/>
        <v>677.97263934589398</v>
      </c>
      <c r="F3" s="65">
        <f t="shared" si="0"/>
        <v>676.62298115976603</v>
      </c>
      <c r="G3" s="65">
        <f t="shared" si="0"/>
        <v>713.63955484658845</v>
      </c>
      <c r="H3" s="65">
        <f t="shared" si="0"/>
        <v>675.61670696083866</v>
      </c>
      <c r="I3" s="65">
        <f t="shared" si="0"/>
        <v>671.3238996367005</v>
      </c>
      <c r="J3" s="65">
        <f t="shared" si="0"/>
        <v>715.157374503852</v>
      </c>
      <c r="K3" s="65">
        <f t="shared" si="0"/>
        <v>707.78034897787222</v>
      </c>
      <c r="L3" s="65">
        <f t="shared" si="0"/>
        <v>749.83215153981371</v>
      </c>
      <c r="M3" s="65">
        <f t="shared" si="0"/>
        <v>732.34351703305401</v>
      </c>
      <c r="N3" s="65">
        <f t="shared" si="0"/>
        <v>734.54195081291812</v>
      </c>
      <c r="O3" s="65">
        <f t="shared" si="0"/>
        <v>743.16304564694792</v>
      </c>
      <c r="P3" s="65">
        <f t="shared" si="0"/>
        <v>624.29046061502868</v>
      </c>
      <c r="Q3" s="65">
        <f t="shared" si="0"/>
        <v>718.55878853007164</v>
      </c>
      <c r="R3" s="65">
        <f t="shared" ref="R3:V3" si="1">SUM(R4,R15,R17,R27)</f>
        <v>732.20263253054691</v>
      </c>
      <c r="S3" s="65">
        <f t="shared" si="1"/>
        <v>729.74601500641506</v>
      </c>
      <c r="T3" s="65">
        <f t="shared" si="1"/>
        <v>683.74318499432911</v>
      </c>
      <c r="U3" s="65">
        <f t="shared" si="1"/>
        <v>683.61457411578897</v>
      </c>
      <c r="V3" s="65">
        <f t="shared" si="1"/>
        <v>708.64603316916691</v>
      </c>
      <c r="W3" s="65">
        <f t="shared" ref="W3" si="2">SUM(W4,W15,W17,W27)</f>
        <v>783.19275266547129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441.77774312884537</v>
      </c>
      <c r="C4" s="69">
        <f t="shared" si="3"/>
        <v>492.47207983127731</v>
      </c>
      <c r="D4" s="69">
        <f t="shared" si="3"/>
        <v>468.63367475511637</v>
      </c>
      <c r="E4" s="69">
        <f t="shared" si="3"/>
        <v>524.6900962526795</v>
      </c>
      <c r="F4" s="69">
        <f t="shared" si="3"/>
        <v>522.17257497972298</v>
      </c>
      <c r="G4" s="69">
        <f t="shared" si="3"/>
        <v>565.89916052879346</v>
      </c>
      <c r="H4" s="69">
        <f t="shared" si="3"/>
        <v>517.48815267088503</v>
      </c>
      <c r="I4" s="69">
        <f t="shared" si="3"/>
        <v>520.19304861659191</v>
      </c>
      <c r="J4" s="69">
        <f t="shared" si="3"/>
        <v>553.29256885570612</v>
      </c>
      <c r="K4" s="69">
        <f t="shared" si="3"/>
        <v>547.15399841646683</v>
      </c>
      <c r="L4" s="69">
        <f t="shared" si="3"/>
        <v>587.0235074425093</v>
      </c>
      <c r="M4" s="69">
        <f t="shared" si="3"/>
        <v>566.25890026262209</v>
      </c>
      <c r="N4" s="69">
        <f t="shared" si="3"/>
        <v>560.54626388687086</v>
      </c>
      <c r="O4" s="69">
        <f t="shared" si="3"/>
        <v>568.68603129635426</v>
      </c>
      <c r="P4" s="69">
        <f t="shared" si="3"/>
        <v>463.71723479986065</v>
      </c>
      <c r="Q4" s="69">
        <f t="shared" si="3"/>
        <v>539.27376881260921</v>
      </c>
      <c r="R4" s="69">
        <f t="shared" ref="R4:V4" si="4">SUM(R5:R14)</f>
        <v>561.1837841569685</v>
      </c>
      <c r="S4" s="69">
        <f t="shared" si="4"/>
        <v>547.97682212765562</v>
      </c>
      <c r="T4" s="69">
        <f t="shared" si="4"/>
        <v>508.86721009519488</v>
      </c>
      <c r="U4" s="69">
        <f t="shared" si="4"/>
        <v>501.61456512078672</v>
      </c>
      <c r="V4" s="69">
        <f t="shared" si="4"/>
        <v>528.48124063038529</v>
      </c>
      <c r="W4" s="69">
        <f t="shared" ref="W4" si="5">SUM(W5:W14)</f>
        <v>586.97233652824059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10.23276234691552</v>
      </c>
      <c r="C6" s="72">
        <v>10.203556382757322</v>
      </c>
      <c r="D6" s="72">
        <v>12.358148477242727</v>
      </c>
      <c r="E6" s="72">
        <v>16.189129429805735</v>
      </c>
      <c r="F6" s="72">
        <v>13.353413351910138</v>
      </c>
      <c r="G6" s="72">
        <v>13.034910148604965</v>
      </c>
      <c r="H6" s="72">
        <v>8.7743089611819158</v>
      </c>
      <c r="I6" s="72">
        <v>9.2287256946847709</v>
      </c>
      <c r="J6" s="72">
        <v>12.7233099938826</v>
      </c>
      <c r="K6" s="72">
        <v>8.784280861872098</v>
      </c>
      <c r="L6" s="72">
        <v>8.9039758094771848</v>
      </c>
      <c r="M6" s="72">
        <v>10.185818388399561</v>
      </c>
      <c r="N6" s="72">
        <v>9.1133842552738979</v>
      </c>
      <c r="O6" s="72">
        <v>6.856076277248607</v>
      </c>
      <c r="P6" s="72">
        <v>4.1662959987785451</v>
      </c>
      <c r="Q6" s="72">
        <v>9.0516777159327741</v>
      </c>
      <c r="R6" s="72">
        <v>9.0064913083629179</v>
      </c>
      <c r="S6" s="72">
        <v>9.1889221713312086</v>
      </c>
      <c r="T6" s="72">
        <v>7.661400435834727</v>
      </c>
      <c r="U6" s="72">
        <v>7.2592286042462018</v>
      </c>
      <c r="V6" s="72">
        <v>4.5914515066079842</v>
      </c>
      <c r="W6" s="72">
        <v>7.3936693479087401</v>
      </c>
      <c r="DA6" s="89" t="s">
        <v>392</v>
      </c>
    </row>
    <row r="7" spans="1:105" ht="12" customHeight="1" x14ac:dyDescent="0.25">
      <c r="A7" s="28" t="s">
        <v>205</v>
      </c>
      <c r="B7" s="72">
        <v>139.87752850794496</v>
      </c>
      <c r="C7" s="72">
        <v>134.28588745244167</v>
      </c>
      <c r="D7" s="72">
        <v>158.77182731483575</v>
      </c>
      <c r="E7" s="72">
        <v>179.22865896912572</v>
      </c>
      <c r="F7" s="72">
        <v>172.47774199902739</v>
      </c>
      <c r="G7" s="72">
        <v>152.91272413407967</v>
      </c>
      <c r="H7" s="72">
        <v>144.35409681589985</v>
      </c>
      <c r="I7" s="72">
        <v>106.45689856901966</v>
      </c>
      <c r="J7" s="72">
        <v>118.60147622123159</v>
      </c>
      <c r="K7" s="72">
        <v>114.35019955746318</v>
      </c>
      <c r="L7" s="72">
        <v>123.93623146350245</v>
      </c>
      <c r="M7" s="72">
        <v>99.46663710546801</v>
      </c>
      <c r="N7" s="72">
        <v>88.830397854388508</v>
      </c>
      <c r="O7" s="72">
        <v>75.682170036960557</v>
      </c>
      <c r="P7" s="72">
        <v>60.303033480321425</v>
      </c>
      <c r="Q7" s="72">
        <v>60.464889256780815</v>
      </c>
      <c r="R7" s="72">
        <v>56.755279603401114</v>
      </c>
      <c r="S7" s="72">
        <v>53.336736803860674</v>
      </c>
      <c r="T7" s="72">
        <v>51.461219942918369</v>
      </c>
      <c r="U7" s="72">
        <v>53.904554103790289</v>
      </c>
      <c r="V7" s="72">
        <v>60.102749500899556</v>
      </c>
      <c r="W7" s="72">
        <v>50.360122847712866</v>
      </c>
      <c r="DA7" s="89" t="s">
        <v>393</v>
      </c>
    </row>
    <row r="8" spans="1:105" ht="12" customHeight="1" x14ac:dyDescent="0.25">
      <c r="A8" s="28" t="s">
        <v>192</v>
      </c>
      <c r="B8" s="72">
        <v>23.922016765125051</v>
      </c>
      <c r="C8" s="72">
        <v>26.231222982115007</v>
      </c>
      <c r="D8" s="72">
        <v>29.213109008959261</v>
      </c>
      <c r="E8" s="72">
        <v>37.741999777884246</v>
      </c>
      <c r="F8" s="72">
        <v>43.585415605984231</v>
      </c>
      <c r="G8" s="72">
        <v>45.619022686103825</v>
      </c>
      <c r="H8" s="72">
        <v>42.494897522635547</v>
      </c>
      <c r="I8" s="72">
        <v>39.852091942268487</v>
      </c>
      <c r="J8" s="72">
        <v>48.659205004964775</v>
      </c>
      <c r="K8" s="72">
        <v>51.434609697321662</v>
      </c>
      <c r="L8" s="72">
        <v>57.006701265271829</v>
      </c>
      <c r="M8" s="72">
        <v>57.132883027889427</v>
      </c>
      <c r="N8" s="72">
        <v>59.972627246744487</v>
      </c>
      <c r="O8" s="72">
        <v>59.575311395977643</v>
      </c>
      <c r="P8" s="72">
        <v>44.569394844051466</v>
      </c>
      <c r="Q8" s="72">
        <v>54.590446897184599</v>
      </c>
      <c r="R8" s="72">
        <v>62.638617833920662</v>
      </c>
      <c r="S8" s="72">
        <v>66.264805444577689</v>
      </c>
      <c r="T8" s="72">
        <v>62.223382892105647</v>
      </c>
      <c r="U8" s="72">
        <v>60.211066061280931</v>
      </c>
      <c r="V8" s="72">
        <v>60.936842648940335</v>
      </c>
      <c r="W8" s="72">
        <v>67.218115737355589</v>
      </c>
      <c r="DA8" s="89" t="s">
        <v>394</v>
      </c>
    </row>
    <row r="9" spans="1:105" ht="12" customHeight="1" x14ac:dyDescent="0.25">
      <c r="A9" s="28" t="s">
        <v>207</v>
      </c>
      <c r="B9" s="72">
        <v>188.13882742991947</v>
      </c>
      <c r="C9" s="72">
        <v>233.22337063555602</v>
      </c>
      <c r="D9" s="72">
        <v>184.31323893538377</v>
      </c>
      <c r="E9" s="72">
        <v>201.26594511514358</v>
      </c>
      <c r="F9" s="72">
        <v>197.65914580348255</v>
      </c>
      <c r="G9" s="72">
        <v>255.23409147456815</v>
      </c>
      <c r="H9" s="72">
        <v>229.33598677330909</v>
      </c>
      <c r="I9" s="72">
        <v>277.30119738643612</v>
      </c>
      <c r="J9" s="72">
        <v>275.92285484242575</v>
      </c>
      <c r="K9" s="72">
        <v>275.58398730561066</v>
      </c>
      <c r="L9" s="72">
        <v>291.86174652140755</v>
      </c>
      <c r="M9" s="72">
        <v>302.27082067066061</v>
      </c>
      <c r="N9" s="72">
        <v>303.48654707478164</v>
      </c>
      <c r="O9" s="72">
        <v>322.62316737371611</v>
      </c>
      <c r="P9" s="72">
        <v>262.36848053001791</v>
      </c>
      <c r="Q9" s="72">
        <v>304.92995460152372</v>
      </c>
      <c r="R9" s="72">
        <v>310.84101055140218</v>
      </c>
      <c r="S9" s="72">
        <v>295.93695970029535</v>
      </c>
      <c r="T9" s="72">
        <v>263.99817566846099</v>
      </c>
      <c r="U9" s="72">
        <v>251.36821717402464</v>
      </c>
      <c r="V9" s="72">
        <v>255.02946854930144</v>
      </c>
      <c r="W9" s="72">
        <v>293.84792305040639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63.80836864128424</v>
      </c>
      <c r="C11" s="72">
        <v>71.566594115252016</v>
      </c>
      <c r="D11" s="72">
        <v>65.970175863624391</v>
      </c>
      <c r="E11" s="72">
        <v>68.31415003781332</v>
      </c>
      <c r="F11" s="72">
        <v>72.570113902997434</v>
      </c>
      <c r="G11" s="72">
        <v>75.725516600534178</v>
      </c>
      <c r="H11" s="72">
        <v>68.682381867840249</v>
      </c>
      <c r="I11" s="72">
        <v>64.181660813956171</v>
      </c>
      <c r="J11" s="72">
        <v>69.000751137500984</v>
      </c>
      <c r="K11" s="72">
        <v>66.408459962703475</v>
      </c>
      <c r="L11" s="72">
        <v>70.963742894115782</v>
      </c>
      <c r="M11" s="72">
        <v>62.104018056718019</v>
      </c>
      <c r="N11" s="72">
        <v>56.996820178501608</v>
      </c>
      <c r="O11" s="72">
        <v>56.207104240570963</v>
      </c>
      <c r="P11" s="72">
        <v>43.757140150814543</v>
      </c>
      <c r="Q11" s="72">
        <v>52.665290298827706</v>
      </c>
      <c r="R11" s="72">
        <v>57.559121747709362</v>
      </c>
      <c r="S11" s="72">
        <v>55.364077979202925</v>
      </c>
      <c r="T11" s="72">
        <v>51.932406071527559</v>
      </c>
      <c r="U11" s="72">
        <v>50.712510432032381</v>
      </c>
      <c r="V11" s="72">
        <v>52.314066055172617</v>
      </c>
      <c r="W11" s="72">
        <v>58.133025739314967</v>
      </c>
      <c r="DA11" s="89" t="s">
        <v>397</v>
      </c>
    </row>
    <row r="12" spans="1:105" ht="12" customHeight="1" x14ac:dyDescent="0.25">
      <c r="A12" s="28" t="s">
        <v>95</v>
      </c>
      <c r="B12" s="72">
        <v>2.5581644838595099</v>
      </c>
      <c r="C12" s="72">
        <v>2.8213559345424626</v>
      </c>
      <c r="D12" s="72">
        <v>2.7992078836829357</v>
      </c>
      <c r="E12" s="72">
        <v>3.420291987720204</v>
      </c>
      <c r="F12" s="72">
        <v>4.4987307999949087</v>
      </c>
      <c r="G12" s="72">
        <v>6.0320090655870366</v>
      </c>
      <c r="H12" s="72">
        <v>7.1642873940432867</v>
      </c>
      <c r="I12" s="72">
        <v>8.4899166698385216</v>
      </c>
      <c r="J12" s="72">
        <v>10.898483450013089</v>
      </c>
      <c r="K12" s="72">
        <v>12.711410519811897</v>
      </c>
      <c r="L12" s="72">
        <v>16.023334679277443</v>
      </c>
      <c r="M12" s="72">
        <v>19.0228707455774</v>
      </c>
      <c r="N12" s="72">
        <v>26.842810359669308</v>
      </c>
      <c r="O12" s="72">
        <v>32.26533919346079</v>
      </c>
      <c r="P12" s="72">
        <v>32.79789480333163</v>
      </c>
      <c r="Q12" s="72">
        <v>44.296162650587917</v>
      </c>
      <c r="R12" s="72">
        <v>51.576582275476355</v>
      </c>
      <c r="S12" s="72">
        <v>54.278105138706096</v>
      </c>
      <c r="T12" s="72">
        <v>56.12553476787096</v>
      </c>
      <c r="U12" s="72">
        <v>57.655982486125282</v>
      </c>
      <c r="V12" s="72">
        <v>69.402533285907694</v>
      </c>
      <c r="W12" s="72">
        <v>83.154630807971174</v>
      </c>
      <c r="DA12" s="89" t="s">
        <v>398</v>
      </c>
    </row>
    <row r="13" spans="1:105" ht="12" customHeight="1" x14ac:dyDescent="0.25">
      <c r="A13" s="73" t="s">
        <v>94</v>
      </c>
      <c r="B13" s="74">
        <v>6.7279388926817827</v>
      </c>
      <c r="C13" s="74">
        <v>7.4149648454981216</v>
      </c>
      <c r="D13" s="74">
        <v>8.3543696224221371</v>
      </c>
      <c r="E13" s="74">
        <v>10.769154150066161</v>
      </c>
      <c r="F13" s="74">
        <v>10.44769660756687</v>
      </c>
      <c r="G13" s="74">
        <v>9.9152729120123908</v>
      </c>
      <c r="H13" s="74">
        <v>9.9313038111707304</v>
      </c>
      <c r="I13" s="74">
        <v>8.6299130848302248</v>
      </c>
      <c r="J13" s="74">
        <v>10.886077014622991</v>
      </c>
      <c r="K13" s="74">
        <v>11.470533234586577</v>
      </c>
      <c r="L13" s="74">
        <v>11.513889240117228</v>
      </c>
      <c r="M13" s="74">
        <v>9.7788545734550461</v>
      </c>
      <c r="N13" s="74">
        <v>9.2882617566843564</v>
      </c>
      <c r="O13" s="74">
        <v>9.6930470124788943</v>
      </c>
      <c r="P13" s="74">
        <v>11.257654394383547</v>
      </c>
      <c r="Q13" s="74">
        <v>8.1096907983673585</v>
      </c>
      <c r="R13" s="74">
        <v>7.5199160631508901</v>
      </c>
      <c r="S13" s="74">
        <v>8.4787821737004041</v>
      </c>
      <c r="T13" s="74">
        <v>10.79832301600841</v>
      </c>
      <c r="U13" s="74">
        <v>15.977346524131011</v>
      </c>
      <c r="V13" s="74">
        <v>21.480137892866534</v>
      </c>
      <c r="W13" s="74">
        <v>21.920059144412633</v>
      </c>
      <c r="DA13" s="90" t="s">
        <v>399</v>
      </c>
    </row>
    <row r="14" spans="1:105" ht="12" customHeight="1" x14ac:dyDescent="0.25">
      <c r="A14" s="75" t="s">
        <v>97</v>
      </c>
      <c r="B14" s="76">
        <v>6.5121360611148402</v>
      </c>
      <c r="C14" s="76">
        <v>6.7251274831147283</v>
      </c>
      <c r="D14" s="76">
        <v>6.8535976489653514</v>
      </c>
      <c r="E14" s="76">
        <v>7.7607667851205449</v>
      </c>
      <c r="F14" s="76">
        <v>7.5803169087593787</v>
      </c>
      <c r="G14" s="76">
        <v>7.4256135073031446</v>
      </c>
      <c r="H14" s="76">
        <v>6.7508895248043927</v>
      </c>
      <c r="I14" s="76">
        <v>6.0526444555578953</v>
      </c>
      <c r="J14" s="76">
        <v>6.6004111910642242</v>
      </c>
      <c r="K14" s="76">
        <v>6.4105172770972398</v>
      </c>
      <c r="L14" s="76">
        <v>6.8138855693398037</v>
      </c>
      <c r="M14" s="76">
        <v>6.2969976944540811</v>
      </c>
      <c r="N14" s="76">
        <v>6.0154151608269988</v>
      </c>
      <c r="O14" s="76">
        <v>5.7838157659406484</v>
      </c>
      <c r="P14" s="76">
        <v>4.4973405981615215</v>
      </c>
      <c r="Q14" s="76">
        <v>5.165656593404309</v>
      </c>
      <c r="R14" s="76">
        <v>5.286764773545074</v>
      </c>
      <c r="S14" s="76">
        <v>5.1284327159812912</v>
      </c>
      <c r="T14" s="76">
        <v>4.6667673004682584</v>
      </c>
      <c r="U14" s="76">
        <v>4.5256597351559957</v>
      </c>
      <c r="V14" s="76">
        <v>4.623991190689182</v>
      </c>
      <c r="W14" s="76">
        <v>4.9447898531582561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0.87948871338191781</v>
      </c>
      <c r="C15" s="69">
        <f t="shared" si="6"/>
        <v>1.1094039825216462</v>
      </c>
      <c r="D15" s="69">
        <f t="shared" si="6"/>
        <v>1.4045600379693972</v>
      </c>
      <c r="E15" s="69">
        <f t="shared" si="6"/>
        <v>3.406837994733205</v>
      </c>
      <c r="F15" s="69">
        <f t="shared" si="6"/>
        <v>2.0788226277966442</v>
      </c>
      <c r="G15" s="69">
        <f t="shared" si="6"/>
        <v>2.7148105994645015</v>
      </c>
      <c r="H15" s="69">
        <f t="shared" si="6"/>
        <v>4.1759258170039324</v>
      </c>
      <c r="I15" s="69">
        <f t="shared" si="6"/>
        <v>4.8907053210256457</v>
      </c>
      <c r="J15" s="69">
        <f t="shared" si="6"/>
        <v>5.8425672855235087</v>
      </c>
      <c r="K15" s="69">
        <f t="shared" si="6"/>
        <v>6.867165623164575</v>
      </c>
      <c r="L15" s="69">
        <f t="shared" si="6"/>
        <v>9.0768334357501281</v>
      </c>
      <c r="M15" s="69">
        <f t="shared" si="6"/>
        <v>10.074609644394105</v>
      </c>
      <c r="N15" s="69">
        <f t="shared" si="6"/>
        <v>18.384063892353318</v>
      </c>
      <c r="O15" s="69">
        <f t="shared" si="6"/>
        <v>18.32012656180132</v>
      </c>
      <c r="P15" s="69">
        <f t="shared" si="6"/>
        <v>7.4119291312803854</v>
      </c>
      <c r="Q15" s="69">
        <f t="shared" si="6"/>
        <v>23.710789531886618</v>
      </c>
      <c r="R15" s="69">
        <f t="shared" si="6"/>
        <v>14.762197381987892</v>
      </c>
      <c r="S15" s="69">
        <f t="shared" si="6"/>
        <v>25.347212383844447</v>
      </c>
      <c r="T15" s="69">
        <f t="shared" si="6"/>
        <v>19.946481923437307</v>
      </c>
      <c r="U15" s="69">
        <f t="shared" si="6"/>
        <v>27.670533042761388</v>
      </c>
      <c r="V15" s="69">
        <f t="shared" si="6"/>
        <v>20.845076855265098</v>
      </c>
      <c r="W15" s="69">
        <f t="shared" si="6"/>
        <v>37.105296638857205</v>
      </c>
      <c r="DA15" s="88" t="s">
        <v>401</v>
      </c>
    </row>
    <row r="16" spans="1:105" ht="12" customHeight="1" x14ac:dyDescent="0.25">
      <c r="A16" s="28" t="s">
        <v>91</v>
      </c>
      <c r="B16" s="72">
        <v>0.87948871338191781</v>
      </c>
      <c r="C16" s="72">
        <v>1.1094039825216462</v>
      </c>
      <c r="D16" s="72">
        <v>1.4045600379693972</v>
      </c>
      <c r="E16" s="72">
        <v>3.406837994733205</v>
      </c>
      <c r="F16" s="72">
        <v>2.0788226277966442</v>
      </c>
      <c r="G16" s="72">
        <v>2.7148105994645015</v>
      </c>
      <c r="H16" s="72">
        <v>4.1759258170039324</v>
      </c>
      <c r="I16" s="72">
        <v>4.8907053210256457</v>
      </c>
      <c r="J16" s="72">
        <v>5.8425672855235087</v>
      </c>
      <c r="K16" s="72">
        <v>6.867165623164575</v>
      </c>
      <c r="L16" s="72">
        <v>9.0768334357501281</v>
      </c>
      <c r="M16" s="72">
        <v>10.074609644394105</v>
      </c>
      <c r="N16" s="72">
        <v>18.384063892353318</v>
      </c>
      <c r="O16" s="72">
        <v>18.32012656180132</v>
      </c>
      <c r="P16" s="72">
        <v>7.4119291312803854</v>
      </c>
      <c r="Q16" s="72">
        <v>23.710789531886618</v>
      </c>
      <c r="R16" s="72">
        <v>14.762197381987892</v>
      </c>
      <c r="S16" s="72">
        <v>25.347212383844447</v>
      </c>
      <c r="T16" s="72">
        <v>19.946481923437307</v>
      </c>
      <c r="U16" s="72">
        <v>27.670533042761388</v>
      </c>
      <c r="V16" s="72">
        <v>20.845076855265098</v>
      </c>
      <c r="W16" s="72">
        <v>37.105296638857205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93.017636320478317</v>
      </c>
      <c r="C17" s="69">
        <f t="shared" si="7"/>
        <v>89.918344702843228</v>
      </c>
      <c r="D17" s="69">
        <f t="shared" si="7"/>
        <v>97.474342397822852</v>
      </c>
      <c r="E17" s="69">
        <f t="shared" si="7"/>
        <v>107.01755475883256</v>
      </c>
      <c r="F17" s="69">
        <f t="shared" si="7"/>
        <v>112.59163601455627</v>
      </c>
      <c r="G17" s="69">
        <f t="shared" si="7"/>
        <v>104.7433396363208</v>
      </c>
      <c r="H17" s="69">
        <f t="shared" si="7"/>
        <v>115.86363080053265</v>
      </c>
      <c r="I17" s="69">
        <f t="shared" si="7"/>
        <v>108.51684611882548</v>
      </c>
      <c r="J17" s="69">
        <f t="shared" si="7"/>
        <v>116.75958381910908</v>
      </c>
      <c r="K17" s="69">
        <f t="shared" si="7"/>
        <v>121.84653700911157</v>
      </c>
      <c r="L17" s="69">
        <f t="shared" si="7"/>
        <v>123.55276702071808</v>
      </c>
      <c r="M17" s="69">
        <f t="shared" si="7"/>
        <v>125.25854275688667</v>
      </c>
      <c r="N17" s="69">
        <f t="shared" si="7"/>
        <v>124.69985615219642</v>
      </c>
      <c r="O17" s="69">
        <f t="shared" si="7"/>
        <v>125.00262199796826</v>
      </c>
      <c r="P17" s="69">
        <f t="shared" si="7"/>
        <v>121.82295378813322</v>
      </c>
      <c r="Q17" s="69">
        <f t="shared" si="7"/>
        <v>123.36215873252883</v>
      </c>
      <c r="R17" s="69">
        <f t="shared" ref="R17:V17" si="8">SUM(R18:R26)</f>
        <v>123.78544495998047</v>
      </c>
      <c r="S17" s="69">
        <f t="shared" si="8"/>
        <v>123.83254474193093</v>
      </c>
      <c r="T17" s="69">
        <f t="shared" si="8"/>
        <v>122.42947158167887</v>
      </c>
      <c r="U17" s="69">
        <f t="shared" si="8"/>
        <v>121.55107390253545</v>
      </c>
      <c r="V17" s="69">
        <f t="shared" si="8"/>
        <v>116.66511834088682</v>
      </c>
      <c r="W17" s="69">
        <f t="shared" ref="W17" si="9">SUM(W18:W26)</f>
        <v>118.78125418500163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2.6447342148894868</v>
      </c>
      <c r="C19" s="72">
        <v>2.4485316316014374</v>
      </c>
      <c r="D19" s="72">
        <v>3.1417658710524208</v>
      </c>
      <c r="E19" s="72">
        <v>2.7369918855386217</v>
      </c>
      <c r="F19" s="72">
        <v>2.4763669636764045</v>
      </c>
      <c r="G19" s="72">
        <v>2.5886974457376342</v>
      </c>
      <c r="H19" s="72">
        <v>2.0926052851351087</v>
      </c>
      <c r="I19" s="72">
        <v>2.1577304428611699</v>
      </c>
      <c r="J19" s="72">
        <v>2.3638026588010632</v>
      </c>
      <c r="K19" s="72">
        <v>2.1828168687522145</v>
      </c>
      <c r="L19" s="72">
        <v>2.1425040535916589</v>
      </c>
      <c r="M19" s="72">
        <v>2.6039137642102839</v>
      </c>
      <c r="N19" s="72">
        <v>2.2540057499055206</v>
      </c>
      <c r="O19" s="72">
        <v>1.7846340839944674</v>
      </c>
      <c r="P19" s="72">
        <v>1.4485143200496748</v>
      </c>
      <c r="Q19" s="72">
        <v>2.447073653447235</v>
      </c>
      <c r="R19" s="72">
        <v>2.3382888913432671</v>
      </c>
      <c r="S19" s="72">
        <v>2.597877506085549</v>
      </c>
      <c r="T19" s="72">
        <v>2.5102242134945967</v>
      </c>
      <c r="U19" s="72">
        <v>2.6157547806791177</v>
      </c>
      <c r="V19" s="72">
        <v>1.6327829742549675</v>
      </c>
      <c r="W19" s="72">
        <v>2.3621538492322243</v>
      </c>
      <c r="DA19" s="89" t="s">
        <v>405</v>
      </c>
    </row>
    <row r="20" spans="1:105" ht="12" customHeight="1" x14ac:dyDescent="0.25">
      <c r="A20" s="28" t="s">
        <v>205</v>
      </c>
      <c r="B20" s="72">
        <v>19.632469754963765</v>
      </c>
      <c r="C20" s="72">
        <v>16.311904633174152</v>
      </c>
      <c r="D20" s="72">
        <v>22.1937145494656</v>
      </c>
      <c r="E20" s="72">
        <v>24.592680845705672</v>
      </c>
      <c r="F20" s="72">
        <v>24.97713884373383</v>
      </c>
      <c r="G20" s="72">
        <v>18.991521163740785</v>
      </c>
      <c r="H20" s="72">
        <v>21.658474338005032</v>
      </c>
      <c r="I20" s="72">
        <v>14.82627221246767</v>
      </c>
      <c r="J20" s="72">
        <v>16.679204062213657</v>
      </c>
      <c r="K20" s="72">
        <v>16.94439303706767</v>
      </c>
      <c r="L20" s="72">
        <v>17.324393705934739</v>
      </c>
      <c r="M20" s="72">
        <v>13.998638769365405</v>
      </c>
      <c r="N20" s="72">
        <v>12.347745220549207</v>
      </c>
      <c r="O20" s="72">
        <v>10.219384821607564</v>
      </c>
      <c r="P20" s="72">
        <v>9.9039463902240676</v>
      </c>
      <c r="Q20" s="72">
        <v>8.3553807988737248</v>
      </c>
      <c r="R20" s="72">
        <v>7.3591634741089456</v>
      </c>
      <c r="S20" s="72">
        <v>6.9550238202192274</v>
      </c>
      <c r="T20" s="72">
        <v>7.3038728482862911</v>
      </c>
      <c r="U20" s="72">
        <v>7.7667510665814001</v>
      </c>
      <c r="V20" s="72">
        <v>8.189974264763622</v>
      </c>
      <c r="W20" s="72">
        <v>6.1410077051761132</v>
      </c>
      <c r="DA20" s="89" t="s">
        <v>406</v>
      </c>
    </row>
    <row r="21" spans="1:105" ht="12" customHeight="1" x14ac:dyDescent="0.25">
      <c r="A21" s="28" t="s">
        <v>192</v>
      </c>
      <c r="B21" s="72">
        <v>4.9643315725022514</v>
      </c>
      <c r="C21" s="72">
        <v>4.7092932457218035</v>
      </c>
      <c r="D21" s="72">
        <v>5.9856489205090186</v>
      </c>
      <c r="E21" s="72">
        <v>7.602154574389381</v>
      </c>
      <c r="F21" s="72">
        <v>9.2715725312259263</v>
      </c>
      <c r="G21" s="72">
        <v>8.3225155296913318</v>
      </c>
      <c r="H21" s="72">
        <v>9.3828357664059947</v>
      </c>
      <c r="I21" s="72">
        <v>8.1732356577380205</v>
      </c>
      <c r="J21" s="72">
        <v>10.095406179241577</v>
      </c>
      <c r="K21" s="72">
        <v>11.255526512537953</v>
      </c>
      <c r="L21" s="72">
        <v>11.77758884325298</v>
      </c>
      <c r="M21" s="72">
        <v>12.419362501572722</v>
      </c>
      <c r="N21" s="72">
        <v>13.177638006986482</v>
      </c>
      <c r="O21" s="72">
        <v>12.895813098755854</v>
      </c>
      <c r="P21" s="72">
        <v>11.412331001410738</v>
      </c>
      <c r="Q21" s="72">
        <v>12.111608566373542</v>
      </c>
      <c r="R21" s="72">
        <v>13.430880513053083</v>
      </c>
      <c r="S21" s="72">
        <v>14.538029006869419</v>
      </c>
      <c r="T21" s="72">
        <v>14.412794824142463</v>
      </c>
      <c r="U21" s="72">
        <v>13.915527046393169</v>
      </c>
      <c r="V21" s="72">
        <v>12.892806831439469</v>
      </c>
      <c r="W21" s="72">
        <v>13.064600568552098</v>
      </c>
      <c r="DA21" s="89" t="s">
        <v>407</v>
      </c>
    </row>
    <row r="22" spans="1:105" ht="12" customHeight="1" x14ac:dyDescent="0.25">
      <c r="A22" s="28" t="s">
        <v>207</v>
      </c>
      <c r="B22" s="72">
        <v>24.3620440941433</v>
      </c>
      <c r="C22" s="72">
        <v>26.12626000194058</v>
      </c>
      <c r="D22" s="72">
        <v>23.616601808478848</v>
      </c>
      <c r="E22" s="72">
        <v>25.491341850552519</v>
      </c>
      <c r="F22" s="72">
        <v>26.444998519784015</v>
      </c>
      <c r="G22" s="72">
        <v>29.245892119294499</v>
      </c>
      <c r="H22" s="72">
        <v>31.764985554366685</v>
      </c>
      <c r="I22" s="72">
        <v>35.664438248482433</v>
      </c>
      <c r="J22" s="72">
        <v>35.885086571910591</v>
      </c>
      <c r="K22" s="72">
        <v>37.801132728271774</v>
      </c>
      <c r="L22" s="72">
        <v>37.802598723679559</v>
      </c>
      <c r="M22" s="72">
        <v>41.215446426118405</v>
      </c>
      <c r="N22" s="72">
        <v>42.079694135679979</v>
      </c>
      <c r="O22" s="72">
        <v>43.762641423183013</v>
      </c>
      <c r="P22" s="72">
        <v>41.302432665766901</v>
      </c>
      <c r="Q22" s="72">
        <v>41.61267616577927</v>
      </c>
      <c r="R22" s="72">
        <v>41.182639846122512</v>
      </c>
      <c r="S22" s="72">
        <v>39.443792402470308</v>
      </c>
      <c r="T22" s="72">
        <v>36.82475540140581</v>
      </c>
      <c r="U22" s="72">
        <v>34.601429630148459</v>
      </c>
      <c r="V22" s="72">
        <v>32.041942202492947</v>
      </c>
      <c r="W22" s="72">
        <v>34.219605644266224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9.9211704475380209</v>
      </c>
      <c r="C24" s="72">
        <v>9.6263485217004483</v>
      </c>
      <c r="D24" s="72">
        <v>10.126721916777209</v>
      </c>
      <c r="E24" s="72">
        <v>10.308450597684876</v>
      </c>
      <c r="F24" s="72">
        <v>11.564834105432377</v>
      </c>
      <c r="G24" s="72">
        <v>10.349707302908229</v>
      </c>
      <c r="H24" s="72">
        <v>11.360606350027483</v>
      </c>
      <c r="I24" s="72">
        <v>9.8615685335086098</v>
      </c>
      <c r="J24" s="72">
        <v>10.725367501809988</v>
      </c>
      <c r="K24" s="72">
        <v>10.887295910276919</v>
      </c>
      <c r="L24" s="72">
        <v>10.984042082605047</v>
      </c>
      <c r="M24" s="72">
        <v>10.501808129697539</v>
      </c>
      <c r="N24" s="72">
        <v>9.9981835283654057</v>
      </c>
      <c r="O24" s="72">
        <v>10.753268695684284</v>
      </c>
      <c r="P24" s="72">
        <v>11.380661562694312</v>
      </c>
      <c r="Q24" s="72">
        <v>10.692071854835323</v>
      </c>
      <c r="R24" s="72">
        <v>10.457422322130686</v>
      </c>
      <c r="S24" s="72">
        <v>10.487710785121518</v>
      </c>
      <c r="T24" s="72">
        <v>10.898445976260032</v>
      </c>
      <c r="U24" s="72">
        <v>11.616210347744994</v>
      </c>
      <c r="V24" s="72">
        <v>11.337150992846112</v>
      </c>
      <c r="W24" s="72">
        <v>11.60003539682625</v>
      </c>
      <c r="DA24" s="89" t="s">
        <v>410</v>
      </c>
    </row>
    <row r="25" spans="1:105" ht="12" customHeight="1" x14ac:dyDescent="0.25">
      <c r="A25" s="73" t="s">
        <v>53</v>
      </c>
      <c r="B25" s="74">
        <v>26.835362590697734</v>
      </c>
      <c r="C25" s="74">
        <v>25.966857915480382</v>
      </c>
      <c r="D25" s="74">
        <v>27.632933183646394</v>
      </c>
      <c r="E25" s="74">
        <v>31.604593646406023</v>
      </c>
      <c r="F25" s="74">
        <v>33.175383692148266</v>
      </c>
      <c r="G25" s="74">
        <v>30.324799712093629</v>
      </c>
      <c r="H25" s="74">
        <v>34.325619637288824</v>
      </c>
      <c r="I25" s="74">
        <v>32.029645735719427</v>
      </c>
      <c r="J25" s="74">
        <v>34.824646337823516</v>
      </c>
      <c r="K25" s="74">
        <v>35.108390008954828</v>
      </c>
      <c r="L25" s="74">
        <v>35.305302552324797</v>
      </c>
      <c r="M25" s="74">
        <v>35.610430775552601</v>
      </c>
      <c r="N25" s="74">
        <v>35.049898195146632</v>
      </c>
      <c r="O25" s="74">
        <v>35.412073339919388</v>
      </c>
      <c r="P25" s="74">
        <v>36.128550221160388</v>
      </c>
      <c r="Q25" s="74">
        <v>37.753579851431255</v>
      </c>
      <c r="R25" s="74">
        <v>38.507849569283913</v>
      </c>
      <c r="S25" s="74">
        <v>39.266259114544056</v>
      </c>
      <c r="T25" s="74">
        <v>39.90096043330901</v>
      </c>
      <c r="U25" s="74">
        <v>40.447438864178345</v>
      </c>
      <c r="V25" s="74">
        <v>40.30752040441039</v>
      </c>
      <c r="W25" s="74">
        <v>41.226267186039053</v>
      </c>
      <c r="DA25" s="90" t="s">
        <v>411</v>
      </c>
    </row>
    <row r="26" spans="1:105" ht="12" customHeight="1" x14ac:dyDescent="0.25">
      <c r="A26" s="32" t="s">
        <v>52</v>
      </c>
      <c r="B26" s="77">
        <v>4.6575236457437654</v>
      </c>
      <c r="C26" s="77">
        <v>4.7291487532244183</v>
      </c>
      <c r="D26" s="77">
        <v>4.776956147893376</v>
      </c>
      <c r="E26" s="77">
        <v>4.6813413585554589</v>
      </c>
      <c r="F26" s="77">
        <v>4.6813413585554597</v>
      </c>
      <c r="G26" s="77">
        <v>4.9202063628546853</v>
      </c>
      <c r="H26" s="77">
        <v>5.2785038693035249</v>
      </c>
      <c r="I26" s="77">
        <v>5.8039552880481429</v>
      </c>
      <c r="J26" s="77">
        <v>6.1860705073086919</v>
      </c>
      <c r="K26" s="77">
        <v>7.6669819432502182</v>
      </c>
      <c r="L26" s="77">
        <v>8.2163370593293106</v>
      </c>
      <c r="M26" s="77">
        <v>8.9089423903697238</v>
      </c>
      <c r="N26" s="77">
        <v>9.7926913155631823</v>
      </c>
      <c r="O26" s="77">
        <v>10.174806534823682</v>
      </c>
      <c r="P26" s="77">
        <v>10.246517626827139</v>
      </c>
      <c r="Q26" s="77">
        <v>10.389767841788487</v>
      </c>
      <c r="R26" s="77">
        <v>10.509200343938042</v>
      </c>
      <c r="S26" s="77">
        <v>10.543852106620845</v>
      </c>
      <c r="T26" s="77">
        <v>10.578417884780658</v>
      </c>
      <c r="U26" s="77">
        <v>10.587962166809968</v>
      </c>
      <c r="V26" s="77">
        <v>10.262940670679324</v>
      </c>
      <c r="W26" s="77">
        <v>10.167583834909683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32.502839908126973</v>
      </c>
      <c r="C27" s="69">
        <f t="shared" si="10"/>
        <v>36.751076161065122</v>
      </c>
      <c r="D27" s="69">
        <f t="shared" si="10"/>
        <v>36.258717607683927</v>
      </c>
      <c r="E27" s="69">
        <f t="shared" si="10"/>
        <v>42.858150339648674</v>
      </c>
      <c r="F27" s="69">
        <f t="shared" si="10"/>
        <v>39.779947537690219</v>
      </c>
      <c r="G27" s="69">
        <f t="shared" si="10"/>
        <v>40.282244082009697</v>
      </c>
      <c r="H27" s="69">
        <f t="shared" si="10"/>
        <v>38.088997672417051</v>
      </c>
      <c r="I27" s="69">
        <f t="shared" si="10"/>
        <v>37.723299580257553</v>
      </c>
      <c r="J27" s="69">
        <f t="shared" si="10"/>
        <v>39.262654543513229</v>
      </c>
      <c r="K27" s="69">
        <f t="shared" si="10"/>
        <v>31.912647929129164</v>
      </c>
      <c r="L27" s="69">
        <f t="shared" si="10"/>
        <v>30.179043640836213</v>
      </c>
      <c r="M27" s="69">
        <f t="shared" si="10"/>
        <v>30.751464369151186</v>
      </c>
      <c r="N27" s="69">
        <f t="shared" si="10"/>
        <v>30.911766881497527</v>
      </c>
      <c r="O27" s="69">
        <f t="shared" si="10"/>
        <v>31.154265790824024</v>
      </c>
      <c r="P27" s="69">
        <f t="shared" si="10"/>
        <v>31.338342895754369</v>
      </c>
      <c r="Q27" s="69">
        <f t="shared" si="10"/>
        <v>32.212071453047137</v>
      </c>
      <c r="R27" s="69">
        <f t="shared" ref="R27:V27" si="11">SUM(R28:R32)</f>
        <v>32.471206031610002</v>
      </c>
      <c r="S27" s="69">
        <f t="shared" si="11"/>
        <v>32.589435752984002</v>
      </c>
      <c r="T27" s="69">
        <f t="shared" si="11"/>
        <v>32.500021394018006</v>
      </c>
      <c r="U27" s="69">
        <f t="shared" si="11"/>
        <v>32.778402049705427</v>
      </c>
      <c r="V27" s="69">
        <f t="shared" si="11"/>
        <v>42.654597342629714</v>
      </c>
      <c r="W27" s="69">
        <f t="shared" ref="W27" si="12">SUM(W28:W32)</f>
        <v>40.333865313371859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12.588357374601561</v>
      </c>
      <c r="C29" s="72">
        <v>13.029920159492592</v>
      </c>
      <c r="D29" s="72">
        <v>16.068344286907916</v>
      </c>
      <c r="E29" s="72">
        <v>11.987090416196569</v>
      </c>
      <c r="F29" s="72">
        <v>11.097885293388227</v>
      </c>
      <c r="G29" s="72">
        <v>12.874865314351553</v>
      </c>
      <c r="H29" s="72">
        <v>10.983786644074337</v>
      </c>
      <c r="I29" s="72">
        <v>10.544221613434715</v>
      </c>
      <c r="J29" s="72">
        <v>9.8159672500340154</v>
      </c>
      <c r="K29" s="72">
        <v>10.782266233985869</v>
      </c>
      <c r="L29" s="72">
        <v>10.235709875856529</v>
      </c>
      <c r="M29" s="72">
        <v>10.001326664856641</v>
      </c>
      <c r="N29" s="72">
        <v>9.7764998977539204</v>
      </c>
      <c r="O29" s="72">
        <v>9.5443143186096702</v>
      </c>
      <c r="P29" s="72">
        <v>9.3451394080680927</v>
      </c>
      <c r="Q29" s="72">
        <v>9.0314359746947197</v>
      </c>
      <c r="R29" s="72">
        <v>8.7698649932961814</v>
      </c>
      <c r="S29" s="72">
        <v>8.5131186165851975</v>
      </c>
      <c r="T29" s="72">
        <v>8.2352775849030078</v>
      </c>
      <c r="U29" s="72">
        <v>7.955167387292116</v>
      </c>
      <c r="V29" s="72">
        <v>10.655048533465646</v>
      </c>
      <c r="W29" s="72">
        <v>9.5828963357086447</v>
      </c>
      <c r="DA29" s="89" t="s">
        <v>415</v>
      </c>
    </row>
    <row r="30" spans="1:105" ht="12" customHeight="1" x14ac:dyDescent="0.25">
      <c r="A30" s="28" t="s">
        <v>192</v>
      </c>
      <c r="B30" s="72">
        <v>1.7381910273812675</v>
      </c>
      <c r="C30" s="72">
        <v>1.9232869804486914</v>
      </c>
      <c r="D30" s="72">
        <v>2.2393924474003764</v>
      </c>
      <c r="E30" s="72">
        <v>3.0783795900938444</v>
      </c>
      <c r="F30" s="72">
        <v>3.3138583411083791</v>
      </c>
      <c r="G30" s="72">
        <v>3.2377543977966066</v>
      </c>
      <c r="H30" s="72">
        <v>3.1213128219546418</v>
      </c>
      <c r="I30" s="72">
        <v>2.8675828097992606</v>
      </c>
      <c r="J30" s="72">
        <v>3.4215350713545547</v>
      </c>
      <c r="K30" s="72">
        <v>2.9711680796827169</v>
      </c>
      <c r="L30" s="72">
        <v>2.9000213003765931</v>
      </c>
      <c r="M30" s="72">
        <v>3.0604613537591909</v>
      </c>
      <c r="N30" s="72">
        <v>3.2843042827767737</v>
      </c>
      <c r="O30" s="72">
        <v>3.2262582714424859</v>
      </c>
      <c r="P30" s="72">
        <v>2.9167261904917594</v>
      </c>
      <c r="Q30" s="72">
        <v>3.1070159569262525</v>
      </c>
      <c r="R30" s="72">
        <v>3.0518033822189916</v>
      </c>
      <c r="S30" s="72">
        <v>2.9643515426125617</v>
      </c>
      <c r="T30" s="72">
        <v>2.8709117882224029</v>
      </c>
      <c r="U30" s="72">
        <v>2.7771601128273553</v>
      </c>
      <c r="V30" s="72">
        <v>3.7254357430371252</v>
      </c>
      <c r="W30" s="72">
        <v>3.3551735571179071</v>
      </c>
      <c r="DA30" s="89" t="s">
        <v>416</v>
      </c>
    </row>
    <row r="31" spans="1:105" ht="12" customHeight="1" x14ac:dyDescent="0.25">
      <c r="A31" s="28" t="s">
        <v>207</v>
      </c>
      <c r="B31" s="72">
        <v>3.3406783292722193</v>
      </c>
      <c r="C31" s="72">
        <v>4.1751349986012585</v>
      </c>
      <c r="D31" s="72">
        <v>3.3951976251791134</v>
      </c>
      <c r="E31" s="72">
        <v>3.9454377767239106</v>
      </c>
      <c r="F31" s="72">
        <v>3.6205188802033366</v>
      </c>
      <c r="G31" s="72">
        <v>4.3769081075539713</v>
      </c>
      <c r="H31" s="72">
        <v>4.0805324494908461</v>
      </c>
      <c r="I31" s="72">
        <v>4.845559263070248</v>
      </c>
      <c r="J31" s="72">
        <v>4.7200032277945825</v>
      </c>
      <c r="K31" s="72">
        <v>3.88148999644143</v>
      </c>
      <c r="L31" s="72">
        <v>3.6273318201471199</v>
      </c>
      <c r="M31" s="72">
        <v>3.5284450365326423</v>
      </c>
      <c r="N31" s="72">
        <v>3.4327119808646529</v>
      </c>
      <c r="O31" s="72">
        <v>3.3401281948197612</v>
      </c>
      <c r="P31" s="72">
        <v>3.2505946304509385</v>
      </c>
      <c r="Q31" s="72">
        <v>3.1346416604055851</v>
      </c>
      <c r="R31" s="72">
        <v>3.0415624492659412</v>
      </c>
      <c r="S31" s="72">
        <v>2.9518278413274706</v>
      </c>
      <c r="T31" s="72">
        <v>2.8567566888824305</v>
      </c>
      <c r="U31" s="72">
        <v>2.7640373430280381</v>
      </c>
      <c r="V31" s="72">
        <v>3.7492354498054752</v>
      </c>
      <c r="W31" s="72">
        <v>3.424269173430285</v>
      </c>
      <c r="DA31" s="89" t="s">
        <v>417</v>
      </c>
    </row>
    <row r="32" spans="1:105" ht="12" customHeight="1" x14ac:dyDescent="0.25">
      <c r="A32" s="32" t="s">
        <v>53</v>
      </c>
      <c r="B32" s="77">
        <v>14.835613176871924</v>
      </c>
      <c r="C32" s="77">
        <v>17.622734022522579</v>
      </c>
      <c r="D32" s="77">
        <v>14.555783248196517</v>
      </c>
      <c r="E32" s="77">
        <v>23.847242556634352</v>
      </c>
      <c r="F32" s="77">
        <v>21.747685022990275</v>
      </c>
      <c r="G32" s="77">
        <v>19.792716262307565</v>
      </c>
      <c r="H32" s="77">
        <v>19.90336575689723</v>
      </c>
      <c r="I32" s="77">
        <v>19.465935893953329</v>
      </c>
      <c r="J32" s="77">
        <v>21.305148994330075</v>
      </c>
      <c r="K32" s="77">
        <v>14.277723619019149</v>
      </c>
      <c r="L32" s="77">
        <v>13.415980644455972</v>
      </c>
      <c r="M32" s="77">
        <v>14.161231314002713</v>
      </c>
      <c r="N32" s="77">
        <v>14.418250720102177</v>
      </c>
      <c r="O32" s="77">
        <v>15.043565005952107</v>
      </c>
      <c r="P32" s="77">
        <v>15.825882666743578</v>
      </c>
      <c r="Q32" s="77">
        <v>16.938977861020579</v>
      </c>
      <c r="R32" s="77">
        <v>17.607975206828886</v>
      </c>
      <c r="S32" s="77">
        <v>18.160137752458773</v>
      </c>
      <c r="T32" s="77">
        <v>18.537075332010165</v>
      </c>
      <c r="U32" s="77">
        <v>19.28203720655792</v>
      </c>
      <c r="V32" s="77">
        <v>24.524877616321469</v>
      </c>
      <c r="W32" s="77">
        <v>23.971526247115026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0.52004420127492512</v>
      </c>
      <c r="C3" s="66">
        <f>IF(RES_hh_tes!C3=0,"",RES_hh_tes!C3/RES_hh_fec!C3)</f>
        <v>0.52563937005280226</v>
      </c>
      <c r="D3" s="66">
        <f>IF(RES_hh_tes!D3=0,"",RES_hh_tes!D3/RES_hh_fec!D3)</f>
        <v>0.53419296179974884</v>
      </c>
      <c r="E3" s="66">
        <f>IF(RES_hh_tes!E3=0,"",RES_hh_tes!E3/RES_hh_fec!E3)</f>
        <v>0.54269462498039522</v>
      </c>
      <c r="F3" s="66">
        <f>IF(RES_hh_tes!F3=0,"",RES_hh_tes!F3/RES_hh_fec!F3)</f>
        <v>0.55277879936364405</v>
      </c>
      <c r="G3" s="66">
        <f>IF(RES_hh_tes!G3=0,"",RES_hh_tes!G3/RES_hh_fec!G3)</f>
        <v>0.56215399339904826</v>
      </c>
      <c r="H3" s="66">
        <f>IF(RES_hh_tes!H3=0,"",RES_hh_tes!H3/RES_hh_fec!H3)</f>
        <v>0.57698195765641802</v>
      </c>
      <c r="I3" s="66">
        <f>IF(RES_hh_tes!I3=0,"",RES_hh_tes!I3/RES_hh_fec!I3)</f>
        <v>0.59177970891361487</v>
      </c>
      <c r="J3" s="66">
        <f>IF(RES_hh_tes!J3=0,"",RES_hh_tes!J3/RES_hh_fec!J3)</f>
        <v>0.60457590198226485</v>
      </c>
      <c r="K3" s="66">
        <f>IF(RES_hh_tes!K3=0,"",RES_hh_tes!K3/RES_hh_fec!K3)</f>
        <v>0.61978512232891514</v>
      </c>
      <c r="L3" s="66">
        <f>IF(RES_hh_tes!L3=0,"",RES_hh_tes!L3/RES_hh_fec!L3)</f>
        <v>0.63592094548690903</v>
      </c>
      <c r="M3" s="66">
        <f>IF(RES_hh_tes!M3=0,"",RES_hh_tes!M3/RES_hh_fec!M3)</f>
        <v>0.65624241856905086</v>
      </c>
      <c r="N3" s="66">
        <f>IF(RES_hh_tes!N3=0,"",RES_hh_tes!N3/RES_hh_fec!N3)</f>
        <v>0.68594155329648554</v>
      </c>
      <c r="O3" s="66">
        <f>IF(RES_hh_tes!O3=0,"",RES_hh_tes!O3/RES_hh_fec!O3)</f>
        <v>0.7080228250446664</v>
      </c>
      <c r="P3" s="66">
        <f>IF(RES_hh_tes!P3=0,"",RES_hh_tes!P3/RES_hh_fec!P3)</f>
        <v>0.71269609420715119</v>
      </c>
      <c r="Q3" s="66">
        <f>IF(RES_hh_tes!Q3=0,"",RES_hh_tes!Q3/RES_hh_fec!Q3)</f>
        <v>0.73659588378737118</v>
      </c>
      <c r="R3" s="66">
        <f>IF(RES_hh_tes!R3=0,"",RES_hh_tes!R3/RES_hh_fec!R3)</f>
        <v>0.74335207564530748</v>
      </c>
      <c r="S3" s="66">
        <f>IF(RES_hh_tes!S3=0,"",RES_hh_tes!S3/RES_hh_fec!S3)</f>
        <v>0.76660911022317235</v>
      </c>
      <c r="T3" s="66">
        <f>IF(RES_hh_tes!T3=0,"",RES_hh_tes!T3/RES_hh_fec!T3)</f>
        <v>0.78087074478356255</v>
      </c>
      <c r="U3" s="66">
        <f>IF(RES_hh_tes!U3=0,"",RES_hh_tes!U3/RES_hh_fec!U3)</f>
        <v>0.8031866162495237</v>
      </c>
      <c r="V3" s="66">
        <f>IF(RES_hh_tes!V3=0,"",RES_hh_tes!V3/RES_hh_fec!V3)</f>
        <v>0.81559130167166782</v>
      </c>
      <c r="W3" s="66">
        <f>IF(RES_hh_tes!W3=0,"",RES_hh_tes!W3/RES_hh_fec!W3)</f>
        <v>0.84877654977082495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0.49948098482701125</v>
      </c>
      <c r="C4" s="70">
        <f>IF(RES_hh_tes!C4=0,"",RES_hh_tes!C4/RES_hh_fec!C4)</f>
        <v>0.50651430410719411</v>
      </c>
      <c r="D4" s="70">
        <f>IF(RES_hh_tes!D4=0,"",RES_hh_tes!D4/RES_hh_fec!D4)</f>
        <v>0.51424983479590836</v>
      </c>
      <c r="E4" s="70">
        <f>IF(RES_hh_tes!E4=0,"",RES_hh_tes!E4/RES_hh_fec!E4)</f>
        <v>0.52107520122972384</v>
      </c>
      <c r="F4" s="70">
        <f>IF(RES_hh_tes!F4=0,"",RES_hh_tes!F4/RES_hh_fec!F4)</f>
        <v>0.53285244853544544</v>
      </c>
      <c r="G4" s="70">
        <f>IF(RES_hh_tes!G4=0,"",RES_hh_tes!G4/RES_hh_fec!G4)</f>
        <v>0.54439451383064286</v>
      </c>
      <c r="H4" s="70">
        <f>IF(RES_hh_tes!H4=0,"",RES_hh_tes!H4/RES_hh_fec!H4)</f>
        <v>0.55715399492182915</v>
      </c>
      <c r="I4" s="70">
        <f>IF(RES_hh_tes!I4=0,"",RES_hh_tes!I4/RES_hh_fec!I4)</f>
        <v>0.57292996906890081</v>
      </c>
      <c r="J4" s="70">
        <f>IF(RES_hh_tes!J4=0,"",RES_hh_tes!J4/RES_hh_fec!J4)</f>
        <v>0.58604154264911779</v>
      </c>
      <c r="K4" s="70">
        <f>IF(RES_hh_tes!K4=0,"",RES_hh_tes!K4/RES_hh_fec!K4)</f>
        <v>0.60244892334554789</v>
      </c>
      <c r="L4" s="70">
        <f>IF(RES_hh_tes!L4=0,"",RES_hh_tes!L4/RES_hh_fec!L4)</f>
        <v>0.61944807703157156</v>
      </c>
      <c r="M4" s="70">
        <f>IF(RES_hh_tes!M4=0,"",RES_hh_tes!M4/RES_hh_fec!M4)</f>
        <v>0.63958622034484969</v>
      </c>
      <c r="N4" s="70">
        <f>IF(RES_hh_tes!N4=0,"",RES_hh_tes!N4/RES_hh_fec!N4)</f>
        <v>0.66568076333720705</v>
      </c>
      <c r="O4" s="70">
        <f>IF(RES_hh_tes!O4=0,"",RES_hh_tes!O4/RES_hh_fec!O4)</f>
        <v>0.68981029670812821</v>
      </c>
      <c r="P4" s="70">
        <f>IF(RES_hh_tes!P4=0,"",RES_hh_tes!P4/RES_hh_fec!P4)</f>
        <v>0.7019314965955552</v>
      </c>
      <c r="Q4" s="70">
        <f>IF(RES_hh_tes!Q4=0,"",RES_hh_tes!Q4/RES_hh_fec!Q4)</f>
        <v>0.71558159588659531</v>
      </c>
      <c r="R4" s="70">
        <f>IF(RES_hh_tes!R4=0,"",RES_hh_tes!R4/RES_hh_fec!R4)</f>
        <v>0.73101542387830876</v>
      </c>
      <c r="S4" s="70">
        <f>IF(RES_hh_tes!S4=0,"",RES_hh_tes!S4/RES_hh_fec!S4)</f>
        <v>0.74661796520453594</v>
      </c>
      <c r="T4" s="70">
        <f>IF(RES_hh_tes!T4=0,"",RES_hh_tes!T4/RES_hh_fec!T4)</f>
        <v>0.76599652515635852</v>
      </c>
      <c r="U4" s="70">
        <f>IF(RES_hh_tes!U4=0,"",RES_hh_tes!U4/RES_hh_fec!U4)</f>
        <v>0.78203000338869877</v>
      </c>
      <c r="V4" s="70">
        <f>IF(RES_hh_tes!V4=0,"",RES_hh_tes!V4/RES_hh_fec!V4)</f>
        <v>0.80546795181986552</v>
      </c>
      <c r="W4" s="70">
        <f>IF(RES_hh_tes!W4=0,"",RES_hh_tes!W4/RES_hh_fec!W4)</f>
        <v>0.82754222412229617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0.48137062541819697</v>
      </c>
      <c r="C6" s="78">
        <f>IF(RES_hh_tes!C6=0,"",RES_hh_tes!C6/RES_hh_fec!C6)</f>
        <v>0.48747470719066038</v>
      </c>
      <c r="D6" s="78">
        <f>IF(RES_hh_tes!D6=0,"",RES_hh_tes!D6/RES_hh_fec!D6)</f>
        <v>0.49358326786561629</v>
      </c>
      <c r="E6" s="78">
        <f>IF(RES_hh_tes!E6=0,"",RES_hh_tes!E6/RES_hh_fec!E6)</f>
        <v>0.49951897273356627</v>
      </c>
      <c r="F6" s="78">
        <f>IF(RES_hh_tes!F6=0,"",RES_hh_tes!F6/RES_hh_fec!F6)</f>
        <v>0.5050790027279507</v>
      </c>
      <c r="G6" s="78">
        <f>IF(RES_hh_tes!G6=0,"",RES_hh_tes!G6/RES_hh_fec!G6)</f>
        <v>0.50701591187726458</v>
      </c>
      <c r="H6" s="78">
        <f>IF(RES_hh_tes!H6=0,"",RES_hh_tes!H6/RES_hh_fec!H6)</f>
        <v>0.50892548091839396</v>
      </c>
      <c r="I6" s="78">
        <f>IF(RES_hh_tes!I6=0,"",RES_hh_tes!I6/RES_hh_fec!I6)</f>
        <v>0.51360820191170919</v>
      </c>
      <c r="J6" s="78">
        <f>IF(RES_hh_tes!J6=0,"",RES_hh_tes!J6/RES_hh_fec!J6)</f>
        <v>0.52316189502588228</v>
      </c>
      <c r="K6" s="78">
        <f>IF(RES_hh_tes!K6=0,"",RES_hh_tes!K6/RES_hh_fec!K6)</f>
        <v>0.53271601795998091</v>
      </c>
      <c r="L6" s="78">
        <f>IF(RES_hh_tes!L6=0,"",RES_hh_tes!L6/RES_hh_fec!L6)</f>
        <v>0.54422636584814221</v>
      </c>
      <c r="M6" s="78">
        <f>IF(RES_hh_tes!M6=0,"",RES_hh_tes!M6/RES_hh_fec!M6)</f>
        <v>0.55902539300368959</v>
      </c>
      <c r="N6" s="78">
        <f>IF(RES_hh_tes!N6=0,"",RES_hh_tes!N6/RES_hh_fec!N6)</f>
        <v>0.57388650119911999</v>
      </c>
      <c r="O6" s="78">
        <f>IF(RES_hh_tes!O6=0,"",RES_hh_tes!O6/RES_hh_fec!O6)</f>
        <v>0.59377465119946304</v>
      </c>
      <c r="P6" s="78">
        <f>IF(RES_hh_tes!P6=0,"",RES_hh_tes!P6/RES_hh_fec!P6)</f>
        <v>0.59954431566938282</v>
      </c>
      <c r="Q6" s="78">
        <f>IF(RES_hh_tes!Q6=0,"",RES_hh_tes!Q6/RES_hh_fec!Q6)</f>
        <v>0.61010124163690793</v>
      </c>
      <c r="R6" s="78">
        <f>IF(RES_hh_tes!R6=0,"",RES_hh_tes!R6/RES_hh_fec!R6)</f>
        <v>0.62403513761640528</v>
      </c>
      <c r="S6" s="78">
        <f>IF(RES_hh_tes!S6=0,"",RES_hh_tes!S6/RES_hh_fec!S6)</f>
        <v>0.63910894864525603</v>
      </c>
      <c r="T6" s="78">
        <f>IF(RES_hh_tes!T6=0,"",RES_hh_tes!T6/RES_hh_fec!T6)</f>
        <v>0.65221087097884889</v>
      </c>
      <c r="U6" s="78">
        <f>IF(RES_hh_tes!U6=0,"",RES_hh_tes!U6/RES_hh_fec!U6)</f>
        <v>0.65841845629680962</v>
      </c>
      <c r="V6" s="78">
        <f>IF(RES_hh_tes!V6=0,"",RES_hh_tes!V6/RES_hh_fec!V6)</f>
        <v>0.66314556707511807</v>
      </c>
      <c r="W6" s="78">
        <f>IF(RES_hh_tes!W6=0,"",RES_hh_tes!W6/RES_hh_fec!W6)</f>
        <v>0.66655803113617895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0.45754783722123421</v>
      </c>
      <c r="C7" s="78">
        <f>IF(RES_hh_tes!C7=0,"",RES_hh_tes!C7/RES_hh_fec!C7)</f>
        <v>0.46219813908393714</v>
      </c>
      <c r="D7" s="78">
        <f>IF(RES_hh_tes!D7=0,"",RES_hh_tes!D7/RES_hh_fec!D7)</f>
        <v>0.46683298671098628</v>
      </c>
      <c r="E7" s="78">
        <f>IF(RES_hh_tes!E7=0,"",RES_hh_tes!E7/RES_hh_fec!E7)</f>
        <v>0.47309815400298316</v>
      </c>
      <c r="F7" s="78">
        <f>IF(RES_hh_tes!F7=0,"",RES_hh_tes!F7/RES_hh_fec!F7)</f>
        <v>0.47805735890904444</v>
      </c>
      <c r="G7" s="78">
        <f>IF(RES_hh_tes!G7=0,"",RES_hh_tes!G7/RES_hh_fec!G7)</f>
        <v>0.4798268776810467</v>
      </c>
      <c r="H7" s="78">
        <f>IF(RES_hh_tes!H7=0,"",RES_hh_tes!H7/RES_hh_fec!H7)</f>
        <v>0.48241936942890384</v>
      </c>
      <c r="I7" s="78">
        <f>IF(RES_hh_tes!I7=0,"",RES_hh_tes!I7/RES_hh_fec!I7)</f>
        <v>0.48497246227289503</v>
      </c>
      <c r="J7" s="78">
        <f>IF(RES_hh_tes!J7=0,"",RES_hh_tes!J7/RES_hh_fec!J7)</f>
        <v>0.49279065992737514</v>
      </c>
      <c r="K7" s="78">
        <f>IF(RES_hh_tes!K7=0,"",RES_hh_tes!K7/RES_hh_fec!K7)</f>
        <v>0.50325651083028322</v>
      </c>
      <c r="L7" s="78">
        <f>IF(RES_hh_tes!L7=0,"",RES_hh_tes!L7/RES_hh_fec!L7)</f>
        <v>0.51625007090296504</v>
      </c>
      <c r="M7" s="78">
        <f>IF(RES_hh_tes!M7=0,"",RES_hh_tes!M7/RES_hh_fec!M7)</f>
        <v>0.5278796096427486</v>
      </c>
      <c r="N7" s="78">
        <f>IF(RES_hh_tes!N7=0,"",RES_hh_tes!N7/RES_hh_fec!N7)</f>
        <v>0.54403490291449208</v>
      </c>
      <c r="O7" s="78">
        <f>IF(RES_hh_tes!O7=0,"",RES_hh_tes!O7/RES_hh_fec!O7)</f>
        <v>0.56115310313798505</v>
      </c>
      <c r="P7" s="78">
        <f>IF(RES_hh_tes!P7=0,"",RES_hh_tes!P7/RES_hh_fec!P7)</f>
        <v>0.56307706627041865</v>
      </c>
      <c r="Q7" s="78">
        <f>IF(RES_hh_tes!Q7=0,"",RES_hh_tes!Q7/RES_hh_fec!Q7)</f>
        <v>0.56545361645539949</v>
      </c>
      <c r="R7" s="78">
        <f>IF(RES_hh_tes!R7=0,"",RES_hh_tes!R7/RES_hh_fec!R7)</f>
        <v>0.56946657804886247</v>
      </c>
      <c r="S7" s="78">
        <f>IF(RES_hh_tes!S7=0,"",RES_hh_tes!S7/RES_hh_fec!S7)</f>
        <v>0.58589079583512416</v>
      </c>
      <c r="T7" s="78">
        <f>IF(RES_hh_tes!T7=0,"",RES_hh_tes!T7/RES_hh_fec!T7)</f>
        <v>0.60737036844295167</v>
      </c>
      <c r="U7" s="78">
        <f>IF(RES_hh_tes!U7=0,"",RES_hh_tes!U7/RES_hh_fec!U7)</f>
        <v>0.62649473743721329</v>
      </c>
      <c r="V7" s="78">
        <f>IF(RES_hh_tes!V7=0,"",RES_hh_tes!V7/RES_hh_fec!V7)</f>
        <v>0.63612587862387904</v>
      </c>
      <c r="W7" s="78">
        <f>IF(RES_hh_tes!W7=0,"",RES_hh_tes!W7/RES_hh_fec!W7)</f>
        <v>0.64278119739352269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0.51314196118690814</v>
      </c>
      <c r="C8" s="78">
        <f>IF(RES_hh_tes!C8=0,"",RES_hh_tes!C8/RES_hh_fec!C8)</f>
        <v>0.52304771380240311</v>
      </c>
      <c r="D8" s="78">
        <f>IF(RES_hh_tes!D8=0,"",RES_hh_tes!D8/RES_hh_fec!D8)</f>
        <v>0.54071429950291006</v>
      </c>
      <c r="E8" s="78">
        <f>IF(RES_hh_tes!E8=0,"",RES_hh_tes!E8/RES_hh_fec!E8)</f>
        <v>0.55571895428314222</v>
      </c>
      <c r="F8" s="78">
        <f>IF(RES_hh_tes!F8=0,"",RES_hh_tes!F8/RES_hh_fec!F8)</f>
        <v>0.56891297468758339</v>
      </c>
      <c r="G8" s="78">
        <f>IF(RES_hh_tes!G8=0,"",RES_hh_tes!G8/RES_hh_fec!G8)</f>
        <v>0.57764619213376778</v>
      </c>
      <c r="H8" s="78">
        <f>IF(RES_hh_tes!H8=0,"",RES_hh_tes!H8/RES_hh_fec!H8)</f>
        <v>0.5864155326686018</v>
      </c>
      <c r="I8" s="78">
        <f>IF(RES_hh_tes!I8=0,"",RES_hh_tes!I8/RES_hh_fec!I8)</f>
        <v>0.59530702922237444</v>
      </c>
      <c r="J8" s="78">
        <f>IF(RES_hh_tes!J8=0,"",RES_hh_tes!J8/RES_hh_fec!J8)</f>
        <v>0.60779370751099548</v>
      </c>
      <c r="K8" s="78">
        <f>IF(RES_hh_tes!K8=0,"",RES_hh_tes!K8/RES_hh_fec!K8)</f>
        <v>0.62016081712461446</v>
      </c>
      <c r="L8" s="78">
        <f>IF(RES_hh_tes!L8=0,"",RES_hh_tes!L8/RES_hh_fec!L8)</f>
        <v>0.63237316275297817</v>
      </c>
      <c r="M8" s="78">
        <f>IF(RES_hh_tes!M8=0,"",RES_hh_tes!M8/RES_hh_fec!M8)</f>
        <v>0.6442179436110711</v>
      </c>
      <c r="N8" s="78">
        <f>IF(RES_hh_tes!N8=0,"",RES_hh_tes!N8/RES_hh_fec!N8)</f>
        <v>0.65609731648791214</v>
      </c>
      <c r="O8" s="78">
        <f>IF(RES_hh_tes!O8=0,"",RES_hh_tes!O8/RES_hh_fec!O8)</f>
        <v>0.66632582007003227</v>
      </c>
      <c r="P8" s="78">
        <f>IF(RES_hh_tes!P8=0,"",RES_hh_tes!P8/RES_hh_fec!P8)</f>
        <v>0.67054862895763545</v>
      </c>
      <c r="Q8" s="78">
        <f>IF(RES_hh_tes!Q8=0,"",RES_hh_tes!Q8/RES_hh_fec!Q8)</f>
        <v>0.67966988181214993</v>
      </c>
      <c r="R8" s="78">
        <f>IF(RES_hh_tes!R8=0,"",RES_hh_tes!R8/RES_hh_fec!R8)</f>
        <v>0.69288810224089803</v>
      </c>
      <c r="S8" s="78">
        <f>IF(RES_hh_tes!S8=0,"",RES_hh_tes!S8/RES_hh_fec!S8)</f>
        <v>0.7079730976790628</v>
      </c>
      <c r="T8" s="78">
        <f>IF(RES_hh_tes!T8=0,"",RES_hh_tes!T8/RES_hh_fec!T8)</f>
        <v>0.72095254299438061</v>
      </c>
      <c r="U8" s="78">
        <f>IF(RES_hh_tes!U8=0,"",RES_hh_tes!U8/RES_hh_fec!U8)</f>
        <v>0.73120295351762232</v>
      </c>
      <c r="V8" s="78">
        <f>IF(RES_hh_tes!V8=0,"",RES_hh_tes!V8/RES_hh_fec!V8)</f>
        <v>0.73978641704630455</v>
      </c>
      <c r="W8" s="78">
        <f>IF(RES_hh_tes!W8=0,"",RES_hh_tes!W8/RES_hh_fec!W8)</f>
        <v>0.74785303352368182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0.45801269518103443</v>
      </c>
      <c r="C9" s="78">
        <f>IF(RES_hh_tes!C9=0,"",RES_hh_tes!C9/RES_hh_fec!C9)</f>
        <v>0.46691051420127344</v>
      </c>
      <c r="D9" s="78">
        <f>IF(RES_hh_tes!D9=0,"",RES_hh_tes!D9/RES_hh_fec!D9)</f>
        <v>0.47620066138377531</v>
      </c>
      <c r="E9" s="78">
        <f>IF(RES_hh_tes!E9=0,"",RES_hh_tes!E9/RES_hh_fec!E9)</f>
        <v>0.4845652241801599</v>
      </c>
      <c r="F9" s="78">
        <f>IF(RES_hh_tes!F9=0,"",RES_hh_tes!F9/RES_hh_fec!F9)</f>
        <v>0.4957168693105285</v>
      </c>
      <c r="G9" s="78">
        <f>IF(RES_hh_tes!G9=0,"",RES_hh_tes!G9/RES_hh_fec!G9)</f>
        <v>0.51538703349983572</v>
      </c>
      <c r="H9" s="78">
        <f>IF(RES_hh_tes!H9=0,"",RES_hh_tes!H9/RES_hh_fec!H9)</f>
        <v>0.53521137791062434</v>
      </c>
      <c r="I9" s="78">
        <f>IF(RES_hh_tes!I9=0,"",RES_hh_tes!I9/RES_hh_fec!I9)</f>
        <v>0.55440632597656458</v>
      </c>
      <c r="J9" s="78">
        <f>IF(RES_hh_tes!J9=0,"",RES_hh_tes!J9/RES_hh_fec!J9)</f>
        <v>0.56834572407625872</v>
      </c>
      <c r="K9" s="78">
        <f>IF(RES_hh_tes!K9=0,"",RES_hh_tes!K9/RES_hh_fec!K9)</f>
        <v>0.5857230826070412</v>
      </c>
      <c r="L9" s="78">
        <f>IF(RES_hh_tes!L9=0,"",RES_hh_tes!L9/RES_hh_fec!L9)</f>
        <v>0.60403983355404101</v>
      </c>
      <c r="M9" s="78">
        <f>IF(RES_hh_tes!M9=0,"",RES_hh_tes!M9/RES_hh_fec!M9)</f>
        <v>0.62252769582770295</v>
      </c>
      <c r="N9" s="78">
        <f>IF(RES_hh_tes!N9=0,"",RES_hh_tes!N9/RES_hh_fec!N9)</f>
        <v>0.64281405885093967</v>
      </c>
      <c r="O9" s="78">
        <f>IF(RES_hh_tes!O9=0,"",RES_hh_tes!O9/RES_hh_fec!O9)</f>
        <v>0.65993802292773129</v>
      </c>
      <c r="P9" s="78">
        <f>IF(RES_hh_tes!P9=0,"",RES_hh_tes!P9/RES_hh_fec!P9)</f>
        <v>0.66359670494387168</v>
      </c>
      <c r="Q9" s="78">
        <f>IF(RES_hh_tes!Q9=0,"",RES_hh_tes!Q9/RES_hh_fec!Q9)</f>
        <v>0.66870020554377851</v>
      </c>
      <c r="R9" s="78">
        <f>IF(RES_hh_tes!R9=0,"",RES_hh_tes!R9/RES_hh_fec!R9)</f>
        <v>0.67462799535281737</v>
      </c>
      <c r="S9" s="78">
        <f>IF(RES_hh_tes!S9=0,"",RES_hh_tes!S9/RES_hh_fec!S9)</f>
        <v>0.68149885094665763</v>
      </c>
      <c r="T9" s="78">
        <f>IF(RES_hh_tes!T9=0,"",RES_hh_tes!T9/RES_hh_fec!T9)</f>
        <v>0.68934794995990023</v>
      </c>
      <c r="U9" s="78">
        <f>IF(RES_hh_tes!U9=0,"",RES_hh_tes!U9/RES_hh_fec!U9)</f>
        <v>0.69947198979806491</v>
      </c>
      <c r="V9" s="78">
        <f>IF(RES_hh_tes!V9=0,"",RES_hh_tes!V9/RES_hh_fec!V9)</f>
        <v>0.71100473702156775</v>
      </c>
      <c r="W9" s="78">
        <f>IF(RES_hh_tes!W9=0,"",RES_hh_tes!W9/RES_hh_fec!W9)</f>
        <v>0.72480259127269298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0.77768436372809413</v>
      </c>
      <c r="C11" s="78">
        <f>IF(RES_hh_tes!C11=0,"",RES_hh_tes!C11/RES_hh_fec!C11)</f>
        <v>0.77972309417438634</v>
      </c>
      <c r="D11" s="78">
        <f>IF(RES_hh_tes!D11=0,"",RES_hh_tes!D11/RES_hh_fec!D11)</f>
        <v>0.78135543609354252</v>
      </c>
      <c r="E11" s="78">
        <f>IF(RES_hh_tes!E11=0,"",RES_hh_tes!E11/RES_hh_fec!E11)</f>
        <v>0.78322537927044267</v>
      </c>
      <c r="F11" s="78">
        <f>IF(RES_hh_tes!F11=0,"",RES_hh_tes!F11/RES_hh_fec!F11)</f>
        <v>0.7859401418760128</v>
      </c>
      <c r="G11" s="78">
        <f>IF(RES_hh_tes!G11=0,"",RES_hh_tes!G11/RES_hh_fec!G11)</f>
        <v>0.78842763704347296</v>
      </c>
      <c r="H11" s="78">
        <f>IF(RES_hh_tes!H11=0,"",RES_hh_tes!H11/RES_hh_fec!H11)</f>
        <v>0.79119839355417876</v>
      </c>
      <c r="I11" s="78">
        <f>IF(RES_hh_tes!I11=0,"",RES_hh_tes!I11/RES_hh_fec!I11)</f>
        <v>0.79382793784213224</v>
      </c>
      <c r="J11" s="78">
        <f>IF(RES_hh_tes!J11=0,"",RES_hh_tes!J11/RES_hh_fec!J11)</f>
        <v>0.79714889254595522</v>
      </c>
      <c r="K11" s="78">
        <f>IF(RES_hh_tes!K11=0,"",RES_hh_tes!K11/RES_hh_fec!K11)</f>
        <v>0.80057277535717519</v>
      </c>
      <c r="L11" s="78">
        <f>IF(RES_hh_tes!L11=0,"",RES_hh_tes!L11/RES_hh_fec!L11)</f>
        <v>0.8042115814769456</v>
      </c>
      <c r="M11" s="78">
        <f>IF(RES_hh_tes!M11=0,"",RES_hh_tes!M11/RES_hh_fec!M11)</f>
        <v>0.8077894072466717</v>
      </c>
      <c r="N11" s="78">
        <f>IF(RES_hh_tes!N11=0,"",RES_hh_tes!N11/RES_hh_fec!N11)</f>
        <v>0.81206971499342584</v>
      </c>
      <c r="O11" s="78">
        <f>IF(RES_hh_tes!O11=0,"",RES_hh_tes!O11/RES_hh_fec!O11)</f>
        <v>0.81658136098159717</v>
      </c>
      <c r="P11" s="78">
        <f>IF(RES_hh_tes!P11=0,"",RES_hh_tes!P11/RES_hh_fec!P11)</f>
        <v>0.81768412201894258</v>
      </c>
      <c r="Q11" s="78">
        <f>IF(RES_hh_tes!Q11=0,"",RES_hh_tes!Q11/RES_hh_fec!Q11)</f>
        <v>0.82014007020701785</v>
      </c>
      <c r="R11" s="78">
        <f>IF(RES_hh_tes!R11=0,"",RES_hh_tes!R11/RES_hh_fec!R11)</f>
        <v>0.82366482851920875</v>
      </c>
      <c r="S11" s="78">
        <f>IF(RES_hh_tes!S11=0,"",RES_hh_tes!S11/RES_hh_fec!S11)</f>
        <v>0.82788337718620786</v>
      </c>
      <c r="T11" s="78">
        <f>IF(RES_hh_tes!T11=0,"",RES_hh_tes!T11/RES_hh_fec!T11)</f>
        <v>0.83200507176266714</v>
      </c>
      <c r="U11" s="78">
        <f>IF(RES_hh_tes!U11=0,"",RES_hh_tes!U11/RES_hh_fec!U11)</f>
        <v>0.83618604091230786</v>
      </c>
      <c r="V11" s="78">
        <f>IF(RES_hh_tes!V11=0,"",RES_hh_tes!V11/RES_hh_fec!V11)</f>
        <v>0.84069985241469336</v>
      </c>
      <c r="W11" s="78">
        <f>IF(RES_hh_tes!W11=0,"",RES_hh_tes!W11/RES_hh_fec!W11)</f>
        <v>0.8451890662158188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1.3448532591832631</v>
      </c>
      <c r="C12" s="78">
        <f>IF(RES_hh_tes!C12=0,"",RES_hh_tes!C12/RES_hh_fec!C12)</f>
        <v>1.3593449007924869</v>
      </c>
      <c r="D12" s="78">
        <f>IF(RES_hh_tes!D12=0,"",RES_hh_tes!D12/RES_hh_fec!D12)</f>
        <v>1.3978138454683753</v>
      </c>
      <c r="E12" s="78">
        <f>IF(RES_hh_tes!E12=0,"",RES_hh_tes!E12/RES_hh_fec!E12)</f>
        <v>1.4592612319235601</v>
      </c>
      <c r="F12" s="78">
        <f>IF(RES_hh_tes!F12=0,"",RES_hh_tes!F12/RES_hh_fec!F12)</f>
        <v>1.5521498731332151</v>
      </c>
      <c r="G12" s="78">
        <f>IF(RES_hh_tes!G12=0,"",RES_hh_tes!G12/RES_hh_fec!G12)</f>
        <v>1.6524586440555462</v>
      </c>
      <c r="H12" s="78">
        <f>IF(RES_hh_tes!H12=0,"",RES_hh_tes!H12/RES_hh_fec!H12)</f>
        <v>1.7574245578461156</v>
      </c>
      <c r="I12" s="78">
        <f>IF(RES_hh_tes!I12=0,"",RES_hh_tes!I12/RES_hh_fec!I12)</f>
        <v>1.8572734931780552</v>
      </c>
      <c r="J12" s="78">
        <f>IF(RES_hh_tes!J12=0,"",RES_hh_tes!J12/RES_hh_fec!J12)</f>
        <v>1.9605663161377718</v>
      </c>
      <c r="K12" s="78">
        <f>IF(RES_hh_tes!K12=0,"",RES_hh_tes!K12/RES_hh_fec!K12)</f>
        <v>2.067236943401876</v>
      </c>
      <c r="L12" s="78">
        <f>IF(RES_hh_tes!L12=0,"",RES_hh_tes!L12/RES_hh_fec!L12)</f>
        <v>2.1911220088683749</v>
      </c>
      <c r="M12" s="78">
        <f>IF(RES_hh_tes!M12=0,"",RES_hh_tes!M12/RES_hh_fec!M12)</f>
        <v>2.3300265149534938</v>
      </c>
      <c r="N12" s="78">
        <f>IF(RES_hh_tes!N12=0,"",RES_hh_tes!N12/RES_hh_fec!N12)</f>
        <v>2.4828581643567365</v>
      </c>
      <c r="O12" s="78">
        <f>IF(RES_hh_tes!O12=0,"",RES_hh_tes!O12/RES_hh_fec!O12)</f>
        <v>2.6191355563984309</v>
      </c>
      <c r="P12" s="78">
        <f>IF(RES_hh_tes!P12=0,"",RES_hh_tes!P12/RES_hh_fec!P12)</f>
        <v>2.7374827039175109</v>
      </c>
      <c r="Q12" s="78">
        <f>IF(RES_hh_tes!Q12=0,"",RES_hh_tes!Q12/RES_hh_fec!Q12)</f>
        <v>2.8438179804179775</v>
      </c>
      <c r="R12" s="78">
        <f>IF(RES_hh_tes!R12=0,"",RES_hh_tes!R12/RES_hh_fec!R12)</f>
        <v>2.9407506625627846</v>
      </c>
      <c r="S12" s="78">
        <f>IF(RES_hh_tes!S12=0,"",RES_hh_tes!S12/RES_hh_fec!S12)</f>
        <v>3.0291045121578666</v>
      </c>
      <c r="T12" s="78">
        <f>IF(RES_hh_tes!T12=0,"",RES_hh_tes!T12/RES_hh_fec!T12)</f>
        <v>3.1171922869686028</v>
      </c>
      <c r="U12" s="78">
        <f>IF(RES_hh_tes!U12=0,"",RES_hh_tes!U12/RES_hh_fec!U12)</f>
        <v>3.1978540674241289</v>
      </c>
      <c r="V12" s="78">
        <f>IF(RES_hh_tes!V12=0,"",RES_hh_tes!V12/RES_hh_fec!V12)</f>
        <v>3.2820045600052761</v>
      </c>
      <c r="W12" s="78">
        <f>IF(RES_hh_tes!W12=0,"",RES_hh_tes!W12/RES_hh_fec!W12)</f>
        <v>3.3500433446398912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0.69716140773283108</v>
      </c>
      <c r="C13" s="79">
        <f>IF(RES_hh_tes!C13=0,"",RES_hh_tes!C13/RES_hh_fec!C13)</f>
        <v>0.70161460945397969</v>
      </c>
      <c r="D13" s="79">
        <f>IF(RES_hh_tes!D13=0,"",RES_hh_tes!D13/RES_hh_fec!D13)</f>
        <v>0.70853916087966862</v>
      </c>
      <c r="E13" s="79">
        <f>IF(RES_hh_tes!E13=0,"",RES_hh_tes!E13/RES_hh_fec!E13)</f>
        <v>0.71356121253993054</v>
      </c>
      <c r="F13" s="79">
        <f>IF(RES_hh_tes!F13=0,"",RES_hh_tes!F13/RES_hh_fec!F13)</f>
        <v>0.71705551296540582</v>
      </c>
      <c r="G13" s="79">
        <f>IF(RES_hh_tes!G13=0,"",RES_hh_tes!G13/RES_hh_fec!G13)</f>
        <v>0.71924920346777732</v>
      </c>
      <c r="H13" s="79">
        <f>IF(RES_hh_tes!H13=0,"",RES_hh_tes!H13/RES_hh_fec!H13)</f>
        <v>0.72286149378521081</v>
      </c>
      <c r="I13" s="79">
        <f>IF(RES_hh_tes!I13=0,"",RES_hh_tes!I13/RES_hh_fec!I13)</f>
        <v>0.72658586331542985</v>
      </c>
      <c r="J13" s="79">
        <f>IF(RES_hh_tes!J13=0,"",RES_hh_tes!J13/RES_hh_fec!J13)</f>
        <v>0.7324000440393692</v>
      </c>
      <c r="K13" s="79">
        <f>IF(RES_hh_tes!K13=0,"",RES_hh_tes!K13/RES_hh_fec!K13)</f>
        <v>0.7373756965376036</v>
      </c>
      <c r="L13" s="79">
        <f>IF(RES_hh_tes!L13=0,"",RES_hh_tes!L13/RES_hh_fec!L13)</f>
        <v>0.74150641172060039</v>
      </c>
      <c r="M13" s="79">
        <f>IF(RES_hh_tes!M13=0,"",RES_hh_tes!M13/RES_hh_fec!M13)</f>
        <v>0.74521507554491473</v>
      </c>
      <c r="N13" s="79">
        <f>IF(RES_hh_tes!N13=0,"",RES_hh_tes!N13/RES_hh_fec!N13)</f>
        <v>0.75146837172279979</v>
      </c>
      <c r="O13" s="79">
        <f>IF(RES_hh_tes!O13=0,"",RES_hh_tes!O13/RES_hh_fec!O13)</f>
        <v>0.75839415877930183</v>
      </c>
      <c r="P13" s="79">
        <f>IF(RES_hh_tes!P13=0,"",RES_hh_tes!P13/RES_hh_fec!P13)</f>
        <v>0.76305671720705726</v>
      </c>
      <c r="Q13" s="79">
        <f>IF(RES_hh_tes!Q13=0,"",RES_hh_tes!Q13/RES_hh_fec!Q13)</f>
        <v>0.76737868005468457</v>
      </c>
      <c r="R13" s="79">
        <f>IF(RES_hh_tes!R13=0,"",RES_hh_tes!R13/RES_hh_fec!R13)</f>
        <v>0.77428644785385259</v>
      </c>
      <c r="S13" s="79">
        <f>IF(RES_hh_tes!S13=0,"",RES_hh_tes!S13/RES_hh_fec!S13)</f>
        <v>0.78735460343749941</v>
      </c>
      <c r="T13" s="79">
        <f>IF(RES_hh_tes!T13=0,"",RES_hh_tes!T13/RES_hh_fec!T13)</f>
        <v>0.80104121921464588</v>
      </c>
      <c r="U13" s="79">
        <f>IF(RES_hh_tes!U13=0,"",RES_hh_tes!U13/RES_hh_fec!U13)</f>
        <v>0.82174935013822969</v>
      </c>
      <c r="V13" s="79">
        <f>IF(RES_hh_tes!V13=0,"",RES_hh_tes!V13/RES_hh_fec!V13)</f>
        <v>0.83730433811933058</v>
      </c>
      <c r="W13" s="79">
        <f>IF(RES_hh_tes!W13=0,"",RES_hh_tes!W13/RES_hh_fec!W13)</f>
        <v>0.8427796409046312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1.7224603903789437</v>
      </c>
      <c r="C15" s="70">
        <f>IF(RES_hh_tes!C15=0,"",RES_hh_tes!C15/RES_hh_fec!C15)</f>
        <v>1.842359117209599</v>
      </c>
      <c r="D15" s="70">
        <f>IF(RES_hh_tes!D15=0,"",RES_hh_tes!D15/RES_hh_fec!D15)</f>
        <v>1.9606451340836968</v>
      </c>
      <c r="E15" s="70">
        <f>IF(RES_hh_tes!E15=0,"",RES_hh_tes!E15/RES_hh_fec!E15)</f>
        <v>2.0624284181321686</v>
      </c>
      <c r="F15" s="70">
        <f>IF(RES_hh_tes!F15=0,"",RES_hh_tes!F15/RES_hh_fec!F15)</f>
        <v>2.1591979679181335</v>
      </c>
      <c r="G15" s="70">
        <f>IF(RES_hh_tes!G15=0,"",RES_hh_tes!G15/RES_hh_fec!G15)</f>
        <v>2.2586955077800592</v>
      </c>
      <c r="H15" s="70">
        <f>IF(RES_hh_tes!H15=0,"",RES_hh_tes!H15/RES_hh_fec!H15)</f>
        <v>2.3513741725716795</v>
      </c>
      <c r="I15" s="70">
        <f>IF(RES_hh_tes!I15=0,"",RES_hh_tes!I15/RES_hh_fec!I15)</f>
        <v>2.431211447310659</v>
      </c>
      <c r="J15" s="70">
        <f>IF(RES_hh_tes!J15=0,"",RES_hh_tes!J15/RES_hh_fec!J15)</f>
        <v>2.4969407316618288</v>
      </c>
      <c r="K15" s="70">
        <f>IF(RES_hh_tes!K15=0,"",RES_hh_tes!K15/RES_hh_fec!K15)</f>
        <v>2.5626487458903862</v>
      </c>
      <c r="L15" s="70">
        <f>IF(RES_hh_tes!L15=0,"",RES_hh_tes!L15/RES_hh_fec!L15)</f>
        <v>2.636782137074412</v>
      </c>
      <c r="M15" s="70">
        <f>IF(RES_hh_tes!M15=0,"",RES_hh_tes!M15/RES_hh_fec!M15)</f>
        <v>2.7073585619387321</v>
      </c>
      <c r="N15" s="70">
        <f>IF(RES_hh_tes!N15=0,"",RES_hh_tes!N15/RES_hh_fec!N15)</f>
        <v>2.7845552839893384</v>
      </c>
      <c r="O15" s="70">
        <f>IF(RES_hh_tes!O15=0,"",RES_hh_tes!O15/RES_hh_fec!O15)</f>
        <v>2.8653663725050249</v>
      </c>
      <c r="P15" s="70">
        <f>IF(RES_hh_tes!P15=0,"",RES_hh_tes!P15/RES_hh_fec!P15)</f>
        <v>2.9423951687600458</v>
      </c>
      <c r="Q15" s="70">
        <f>IF(RES_hh_tes!Q15=0,"",RES_hh_tes!Q15/RES_hh_fec!Q15)</f>
        <v>3.0384064155513917</v>
      </c>
      <c r="R15" s="70">
        <f>IF(RES_hh_tes!R15=0,"",RES_hh_tes!R15/RES_hh_fec!R15)</f>
        <v>3.1447540933003726</v>
      </c>
      <c r="S15" s="70">
        <f>IF(RES_hh_tes!S15=0,"",RES_hh_tes!S15/RES_hh_fec!S15)</f>
        <v>3.2503233918530334</v>
      </c>
      <c r="T15" s="70">
        <f>IF(RES_hh_tes!T15=0,"",RES_hh_tes!T15/RES_hh_fec!T15)</f>
        <v>3.3567912260404502</v>
      </c>
      <c r="U15" s="70">
        <f>IF(RES_hh_tes!U15=0,"",RES_hh_tes!U15/RES_hh_fec!U15)</f>
        <v>3.4507703550058353</v>
      </c>
      <c r="V15" s="70">
        <f>IF(RES_hh_tes!V15=0,"",RES_hh_tes!V15/RES_hh_fec!V15)</f>
        <v>3.5269415145533962</v>
      </c>
      <c r="W15" s="70">
        <f>IF(RES_hh_tes!W15=0,"",RES_hh_tes!W15/RES_hh_fec!W15)</f>
        <v>3.5880154088810361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1.7224603903789437</v>
      </c>
      <c r="C16" s="78">
        <f>IF(RES_hh_tes!C16=0,"",RES_hh_tes!C16/RES_hh_fec!C16)</f>
        <v>1.842359117209599</v>
      </c>
      <c r="D16" s="78">
        <f>IF(RES_hh_tes!D16=0,"",RES_hh_tes!D16/RES_hh_fec!D16)</f>
        <v>1.9606451340836968</v>
      </c>
      <c r="E16" s="78">
        <f>IF(RES_hh_tes!E16=0,"",RES_hh_tes!E16/RES_hh_fec!E16)</f>
        <v>2.0624284181321686</v>
      </c>
      <c r="F16" s="78">
        <f>IF(RES_hh_tes!F16=0,"",RES_hh_tes!F16/RES_hh_fec!F16)</f>
        <v>2.1591979679181335</v>
      </c>
      <c r="G16" s="78">
        <f>IF(RES_hh_tes!G16=0,"",RES_hh_tes!G16/RES_hh_fec!G16)</f>
        <v>2.2586955077800592</v>
      </c>
      <c r="H16" s="78">
        <f>IF(RES_hh_tes!H16=0,"",RES_hh_tes!H16/RES_hh_fec!H16)</f>
        <v>2.3513741725716795</v>
      </c>
      <c r="I16" s="78">
        <f>IF(RES_hh_tes!I16=0,"",RES_hh_tes!I16/RES_hh_fec!I16)</f>
        <v>2.431211447310659</v>
      </c>
      <c r="J16" s="78">
        <f>IF(RES_hh_tes!J16=0,"",RES_hh_tes!J16/RES_hh_fec!J16)</f>
        <v>2.4969407316618288</v>
      </c>
      <c r="K16" s="78">
        <f>IF(RES_hh_tes!K16=0,"",RES_hh_tes!K16/RES_hh_fec!K16)</f>
        <v>2.5626487458903862</v>
      </c>
      <c r="L16" s="78">
        <f>IF(RES_hh_tes!L16=0,"",RES_hh_tes!L16/RES_hh_fec!L16)</f>
        <v>2.636782137074412</v>
      </c>
      <c r="M16" s="78">
        <f>IF(RES_hh_tes!M16=0,"",RES_hh_tes!M16/RES_hh_fec!M16)</f>
        <v>2.7073585619387321</v>
      </c>
      <c r="N16" s="78">
        <f>IF(RES_hh_tes!N16=0,"",RES_hh_tes!N16/RES_hh_fec!N16)</f>
        <v>2.7845552839893384</v>
      </c>
      <c r="O16" s="78">
        <f>IF(RES_hh_tes!O16=0,"",RES_hh_tes!O16/RES_hh_fec!O16)</f>
        <v>2.8653663725050249</v>
      </c>
      <c r="P16" s="78">
        <f>IF(RES_hh_tes!P16=0,"",RES_hh_tes!P16/RES_hh_fec!P16)</f>
        <v>2.9423951687600458</v>
      </c>
      <c r="Q16" s="78">
        <f>IF(RES_hh_tes!Q16=0,"",RES_hh_tes!Q16/RES_hh_fec!Q16)</f>
        <v>3.0384064155513917</v>
      </c>
      <c r="R16" s="78">
        <f>IF(RES_hh_tes!R16=0,"",RES_hh_tes!R16/RES_hh_fec!R16)</f>
        <v>3.1447540933003726</v>
      </c>
      <c r="S16" s="78">
        <f>IF(RES_hh_tes!S16=0,"",RES_hh_tes!S16/RES_hh_fec!S16)</f>
        <v>3.2503233918530334</v>
      </c>
      <c r="T16" s="78">
        <f>IF(RES_hh_tes!T16=0,"",RES_hh_tes!T16/RES_hh_fec!T16)</f>
        <v>3.3567912260404502</v>
      </c>
      <c r="U16" s="78">
        <f>IF(RES_hh_tes!U16=0,"",RES_hh_tes!U16/RES_hh_fec!U16)</f>
        <v>3.4507703550058353</v>
      </c>
      <c r="V16" s="78">
        <f>IF(RES_hh_tes!V16=0,"",RES_hh_tes!V16/RES_hh_fec!V16)</f>
        <v>3.5269415145533962</v>
      </c>
      <c r="W16" s="78">
        <f>IF(RES_hh_tes!W16=0,"",RES_hh_tes!W16/RES_hh_fec!W16)</f>
        <v>3.5880154088810361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0.5861893451917537</v>
      </c>
      <c r="C17" s="70">
        <f>IF(RES_hh_tes!C17=0,"",RES_hh_tes!C17/RES_hh_fec!C17)</f>
        <v>0.59090083805815063</v>
      </c>
      <c r="D17" s="70">
        <f>IF(RES_hh_tes!D17=0,"",RES_hh_tes!D17/RES_hh_fec!D17)</f>
        <v>0.59665651206265757</v>
      </c>
      <c r="E17" s="70">
        <f>IF(RES_hh_tes!E17=0,"",RES_hh_tes!E17/RES_hh_fec!E17)</f>
        <v>0.60097414785565506</v>
      </c>
      <c r="F17" s="70">
        <f>IF(RES_hh_tes!F17=0,"",RES_hh_tes!F17/RES_hh_fec!F17)</f>
        <v>0.60841853816940572</v>
      </c>
      <c r="G17" s="70">
        <f>IF(RES_hh_tes!G17=0,"",RES_hh_tes!G17/RES_hh_fec!G17)</f>
        <v>0.61847986690719314</v>
      </c>
      <c r="H17" s="70">
        <f>IF(RES_hh_tes!H17=0,"",RES_hh_tes!H17/RES_hh_fec!H17)</f>
        <v>0.62709693065717265</v>
      </c>
      <c r="I17" s="70">
        <f>IF(RES_hh_tes!I17=0,"",RES_hh_tes!I17/RES_hh_fec!I17)</f>
        <v>0.64098372167820328</v>
      </c>
      <c r="J17" s="70">
        <f>IF(RES_hh_tes!J17=0,"",RES_hh_tes!J17/RES_hh_fec!J17)</f>
        <v>0.65059323887574272</v>
      </c>
      <c r="K17" s="70">
        <f>IF(RES_hh_tes!K17=0,"",RES_hh_tes!K17/RES_hh_fec!K17)</f>
        <v>0.66281787093492539</v>
      </c>
      <c r="L17" s="70">
        <f>IF(RES_hh_tes!L17=0,"",RES_hh_tes!L17/RES_hh_fec!L17)</f>
        <v>0.67374358529157086</v>
      </c>
      <c r="M17" s="70">
        <f>IF(RES_hh_tes!M17=0,"",RES_hh_tes!M17/RES_hh_fec!M17)</f>
        <v>0.68959711241443378</v>
      </c>
      <c r="N17" s="70">
        <f>IF(RES_hh_tes!N17=0,"",RES_hh_tes!N17/RES_hh_fec!N17)</f>
        <v>0.70511837678005973</v>
      </c>
      <c r="O17" s="70">
        <f>IF(RES_hh_tes!O17=0,"",RES_hh_tes!O17/RES_hh_fec!O17)</f>
        <v>0.72085119510662921</v>
      </c>
      <c r="P17" s="70">
        <f>IF(RES_hh_tes!P17=0,"",RES_hh_tes!P17/RES_hh_fec!P17)</f>
        <v>0.72751802832048185</v>
      </c>
      <c r="Q17" s="70">
        <f>IF(RES_hh_tes!Q17=0,"",RES_hh_tes!Q17/RES_hh_fec!Q17)</f>
        <v>0.73498192492575676</v>
      </c>
      <c r="R17" s="70">
        <f>IF(RES_hh_tes!R17=0,"",RES_hh_tes!R17/RES_hh_fec!R17)</f>
        <v>0.74401963837610818</v>
      </c>
      <c r="S17" s="70">
        <f>IF(RES_hh_tes!S17=0,"",RES_hh_tes!S17/RES_hh_fec!S17)</f>
        <v>0.75433575433389255</v>
      </c>
      <c r="T17" s="70">
        <f>IF(RES_hh_tes!T17=0,"",RES_hh_tes!T17/RES_hh_fec!T17)</f>
        <v>0.7654282791163356</v>
      </c>
      <c r="U17" s="70">
        <f>IF(RES_hh_tes!U17=0,"",RES_hh_tes!U17/RES_hh_fec!U17)</f>
        <v>0.77664770902115154</v>
      </c>
      <c r="V17" s="70">
        <f>IF(RES_hh_tes!V17=0,"",RES_hh_tes!V17/RES_hh_fec!V17)</f>
        <v>0.78666213116297012</v>
      </c>
      <c r="W17" s="70">
        <f>IF(RES_hh_tes!W17=0,"",RES_hh_tes!W17/RES_hh_fec!W17)</f>
        <v>0.79978529370233697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0.58374745767524772</v>
      </c>
      <c r="C19" s="78">
        <f>IF(RES_hh_tes!C19=0,"",RES_hh_tes!C19/RES_hh_fec!C19)</f>
        <v>0.58728326918770524</v>
      </c>
      <c r="D19" s="78">
        <f>IF(RES_hh_tes!D19=0,"",RES_hh_tes!D19/RES_hh_fec!D19)</f>
        <v>0.59042784180561048</v>
      </c>
      <c r="E19" s="78">
        <f>IF(RES_hh_tes!E19=0,"",RES_hh_tes!E19/RES_hh_fec!E19)</f>
        <v>0.5929655271594082</v>
      </c>
      <c r="F19" s="78">
        <f>IF(RES_hh_tes!F19=0,"",RES_hh_tes!F19/RES_hh_fec!F19)</f>
        <v>0.59608896659794375</v>
      </c>
      <c r="G19" s="78">
        <f>IF(RES_hh_tes!G19=0,"",RES_hh_tes!G19/RES_hh_fec!G19)</f>
        <v>0.60069454336691486</v>
      </c>
      <c r="H19" s="78">
        <f>IF(RES_hh_tes!H19=0,"",RES_hh_tes!H19/RES_hh_fec!H19)</f>
        <v>0.60631544680314986</v>
      </c>
      <c r="I19" s="78">
        <f>IF(RES_hh_tes!I19=0,"",RES_hh_tes!I19/RES_hh_fec!I19)</f>
        <v>0.60997922622528344</v>
      </c>
      <c r="J19" s="78">
        <f>IF(RES_hh_tes!J19=0,"",RES_hh_tes!J19/RES_hh_fec!J19)</f>
        <v>0.61173646955781291</v>
      </c>
      <c r="K19" s="78">
        <f>IF(RES_hh_tes!K19=0,"",RES_hh_tes!K19/RES_hh_fec!K19)</f>
        <v>0.61510110772436255</v>
      </c>
      <c r="L19" s="78">
        <f>IF(RES_hh_tes!L19=0,"",RES_hh_tes!L19/RES_hh_fec!L19)</f>
        <v>0.618391739246682</v>
      </c>
      <c r="M19" s="78">
        <f>IF(RES_hh_tes!M19=0,"",RES_hh_tes!M19/RES_hh_fec!M19)</f>
        <v>0.62186526779177931</v>
      </c>
      <c r="N19" s="78">
        <f>IF(RES_hh_tes!N19=0,"",RES_hh_tes!N19/RES_hh_fec!N19)</f>
        <v>0.62708375852071507</v>
      </c>
      <c r="O19" s="78">
        <f>IF(RES_hh_tes!O19=0,"",RES_hh_tes!O19/RES_hh_fec!O19)</f>
        <v>0.63605007108987821</v>
      </c>
      <c r="P19" s="78">
        <f>IF(RES_hh_tes!P19=0,"",RES_hh_tes!P19/RES_hh_fec!P19)</f>
        <v>0.65067611626647215</v>
      </c>
      <c r="Q19" s="78">
        <f>IF(RES_hh_tes!Q19=0,"",RES_hh_tes!Q19/RES_hh_fec!Q19)</f>
        <v>0.67154974151790969</v>
      </c>
      <c r="R19" s="78">
        <f>IF(RES_hh_tes!R19=0,"",RES_hh_tes!R19/RES_hh_fec!R19)</f>
        <v>0.69339163309655849</v>
      </c>
      <c r="S19" s="78">
        <f>IF(RES_hh_tes!S19=0,"",RES_hh_tes!S19/RES_hh_fec!S19)</f>
        <v>0.71358096528986137</v>
      </c>
      <c r="T19" s="78">
        <f>IF(RES_hh_tes!T19=0,"",RES_hh_tes!T19/RES_hh_fec!T19)</f>
        <v>0.73219758670338009</v>
      </c>
      <c r="U19" s="78">
        <f>IF(RES_hh_tes!U19=0,"",RES_hh_tes!U19/RES_hh_fec!U19)</f>
        <v>0.74739370111514414</v>
      </c>
      <c r="V19" s="78">
        <f>IF(RES_hh_tes!V19=0,"",RES_hh_tes!V19/RES_hh_fec!V19)</f>
        <v>0.76050352394611798</v>
      </c>
      <c r="W19" s="78">
        <f>IF(RES_hh_tes!W19=0,"",RES_hh_tes!W19/RES_hh_fec!W19)</f>
        <v>0.77532000893436948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0.52606926559528033</v>
      </c>
      <c r="C20" s="78">
        <f>IF(RES_hh_tes!C20=0,"",RES_hh_tes!C20/RES_hh_fec!C20)</f>
        <v>0.52746332275587116</v>
      </c>
      <c r="D20" s="78">
        <f>IF(RES_hh_tes!D20=0,"",RES_hh_tes!D20/RES_hh_fec!D20)</f>
        <v>0.52900447994149979</v>
      </c>
      <c r="E20" s="78">
        <f>IF(RES_hh_tes!E20=0,"",RES_hh_tes!E20/RES_hh_fec!E20)</f>
        <v>0.53055049493261985</v>
      </c>
      <c r="F20" s="78">
        <f>IF(RES_hh_tes!F20=0,"",RES_hh_tes!F20/RES_hh_fec!F20)</f>
        <v>0.53205121782256204</v>
      </c>
      <c r="G20" s="78">
        <f>IF(RES_hh_tes!G20=0,"",RES_hh_tes!G20/RES_hh_fec!G20)</f>
        <v>0.53280004692590432</v>
      </c>
      <c r="H20" s="78">
        <f>IF(RES_hh_tes!H20=0,"",RES_hh_tes!H20/RES_hh_fec!H20)</f>
        <v>0.53332876289524511</v>
      </c>
      <c r="I20" s="78">
        <f>IF(RES_hh_tes!I20=0,"",RES_hh_tes!I20/RES_hh_fec!I20)</f>
        <v>0.53452525352301128</v>
      </c>
      <c r="J20" s="78">
        <f>IF(RES_hh_tes!J20=0,"",RES_hh_tes!J20/RES_hh_fec!J20)</f>
        <v>0.5381263599751327</v>
      </c>
      <c r="K20" s="78">
        <f>IF(RES_hh_tes!K20=0,"",RES_hh_tes!K20/RES_hh_fec!K20)</f>
        <v>0.54273577467938483</v>
      </c>
      <c r="L20" s="78">
        <f>IF(RES_hh_tes!L20=0,"",RES_hh_tes!L20/RES_hh_fec!L20)</f>
        <v>0.54827586349530988</v>
      </c>
      <c r="M20" s="78">
        <f>IF(RES_hh_tes!M20=0,"",RES_hh_tes!M20/RES_hh_fec!M20)</f>
        <v>0.55451588297618037</v>
      </c>
      <c r="N20" s="78">
        <f>IF(RES_hh_tes!N20=0,"",RES_hh_tes!N20/RES_hh_fec!N20)</f>
        <v>0.56378967233640787</v>
      </c>
      <c r="O20" s="78">
        <f>IF(RES_hh_tes!O20=0,"",RES_hh_tes!O20/RES_hh_fec!O20)</f>
        <v>0.57550921536752786</v>
      </c>
      <c r="P20" s="78">
        <f>IF(RES_hh_tes!P20=0,"",RES_hh_tes!P20/RES_hh_fec!P20)</f>
        <v>0.58150256067108952</v>
      </c>
      <c r="Q20" s="78">
        <f>IF(RES_hh_tes!Q20=0,"",RES_hh_tes!Q20/RES_hh_fec!Q20)</f>
        <v>0.59064998157463355</v>
      </c>
      <c r="R20" s="78">
        <f>IF(RES_hh_tes!R20=0,"",RES_hh_tes!R20/RES_hh_fec!R20)</f>
        <v>0.60042375932261549</v>
      </c>
      <c r="S20" s="78">
        <f>IF(RES_hh_tes!S20=0,"",RES_hh_tes!S20/RES_hh_fec!S20)</f>
        <v>0.61736974879510054</v>
      </c>
      <c r="T20" s="78">
        <f>IF(RES_hh_tes!T20=0,"",RES_hh_tes!T20/RES_hh_fec!T20)</f>
        <v>0.63887181223190548</v>
      </c>
      <c r="U20" s="78">
        <f>IF(RES_hh_tes!U20=0,"",RES_hh_tes!U20/RES_hh_fec!U20)</f>
        <v>0.65895203769090016</v>
      </c>
      <c r="V20" s="78">
        <f>IF(RES_hh_tes!V20=0,"",RES_hh_tes!V20/RES_hh_fec!V20)</f>
        <v>0.67037963494896036</v>
      </c>
      <c r="W20" s="78">
        <f>IF(RES_hh_tes!W20=0,"",RES_hh_tes!W20/RES_hh_fec!W20)</f>
        <v>0.67685200650841759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0.54431318722184119</v>
      </c>
      <c r="C21" s="78">
        <f>IF(RES_hh_tes!C21=0,"",RES_hh_tes!C21/RES_hh_fec!C21)</f>
        <v>0.55029232498490577</v>
      </c>
      <c r="D21" s="78">
        <f>IF(RES_hh_tes!D21=0,"",RES_hh_tes!D21/RES_hh_fec!D21)</f>
        <v>0.56123525042295963</v>
      </c>
      <c r="E21" s="78">
        <f>IF(RES_hh_tes!E21=0,"",RES_hh_tes!E21/RES_hh_fec!E21)</f>
        <v>0.57067609774112704</v>
      </c>
      <c r="F21" s="78">
        <f>IF(RES_hh_tes!F21=0,"",RES_hh_tes!F21/RES_hh_fec!F21)</f>
        <v>0.57910331668543114</v>
      </c>
      <c r="G21" s="78">
        <f>IF(RES_hh_tes!G21=0,"",RES_hh_tes!G21/RES_hh_fec!G21)</f>
        <v>0.58475949673916172</v>
      </c>
      <c r="H21" s="78">
        <f>IF(RES_hh_tes!H21=0,"",RES_hh_tes!H21/RES_hh_fec!H21)</f>
        <v>0.59057045714465906</v>
      </c>
      <c r="I21" s="78">
        <f>IF(RES_hh_tes!I21=0,"",RES_hh_tes!I21/RES_hh_fec!I21)</f>
        <v>0.59655837938694589</v>
      </c>
      <c r="J21" s="78">
        <f>IF(RES_hh_tes!J21=0,"",RES_hh_tes!J21/RES_hh_fec!J21)</f>
        <v>0.60548181973177795</v>
      </c>
      <c r="K21" s="78">
        <f>IF(RES_hh_tes!K21=0,"",RES_hh_tes!K21/RES_hh_fec!K21)</f>
        <v>0.61462297339036465</v>
      </c>
      <c r="L21" s="78">
        <f>IF(RES_hh_tes!L21=0,"",RES_hh_tes!L21/RES_hh_fec!L21)</f>
        <v>0.62394666413760869</v>
      </c>
      <c r="M21" s="78">
        <f>IF(RES_hh_tes!M21=0,"",RES_hh_tes!M21/RES_hh_fec!M21)</f>
        <v>0.63334397033682255</v>
      </c>
      <c r="N21" s="78">
        <f>IF(RES_hh_tes!N21=0,"",RES_hh_tes!N21/RES_hh_fec!N21)</f>
        <v>0.64333531564824376</v>
      </c>
      <c r="O21" s="78">
        <f>IF(RES_hh_tes!O21=0,"",RES_hh_tes!O21/RES_hh_fec!O21)</f>
        <v>0.65183135264914338</v>
      </c>
      <c r="P21" s="78">
        <f>IF(RES_hh_tes!P21=0,"",RES_hh_tes!P21/RES_hh_fec!P21)</f>
        <v>0.65632965026033363</v>
      </c>
      <c r="Q21" s="78">
        <f>IF(RES_hh_tes!Q21=0,"",RES_hh_tes!Q21/RES_hh_fec!Q21)</f>
        <v>0.66737080422891004</v>
      </c>
      <c r="R21" s="78">
        <f>IF(RES_hh_tes!R21=0,"",RES_hh_tes!R21/RES_hh_fec!R21)</f>
        <v>0.68398845262904118</v>
      </c>
      <c r="S21" s="78">
        <f>IF(RES_hh_tes!S21=0,"",RES_hh_tes!S21/RES_hh_fec!S21)</f>
        <v>0.7029895004800748</v>
      </c>
      <c r="T21" s="78">
        <f>IF(RES_hh_tes!T21=0,"",RES_hh_tes!T21/RES_hh_fec!T21)</f>
        <v>0.71982543133531007</v>
      </c>
      <c r="U21" s="78">
        <f>IF(RES_hh_tes!U21=0,"",RES_hh_tes!U21/RES_hh_fec!U21)</f>
        <v>0.73385147562548592</v>
      </c>
      <c r="V21" s="78">
        <f>IF(RES_hh_tes!V21=0,"",RES_hh_tes!V21/RES_hh_fec!V21)</f>
        <v>0.74605722844417344</v>
      </c>
      <c r="W21" s="78">
        <f>IF(RES_hh_tes!W21=0,"",RES_hh_tes!W21/RES_hh_fec!W21)</f>
        <v>0.75842308963614757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0.49039743661313645</v>
      </c>
      <c r="C22" s="78">
        <f>IF(RES_hh_tes!C22=0,"",RES_hh_tes!C22/RES_hh_fec!C22)</f>
        <v>0.49901628304192441</v>
      </c>
      <c r="D22" s="78">
        <f>IF(RES_hh_tes!D22=0,"",RES_hh_tes!D22/RES_hh_fec!D22)</f>
        <v>0.50993081833589149</v>
      </c>
      <c r="E22" s="78">
        <f>IF(RES_hh_tes!E22=0,"",RES_hh_tes!E22/RES_hh_fec!E22)</f>
        <v>0.52183026473527949</v>
      </c>
      <c r="F22" s="78">
        <f>IF(RES_hh_tes!F22=0,"",RES_hh_tes!F22/RES_hh_fec!F22)</f>
        <v>0.53452314003247903</v>
      </c>
      <c r="G22" s="78">
        <f>IF(RES_hh_tes!G22=0,"",RES_hh_tes!G22/RES_hh_fec!G22)</f>
        <v>0.55635824938599743</v>
      </c>
      <c r="H22" s="78">
        <f>IF(RES_hh_tes!H22=0,"",RES_hh_tes!H22/RES_hh_fec!H22)</f>
        <v>0.57622650777567119</v>
      </c>
      <c r="I22" s="78">
        <f>IF(RES_hh_tes!I22=0,"",RES_hh_tes!I22/RES_hh_fec!I22)</f>
        <v>0.59904752351068546</v>
      </c>
      <c r="J22" s="78">
        <f>IF(RES_hh_tes!J22=0,"",RES_hh_tes!J22/RES_hh_fec!J22)</f>
        <v>0.62134340321096448</v>
      </c>
      <c r="K22" s="78">
        <f>IF(RES_hh_tes!K22=0,"",RES_hh_tes!K22/RES_hh_fec!K22)</f>
        <v>0.64431400754449719</v>
      </c>
      <c r="L22" s="78">
        <f>IF(RES_hh_tes!L22=0,"",RES_hh_tes!L22/RES_hh_fec!L22)</f>
        <v>0.66752784602171189</v>
      </c>
      <c r="M22" s="78">
        <f>IF(RES_hh_tes!M22=0,"",RES_hh_tes!M22/RES_hh_fec!M22)</f>
        <v>0.69327989030703496</v>
      </c>
      <c r="N22" s="78">
        <f>IF(RES_hh_tes!N22=0,"",RES_hh_tes!N22/RES_hh_fec!N22)</f>
        <v>0.71836776525147439</v>
      </c>
      <c r="O22" s="78">
        <f>IF(RES_hh_tes!O22=0,"",RES_hh_tes!O22/RES_hh_fec!O22)</f>
        <v>0.73668917482795604</v>
      </c>
      <c r="P22" s="78">
        <f>IF(RES_hh_tes!P22=0,"",RES_hh_tes!P22/RES_hh_fec!P22)</f>
        <v>0.74053132857117754</v>
      </c>
      <c r="Q22" s="78">
        <f>IF(RES_hh_tes!Q22=0,"",RES_hh_tes!Q22/RES_hh_fec!Q22)</f>
        <v>0.74546972286152835</v>
      </c>
      <c r="R22" s="78">
        <f>IF(RES_hh_tes!R22=0,"",RES_hh_tes!R22/RES_hh_fec!R22)</f>
        <v>0.75168245177177473</v>
      </c>
      <c r="S22" s="78">
        <f>IF(RES_hh_tes!S22=0,"",RES_hh_tes!S22/RES_hh_fec!S22)</f>
        <v>0.76016398867216373</v>
      </c>
      <c r="T22" s="78">
        <f>IF(RES_hh_tes!T22=0,"",RES_hh_tes!T22/RES_hh_fec!T22)</f>
        <v>0.76973905455599545</v>
      </c>
      <c r="U22" s="78">
        <f>IF(RES_hh_tes!U22=0,"",RES_hh_tes!U22/RES_hh_fec!U22)</f>
        <v>0.78060869992459314</v>
      </c>
      <c r="V22" s="78">
        <f>IF(RES_hh_tes!V22=0,"",RES_hh_tes!V22/RES_hh_fec!V22)</f>
        <v>0.79401031397665955</v>
      </c>
      <c r="W22" s="78">
        <f>IF(RES_hh_tes!W22=0,"",RES_hh_tes!W22/RES_hh_fec!W22)</f>
        <v>0.81308053763645205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0.80380668606006256</v>
      </c>
      <c r="C24" s="78">
        <f>IF(RES_hh_tes!C24=0,"",RES_hh_tes!C24/RES_hh_fec!C24)</f>
        <v>0.80581148746825071</v>
      </c>
      <c r="D24" s="78">
        <f>IF(RES_hh_tes!D24=0,"",RES_hh_tes!D24/RES_hh_fec!D24)</f>
        <v>0.8074877328716451</v>
      </c>
      <c r="E24" s="78">
        <f>IF(RES_hh_tes!E24=0,"",RES_hh_tes!E24/RES_hh_fec!E24)</f>
        <v>0.80943063730876164</v>
      </c>
      <c r="F24" s="78">
        <f>IF(RES_hh_tes!F24=0,"",RES_hh_tes!F24/RES_hh_fec!F24)</f>
        <v>0.81227527726568993</v>
      </c>
      <c r="G24" s="78">
        <f>IF(RES_hh_tes!G24=0,"",RES_hh_tes!G24/RES_hh_fec!G24)</f>
        <v>0.81492030155126383</v>
      </c>
      <c r="H24" s="78">
        <f>IF(RES_hh_tes!H24=0,"",RES_hh_tes!H24/RES_hh_fec!H24)</f>
        <v>0.81793471306436483</v>
      </c>
      <c r="I24" s="78">
        <f>IF(RES_hh_tes!I24=0,"",RES_hh_tes!I24/RES_hh_fec!I24)</f>
        <v>0.82094646486192568</v>
      </c>
      <c r="J24" s="78">
        <f>IF(RES_hh_tes!J24=0,"",RES_hh_tes!J24/RES_hh_fec!J24)</f>
        <v>0.8255641165714791</v>
      </c>
      <c r="K24" s="78">
        <f>IF(RES_hh_tes!K24=0,"",RES_hh_tes!K24/RES_hh_fec!K24)</f>
        <v>0.83029167210178612</v>
      </c>
      <c r="L24" s="78">
        <f>IF(RES_hh_tes!L24=0,"",RES_hh_tes!L24/RES_hh_fec!L24)</f>
        <v>0.83529019188450382</v>
      </c>
      <c r="M24" s="78">
        <f>IF(RES_hh_tes!M24=0,"",RES_hh_tes!M24/RES_hh_fec!M24)</f>
        <v>0.84050439621463391</v>
      </c>
      <c r="N24" s="78">
        <f>IF(RES_hh_tes!N24=0,"",RES_hh_tes!N24/RES_hh_fec!N24)</f>
        <v>0.84668055801426922</v>
      </c>
      <c r="O24" s="78">
        <f>IF(RES_hh_tes!O24=0,"",RES_hh_tes!O24/RES_hh_fec!O24)</f>
        <v>0.8524722110209374</v>
      </c>
      <c r="P24" s="78">
        <f>IF(RES_hh_tes!P24=0,"",RES_hh_tes!P24/RES_hh_fec!P24)</f>
        <v>0.85468880945438774</v>
      </c>
      <c r="Q24" s="78">
        <f>IF(RES_hh_tes!Q24=0,"",RES_hh_tes!Q24/RES_hh_fec!Q24)</f>
        <v>0.85684744694320991</v>
      </c>
      <c r="R24" s="78">
        <f>IF(RES_hh_tes!R24=0,"",RES_hh_tes!R24/RES_hh_fec!R24)</f>
        <v>0.85985345003361713</v>
      </c>
      <c r="S24" s="78">
        <f>IF(RES_hh_tes!S24=0,"",RES_hh_tes!S24/RES_hh_fec!S24)</f>
        <v>0.86454433704366784</v>
      </c>
      <c r="T24" s="78">
        <f>IF(RES_hh_tes!T24=0,"",RES_hh_tes!T24/RES_hh_fec!T24)</f>
        <v>0.87034735247373962</v>
      </c>
      <c r="U24" s="78">
        <f>IF(RES_hh_tes!U24=0,"",RES_hh_tes!U24/RES_hh_fec!U24)</f>
        <v>0.87679627400567794</v>
      </c>
      <c r="V24" s="78">
        <f>IF(RES_hh_tes!V24=0,"",RES_hh_tes!V24/RES_hh_fec!V24)</f>
        <v>0.88309138083210026</v>
      </c>
      <c r="W24" s="78">
        <f>IF(RES_hh_tes!W24=0,"",RES_hh_tes!W24/RES_hh_fec!W24)</f>
        <v>0.88820445200247122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0.65398937739970076</v>
      </c>
      <c r="C25" s="79">
        <f>IF(RES_hh_tes!C25=0,"",RES_hh_tes!C25/RES_hh_fec!C25)</f>
        <v>0.65757932505678862</v>
      </c>
      <c r="D25" s="79">
        <f>IF(RES_hh_tes!D25=0,"",RES_hh_tes!D25/RES_hh_fec!D25)</f>
        <v>0.6611344562678968</v>
      </c>
      <c r="E25" s="79">
        <f>IF(RES_hh_tes!E25=0,"",RES_hh_tes!E25/RES_hh_fec!E25)</f>
        <v>0.66512733141619906</v>
      </c>
      <c r="F25" s="79">
        <f>IF(RES_hh_tes!F25=0,"",RES_hh_tes!F25/RES_hh_fec!F25)</f>
        <v>0.66948307618172509</v>
      </c>
      <c r="G25" s="79">
        <f>IF(RES_hh_tes!G25=0,"",RES_hh_tes!G25/RES_hh_fec!G25)</f>
        <v>0.67414889447251325</v>
      </c>
      <c r="H25" s="79">
        <f>IF(RES_hh_tes!H25=0,"",RES_hh_tes!H25/RES_hh_fec!H25)</f>
        <v>0.67945851280253489</v>
      </c>
      <c r="I25" s="79">
        <f>IF(RES_hh_tes!I25=0,"",RES_hh_tes!I25/RES_hh_fec!I25)</f>
        <v>0.68191106003441593</v>
      </c>
      <c r="J25" s="79">
        <f>IF(RES_hh_tes!J25=0,"",RES_hh_tes!J25/RES_hh_fec!J25)</f>
        <v>0.68280564753607786</v>
      </c>
      <c r="K25" s="79">
        <f>IF(RES_hh_tes!K25=0,"",RES_hh_tes!K25/RES_hh_fec!K25)</f>
        <v>0.68436404950351504</v>
      </c>
      <c r="L25" s="79">
        <f>IF(RES_hh_tes!L25=0,"",RES_hh_tes!L25/RES_hh_fec!L25)</f>
        <v>0.68624769617852155</v>
      </c>
      <c r="M25" s="79">
        <f>IF(RES_hh_tes!M25=0,"",RES_hh_tes!M25/RES_hh_fec!M25)</f>
        <v>0.68818541832429914</v>
      </c>
      <c r="N25" s="79">
        <f>IF(RES_hh_tes!N25=0,"",RES_hh_tes!N25/RES_hh_fec!N25)</f>
        <v>0.69142484116260061</v>
      </c>
      <c r="O25" s="79">
        <f>IF(RES_hh_tes!O25=0,"",RES_hh_tes!O25/RES_hh_fec!O25)</f>
        <v>0.6961378573000806</v>
      </c>
      <c r="P25" s="79">
        <f>IF(RES_hh_tes!P25=0,"",RES_hh_tes!P25/RES_hh_fec!P25)</f>
        <v>0.7019610349827603</v>
      </c>
      <c r="Q25" s="79">
        <f>IF(RES_hh_tes!Q25=0,"",RES_hh_tes!Q25/RES_hh_fec!Q25)</f>
        <v>0.70943161889911877</v>
      </c>
      <c r="R25" s="79">
        <f>IF(RES_hh_tes!R25=0,"",RES_hh_tes!R25/RES_hh_fec!R25)</f>
        <v>0.71775300628604222</v>
      </c>
      <c r="S25" s="79">
        <f>IF(RES_hh_tes!S25=0,"",RES_hh_tes!S25/RES_hh_fec!S25)</f>
        <v>0.72700131229602449</v>
      </c>
      <c r="T25" s="79">
        <f>IF(RES_hh_tes!T25=0,"",RES_hh_tes!T25/RES_hh_fec!T25)</f>
        <v>0.73720539072090485</v>
      </c>
      <c r="U25" s="79">
        <f>IF(RES_hh_tes!U25=0,"",RES_hh_tes!U25/RES_hh_fec!U25)</f>
        <v>0.74769707302382049</v>
      </c>
      <c r="V25" s="79">
        <f>IF(RES_hh_tes!V25=0,"",RES_hh_tes!V25/RES_hh_fec!V25)</f>
        <v>0.7576133918420781</v>
      </c>
      <c r="W25" s="79">
        <f>IF(RES_hh_tes!W25=0,"",RES_hh_tes!W25/RES_hh_fec!W25)</f>
        <v>0.7654793803358142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0.99999999999999978</v>
      </c>
      <c r="C26" s="81">
        <f>IF(RES_hh_tes!C26=0,"",RES_hh_tes!C26/RES_hh_fec!C26)</f>
        <v>0.99999999999999978</v>
      </c>
      <c r="D26" s="81">
        <f>IF(RES_hh_tes!D26=0,"",RES_hh_tes!D26/RES_hh_fec!D26)</f>
        <v>0.99999999999999944</v>
      </c>
      <c r="E26" s="81">
        <f>IF(RES_hh_tes!E26=0,"",RES_hh_tes!E26/RES_hh_fec!E26)</f>
        <v>0.99999999999999978</v>
      </c>
      <c r="F26" s="81">
        <f>IF(RES_hh_tes!F26=0,"",RES_hh_tes!F26/RES_hh_fec!F26)</f>
        <v>1</v>
      </c>
      <c r="G26" s="81">
        <f>IF(RES_hh_tes!G26=0,"",RES_hh_tes!G26/RES_hh_fec!G26)</f>
        <v>0.99999999999999978</v>
      </c>
      <c r="H26" s="81">
        <f>IF(RES_hh_tes!H26=0,"",RES_hh_tes!H26/RES_hh_fec!H26)</f>
        <v>1</v>
      </c>
      <c r="I26" s="81">
        <f>IF(RES_hh_tes!I26=0,"",RES_hh_tes!I26/RES_hh_fec!I26)</f>
        <v>0.99999999999999867</v>
      </c>
      <c r="J26" s="81">
        <f>IF(RES_hh_tes!J26=0,"",RES_hh_tes!J26/RES_hh_fec!J26)</f>
        <v>1.0000000000000013</v>
      </c>
      <c r="K26" s="81">
        <f>IF(RES_hh_tes!K26=0,"",RES_hh_tes!K26/RES_hh_fec!K26)</f>
        <v>1.0000000000000004</v>
      </c>
      <c r="L26" s="81">
        <f>IF(RES_hh_tes!L26=0,"",RES_hh_tes!L26/RES_hh_fec!L26)</f>
        <v>0.99999999999999889</v>
      </c>
      <c r="M26" s="81">
        <f>IF(RES_hh_tes!M26=0,"",RES_hh_tes!M26/RES_hh_fec!M26)</f>
        <v>0.999999999999999</v>
      </c>
      <c r="N26" s="81">
        <f>IF(RES_hh_tes!N26=0,"",RES_hh_tes!N26/RES_hh_fec!N26)</f>
        <v>0.99999999999999833</v>
      </c>
      <c r="O26" s="81">
        <f>IF(RES_hh_tes!O26=0,"",RES_hh_tes!O26/RES_hh_fec!O26)</f>
        <v>0.99999999999999534</v>
      </c>
      <c r="P26" s="81">
        <f>IF(RES_hh_tes!P26=0,"",RES_hh_tes!P26/RES_hh_fec!P26)</f>
        <v>0.99999999999999689</v>
      </c>
      <c r="Q26" s="81">
        <f>IF(RES_hh_tes!Q26=0,"",RES_hh_tes!Q26/RES_hh_fec!Q26)</f>
        <v>1.0000000000000007</v>
      </c>
      <c r="R26" s="81">
        <f>IF(RES_hh_tes!R26=0,"",RES_hh_tes!R26/RES_hh_fec!R26)</f>
        <v>0.99999999999999545</v>
      </c>
      <c r="S26" s="81">
        <f>IF(RES_hh_tes!S26=0,"",RES_hh_tes!S26/RES_hh_fec!S26)</f>
        <v>1.0000000000000033</v>
      </c>
      <c r="T26" s="81">
        <f>IF(RES_hh_tes!T26=0,"",RES_hh_tes!T26/RES_hh_fec!T26)</f>
        <v>0.99999999999999223</v>
      </c>
      <c r="U26" s="81">
        <f>IF(RES_hh_tes!U26=0,"",RES_hh_tes!U26/RES_hh_fec!U26)</f>
        <v>0.99999999999999978</v>
      </c>
      <c r="V26" s="81">
        <f>IF(RES_hh_tes!V26=0,"",RES_hh_tes!V26/RES_hh_fec!V26)</f>
        <v>1.0000000000000042</v>
      </c>
      <c r="W26" s="81">
        <f>IF(RES_hh_tes!W26=0,"",RES_hh_tes!W26/RES_hh_fec!W26)</f>
        <v>0.99999999999999634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0.66480922969458212</v>
      </c>
      <c r="C27" s="70">
        <f>IF(RES_hh_tes!C27=0,"",RES_hh_tes!C27/RES_hh_fec!C27)</f>
        <v>0.66889826613728753</v>
      </c>
      <c r="D27" s="70">
        <f>IF(RES_hh_tes!D27=0,"",RES_hh_tes!D27/RES_hh_fec!D27)</f>
        <v>0.66081447316063191</v>
      </c>
      <c r="E27" s="70">
        <f>IF(RES_hh_tes!E27=0,"",RES_hh_tes!E27/RES_hh_fec!E27)</f>
        <v>0.68454467995292023</v>
      </c>
      <c r="F27" s="70">
        <f>IF(RES_hh_tes!F27=0,"",RES_hh_tes!F27/RES_hh_fec!F27)</f>
        <v>0.68511522455149798</v>
      </c>
      <c r="G27" s="70">
        <f>IF(RES_hh_tes!G27=0,"",RES_hh_tes!G27/RES_hh_fec!G27)</f>
        <v>0.67799895474633787</v>
      </c>
      <c r="H27" s="70">
        <f>IF(RES_hh_tes!H27=0,"",RES_hh_tes!H27/RES_hh_fec!H27)</f>
        <v>0.68498908563707051</v>
      </c>
      <c r="I27" s="70">
        <f>IF(RES_hh_tes!I27=0,"",RES_hh_tes!I27/RES_hh_fec!I27)</f>
        <v>0.68396331395425203</v>
      </c>
      <c r="J27" s="70">
        <f>IF(RES_hh_tes!J27=0,"",RES_hh_tes!J27/RES_hh_fec!J27)</f>
        <v>0.68902467637710529</v>
      </c>
      <c r="K27" s="70">
        <f>IF(RES_hh_tes!K27=0,"",RES_hh_tes!K27/RES_hh_fec!K27)</f>
        <v>0.67540326115138238</v>
      </c>
      <c r="L27" s="70">
        <f>IF(RES_hh_tes!L27=0,"",RES_hh_tes!L27/RES_hh_fec!L27)</f>
        <v>0.6759424221190804</v>
      </c>
      <c r="M27" s="70">
        <f>IF(RES_hh_tes!M27=0,"",RES_hh_tes!M27/RES_hh_fec!M27)</f>
        <v>0.67956626116076679</v>
      </c>
      <c r="N27" s="70">
        <f>IF(RES_hh_tes!N27=0,"",RES_hh_tes!N27/RES_hh_fec!N27)</f>
        <v>0.68184129027157092</v>
      </c>
      <c r="O27" s="70">
        <f>IF(RES_hh_tes!O27=0,"",RES_hh_tes!O27/RES_hh_fec!O27)</f>
        <v>0.68593353623759767</v>
      </c>
      <c r="P27" s="70">
        <f>IF(RES_hh_tes!P27=0,"",RES_hh_tes!P27/RES_hh_fec!P27)</f>
        <v>0.69093183703891525</v>
      </c>
      <c r="Q27" s="70">
        <f>IF(RES_hh_tes!Q27=0,"",RES_hh_tes!Q27/RES_hh_fec!Q27)</f>
        <v>0.69648670433085624</v>
      </c>
      <c r="R27" s="70">
        <f>IF(RES_hh_tes!R27=0,"",RES_hh_tes!R27/RES_hh_fec!R27)</f>
        <v>0.70199018830599236</v>
      </c>
      <c r="S27" s="70">
        <f>IF(RES_hh_tes!S27=0,"",RES_hh_tes!S27/RES_hh_fec!S27)</f>
        <v>0.70832308968324054</v>
      </c>
      <c r="T27" s="70">
        <f>IF(RES_hh_tes!T27=0,"",RES_hh_tes!T27/RES_hh_fec!T27)</f>
        <v>0.71578516186522201</v>
      </c>
      <c r="U27" s="70">
        <f>IF(RES_hh_tes!U27=0,"",RES_hh_tes!U27/RES_hh_fec!U27)</f>
        <v>0.72557593647833052</v>
      </c>
      <c r="V27" s="70">
        <f>IF(RES_hh_tes!V27=0,"",RES_hh_tes!V27/RES_hh_fec!V27)</f>
        <v>0.72860655823110065</v>
      </c>
      <c r="W27" s="70">
        <f>IF(RES_hh_tes!W27=0,"",RES_hh_tes!W27/RES_hh_fec!W27)</f>
        <v>0.73901924322847701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0.61313370421011448</v>
      </c>
      <c r="C29" s="78">
        <f>IF(RES_hh_tes!C29=0,"",RES_hh_tes!C29/RES_hh_fec!C29)</f>
        <v>0.61407903615776382</v>
      </c>
      <c r="D29" s="78">
        <f>IF(RES_hh_tes!D29=0,"",RES_hh_tes!D29/RES_hh_fec!D29)</f>
        <v>0.6149801642896765</v>
      </c>
      <c r="E29" s="78">
        <f>IF(RES_hh_tes!E29=0,"",RES_hh_tes!E29/RES_hh_fec!E29)</f>
        <v>0.61592889476401036</v>
      </c>
      <c r="F29" s="78">
        <f>IF(RES_hh_tes!F29=0,"",RES_hh_tes!F29/RES_hh_fec!F29)</f>
        <v>0.61702143862358694</v>
      </c>
      <c r="G29" s="78">
        <f>IF(RES_hh_tes!G29=0,"",RES_hh_tes!G29/RES_hh_fec!G29)</f>
        <v>0.61839622975843977</v>
      </c>
      <c r="H29" s="78">
        <f>IF(RES_hh_tes!H29=0,"",RES_hh_tes!H29/RES_hh_fec!H29)</f>
        <v>0.61988825793312896</v>
      </c>
      <c r="I29" s="78">
        <f>IF(RES_hh_tes!I29=0,"",RES_hh_tes!I29/RES_hh_fec!I29)</f>
        <v>0.62060757040284387</v>
      </c>
      <c r="J29" s="78">
        <f>IF(RES_hh_tes!J29=0,"",RES_hh_tes!J29/RES_hh_fec!J29)</f>
        <v>0.62081848992471811</v>
      </c>
      <c r="K29" s="78">
        <f>IF(RES_hh_tes!K29=0,"",RES_hh_tes!K29/RES_hh_fec!K29)</f>
        <v>0.62117680534879949</v>
      </c>
      <c r="L29" s="78">
        <f>IF(RES_hh_tes!L29=0,"",RES_hh_tes!L29/RES_hh_fec!L29)</f>
        <v>0.62144645865782266</v>
      </c>
      <c r="M29" s="78">
        <f>IF(RES_hh_tes!M29=0,"",RES_hh_tes!M29/RES_hh_fec!M29)</f>
        <v>0.62166287428714018</v>
      </c>
      <c r="N29" s="78">
        <f>IF(RES_hh_tes!N29=0,"",RES_hh_tes!N29/RES_hh_fec!N29)</f>
        <v>0.62184508100049585</v>
      </c>
      <c r="O29" s="78">
        <f>IF(RES_hh_tes!O29=0,"",RES_hh_tes!O29/RES_hh_fec!O29)</f>
        <v>0.62200227847497225</v>
      </c>
      <c r="P29" s="78">
        <f>IF(RES_hh_tes!P29=0,"",RES_hh_tes!P29/RES_hh_fec!P29)</f>
        <v>0.62208718794582374</v>
      </c>
      <c r="Q29" s="78">
        <f>IF(RES_hh_tes!Q29=0,"",RES_hh_tes!Q29/RES_hh_fec!Q29)</f>
        <v>0.62215882311079362</v>
      </c>
      <c r="R29" s="78">
        <f>IF(RES_hh_tes!R29=0,"",RES_hh_tes!R29/RES_hh_fec!R29)</f>
        <v>0.62234120824451777</v>
      </c>
      <c r="S29" s="78">
        <f>IF(RES_hh_tes!S29=0,"",RES_hh_tes!S29/RES_hh_fec!S29)</f>
        <v>0.62278769183100791</v>
      </c>
      <c r="T29" s="78">
        <f>IF(RES_hh_tes!T29=0,"",RES_hh_tes!T29/RES_hh_fec!T29)</f>
        <v>0.62343017070414375</v>
      </c>
      <c r="U29" s="78">
        <f>IF(RES_hh_tes!U29=0,"",RES_hh_tes!U29/RES_hh_fec!U29)</f>
        <v>0.62426412679938192</v>
      </c>
      <c r="V29" s="78">
        <f>IF(RES_hh_tes!V29=0,"",RES_hh_tes!V29/RES_hh_fec!V29)</f>
        <v>0.62531741646228056</v>
      </c>
      <c r="W29" s="78">
        <f>IF(RES_hh_tes!W29=0,"",RES_hh_tes!W29/RES_hh_fec!W29)</f>
        <v>0.6264475125096135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0.60789034569106981</v>
      </c>
      <c r="C30" s="78">
        <f>IF(RES_hh_tes!C30=0,"",RES_hh_tes!C30/RES_hh_fec!C30)</f>
        <v>0.60914894688532484</v>
      </c>
      <c r="D30" s="78">
        <f>IF(RES_hh_tes!D30=0,"",RES_hh_tes!D30/RES_hh_fec!D30)</f>
        <v>0.61090819747049729</v>
      </c>
      <c r="E30" s="78">
        <f>IF(RES_hh_tes!E30=0,"",RES_hh_tes!E30/RES_hh_fec!E30)</f>
        <v>0.61236477866945493</v>
      </c>
      <c r="F30" s="78">
        <f>IF(RES_hh_tes!F30=0,"",RES_hh_tes!F30/RES_hh_fec!F30)</f>
        <v>0.61363321595496823</v>
      </c>
      <c r="G30" s="78">
        <f>IF(RES_hh_tes!G30=0,"",RES_hh_tes!G30/RES_hh_fec!G30)</f>
        <v>0.61467620185121397</v>
      </c>
      <c r="H30" s="78">
        <f>IF(RES_hh_tes!H30=0,"",RES_hh_tes!H30/RES_hh_fec!H30)</f>
        <v>0.6157735887345317</v>
      </c>
      <c r="I30" s="78">
        <f>IF(RES_hh_tes!I30=0,"",RES_hh_tes!I30/RES_hh_fec!I30)</f>
        <v>0.61638781020932276</v>
      </c>
      <c r="J30" s="78">
        <f>IF(RES_hh_tes!J30=0,"",RES_hh_tes!J30/RES_hh_fec!J30)</f>
        <v>0.61688229777278902</v>
      </c>
      <c r="K30" s="78">
        <f>IF(RES_hh_tes!K30=0,"",RES_hh_tes!K30/RES_hh_fec!K30)</f>
        <v>0.61751676098099939</v>
      </c>
      <c r="L30" s="78">
        <f>IF(RES_hh_tes!L30=0,"",RES_hh_tes!L30/RES_hh_fec!L30)</f>
        <v>0.61816646956066157</v>
      </c>
      <c r="M30" s="78">
        <f>IF(RES_hh_tes!M30=0,"",RES_hh_tes!M30/RES_hh_fec!M30)</f>
        <v>0.61867717524506483</v>
      </c>
      <c r="N30" s="78">
        <f>IF(RES_hh_tes!N30=0,"",RES_hh_tes!N30/RES_hh_fec!N30)</f>
        <v>0.61904175157441932</v>
      </c>
      <c r="O30" s="78">
        <f>IF(RES_hh_tes!O30=0,"",RES_hh_tes!O30/RES_hh_fec!O30)</f>
        <v>0.6192723485321967</v>
      </c>
      <c r="P30" s="78">
        <f>IF(RES_hh_tes!P30=0,"",RES_hh_tes!P30/RES_hh_fec!P30)</f>
        <v>0.61940818848481982</v>
      </c>
      <c r="Q30" s="78">
        <f>IF(RES_hh_tes!Q30=0,"",RES_hh_tes!Q30/RES_hh_fec!Q30)</f>
        <v>0.61953624123110129</v>
      </c>
      <c r="R30" s="78">
        <f>IF(RES_hh_tes!R30=0,"",RES_hh_tes!R30/RES_hh_fec!R30)</f>
        <v>0.61991074888651843</v>
      </c>
      <c r="S30" s="78">
        <f>IF(RES_hh_tes!S30=0,"",RES_hh_tes!S30/RES_hh_fec!S30)</f>
        <v>0.62073736576658578</v>
      </c>
      <c r="T30" s="78">
        <f>IF(RES_hh_tes!T30=0,"",RES_hh_tes!T30/RES_hh_fec!T30)</f>
        <v>0.62207248969742657</v>
      </c>
      <c r="U30" s="78">
        <f>IF(RES_hh_tes!U30=0,"",RES_hh_tes!U30/RES_hh_fec!U30)</f>
        <v>0.62378160966006668</v>
      </c>
      <c r="V30" s="78">
        <f>IF(RES_hh_tes!V30=0,"",RES_hh_tes!V30/RES_hh_fec!V30)</f>
        <v>0.62580361130739759</v>
      </c>
      <c r="W30" s="78">
        <f>IF(RES_hh_tes!W30=0,"",RES_hh_tes!W30/RES_hh_fec!W30)</f>
        <v>0.62779332446700487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0.56887239622198926</v>
      </c>
      <c r="C31" s="78">
        <f>IF(RES_hh_tes!C31=0,"",RES_hh_tes!C31/RES_hh_fec!C31)</f>
        <v>0.56982105207756129</v>
      </c>
      <c r="D31" s="78">
        <f>IF(RES_hh_tes!D31=0,"",RES_hh_tes!D31/RES_hh_fec!D31)</f>
        <v>0.57096514756883965</v>
      </c>
      <c r="E31" s="78">
        <f>IF(RES_hh_tes!E31=0,"",RES_hh_tes!E31/RES_hh_fec!E31)</f>
        <v>0.57212497270477902</v>
      </c>
      <c r="F31" s="78">
        <f>IF(RES_hh_tes!F31=0,"",RES_hh_tes!F31/RES_hh_fec!F31)</f>
        <v>0.57324972004550478</v>
      </c>
      <c r="G31" s="78">
        <f>IF(RES_hh_tes!G31=0,"",RES_hh_tes!G31/RES_hh_fec!G31)</f>
        <v>0.57458200503801937</v>
      </c>
      <c r="H31" s="78">
        <f>IF(RES_hh_tes!H31=0,"",RES_hh_tes!H31/RES_hh_fec!H31)</f>
        <v>0.57578586351382088</v>
      </c>
      <c r="I31" s="78">
        <f>IF(RES_hh_tes!I31=0,"",RES_hh_tes!I31/RES_hh_fec!I31)</f>
        <v>0.57638825741445354</v>
      </c>
      <c r="J31" s="78">
        <f>IF(RES_hh_tes!J31=0,"",RES_hh_tes!J31/RES_hh_fec!J31)</f>
        <v>0.57664013207386156</v>
      </c>
      <c r="K31" s="78">
        <f>IF(RES_hh_tes!K31=0,"",RES_hh_tes!K31/RES_hh_fec!K31)</f>
        <v>0.57695417364926027</v>
      </c>
      <c r="L31" s="78">
        <f>IF(RES_hh_tes!L31=0,"",RES_hh_tes!L31/RES_hh_fec!L31)</f>
        <v>0.57727356182879574</v>
      </c>
      <c r="M31" s="78">
        <f>IF(RES_hh_tes!M31=0,"",RES_hh_tes!M31/RES_hh_fec!M31)</f>
        <v>0.57757830885022532</v>
      </c>
      <c r="N31" s="78">
        <f>IF(RES_hh_tes!N31=0,"",RES_hh_tes!N31/RES_hh_fec!N31)</f>
        <v>0.57786724732454908</v>
      </c>
      <c r="O31" s="78">
        <f>IF(RES_hh_tes!O31=0,"",RES_hh_tes!O31/RES_hh_fec!O31)</f>
        <v>0.57813256960070181</v>
      </c>
      <c r="P31" s="78">
        <f>IF(RES_hh_tes!P31=0,"",RES_hh_tes!P31/RES_hh_fec!P31)</f>
        <v>0.57825056291997667</v>
      </c>
      <c r="Q31" s="78">
        <f>IF(RES_hh_tes!Q31=0,"",RES_hh_tes!Q31/RES_hh_fec!Q31)</f>
        <v>0.57834859705390806</v>
      </c>
      <c r="R31" s="78">
        <f>IF(RES_hh_tes!R31=0,"",RES_hh_tes!R31/RES_hh_fec!R31)</f>
        <v>0.57857136780780827</v>
      </c>
      <c r="S31" s="78">
        <f>IF(RES_hh_tes!S31=0,"",RES_hh_tes!S31/RES_hh_fec!S31)</f>
        <v>0.57906584542906658</v>
      </c>
      <c r="T31" s="78">
        <f>IF(RES_hh_tes!T31=0,"",RES_hh_tes!T31/RES_hh_fec!T31)</f>
        <v>0.5799196548319715</v>
      </c>
      <c r="U31" s="78">
        <f>IF(RES_hh_tes!U31=0,"",RES_hh_tes!U31/RES_hh_fec!U31)</f>
        <v>0.58114866835348555</v>
      </c>
      <c r="V31" s="78">
        <f>IF(RES_hh_tes!V31=0,"",RES_hh_tes!V31/RES_hh_fec!V31)</f>
        <v>0.58277146160640803</v>
      </c>
      <c r="W31" s="78">
        <f>IF(RES_hh_tes!W31=0,"",RES_hh_tes!W31/RES_hh_fec!W31)</f>
        <v>0.58449274009082974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0.75586009570239854</v>
      </c>
      <c r="C32" s="81">
        <f>IF(RES_hh_tes!C32=0,"",RES_hh_tes!C32/RES_hh_fec!C32)</f>
        <v>0.75830530586902944</v>
      </c>
      <c r="D32" s="81">
        <f>IF(RES_hh_tes!D32=0,"",RES_hh_tes!D32/RES_hh_fec!D32)</f>
        <v>0.76091119925339878</v>
      </c>
      <c r="E32" s="81">
        <f>IF(RES_hh_tes!E32=0,"",RES_hh_tes!E32/RES_hh_fec!E32)</f>
        <v>0.76376426678463294</v>
      </c>
      <c r="F32" s="81">
        <f>IF(RES_hh_tes!F32=0,"",RES_hh_tes!F32/RES_hh_fec!F32)</f>
        <v>0.76682314863163026</v>
      </c>
      <c r="G32" s="81">
        <f>IF(RES_hh_tes!G32=0,"",RES_hh_tes!G32/RES_hh_fec!G32)</f>
        <v>0.76988404359926699</v>
      </c>
      <c r="H32" s="81">
        <f>IF(RES_hh_tes!H32=0,"",RES_hh_tes!H32/RES_hh_fec!H32)</f>
        <v>0.7735331663690036</v>
      </c>
      <c r="I32" s="81">
        <f>IF(RES_hh_tes!I32=0,"",RES_hh_tes!I32/RES_hh_fec!I32)</f>
        <v>0.77538637182079273</v>
      </c>
      <c r="J32" s="81">
        <f>IF(RES_hh_tes!J32=0,"",RES_hh_tes!J32/RES_hh_fec!J32)</f>
        <v>0.77643342233212409</v>
      </c>
      <c r="K32" s="81">
        <f>IF(RES_hh_tes!K32=0,"",RES_hh_tes!K32/RES_hh_fec!K32)</f>
        <v>0.77795327063205544</v>
      </c>
      <c r="L32" s="81">
        <f>IF(RES_hh_tes!L32=0,"",RES_hh_tes!L32/RES_hh_fec!L32)</f>
        <v>0.77992223996250931</v>
      </c>
      <c r="M32" s="81">
        <f>IF(RES_hh_tes!M32=0,"",RES_hh_tes!M32/RES_hh_fec!M32)</f>
        <v>0.78205288326754752</v>
      </c>
      <c r="N32" s="81">
        <f>IF(RES_hh_tes!N32=0,"",RES_hh_tes!N32/RES_hh_fec!N32)</f>
        <v>0.78495791992904818</v>
      </c>
      <c r="O32" s="81">
        <f>IF(RES_hh_tes!O32=0,"",RES_hh_tes!O32/RES_hh_fec!O32)</f>
        <v>0.78815428618356431</v>
      </c>
      <c r="P32" s="81">
        <f>IF(RES_hh_tes!P32=0,"",RES_hh_tes!P32/RES_hh_fec!P32)</f>
        <v>0.79113276826342227</v>
      </c>
      <c r="Q32" s="81">
        <f>IF(RES_hh_tes!Q32=0,"",RES_hh_tes!Q32/RES_hh_fec!Q32)</f>
        <v>0.79533075812150777</v>
      </c>
      <c r="R32" s="81">
        <f>IF(RES_hh_tes!R32=0,"",RES_hh_tes!R32/RES_hh_fec!R32)</f>
        <v>0.80093771618027865</v>
      </c>
      <c r="S32" s="81">
        <f>IF(RES_hh_tes!S32=0,"",RES_hh_tes!S32/RES_hh_fec!S32)</f>
        <v>0.80830978872534964</v>
      </c>
      <c r="T32" s="81">
        <f>IF(RES_hh_tes!T32=0,"",RES_hh_tes!T32/RES_hh_fec!T32)</f>
        <v>0.81827334702824184</v>
      </c>
      <c r="U32" s="81">
        <f>IF(RES_hh_tes!U32=0,"",RES_hh_tes!U32/RES_hh_fec!U32)</f>
        <v>0.83025866481602928</v>
      </c>
      <c r="V32" s="81">
        <f>IF(RES_hh_tes!V32=0,"",RES_hh_tes!V32/RES_hh_fec!V32)</f>
        <v>0.8422936443977399</v>
      </c>
      <c r="W32" s="81">
        <f>IF(RES_hh_tes!W32=0,"",RES_hh_tes!W32/RES_hh_fec!W32)</f>
        <v>0.85376501425619566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1324.2295504799999</v>
      </c>
      <c r="C3" s="65">
        <f t="shared" si="0"/>
        <v>1264.9918193999999</v>
      </c>
      <c r="D3" s="65">
        <f t="shared" si="0"/>
        <v>1495.0931101199999</v>
      </c>
      <c r="E3" s="65">
        <f t="shared" si="0"/>
        <v>1670.9759690400003</v>
      </c>
      <c r="F3" s="65">
        <f t="shared" si="0"/>
        <v>1623.5344209599996</v>
      </c>
      <c r="G3" s="65">
        <f t="shared" si="0"/>
        <v>1464.8764510800002</v>
      </c>
      <c r="H3" s="65">
        <f t="shared" si="0"/>
        <v>1375.2312606000003</v>
      </c>
      <c r="I3" s="65">
        <f t="shared" si="0"/>
        <v>1069.11404928</v>
      </c>
      <c r="J3" s="65">
        <f t="shared" si="0"/>
        <v>1199.2899157200004</v>
      </c>
      <c r="K3" s="65">
        <f t="shared" si="0"/>
        <v>1149.7051346400001</v>
      </c>
      <c r="L3" s="65">
        <f t="shared" si="0"/>
        <v>1205.8102349999997</v>
      </c>
      <c r="M3" s="65">
        <f t="shared" si="0"/>
        <v>1030.58126928</v>
      </c>
      <c r="N3" s="65">
        <f t="shared" si="0"/>
        <v>942.76777320000031</v>
      </c>
      <c r="O3" s="65">
        <f t="shared" si="0"/>
        <v>820.67336891999958</v>
      </c>
      <c r="P3" s="65">
        <f t="shared" si="0"/>
        <v>657.03995495999993</v>
      </c>
      <c r="Q3" s="65">
        <f t="shared" si="0"/>
        <v>705.86533584000028</v>
      </c>
      <c r="R3" s="65">
        <f t="shared" ref="R3:V3" si="1">SUM(R4,R15,R17,R27)</f>
        <v>701.51175864000015</v>
      </c>
      <c r="S3" s="65">
        <f t="shared" si="1"/>
        <v>680.72773752000023</v>
      </c>
      <c r="T3" s="65">
        <f t="shared" si="1"/>
        <v>633.90540204000058</v>
      </c>
      <c r="U3" s="65">
        <f t="shared" si="1"/>
        <v>623.95077096</v>
      </c>
      <c r="V3" s="65">
        <f t="shared" si="1"/>
        <v>648.05069988000059</v>
      </c>
      <c r="W3" s="65">
        <f t="shared" ref="W3" si="2">SUM(W4,W15,W17,W27)</f>
        <v>613.10677824000038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1114.1018771814627</v>
      </c>
      <c r="C4" s="69">
        <f t="shared" si="3"/>
        <v>1074.4609467624596</v>
      </c>
      <c r="D4" s="69">
        <f t="shared" si="3"/>
        <v>1248.1896630979554</v>
      </c>
      <c r="E4" s="69">
        <f t="shared" si="3"/>
        <v>1420.4627647770319</v>
      </c>
      <c r="F4" s="69">
        <f t="shared" si="3"/>
        <v>1369.1097157560257</v>
      </c>
      <c r="G4" s="69">
        <f t="shared" si="3"/>
        <v>1242.1022318531946</v>
      </c>
      <c r="H4" s="69">
        <f t="shared" si="3"/>
        <v>1144.08986708211</v>
      </c>
      <c r="I4" s="69">
        <f t="shared" si="3"/>
        <v>885.72313904349016</v>
      </c>
      <c r="J4" s="69">
        <f t="shared" si="3"/>
        <v>998.96081855283387</v>
      </c>
      <c r="K4" s="69">
        <f t="shared" si="3"/>
        <v>943.29985105631738</v>
      </c>
      <c r="L4" s="69">
        <f t="shared" si="3"/>
        <v>999.7586401309527</v>
      </c>
      <c r="M4" s="69">
        <f t="shared" si="3"/>
        <v>841.01971952427675</v>
      </c>
      <c r="N4" s="69">
        <f t="shared" si="3"/>
        <v>763.21725225767091</v>
      </c>
      <c r="O4" s="69">
        <f t="shared" si="3"/>
        <v>658.92744486080187</v>
      </c>
      <c r="P4" s="69">
        <f t="shared" si="3"/>
        <v>506.7312839619081</v>
      </c>
      <c r="Q4" s="69">
        <f t="shared" si="3"/>
        <v>559.59548974401901</v>
      </c>
      <c r="R4" s="69">
        <f t="shared" ref="R4:V4" si="4">SUM(R5:R14)</f>
        <v>559.66475265449731</v>
      </c>
      <c r="S4" s="69">
        <f t="shared" si="4"/>
        <v>540.25592923113845</v>
      </c>
      <c r="T4" s="69">
        <f t="shared" si="4"/>
        <v>496.61288039281771</v>
      </c>
      <c r="U4" s="69">
        <f t="shared" si="4"/>
        <v>489.47610880176865</v>
      </c>
      <c r="V4" s="69">
        <f t="shared" si="4"/>
        <v>504.88810467169833</v>
      </c>
      <c r="W4" s="69">
        <f t="shared" ref="W4" si="5">SUM(W5:W14)</f>
        <v>483.48344111663403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56.159712745599641</v>
      </c>
      <c r="C6" s="72">
        <v>55.298207816999664</v>
      </c>
      <c r="D6" s="72">
        <v>66.146147427714254</v>
      </c>
      <c r="E6" s="72">
        <v>85.621549235602103</v>
      </c>
      <c r="F6" s="72">
        <v>69.846484657259083</v>
      </c>
      <c r="G6" s="72">
        <v>67.920054766563851</v>
      </c>
      <c r="H6" s="72">
        <v>45.548103806658958</v>
      </c>
      <c r="I6" s="72">
        <v>47.470232841391812</v>
      </c>
      <c r="J6" s="72">
        <v>64.250362023257978</v>
      </c>
      <c r="K6" s="72">
        <v>43.563426526667918</v>
      </c>
      <c r="L6" s="72">
        <v>43.223105624999995</v>
      </c>
      <c r="M6" s="72">
        <v>48.13666160999999</v>
      </c>
      <c r="N6" s="72">
        <v>41.953214970000026</v>
      </c>
      <c r="O6" s="72">
        <v>30.504615989999984</v>
      </c>
      <c r="P6" s="72">
        <v>18.358635809999999</v>
      </c>
      <c r="Q6" s="72">
        <v>39.195729194999984</v>
      </c>
      <c r="R6" s="72">
        <v>38.129241390000011</v>
      </c>
      <c r="S6" s="72">
        <v>37.984048289999976</v>
      </c>
      <c r="T6" s="72">
        <v>31.033567514999966</v>
      </c>
      <c r="U6" s="72">
        <v>29.127288119999996</v>
      </c>
      <c r="V6" s="72">
        <v>18.29164253999998</v>
      </c>
      <c r="W6" s="72">
        <v>29.304453990000003</v>
      </c>
      <c r="DA6" s="89" t="s">
        <v>447</v>
      </c>
    </row>
    <row r="7" spans="1:105" ht="12" customHeight="1" x14ac:dyDescent="0.25">
      <c r="A7" s="28" t="s">
        <v>205</v>
      </c>
      <c r="B7" s="72">
        <v>948.4443785727176</v>
      </c>
      <c r="C7" s="72">
        <v>901.3689726939399</v>
      </c>
      <c r="D7" s="72">
        <v>1055.1454502868098</v>
      </c>
      <c r="E7" s="72">
        <v>1175.3213500830909</v>
      </c>
      <c r="F7" s="72">
        <v>1119.3179633934687</v>
      </c>
      <c r="G7" s="72">
        <v>988.6884878260779</v>
      </c>
      <c r="H7" s="72">
        <v>928.33516272125746</v>
      </c>
      <c r="I7" s="72">
        <v>681.01574667217676</v>
      </c>
      <c r="J7" s="72">
        <v>746.66887881099171</v>
      </c>
      <c r="K7" s="72">
        <v>704.93317275822471</v>
      </c>
      <c r="L7" s="72">
        <v>744.79814369999963</v>
      </c>
      <c r="M7" s="72">
        <v>584.57867909999993</v>
      </c>
      <c r="N7" s="72">
        <v>506.56510242000024</v>
      </c>
      <c r="O7" s="72">
        <v>418.42018841999948</v>
      </c>
      <c r="P7" s="72">
        <v>332.25516713999963</v>
      </c>
      <c r="Q7" s="72">
        <v>331.74676703999995</v>
      </c>
      <c r="R7" s="72">
        <v>309.19926335999986</v>
      </c>
      <c r="S7" s="72">
        <v>282.42958613999991</v>
      </c>
      <c r="T7" s="72">
        <v>262.86145080000011</v>
      </c>
      <c r="U7" s="72">
        <v>266.93680259999985</v>
      </c>
      <c r="V7" s="72">
        <v>293.12421683999997</v>
      </c>
      <c r="W7" s="72">
        <v>243.06590255999976</v>
      </c>
      <c r="DA7" s="89" t="s">
        <v>448</v>
      </c>
    </row>
    <row r="8" spans="1:105" ht="12" customHeight="1" x14ac:dyDescent="0.25">
      <c r="A8" s="28" t="s">
        <v>192</v>
      </c>
      <c r="B8" s="72">
        <v>109.49778586314542</v>
      </c>
      <c r="C8" s="72">
        <v>117.79376625152005</v>
      </c>
      <c r="D8" s="72">
        <v>126.89806538343156</v>
      </c>
      <c r="E8" s="72">
        <v>159.51986545833898</v>
      </c>
      <c r="F8" s="72">
        <v>179.94526770529799</v>
      </c>
      <c r="G8" s="72">
        <v>185.49368926055283</v>
      </c>
      <c r="H8" s="72">
        <v>170.20660055419344</v>
      </c>
      <c r="I8" s="72">
        <v>157.23715952992151</v>
      </c>
      <c r="J8" s="72">
        <v>188.04157771858416</v>
      </c>
      <c r="K8" s="72">
        <v>194.80325177142467</v>
      </c>
      <c r="L8" s="72">
        <v>211.73739080595308</v>
      </c>
      <c r="M8" s="72">
        <v>208.30437881427679</v>
      </c>
      <c r="N8" s="72">
        <v>214.69893486767069</v>
      </c>
      <c r="O8" s="72">
        <v>210.0026404508024</v>
      </c>
      <c r="P8" s="72">
        <v>156.11748101190847</v>
      </c>
      <c r="Q8" s="72">
        <v>188.65299350901915</v>
      </c>
      <c r="R8" s="72">
        <v>212.3362479044975</v>
      </c>
      <c r="S8" s="72">
        <v>219.84229480113856</v>
      </c>
      <c r="T8" s="72">
        <v>202.71786207781761</v>
      </c>
      <c r="U8" s="72">
        <v>193.41201808176882</v>
      </c>
      <c r="V8" s="72">
        <v>193.47224529169839</v>
      </c>
      <c r="W8" s="72">
        <v>211.11308456663426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149.17085019032092</v>
      </c>
      <c r="C17" s="69">
        <f t="shared" si="7"/>
        <v>127.05804428760197</v>
      </c>
      <c r="D17" s="69">
        <f t="shared" si="7"/>
        <v>169.26611006376595</v>
      </c>
      <c r="E17" s="69">
        <f t="shared" si="7"/>
        <v>187.29014448319472</v>
      </c>
      <c r="F17" s="69">
        <f t="shared" si="7"/>
        <v>194.22302077812176</v>
      </c>
      <c r="G17" s="69">
        <f t="shared" si="7"/>
        <v>155.39900915242163</v>
      </c>
      <c r="H17" s="69">
        <f t="shared" si="7"/>
        <v>172.42426699583106</v>
      </c>
      <c r="I17" s="69">
        <f t="shared" si="7"/>
        <v>127.5779514579213</v>
      </c>
      <c r="J17" s="69">
        <f t="shared" si="7"/>
        <v>145.5300203880214</v>
      </c>
      <c r="K17" s="69">
        <f t="shared" si="7"/>
        <v>149.2470301716989</v>
      </c>
      <c r="L17" s="69">
        <f t="shared" si="7"/>
        <v>151.51894832676243</v>
      </c>
      <c r="M17" s="69">
        <f t="shared" si="7"/>
        <v>135.44009462333776</v>
      </c>
      <c r="N17" s="69">
        <f t="shared" si="7"/>
        <v>125.55421061059235</v>
      </c>
      <c r="O17" s="69">
        <f t="shared" si="7"/>
        <v>108.97108659070683</v>
      </c>
      <c r="P17" s="69">
        <f t="shared" si="7"/>
        <v>99.561648441541649</v>
      </c>
      <c r="Q17" s="69">
        <f t="shared" si="7"/>
        <v>96.140327563219216</v>
      </c>
      <c r="R17" s="69">
        <f t="shared" ref="R17:V17" si="8">SUM(R18:R26)</f>
        <v>93.055421425502431</v>
      </c>
      <c r="S17" s="69">
        <f t="shared" si="8"/>
        <v>93.142338948861408</v>
      </c>
      <c r="T17" s="69">
        <f t="shared" si="8"/>
        <v>91.554537697182525</v>
      </c>
      <c r="U17" s="69">
        <f t="shared" si="8"/>
        <v>90.351432528231101</v>
      </c>
      <c r="V17" s="69">
        <f t="shared" si="8"/>
        <v>84.164162548301874</v>
      </c>
      <c r="W17" s="69">
        <f t="shared" ref="W17" si="9">SUM(W18:W26)</f>
        <v>76.657216683365789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11.969295975871331</v>
      </c>
      <c r="C19" s="72">
        <v>11.014623708506655</v>
      </c>
      <c r="D19" s="72">
        <v>14.057838955878122</v>
      </c>
      <c r="E19" s="72">
        <v>12.194265283650397</v>
      </c>
      <c r="F19" s="72">
        <v>10.975277077782305</v>
      </c>
      <c r="G19" s="72">
        <v>11.385161172924882</v>
      </c>
      <c r="H19" s="72">
        <v>9.1180141094426013</v>
      </c>
      <c r="I19" s="72">
        <v>9.3453101453009992</v>
      </c>
      <c r="J19" s="72">
        <v>10.20841740196219</v>
      </c>
      <c r="K19" s="72">
        <v>9.3752394116774607</v>
      </c>
      <c r="L19" s="72">
        <v>9.1531282500000071</v>
      </c>
      <c r="M19" s="72">
        <v>11.062209285000005</v>
      </c>
      <c r="N19" s="72">
        <v>9.4960073399999967</v>
      </c>
      <c r="O19" s="72">
        <v>7.4125810049999901</v>
      </c>
      <c r="P19" s="72">
        <v>5.881248120000004</v>
      </c>
      <c r="Q19" s="72">
        <v>9.62676631500001</v>
      </c>
      <c r="R19" s="72">
        <v>8.9090448299999991</v>
      </c>
      <c r="S19" s="72">
        <v>9.6180490500000069</v>
      </c>
      <c r="T19" s="72">
        <v>9.0572383350000187</v>
      </c>
      <c r="U19" s="72">
        <v>9.2461124100000127</v>
      </c>
      <c r="V19" s="72">
        <v>5.6720337600000059</v>
      </c>
      <c r="W19" s="72">
        <v>8.0489413500000087</v>
      </c>
      <c r="DA19" s="89" t="s">
        <v>458</v>
      </c>
    </row>
    <row r="20" spans="1:105" ht="12" customHeight="1" x14ac:dyDescent="0.25">
      <c r="A20" s="28" t="s">
        <v>205</v>
      </c>
      <c r="B20" s="72">
        <v>115.77970286728231</v>
      </c>
      <c r="C20" s="72">
        <v>95.942897666060148</v>
      </c>
      <c r="D20" s="72">
        <v>130.15806079319009</v>
      </c>
      <c r="E20" s="72">
        <v>143.80684991690933</v>
      </c>
      <c r="F20" s="72">
        <v>145.64301804653084</v>
      </c>
      <c r="G20" s="72">
        <v>110.58492325392227</v>
      </c>
      <c r="H20" s="72">
        <v>125.98918835874284</v>
      </c>
      <c r="I20" s="72">
        <v>86.052633327823003</v>
      </c>
      <c r="J20" s="72">
        <v>96.1593411890086</v>
      </c>
      <c r="K20" s="72">
        <v>96.858556161775397</v>
      </c>
      <c r="L20" s="72">
        <v>98.030076300000061</v>
      </c>
      <c r="M20" s="72">
        <v>78.319920900000071</v>
      </c>
      <c r="N20" s="72">
        <v>67.947106500000032</v>
      </c>
      <c r="O20" s="72">
        <v>55.090015499999978</v>
      </c>
      <c r="P20" s="72">
        <v>52.83930210000004</v>
      </c>
      <c r="Q20" s="72">
        <v>43.887058800000013</v>
      </c>
      <c r="R20" s="72">
        <v>38.02515599999996</v>
      </c>
      <c r="S20" s="72">
        <v>34.950524699999931</v>
      </c>
      <c r="T20" s="72">
        <v>35.468261399999903</v>
      </c>
      <c r="U20" s="72">
        <v>36.566719799999952</v>
      </c>
      <c r="V20" s="72">
        <v>37.902001799999994</v>
      </c>
      <c r="W20" s="72">
        <v>28.147922399999988</v>
      </c>
      <c r="DA20" s="89" t="s">
        <v>459</v>
      </c>
    </row>
    <row r="21" spans="1:105" ht="12" customHeight="1" x14ac:dyDescent="0.25">
      <c r="A21" s="28" t="s">
        <v>192</v>
      </c>
      <c r="B21" s="72">
        <v>21.421851347167276</v>
      </c>
      <c r="C21" s="72">
        <v>20.100522913035174</v>
      </c>
      <c r="D21" s="72">
        <v>25.050210314697747</v>
      </c>
      <c r="E21" s="72">
        <v>31.289029282634992</v>
      </c>
      <c r="F21" s="72">
        <v>37.604725653808622</v>
      </c>
      <c r="G21" s="72">
        <v>33.428924725574483</v>
      </c>
      <c r="H21" s="72">
        <v>37.31706452764562</v>
      </c>
      <c r="I21" s="72">
        <v>32.180007984797292</v>
      </c>
      <c r="J21" s="72">
        <v>39.162261797050597</v>
      </c>
      <c r="K21" s="72">
        <v>43.013234598246036</v>
      </c>
      <c r="L21" s="72">
        <v>44.335743776762357</v>
      </c>
      <c r="M21" s="72">
        <v>46.057964438337692</v>
      </c>
      <c r="N21" s="72">
        <v>48.111096770592326</v>
      </c>
      <c r="O21" s="72">
        <v>46.468490085706861</v>
      </c>
      <c r="P21" s="72">
        <v>40.841098221541614</v>
      </c>
      <c r="Q21" s="72">
        <v>42.626502448219192</v>
      </c>
      <c r="R21" s="72">
        <v>46.121220595502464</v>
      </c>
      <c r="S21" s="72">
        <v>48.573765198861459</v>
      </c>
      <c r="T21" s="72">
        <v>47.029037962182606</v>
      </c>
      <c r="U21" s="72">
        <v>44.53860031823114</v>
      </c>
      <c r="V21" s="72">
        <v>40.590126988301883</v>
      </c>
      <c r="W21" s="72">
        <v>40.46035293336579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60.956823108216341</v>
      </c>
      <c r="C27" s="69">
        <f t="shared" si="10"/>
        <v>63.472828349938446</v>
      </c>
      <c r="D27" s="69">
        <f t="shared" si="10"/>
        <v>77.63733695827834</v>
      </c>
      <c r="E27" s="69">
        <f t="shared" si="10"/>
        <v>63.223059779773514</v>
      </c>
      <c r="F27" s="69">
        <f t="shared" si="10"/>
        <v>60.20168442585215</v>
      </c>
      <c r="G27" s="69">
        <f t="shared" si="10"/>
        <v>67.375210074384086</v>
      </c>
      <c r="H27" s="69">
        <f t="shared" si="10"/>
        <v>58.717126522059338</v>
      </c>
      <c r="I27" s="69">
        <f t="shared" si="10"/>
        <v>55.812958778588559</v>
      </c>
      <c r="J27" s="69">
        <f t="shared" si="10"/>
        <v>54.799076779145203</v>
      </c>
      <c r="K27" s="69">
        <f t="shared" si="10"/>
        <v>57.158253411983793</v>
      </c>
      <c r="L27" s="69">
        <f t="shared" si="10"/>
        <v>54.53264654228456</v>
      </c>
      <c r="M27" s="69">
        <f t="shared" si="10"/>
        <v>54.121455132385584</v>
      </c>
      <c r="N27" s="69">
        <f t="shared" si="10"/>
        <v>53.99631033173705</v>
      </c>
      <c r="O27" s="69">
        <f t="shared" si="10"/>
        <v>52.774837468490894</v>
      </c>
      <c r="P27" s="69">
        <f t="shared" si="10"/>
        <v>50.747022556550213</v>
      </c>
      <c r="Q27" s="69">
        <f t="shared" si="10"/>
        <v>50.129518532762063</v>
      </c>
      <c r="R27" s="69">
        <f t="shared" ref="R27:V27" si="11">SUM(R28:R32)</f>
        <v>48.791584560000388</v>
      </c>
      <c r="S27" s="69">
        <f t="shared" si="11"/>
        <v>47.329469340000408</v>
      </c>
      <c r="T27" s="69">
        <f t="shared" si="11"/>
        <v>45.737983950000412</v>
      </c>
      <c r="U27" s="69">
        <f t="shared" si="11"/>
        <v>44.123229630000253</v>
      </c>
      <c r="V27" s="69">
        <f t="shared" si="11"/>
        <v>58.998432660000418</v>
      </c>
      <c r="W27" s="69">
        <f t="shared" ref="W27" si="12">SUM(W28:W32)</f>
        <v>52.966120440000537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54.240720318529029</v>
      </c>
      <c r="C29" s="72">
        <v>56.056897514493677</v>
      </c>
      <c r="D29" s="72">
        <v>69.027412656407606</v>
      </c>
      <c r="E29" s="72">
        <v>51.415584520747466</v>
      </c>
      <c r="F29" s="72">
        <v>47.517277784958729</v>
      </c>
      <c r="G29" s="72">
        <v>55.003134060511343</v>
      </c>
      <c r="H29" s="72">
        <v>46.811251603898434</v>
      </c>
      <c r="I29" s="72">
        <v>44.885806293307269</v>
      </c>
      <c r="J29" s="72">
        <v>41.771496294779901</v>
      </c>
      <c r="K29" s="72">
        <v>45.857079781654619</v>
      </c>
      <c r="L29" s="72">
        <v>43.513681125000055</v>
      </c>
      <c r="M29" s="72">
        <v>42.502478385000074</v>
      </c>
      <c r="N29" s="72">
        <v>41.534861970000094</v>
      </c>
      <c r="O29" s="72">
        <v>40.538188005000215</v>
      </c>
      <c r="P29" s="72">
        <v>39.686801790000295</v>
      </c>
      <c r="Q29" s="72">
        <v>38.350154490000264</v>
      </c>
      <c r="R29" s="72">
        <v>37.228533060000373</v>
      </c>
      <c r="S29" s="72">
        <v>36.112723140000348</v>
      </c>
      <c r="T29" s="72">
        <v>34.898117550000435</v>
      </c>
      <c r="U29" s="72">
        <v>33.666077430000222</v>
      </c>
      <c r="V29" s="72">
        <v>45.015956460000439</v>
      </c>
      <c r="W29" s="72">
        <v>40.413240540000551</v>
      </c>
      <c r="DA29" s="89" t="s">
        <v>467</v>
      </c>
    </row>
    <row r="30" spans="1:105" ht="12" customHeight="1" x14ac:dyDescent="0.25">
      <c r="A30" s="28" t="s">
        <v>192</v>
      </c>
      <c r="B30" s="72">
        <v>6.716102789687314</v>
      </c>
      <c r="C30" s="72">
        <v>7.4159308354447706</v>
      </c>
      <c r="D30" s="72">
        <v>8.6099243018707305</v>
      </c>
      <c r="E30" s="72">
        <v>11.807475259026051</v>
      </c>
      <c r="F30" s="72">
        <v>12.684406640893423</v>
      </c>
      <c r="G30" s="72">
        <v>12.372076013872739</v>
      </c>
      <c r="H30" s="72">
        <v>11.905874918160906</v>
      </c>
      <c r="I30" s="72">
        <v>10.927152485281292</v>
      </c>
      <c r="J30" s="72">
        <v>13.027580484365302</v>
      </c>
      <c r="K30" s="72">
        <v>11.301173630329178</v>
      </c>
      <c r="L30" s="72">
        <v>11.018965417284504</v>
      </c>
      <c r="M30" s="72">
        <v>11.618976747385512</v>
      </c>
      <c r="N30" s="72">
        <v>12.461448361736959</v>
      </c>
      <c r="O30" s="72">
        <v>12.236649463490677</v>
      </c>
      <c r="P30" s="72">
        <v>11.060220766549916</v>
      </c>
      <c r="Q30" s="72">
        <v>11.779364042761799</v>
      </c>
      <c r="R30" s="72">
        <v>11.563051500000013</v>
      </c>
      <c r="S30" s="72">
        <v>11.216746200000058</v>
      </c>
      <c r="T30" s="72">
        <v>10.83986639999998</v>
      </c>
      <c r="U30" s="72">
        <v>10.45715220000003</v>
      </c>
      <c r="V30" s="72">
        <v>13.982476199999981</v>
      </c>
      <c r="W30" s="72">
        <v>12.552879899999988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18337.65020665251</v>
      </c>
      <c r="C3" s="65">
        <f>IF(RES_hh_fec!C3=0,0,1000*11630*RES_hh_fec!C3/RES_hh_num!C3)</f>
        <v>19672.023191878659</v>
      </c>
      <c r="D3" s="65">
        <f>IF(RES_hh_fec!D3=0,0,1000*11630*RES_hh_fec!D3/RES_hh_num!D3)</f>
        <v>18700.519642817784</v>
      </c>
      <c r="E3" s="65">
        <f>IF(RES_hh_fec!E3=0,0,1000*11630*RES_hh_fec!E3/RES_hh_num!E3)</f>
        <v>20543.297746612308</v>
      </c>
      <c r="F3" s="65">
        <f>IF(RES_hh_fec!F3=0,0,1000*11630*RES_hh_fec!F3/RES_hh_num!F3)</f>
        <v>20000.614249560782</v>
      </c>
      <c r="G3" s="65">
        <f>IF(RES_hh_fec!G3=0,0,1000*11630*RES_hh_fec!G3/RES_hh_num!G3)</f>
        <v>20613.197440745142</v>
      </c>
      <c r="H3" s="65">
        <f>IF(RES_hh_fec!H3=0,0,1000*11630*RES_hh_fec!H3/RES_hh_num!H3)</f>
        <v>18591.421827991719</v>
      </c>
      <c r="I3" s="65">
        <f>IF(RES_hh_fec!I3=0,0,1000*11630*RES_hh_fec!I3/RES_hh_num!I3)</f>
        <v>17796.536574275015</v>
      </c>
      <c r="J3" s="65">
        <f>IF(RES_hh_fec!J3=0,0,1000*11630*RES_hh_fec!J3/RES_hh_num!J3)</f>
        <v>18331.92884708177</v>
      </c>
      <c r="K3" s="65">
        <f>IF(RES_hh_fec!K3=0,0,1000*11630*RES_hh_fec!K3/RES_hh_num!K3)</f>
        <v>17196.466758923689</v>
      </c>
      <c r="L3" s="65">
        <f>IF(RES_hh_fec!L3=0,0,1000*11630*RES_hh_fec!L3/RES_hh_num!L3)</f>
        <v>17176.935376818132</v>
      </c>
      <c r="M3" s="65">
        <f>IF(RES_hh_fec!M3=0,0,1000*11630*RES_hh_fec!M3/RES_hh_num!M3)</f>
        <v>16117.388318540987</v>
      </c>
      <c r="N3" s="65">
        <f>IF(RES_hh_fec!N3=0,0,1000*11630*RES_hh_fec!N3/RES_hh_num!N3)</f>
        <v>15189.613757833416</v>
      </c>
      <c r="O3" s="65">
        <f>IF(RES_hh_fec!O3=0,0,1000*11630*RES_hh_fec!O3/RES_hh_num!O3)</f>
        <v>14793.413442551384</v>
      </c>
      <c r="P3" s="65">
        <f>IF(RES_hh_fec!P3=0,0,1000*11630*RES_hh_fec!P3/RES_hh_num!P3)</f>
        <v>12341.968009745819</v>
      </c>
      <c r="Q3" s="65">
        <f>IF(RES_hh_fec!Q3=0,0,1000*11630*RES_hh_fec!Q3/RES_hh_num!Q3)</f>
        <v>13622.796835723298</v>
      </c>
      <c r="R3" s="65">
        <f>IF(RES_hh_fec!R3=0,0,1000*11630*RES_hh_fec!R3/RES_hh_num!R3)</f>
        <v>13652.186222053258</v>
      </c>
      <c r="S3" s="65">
        <f>IF(RES_hh_fec!S3=0,0,1000*11630*RES_hh_fec!S3/RES_hh_num!S3)</f>
        <v>13225.562034480728</v>
      </c>
      <c r="T3" s="65">
        <f>IF(RES_hh_fec!T3=0,0,1000*11630*RES_hh_fec!T3/RES_hh_num!T3)</f>
        <v>12130.149331285589</v>
      </c>
      <c r="U3" s="65">
        <f>IF(RES_hh_fec!U3=0,0,1000*11630*RES_hh_fec!U3/RES_hh_num!U3)</f>
        <v>11630.559508017392</v>
      </c>
      <c r="V3" s="65">
        <f>IF(RES_hh_fec!V3=0,0,1000*11630*RES_hh_fec!V3/RES_hh_num!V3)</f>
        <v>11846.206870680036</v>
      </c>
      <c r="W3" s="65">
        <f>IF(RES_hh_fec!W3=0,0,1000*11630*RES_hh_fec!W3/RES_hh_num!W3)</f>
        <v>12563.310073940696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14845.151179465729</v>
      </c>
      <c r="C4" s="69">
        <f>IF(RES_hh_fec!C4=0,0,1000*11630*RES_hh_fec!C4/RES_hh_num!C4)</f>
        <v>16209.118852027006</v>
      </c>
      <c r="D4" s="69">
        <f>IF(RES_hh_fec!D4=0,0,1000*11630*RES_hh_fec!D4/RES_hh_num!D4)</f>
        <v>15077.825290662295</v>
      </c>
      <c r="E4" s="69">
        <f>IF(RES_hh_fec!E4=0,0,1000*11630*RES_hh_fec!E4/RES_hh_num!E4)</f>
        <v>16558.308708127013</v>
      </c>
      <c r="F4" s="69">
        <f>IF(RES_hh_fec!F4=0,0,1000*11630*RES_hh_fec!F4/RES_hh_num!F4)</f>
        <v>16012.349484747718</v>
      </c>
      <c r="G4" s="69">
        <f>IF(RES_hh_fec!G4=0,0,1000*11630*RES_hh_fec!G4/RES_hh_num!G4)</f>
        <v>16879.013454515672</v>
      </c>
      <c r="H4" s="69">
        <f>IF(RES_hh_fec!H4=0,0,1000*11630*RES_hh_fec!H4/RES_hh_num!H4)</f>
        <v>14746.862128852958</v>
      </c>
      <c r="I4" s="69">
        <f>IF(RES_hh_fec!I4=0,0,1000*11630*RES_hh_fec!I4/RES_hh_num!I4)</f>
        <v>14243.819348122443</v>
      </c>
      <c r="J4" s="69">
        <f>IF(RES_hh_fec!J4=0,0,1000*11630*RES_hh_fec!J4/RES_hh_num!J4)</f>
        <v>14631.330097378283</v>
      </c>
      <c r="K4" s="69">
        <f>IF(RES_hh_fec!K4=0,0,1000*11630*RES_hh_fec!K4/RES_hh_num!K4)</f>
        <v>13676.381775468142</v>
      </c>
      <c r="L4" s="69">
        <f>IF(RES_hh_fec!L4=0,0,1000*11630*RES_hh_fec!L4/RES_hh_num!L4)</f>
        <v>13804.96586217058</v>
      </c>
      <c r="M4" s="69">
        <f>IF(RES_hh_fec!M4=0,0,1000*11630*RES_hh_fec!M4/RES_hh_num!M4)</f>
        <v>12786.74693379782</v>
      </c>
      <c r="N4" s="69">
        <f>IF(RES_hh_fec!N4=0,0,1000*11630*RES_hh_fec!N4/RES_hh_num!N4)</f>
        <v>11944.354776658749</v>
      </c>
      <c r="O4" s="69">
        <f>IF(RES_hh_fec!O4=0,0,1000*11630*RES_hh_fec!O4/RES_hh_num!O4)</f>
        <v>11619.152068435142</v>
      </c>
      <c r="P4" s="69">
        <f>IF(RES_hh_fec!P4=0,0,1000*11630*RES_hh_fec!P4/RES_hh_num!P4)</f>
        <v>9308.0906371259734</v>
      </c>
      <c r="Q4" s="69">
        <f>IF(RES_hh_fec!Q4=0,0,1000*11630*RES_hh_fec!Q4/RES_hh_num!Q4)</f>
        <v>10524.061940626681</v>
      </c>
      <c r="R4" s="69">
        <f>IF(RES_hh_fec!R4=0,0,1000*11630*RES_hh_fec!R4/RES_hh_num!R4)</f>
        <v>10640.059314046999</v>
      </c>
      <c r="S4" s="69">
        <f>IF(RES_hh_fec!S4=0,0,1000*11630*RES_hh_fec!S4/RES_hh_num!S4)</f>
        <v>10197.18115111605</v>
      </c>
      <c r="T4" s="69">
        <f>IF(RES_hh_fec!T4=0,0,1000*11630*RES_hh_fec!T4/RES_hh_num!T4)</f>
        <v>9203.0113296766031</v>
      </c>
      <c r="U4" s="69">
        <f>IF(RES_hh_fec!U4=0,0,1000*11630*RES_hh_fec!U4/RES_hh_num!U4)</f>
        <v>8765.0113071144806</v>
      </c>
      <c r="V4" s="69">
        <f>IF(RES_hh_fec!V4=0,0,1000*11630*RES_hh_fec!V4/RES_hh_num!V4)</f>
        <v>8945.4840982484402</v>
      </c>
      <c r="W4" s="69">
        <f>IF(RES_hh_fec!W4=0,0,1000*11630*RES_hh_fec!W4/RES_hh_num!W4)</f>
        <v>9657.3120009920003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13811.472617828407</v>
      </c>
      <c r="C6" s="72">
        <f>IF(RES_hh_fec!C6=0,0,1000*11630*RES_hh_fec!C6/RES_hh_num!C6)</f>
        <v>13332.211900537601</v>
      </c>
      <c r="D6" s="72">
        <f>IF(RES_hh_fec!D6=0,0,1000*11630*RES_hh_fec!D6/RES_hh_num!D6)</f>
        <v>15716.077162719526</v>
      </c>
      <c r="E6" s="72">
        <f>IF(RES_hh_fec!E6=0,0,1000*11630*RES_hh_fec!E6/RES_hh_num!E6)</f>
        <v>20237.410460912059</v>
      </c>
      <c r="F6" s="72">
        <f>IF(RES_hh_fec!F6=0,0,1000*11630*RES_hh_fec!F6/RES_hh_num!F6)</f>
        <v>16655.492178339617</v>
      </c>
      <c r="G6" s="72">
        <f>IF(RES_hh_fec!G6=0,0,1000*11630*RES_hh_fec!G6/RES_hh_num!G6)</f>
        <v>18020.524545463901</v>
      </c>
      <c r="H6" s="72">
        <f>IF(RES_hh_fec!H6=0,0,1000*11630*RES_hh_fec!H6/RES_hh_num!H6)</f>
        <v>13578.323983205008</v>
      </c>
      <c r="I6" s="72">
        <f>IF(RES_hh_fec!I6=0,0,1000*11630*RES_hh_fec!I6/RES_hh_num!I6)</f>
        <v>14517.031951990177</v>
      </c>
      <c r="J6" s="72">
        <f>IF(RES_hh_fec!J6=0,0,1000*11630*RES_hh_fec!J6/RES_hh_num!J6)</f>
        <v>19806.854515129075</v>
      </c>
      <c r="K6" s="72">
        <f>IF(RES_hh_fec!K6=0,0,1000*11630*RES_hh_fec!K6/RES_hh_num!K6)</f>
        <v>13808.625915820232</v>
      </c>
      <c r="L6" s="72">
        <f>IF(RES_hh_fec!L6=0,0,1000*11630*RES_hh_fec!L6/RES_hh_num!L6)</f>
        <v>14031.121721603613</v>
      </c>
      <c r="M6" s="72">
        <f>IF(RES_hh_fec!M6=0,0,1000*11630*RES_hh_fec!M6/RES_hh_num!M6)</f>
        <v>15823.358472720027</v>
      </c>
      <c r="N6" s="72">
        <f>IF(RES_hh_fec!N6=0,0,1000*11630*RES_hh_fec!N6/RES_hh_num!N6)</f>
        <v>14865.24066323246</v>
      </c>
      <c r="O6" s="72">
        <f>IF(RES_hh_fec!O6=0,0,1000*11630*RES_hh_fec!O6/RES_hh_num!O6)</f>
        <v>11007.124316939882</v>
      </c>
      <c r="P6" s="72">
        <f>IF(RES_hh_fec!P6=0,0,1000*11630*RES_hh_fec!P6/RES_hh_num!P6)</f>
        <v>6655.5285624090693</v>
      </c>
      <c r="Q6" s="72">
        <f>IF(RES_hh_fec!Q6=0,0,1000*11630*RES_hh_fec!Q6/RES_hh_num!Q6)</f>
        <v>13901.610672467497</v>
      </c>
      <c r="R6" s="72">
        <f>IF(RES_hh_fec!R6=0,0,1000*11630*RES_hh_fec!R6/RES_hh_num!R6)</f>
        <v>13158.663896728338</v>
      </c>
      <c r="S6" s="72">
        <f>IF(RES_hh_fec!S6=0,0,1000*11630*RES_hh_fec!S6/RES_hh_num!S6)</f>
        <v>13131.20386367205</v>
      </c>
      <c r="T6" s="72">
        <f>IF(RES_hh_fec!T6=0,0,1000*11630*RES_hh_fec!T6/RES_hh_num!T6)</f>
        <v>10791.11045286992</v>
      </c>
      <c r="U6" s="72">
        <f>IF(RES_hh_fec!U6=0,0,1000*11630*RES_hh_fec!U6/RES_hh_num!U6)</f>
        <v>11014.832631789934</v>
      </c>
      <c r="V6" s="72">
        <f>IF(RES_hh_fec!V6=0,0,1000*11630*RES_hh_fec!V6/RES_hh_num!V6)</f>
        <v>8335.7315389924006</v>
      </c>
      <c r="W6" s="72">
        <f>IF(RES_hh_fec!W6=0,0,1000*11630*RES_hh_fec!W6/RES_hh_num!W6)</f>
        <v>13120.787564415514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15139.956744209865</v>
      </c>
      <c r="C7" s="72">
        <f>IF(RES_hh_fec!C7=0,0,1000*11630*RES_hh_fec!C7/RES_hh_num!C7)</f>
        <v>14404.320142668836</v>
      </c>
      <c r="D7" s="72">
        <f>IF(RES_hh_fec!D7=0,0,1000*11630*RES_hh_fec!D7/RES_hh_num!D7)</f>
        <v>17012.081600947451</v>
      </c>
      <c r="E7" s="72">
        <f>IF(RES_hh_fec!E7=0,0,1000*11630*RES_hh_fec!E7/RES_hh_num!E7)</f>
        <v>18741.468096184632</v>
      </c>
      <c r="F7" s="72">
        <f>IF(RES_hh_fec!F7=0,0,1000*11630*RES_hh_fec!F7/RES_hh_num!F7)</f>
        <v>18198.50096460179</v>
      </c>
      <c r="G7" s="72">
        <f>IF(RES_hh_fec!G7=0,0,1000*11630*RES_hh_fec!G7/RES_hh_num!G7)</f>
        <v>17707.916492168635</v>
      </c>
      <c r="H7" s="72">
        <f>IF(RES_hh_fec!H7=0,0,1000*11630*RES_hh_fec!H7/RES_hh_num!H7)</f>
        <v>17879.085539209744</v>
      </c>
      <c r="I7" s="72">
        <f>IF(RES_hh_fec!I7=0,0,1000*11630*RES_hh_fec!I7/RES_hh_num!I7)</f>
        <v>14762.625148673795</v>
      </c>
      <c r="J7" s="72">
        <f>IF(RES_hh_fec!J7=0,0,1000*11630*RES_hh_fec!J7/RES_hh_num!J7)</f>
        <v>16678.854215069729</v>
      </c>
      <c r="K7" s="72">
        <f>IF(RES_hh_fec!K7=0,0,1000*11630*RES_hh_fec!K7/RES_hh_num!K7)</f>
        <v>16193.535617233441</v>
      </c>
      <c r="L7" s="72">
        <f>IF(RES_hh_fec!L7=0,0,1000*11630*RES_hh_fec!L7/RES_hh_num!L7)</f>
        <v>17405.931407387081</v>
      </c>
      <c r="M7" s="72">
        <f>IF(RES_hh_fec!M7=0,0,1000*11630*RES_hh_fec!M7/RES_hh_num!M7)</f>
        <v>14967.679961993832</v>
      </c>
      <c r="N7" s="72">
        <f>IF(RES_hh_fec!N7=0,0,1000*11630*RES_hh_fec!N7/RES_hh_num!N7)</f>
        <v>14330.974967360222</v>
      </c>
      <c r="O7" s="72">
        <f>IF(RES_hh_fec!O7=0,0,1000*11630*RES_hh_fec!O7/RES_hh_num!O7)</f>
        <v>13381.164505943751</v>
      </c>
      <c r="P7" s="72">
        <f>IF(RES_hh_fec!P7=0,0,1000*11630*RES_hh_fec!P7/RES_hh_num!P7)</f>
        <v>11620.074677381053</v>
      </c>
      <c r="Q7" s="72">
        <f>IF(RES_hh_fec!Q7=0,0,1000*11630*RES_hh_fec!Q7/RES_hh_num!Q7)</f>
        <v>12842.487412853801</v>
      </c>
      <c r="R7" s="72">
        <f>IF(RES_hh_fec!R7=0,0,1000*11630*RES_hh_fec!R7/RES_hh_num!R7)</f>
        <v>12891.543365723383</v>
      </c>
      <c r="S7" s="72">
        <f>IF(RES_hh_fec!S7=0,0,1000*11630*RES_hh_fec!S7/RES_hh_num!S7)</f>
        <v>12207.87755562217</v>
      </c>
      <c r="T7" s="72">
        <f>IF(RES_hh_fec!T7=0,0,1000*11630*RES_hh_fec!T7/RES_hh_num!T7)</f>
        <v>11139.838513561046</v>
      </c>
      <c r="U7" s="72">
        <f>IF(RES_hh_fec!U7=0,0,1000*11630*RES_hh_fec!U7/RES_hh_num!U7)</f>
        <v>11095.66754757196</v>
      </c>
      <c r="V7" s="72">
        <f>IF(RES_hh_fec!V7=0,0,1000*11630*RES_hh_fec!V7/RES_hh_num!V7)</f>
        <v>12710.74532061935</v>
      </c>
      <c r="W7" s="72">
        <f>IF(RES_hh_fec!W7=0,0,1000*11630*RES_hh_fec!W7/RES_hh_num!W7)</f>
        <v>11006.960718782117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14148.263572293499</v>
      </c>
      <c r="C8" s="72">
        <f>IF(RES_hh_fec!C8=0,0,1000*11630*RES_hh_fec!C8/RES_hh_num!C8)</f>
        <v>14633.639067787764</v>
      </c>
      <c r="D8" s="72">
        <f>IF(RES_hh_fec!D8=0,0,1000*11630*RES_hh_fec!D8/RES_hh_num!D8)</f>
        <v>13689.761357416168</v>
      </c>
      <c r="E8" s="72">
        <f>IF(RES_hh_fec!E8=0,0,1000*11630*RES_hh_fec!E8/RES_hh_num!E8)</f>
        <v>15285.122630187298</v>
      </c>
      <c r="F8" s="72">
        <f>IF(RES_hh_fec!F8=0,0,1000*11630*RES_hh_fec!F8/RES_hh_num!F8)</f>
        <v>15581.73186543844</v>
      </c>
      <c r="G8" s="72">
        <f>IF(RES_hh_fec!G8=0,0,1000*11630*RES_hh_fec!G8/RES_hh_num!G8)</f>
        <v>15544.060810051948</v>
      </c>
      <c r="H8" s="72">
        <f>IF(RES_hh_fec!H8=0,0,1000*11630*RES_hh_fec!H8/RES_hh_num!H8)</f>
        <v>13853.2089443984</v>
      </c>
      <c r="I8" s="72">
        <f>IF(RES_hh_fec!I8=0,0,1000*11630*RES_hh_fec!I8/RES_hh_num!I8)</f>
        <v>12493.676573368261</v>
      </c>
      <c r="J8" s="72">
        <f>IF(RES_hh_fec!J8=0,0,1000*11630*RES_hh_fec!J8/RES_hh_num!J8)</f>
        <v>13798.52798023331</v>
      </c>
      <c r="K8" s="72">
        <f>IF(RES_hh_fec!K8=0,0,1000*11630*RES_hh_fec!K8/RES_hh_num!K8)</f>
        <v>13198.012372097042</v>
      </c>
      <c r="L8" s="72">
        <f>IF(RES_hh_fec!L8=0,0,1000*11630*RES_hh_fec!L8/RES_hh_num!L8)</f>
        <v>13306.415933720906</v>
      </c>
      <c r="M8" s="72">
        <f>IF(RES_hh_fec!M8=0,0,1000*11630*RES_hh_fec!M8/RES_hh_num!M8)</f>
        <v>12402.617050222474</v>
      </c>
      <c r="N8" s="72">
        <f>IF(RES_hh_fec!N8=0,0,1000*11630*RES_hh_fec!N8/RES_hh_num!N8)</f>
        <v>12352.880284447192</v>
      </c>
      <c r="O8" s="72">
        <f>IF(RES_hh_fec!O8=0,0,1000*11630*RES_hh_fec!O8/RES_hh_num!O8)</f>
        <v>12052.284962988977</v>
      </c>
      <c r="P8" s="72">
        <f>IF(RES_hh_fec!P8=0,0,1000*11630*RES_hh_fec!P8/RES_hh_num!P8)</f>
        <v>9017.3448649954516</v>
      </c>
      <c r="Q8" s="72">
        <f>IF(RES_hh_fec!Q8=0,0,1000*11630*RES_hh_fec!Q8/RES_hh_num!Q8)</f>
        <v>10514.646527461306</v>
      </c>
      <c r="R8" s="72">
        <f>IF(RES_hh_fec!R8=0,0,1000*11630*RES_hh_fec!R8/RES_hh_num!R8)</f>
        <v>11111.462970092211</v>
      </c>
      <c r="S8" s="72">
        <f>IF(RES_hh_fec!S8=0,0,1000*11630*RES_hh_fec!S8/RES_hh_num!S8)</f>
        <v>10847.471303455262</v>
      </c>
      <c r="T8" s="72">
        <f>IF(RES_hh_fec!T8=0,0,1000*11630*RES_hh_fec!T8/RES_hh_num!T8)</f>
        <v>9752.2714164759618</v>
      </c>
      <c r="U8" s="72">
        <f>IF(RES_hh_fec!U8=0,0,1000*11630*RES_hh_fec!U8/RES_hh_num!U8)</f>
        <v>9302.9625775233653</v>
      </c>
      <c r="V8" s="72">
        <f>IF(RES_hh_fec!V8=0,0,1000*11630*RES_hh_fec!V8/RES_hh_num!V8)</f>
        <v>9475.4066742641407</v>
      </c>
      <c r="W8" s="72">
        <f>IF(RES_hh_fec!W8=0,0,1000*11630*RES_hh_fec!W8/RES_hh_num!W8)</f>
        <v>10463.466941048169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16685.979251098921</v>
      </c>
      <c r="C9" s="72">
        <f>IF(RES_hh_fec!C9=0,0,1000*11630*RES_hh_fec!C9/RES_hh_num!C9)</f>
        <v>20107.870379053889</v>
      </c>
      <c r="D9" s="72">
        <f>IF(RES_hh_fec!D9=0,0,1000*11630*RES_hh_fec!D9/RES_hh_num!D9)</f>
        <v>15499.252666077226</v>
      </c>
      <c r="E9" s="72">
        <f>IF(RES_hh_fec!E9=0,0,1000*11630*RES_hh_fec!E9/RES_hh_num!E9)</f>
        <v>16847.197356525343</v>
      </c>
      <c r="F9" s="72">
        <f>IF(RES_hh_fec!F9=0,0,1000*11630*RES_hh_fec!F9/RES_hh_num!F9)</f>
        <v>16089.194298833176</v>
      </c>
      <c r="G9" s="72">
        <f>IF(RES_hh_fec!G9=0,0,1000*11630*RES_hh_fec!G9/RES_hh_num!G9)</f>
        <v>18368.042190194556</v>
      </c>
      <c r="H9" s="72">
        <f>IF(RES_hh_fec!H9=0,0,1000*11630*RES_hh_fec!H9/RES_hh_num!H9)</f>
        <v>14544.368245937871</v>
      </c>
      <c r="I9" s="72">
        <f>IF(RES_hh_fec!I9=0,0,1000*11630*RES_hh_fec!I9/RES_hh_num!I9)</f>
        <v>15652.396152747078</v>
      </c>
      <c r="J9" s="72">
        <f>IF(RES_hh_fec!J9=0,0,1000*11630*RES_hh_fec!J9/RES_hh_num!J9)</f>
        <v>14979.468101816825</v>
      </c>
      <c r="K9" s="72">
        <f>IF(RES_hh_fec!K9=0,0,1000*11630*RES_hh_fec!K9/RES_hh_num!K9)</f>
        <v>13864.280477665434</v>
      </c>
      <c r="L9" s="72">
        <f>IF(RES_hh_fec!L9=0,0,1000*11630*RES_hh_fec!L9/RES_hh_num!L9)</f>
        <v>13565.182790870953</v>
      </c>
      <c r="M9" s="72">
        <f>IF(RES_hh_fec!M9=0,0,1000*11630*RES_hh_fec!M9/RES_hh_num!M9)</f>
        <v>13158.645328213095</v>
      </c>
      <c r="N9" s="72">
        <f>IF(RES_hh_fec!N9=0,0,1000*11630*RES_hh_fec!N9/RES_hh_num!N9)</f>
        <v>12182.613129919138</v>
      </c>
      <c r="O9" s="72">
        <f>IF(RES_hh_fec!O9=0,0,1000*11630*RES_hh_fec!O9/RES_hh_num!O9)</f>
        <v>12239.771388304047</v>
      </c>
      <c r="P9" s="72">
        <f>IF(RES_hh_fec!P9=0,0,1000*11630*RES_hh_fec!P9/RES_hh_num!P9)</f>
        <v>9877.6463820834051</v>
      </c>
      <c r="Q9" s="72">
        <f>IF(RES_hh_fec!Q9=0,0,1000*11630*RES_hh_fec!Q9/RES_hh_num!Q9)</f>
        <v>11306.430129106195</v>
      </c>
      <c r="R9" s="72">
        <f>IF(RES_hh_fec!R9=0,0,1000*11630*RES_hh_fec!R9/RES_hh_num!R9)</f>
        <v>11525.717363166388</v>
      </c>
      <c r="S9" s="72">
        <f>IF(RES_hh_fec!S9=0,0,1000*11630*RES_hh_fec!S9/RES_hh_num!S9)</f>
        <v>11214.7019744999</v>
      </c>
      <c r="T9" s="72">
        <f>IF(RES_hh_fec!T9=0,0,1000*11630*RES_hh_fec!T9/RES_hh_num!T9)</f>
        <v>10171.896208496539</v>
      </c>
      <c r="U9" s="72">
        <f>IF(RES_hh_fec!U9=0,0,1000*11630*RES_hh_fec!U9/RES_hh_num!U9)</f>
        <v>9622.1456596734606</v>
      </c>
      <c r="V9" s="72">
        <f>IF(RES_hh_fec!V9=0,0,1000*11630*RES_hh_fec!V9/RES_hh_num!V9)</f>
        <v>9751.3769054930581</v>
      </c>
      <c r="W9" s="72">
        <f>IF(RES_hh_fec!W9=0,0,1000*11630*RES_hh_fec!W9/RES_hh_num!W9)</f>
        <v>11069.163542344055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9447.0935736145584</v>
      </c>
      <c r="C11" s="72">
        <f>IF(RES_hh_fec!C11=0,0,1000*11630*RES_hh_fec!C11/RES_hh_num!C11)</f>
        <v>10575.774498622341</v>
      </c>
      <c r="D11" s="72">
        <f>IF(RES_hh_fec!D11=0,0,1000*11630*RES_hh_fec!D11/RES_hh_num!D11)</f>
        <v>9954.4403704666729</v>
      </c>
      <c r="E11" s="72">
        <f>IF(RES_hh_fec!E11=0,0,1000*11630*RES_hh_fec!E11/RES_hh_num!E11)</f>
        <v>10502.747901677298</v>
      </c>
      <c r="F11" s="72">
        <f>IF(RES_hh_fec!F11=0,0,1000*11630*RES_hh_fec!F11/RES_hh_num!F11)</f>
        <v>11045.679351539517</v>
      </c>
      <c r="G11" s="72">
        <f>IF(RES_hh_fec!G11=0,0,1000*11630*RES_hh_fec!G11/RES_hh_num!G11)</f>
        <v>11592.613514721497</v>
      </c>
      <c r="H11" s="72">
        <f>IF(RES_hh_fec!H11=0,0,1000*11630*RES_hh_fec!H11/RES_hh_num!H11)</f>
        <v>10513.4754419285</v>
      </c>
      <c r="I11" s="72">
        <f>IF(RES_hh_fec!I11=0,0,1000*11630*RES_hh_fec!I11/RES_hh_num!I11)</f>
        <v>9990.8128876457267</v>
      </c>
      <c r="J11" s="72">
        <f>IF(RES_hh_fec!J11=0,0,1000*11630*RES_hh_fec!J11/RES_hh_num!J11)</f>
        <v>10680.340058797645</v>
      </c>
      <c r="K11" s="72">
        <f>IF(RES_hh_fec!K11=0,0,1000*11630*RES_hh_fec!K11/RES_hh_num!K11)</f>
        <v>10274.589167311618</v>
      </c>
      <c r="L11" s="72">
        <f>IF(RES_hh_fec!L11=0,0,1000*11630*RES_hh_fec!L11/RES_hh_num!L11)</f>
        <v>11022.317097184181</v>
      </c>
      <c r="M11" s="72">
        <f>IF(RES_hh_fec!M11=0,0,1000*11630*RES_hh_fec!M11/RES_hh_num!M11)</f>
        <v>10023.330779913926</v>
      </c>
      <c r="N11" s="72">
        <f>IF(RES_hh_fec!N11=0,0,1000*11630*RES_hh_fec!N11/RES_hh_num!N11)</f>
        <v>9590.4973388319049</v>
      </c>
      <c r="O11" s="72">
        <f>IF(RES_hh_fec!O11=0,0,1000*11630*RES_hh_fec!O11/RES_hh_num!O11)</f>
        <v>9741.6326944528955</v>
      </c>
      <c r="P11" s="72">
        <f>IF(RES_hh_fec!P11=0,0,1000*11630*RES_hh_fec!P11/RES_hh_num!P11)</f>
        <v>7683.1022865299838</v>
      </c>
      <c r="Q11" s="72">
        <f>IF(RES_hh_fec!Q11=0,0,1000*11630*RES_hh_fec!Q11/RES_hh_num!Q11)</f>
        <v>9078.1171916574222</v>
      </c>
      <c r="R11" s="72">
        <f>IF(RES_hh_fec!R11=0,0,1000*11630*RES_hh_fec!R11/RES_hh_num!R11)</f>
        <v>9641.0887565541325</v>
      </c>
      <c r="S11" s="72">
        <f>IF(RES_hh_fec!S11=0,0,1000*11630*RES_hh_fec!S11/RES_hh_num!S11)</f>
        <v>9123.0308148877994</v>
      </c>
      <c r="T11" s="72">
        <f>IF(RES_hh_fec!T11=0,0,1000*11630*RES_hh_fec!T11/RES_hh_num!T11)</f>
        <v>8462.7440541650249</v>
      </c>
      <c r="U11" s="72">
        <f>IF(RES_hh_fec!U11=0,0,1000*11630*RES_hh_fec!U11/RES_hh_num!U11)</f>
        <v>8231.1737399670546</v>
      </c>
      <c r="V11" s="72">
        <f>IF(RES_hh_fec!V11=0,0,1000*11630*RES_hh_fec!V11/RES_hh_num!V11)</f>
        <v>8493.207829692692</v>
      </c>
      <c r="W11" s="72">
        <f>IF(RES_hh_fec!W11=0,0,1000*11630*RES_hh_fec!W11/RES_hh_num!W11)</f>
        <v>9425.0646114466981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5520.951571571276</v>
      </c>
      <c r="C12" s="72">
        <f>IF(RES_hh_fec!C12=0,0,1000*11630*RES_hh_fec!C12/RES_hh_num!C12)</f>
        <v>5958.6199750009473</v>
      </c>
      <c r="D12" s="72">
        <f>IF(RES_hh_fec!D12=0,0,1000*11630*RES_hh_fec!D12/RES_hh_num!D12)</f>
        <v>5275.1500990334198</v>
      </c>
      <c r="E12" s="72">
        <f>IF(RES_hh_fec!E12=0,0,1000*11630*RES_hh_fec!E12/RES_hh_num!E12)</f>
        <v>5373.3482785700717</v>
      </c>
      <c r="F12" s="72">
        <f>IF(RES_hh_fec!F12=0,0,1000*11630*RES_hh_fec!F12/RES_hh_num!F12)</f>
        <v>5320.1135107229802</v>
      </c>
      <c r="G12" s="72">
        <f>IF(RES_hh_fec!G12=0,0,1000*11630*RES_hh_fec!G12/RES_hh_num!G12)</f>
        <v>5319.9580742828593</v>
      </c>
      <c r="H12" s="72">
        <f>IF(RES_hh_fec!H12=0,0,1000*11630*RES_hh_fec!H12/RES_hh_num!H12)</f>
        <v>4696.4499646085605</v>
      </c>
      <c r="I12" s="72">
        <f>IF(RES_hh_fec!I12=0,0,1000*11630*RES_hh_fec!I12/RES_hh_num!I12)</f>
        <v>4293.5495776305916</v>
      </c>
      <c r="J12" s="72">
        <f>IF(RES_hh_fec!J12=0,0,1000*11630*RES_hh_fec!J12/RES_hh_num!J12)</f>
        <v>4277.1658963713035</v>
      </c>
      <c r="K12" s="72">
        <f>IF(RES_hh_fec!K12=0,0,1000*11630*RES_hh_fec!K12/RES_hh_num!K12)</f>
        <v>3885.0819984469163</v>
      </c>
      <c r="L12" s="72">
        <f>IF(RES_hh_fec!L12=0,0,1000*11630*RES_hh_fec!L12/RES_hh_num!L12)</f>
        <v>3678.5632491348042</v>
      </c>
      <c r="M12" s="72">
        <f>IF(RES_hh_fec!M12=0,0,1000*11630*RES_hh_fec!M12/RES_hh_num!M12)</f>
        <v>3217.771003492785</v>
      </c>
      <c r="N12" s="72">
        <f>IF(RES_hh_fec!N12=0,0,1000*11630*RES_hh_fec!N12/RES_hh_num!N12)</f>
        <v>3266.1804988298586</v>
      </c>
      <c r="O12" s="72">
        <f>IF(RES_hh_fec!O12=0,0,1000*11630*RES_hh_fec!O12/RES_hh_num!O12)</f>
        <v>2997.2363511213007</v>
      </c>
      <c r="P12" s="72">
        <f>IF(RES_hh_fec!P12=0,0,1000*11630*RES_hh_fec!P12/RES_hh_num!P12)</f>
        <v>2400.9566048547736</v>
      </c>
      <c r="Q12" s="72">
        <f>IF(RES_hh_fec!Q12=0,0,1000*11630*RES_hh_fec!Q12/RES_hh_num!Q12)</f>
        <v>2686.2858358493581</v>
      </c>
      <c r="R12" s="72">
        <f>IF(RES_hh_fec!R12=0,0,1000*11630*RES_hh_fec!R12/RES_hh_num!R12)</f>
        <v>2676.5034558095444</v>
      </c>
      <c r="S12" s="72">
        <f>IF(RES_hh_fec!S12=0,0,1000*11630*RES_hh_fec!S12/RES_hh_num!S12)</f>
        <v>2488.8794205629001</v>
      </c>
      <c r="T12" s="72">
        <f>IF(RES_hh_fec!T12=0,0,1000*11630*RES_hh_fec!T12/RES_hh_num!T12)</f>
        <v>2273.6399890372231</v>
      </c>
      <c r="U12" s="72">
        <f>IF(RES_hh_fec!U12=0,0,1000*11630*RES_hh_fec!U12/RES_hh_num!U12)</f>
        <v>2087.5511604722728</v>
      </c>
      <c r="V12" s="72">
        <f>IF(RES_hh_fec!V12=0,0,1000*11630*RES_hh_fec!V12/RES_hh_num!V12)</f>
        <v>2221.2308828214414</v>
      </c>
      <c r="W12" s="72">
        <f>IF(RES_hh_fec!W12=0,0,1000*11630*RES_hh_fec!W12/RES_hh_num!W12)</f>
        <v>2446.1657300187699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10651.51626258983</v>
      </c>
      <c r="C13" s="74">
        <f>IF(RES_hh_fec!C13=0,0,1000*11630*RES_hh_fec!C13/RES_hh_num!C13)</f>
        <v>11150.398277438078</v>
      </c>
      <c r="D13" s="74">
        <f>IF(RES_hh_fec!D13=0,0,1000*11630*RES_hh_fec!D13/RES_hh_num!D13)</f>
        <v>10973.837512393058</v>
      </c>
      <c r="E13" s="74">
        <f>IF(RES_hh_fec!E13=0,0,1000*11630*RES_hh_fec!E13/RES_hh_num!E13)</f>
        <v>13034.412569140035</v>
      </c>
      <c r="F13" s="74">
        <f>IF(RES_hh_fec!F13=0,0,1000*11630*RES_hh_fec!F13/RES_hh_num!F13)</f>
        <v>12307.692320913304</v>
      </c>
      <c r="G13" s="74">
        <f>IF(RES_hh_fec!G13=0,0,1000*11630*RES_hh_fec!G13/RES_hh_num!G13)</f>
        <v>11999.579670081877</v>
      </c>
      <c r="H13" s="74">
        <f>IF(RES_hh_fec!H13=0,0,1000*11630*RES_hh_fec!H13/RES_hh_num!H13)</f>
        <v>11841.926773235959</v>
      </c>
      <c r="I13" s="74">
        <f>IF(RES_hh_fec!I13=0,0,1000*11630*RES_hh_fec!I13/RES_hh_num!I13)</f>
        <v>10188.343132410451</v>
      </c>
      <c r="J13" s="74">
        <f>IF(RES_hh_fec!J13=0,0,1000*11630*RES_hh_fec!J13/RES_hh_num!J13)</f>
        <v>11859.445832273783</v>
      </c>
      <c r="K13" s="74">
        <f>IF(RES_hh_fec!K13=0,0,1000*11630*RES_hh_fec!K13/RES_hh_num!K13)</f>
        <v>11916.412154029684</v>
      </c>
      <c r="L13" s="74">
        <f>IF(RES_hh_fec!L13=0,0,1000*11630*RES_hh_fec!L13/RES_hh_num!L13)</f>
        <v>11945.174828164003</v>
      </c>
      <c r="M13" s="74">
        <f>IF(RES_hh_fec!M13=0,0,1000*11630*RES_hh_fec!M13/RES_hh_num!M13)</f>
        <v>10570.830614454113</v>
      </c>
      <c r="N13" s="74">
        <f>IF(RES_hh_fec!N13=0,0,1000*11630*RES_hh_fec!N13/RES_hh_num!N13)</f>
        <v>9847.1396020611646</v>
      </c>
      <c r="O13" s="74">
        <f>IF(RES_hh_fec!O13=0,0,1000*11630*RES_hh_fec!O13/RES_hh_num!O13)</f>
        <v>9913.5122590599567</v>
      </c>
      <c r="P13" s="74">
        <f>IF(RES_hh_fec!P13=0,0,1000*11630*RES_hh_fec!P13/RES_hh_num!P13)</f>
        <v>10848.611338340776</v>
      </c>
      <c r="Q13" s="74">
        <f>IF(RES_hh_fec!Q13=0,0,1000*11630*RES_hh_fec!Q13/RES_hh_num!Q13)</f>
        <v>7697.0402511297852</v>
      </c>
      <c r="R13" s="74">
        <f>IF(RES_hh_fec!R13=0,0,1000*11630*RES_hh_fec!R13/RES_hh_num!R13)</f>
        <v>6896.5229062457965</v>
      </c>
      <c r="S13" s="74">
        <f>IF(RES_hh_fec!S13=0,0,1000*11630*RES_hh_fec!S13/RES_hh_num!S13)</f>
        <v>6974.8235464948384</v>
      </c>
      <c r="T13" s="74">
        <f>IF(RES_hh_fec!T13=0,0,1000*11630*RES_hh_fec!T13/RES_hh_num!T13)</f>
        <v>7946.5037442735966</v>
      </c>
      <c r="U13" s="74">
        <f>IF(RES_hh_fec!U13=0,0,1000*11630*RES_hh_fec!U13/RES_hh_num!U13)</f>
        <v>8755.9781614709773</v>
      </c>
      <c r="V13" s="74">
        <f>IF(RES_hh_fec!V13=0,0,1000*11630*RES_hh_fec!V13/RES_hh_num!V13)</f>
        <v>9298.3164860204433</v>
      </c>
      <c r="W13" s="74">
        <f>IF(RES_hh_fec!W13=0,0,1000*11630*RES_hh_fec!W13/RES_hh_num!W13)</f>
        <v>9215.7169581766339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111.64413335883403</v>
      </c>
      <c r="C14" s="76">
        <f>IF(RES_hh_fec!C14=0,0,1000*11630*RES_hh_fec!C14/RES_hh_num!C14)</f>
        <v>114.59277019776991</v>
      </c>
      <c r="D14" s="76">
        <f>IF(RES_hh_fec!D14=0,0,1000*11630*RES_hh_fec!D14/RES_hh_num!D14)</f>
        <v>116.19145868435429</v>
      </c>
      <c r="E14" s="76">
        <f>IF(RES_hh_fec!E14=0,0,1000*11630*RES_hh_fec!E14/RES_hh_num!E14)</f>
        <v>131.05520213583844</v>
      </c>
      <c r="F14" s="76">
        <f>IF(RES_hh_fec!F14=0,0,1000*11630*RES_hh_fec!F14/RES_hh_num!F14)</f>
        <v>127.46143752556783</v>
      </c>
      <c r="G14" s="76">
        <f>IF(RES_hh_fec!G14=0,0,1000*11630*RES_hh_fec!G14/RES_hh_num!G14)</f>
        <v>124.27706669170954</v>
      </c>
      <c r="H14" s="76">
        <f>IF(RES_hh_fec!H14=0,0,1000*11630*RES_hh_fec!H14/RES_hh_num!H14)</f>
        <v>110.75181148114436</v>
      </c>
      <c r="I14" s="76">
        <f>IF(RES_hh_fec!I14=0,0,1000*11630*RES_hh_fec!I14/RES_hh_num!I14)</f>
        <v>98.395934875605349</v>
      </c>
      <c r="J14" s="76">
        <f>IF(RES_hh_fec!J14=0,0,1000*11630*RES_hh_fec!J14/RES_hh_num!J14)</f>
        <v>106.50255584671309</v>
      </c>
      <c r="K14" s="76">
        <f>IF(RES_hh_fec!K14=0,0,1000*11630*RES_hh_fec!K14/RES_hh_num!K14)</f>
        <v>100.92200680712477</v>
      </c>
      <c r="L14" s="76">
        <f>IF(RES_hh_fec!L14=0,0,1000*11630*RES_hh_fec!L14/RES_hh_num!L14)</f>
        <v>104.25460512083292</v>
      </c>
      <c r="M14" s="76">
        <f>IF(RES_hh_fec!M14=0,0,1000*11630*RES_hh_fec!M14/RES_hh_num!M14)</f>
        <v>96.194320853814546</v>
      </c>
      <c r="N14" s="76">
        <f>IF(RES_hh_fec!N14=0,0,1000*11630*RES_hh_fec!N14/RES_hh_num!N14)</f>
        <v>91.234294746694417</v>
      </c>
      <c r="O14" s="76">
        <f>IF(RES_hh_fec!O14=0,0,1000*11630*RES_hh_fec!O14/RES_hh_num!O14)</f>
        <v>88.230835586646279</v>
      </c>
      <c r="P14" s="76">
        <f>IF(RES_hh_fec!P14=0,0,1000*11630*RES_hh_fec!P14/RES_hh_num!P14)</f>
        <v>69.592709642188922</v>
      </c>
      <c r="Q14" s="76">
        <f>IF(RES_hh_fec!Q14=0,0,1000*11630*RES_hh_fec!Q14/RES_hh_num!Q14)</f>
        <v>80.165499096341662</v>
      </c>
      <c r="R14" s="76">
        <f>IF(RES_hh_fec!R14=0,0,1000*11630*RES_hh_fec!R14/RES_hh_num!R14)</f>
        <v>82.362921949660972</v>
      </c>
      <c r="S14" s="76">
        <f>IF(RES_hh_fec!S14=0,0,1000*11630*RES_hh_fec!S14/RES_hh_num!S14)</f>
        <v>81.105259668884656</v>
      </c>
      <c r="T14" s="76">
        <f>IF(RES_hh_fec!T14=0,0,1000*11630*RES_hh_fec!T14/RES_hh_num!T14)</f>
        <v>74.585162129830692</v>
      </c>
      <c r="U14" s="76">
        <f>IF(RES_hh_fec!U14=0,0,1000*11630*RES_hh_fec!U14/RES_hh_num!U14)</f>
        <v>72.616153760003186</v>
      </c>
      <c r="V14" s="76">
        <f>IF(RES_hh_fec!V14=0,0,1000*11630*RES_hh_fec!V14/RES_hh_num!V14)</f>
        <v>75.719882214718439</v>
      </c>
      <c r="W14" s="76">
        <f>IF(RES_hh_fec!W14=0,0,1000*11630*RES_hh_fec!W14/RES_hh_num!W14)</f>
        <v>81.763206485888929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8.5699991452488966</v>
      </c>
      <c r="C15" s="69">
        <f t="shared" si="0"/>
        <v>10.038872540090379</v>
      </c>
      <c r="D15" s="69">
        <f t="shared" si="0"/>
        <v>11.852792648848849</v>
      </c>
      <c r="E15" s="69">
        <f t="shared" si="0"/>
        <v>27.163523981531057</v>
      </c>
      <c r="F15" s="69">
        <f t="shared" si="0"/>
        <v>15.731601630632687</v>
      </c>
      <c r="G15" s="69">
        <f t="shared" si="0"/>
        <v>19.516574674490847</v>
      </c>
      <c r="H15" s="69">
        <f t="shared" si="0"/>
        <v>28.19716779623317</v>
      </c>
      <c r="I15" s="69">
        <f t="shared" si="0"/>
        <v>31.558199467866164</v>
      </c>
      <c r="J15" s="69">
        <f t="shared" si="0"/>
        <v>36.262092617053263</v>
      </c>
      <c r="K15" s="69">
        <f t="shared" si="0"/>
        <v>40.352487338783988</v>
      </c>
      <c r="L15" s="69">
        <f t="shared" si="0"/>
        <v>50.146990115901062</v>
      </c>
      <c r="M15" s="69">
        <f t="shared" si="0"/>
        <v>53.743578153115934</v>
      </c>
      <c r="N15" s="69">
        <f t="shared" si="0"/>
        <v>93.648950614347712</v>
      </c>
      <c r="O15" s="69">
        <f t="shared" si="0"/>
        <v>90.1114249824045</v>
      </c>
      <c r="P15" s="69">
        <f t="shared" si="0"/>
        <v>35.492153873593765</v>
      </c>
      <c r="Q15" s="69">
        <f t="shared" si="0"/>
        <v>108.9766398912172</v>
      </c>
      <c r="R15" s="69">
        <f t="shared" si="0"/>
        <v>65.062357080838808</v>
      </c>
      <c r="S15" s="69">
        <f t="shared" si="0"/>
        <v>108.3477785091623</v>
      </c>
      <c r="T15" s="69">
        <f t="shared" si="0"/>
        <v>82.317896738280908</v>
      </c>
      <c r="U15" s="69">
        <f t="shared" si="0"/>
        <v>109.57392657207127</v>
      </c>
      <c r="V15" s="69">
        <f t="shared" si="0"/>
        <v>80.580095931507984</v>
      </c>
      <c r="W15" s="69">
        <f t="shared" si="0"/>
        <v>140.80251083328861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8.5699991452488966</v>
      </c>
      <c r="C16" s="72">
        <f>IF(RES_hh_fec!C16=0,0,1000*11630*RES_hh_fec!C16/RES_hh_num!C$3)</f>
        <v>10.038872540090379</v>
      </c>
      <c r="D16" s="72">
        <f>IF(RES_hh_fec!D16=0,0,1000*11630*RES_hh_fec!D16/RES_hh_num!D$3)</f>
        <v>11.852792648848849</v>
      </c>
      <c r="E16" s="72">
        <f>IF(RES_hh_fec!E16=0,0,1000*11630*RES_hh_fec!E16/RES_hh_num!E$3)</f>
        <v>27.163523981531057</v>
      </c>
      <c r="F16" s="72">
        <f>IF(RES_hh_fec!F16=0,0,1000*11630*RES_hh_fec!F16/RES_hh_num!F$3)</f>
        <v>15.731601630632687</v>
      </c>
      <c r="G16" s="72">
        <f>IF(RES_hh_fec!G16=0,0,1000*11630*RES_hh_fec!G16/RES_hh_num!G$3)</f>
        <v>19.516574674490847</v>
      </c>
      <c r="H16" s="72">
        <f>IF(RES_hh_fec!H16=0,0,1000*11630*RES_hh_fec!H16/RES_hh_num!H$3)</f>
        <v>28.19716779623317</v>
      </c>
      <c r="I16" s="72">
        <f>IF(RES_hh_fec!I16=0,0,1000*11630*RES_hh_fec!I16/RES_hh_num!I$3)</f>
        <v>31.558199467866164</v>
      </c>
      <c r="J16" s="72">
        <f>IF(RES_hh_fec!J16=0,0,1000*11630*RES_hh_fec!J16/RES_hh_num!J$3)</f>
        <v>36.262092617053263</v>
      </c>
      <c r="K16" s="72">
        <f>IF(RES_hh_fec!K16=0,0,1000*11630*RES_hh_fec!K16/RES_hh_num!K$3)</f>
        <v>40.352487338783988</v>
      </c>
      <c r="L16" s="72">
        <f>IF(RES_hh_fec!L16=0,0,1000*11630*RES_hh_fec!L16/RES_hh_num!L$3)</f>
        <v>50.146990115901062</v>
      </c>
      <c r="M16" s="72">
        <f>IF(RES_hh_fec!M16=0,0,1000*11630*RES_hh_fec!M16/RES_hh_num!M$3)</f>
        <v>53.743578153115934</v>
      </c>
      <c r="N16" s="72">
        <f>IF(RES_hh_fec!N16=0,0,1000*11630*RES_hh_fec!N16/RES_hh_num!N$3)</f>
        <v>93.648950614347712</v>
      </c>
      <c r="O16" s="72">
        <f>IF(RES_hh_fec!O16=0,0,1000*11630*RES_hh_fec!O16/RES_hh_num!O$3)</f>
        <v>90.1114249824045</v>
      </c>
      <c r="P16" s="72">
        <f>IF(RES_hh_fec!P16=0,0,1000*11630*RES_hh_fec!P16/RES_hh_num!P$3)</f>
        <v>35.492153873593765</v>
      </c>
      <c r="Q16" s="72">
        <f>IF(RES_hh_fec!Q16=0,0,1000*11630*RES_hh_fec!Q16/RES_hh_num!Q$3)</f>
        <v>108.9766398912172</v>
      </c>
      <c r="R16" s="72">
        <f>IF(RES_hh_fec!R16=0,0,1000*11630*RES_hh_fec!R16/RES_hh_num!R$3)</f>
        <v>65.062357080838808</v>
      </c>
      <c r="S16" s="72">
        <f>IF(RES_hh_fec!S16=0,0,1000*11630*RES_hh_fec!S16/RES_hh_num!S$3)</f>
        <v>108.3477785091623</v>
      </c>
      <c r="T16" s="72">
        <f>IF(RES_hh_fec!T16=0,0,1000*11630*RES_hh_fec!T16/RES_hh_num!T$3)</f>
        <v>82.317896738280908</v>
      </c>
      <c r="U16" s="72">
        <f>IF(RES_hh_fec!U16=0,0,1000*11630*RES_hh_fec!U16/RES_hh_num!U$3)</f>
        <v>109.57392657207127</v>
      </c>
      <c r="V16" s="72">
        <f>IF(RES_hh_fec!V16=0,0,1000*11630*RES_hh_fec!V16/RES_hh_num!V$3)</f>
        <v>80.580095931507984</v>
      </c>
      <c r="W16" s="72">
        <f>IF(RES_hh_fec!W16=0,0,1000*11630*RES_hh_fec!W16/RES_hh_num!W$3)</f>
        <v>140.80251083328861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2663.3431845917212</v>
      </c>
      <c r="C17" s="69">
        <f>IF(RES_hh_fec!C17=0,0,1000*11630*RES_hh_fec!C17/RES_hh_num!C17)</f>
        <v>2536.8991618806331</v>
      </c>
      <c r="D17" s="69">
        <f>IF(RES_hh_fec!D17=0,0,1000*11630*RES_hh_fec!D17/RES_hh_num!D17)</f>
        <v>2702.9953834221387</v>
      </c>
      <c r="E17" s="69">
        <f>IF(RES_hh_fec!E17=0,0,1000*11630*RES_hh_fec!E17/RES_hh_num!E17)</f>
        <v>2928.2809794676605</v>
      </c>
      <c r="F17" s="69">
        <f>IF(RES_hh_fec!F17=0,0,1000*11630*RES_hh_fec!F17/RES_hh_num!F17)</f>
        <v>3023.7902273260447</v>
      </c>
      <c r="G17" s="69">
        <f>IF(RES_hh_fec!G17=0,0,1000*11630*RES_hh_fec!G17/RES_hh_num!G17)</f>
        <v>2749.9360831174358</v>
      </c>
      <c r="H17" s="69">
        <f>IF(RES_hh_fec!H17=0,0,1000*11630*RES_hh_fec!H17/RES_hh_num!H17)</f>
        <v>2933.5055618421707</v>
      </c>
      <c r="I17" s="69">
        <f>IF(RES_hh_fec!I17=0,0,1000*11630*RES_hh_fec!I17/RES_hh_num!I17)</f>
        <v>2655.9115979663516</v>
      </c>
      <c r="J17" s="69">
        <f>IF(RES_hh_fec!J17=0,0,1000*11630*RES_hh_fec!J17/RES_hh_num!J17)</f>
        <v>2781.2521670479186</v>
      </c>
      <c r="K17" s="69">
        <f>IF(RES_hh_fec!K17=0,0,1000*11630*RES_hh_fec!K17/RES_hh_num!K17)</f>
        <v>2768.2215945320822</v>
      </c>
      <c r="L17" s="69">
        <f>IF(RES_hh_fec!L17=0,0,1000*11630*RES_hh_fec!L17/RES_hh_num!L17)</f>
        <v>2671.422539473459</v>
      </c>
      <c r="M17" s="69">
        <f>IF(RES_hh_fec!M17=0,0,1000*11630*RES_hh_fec!M17/RES_hh_num!M17)</f>
        <v>2623.3488588579412</v>
      </c>
      <c r="N17" s="69">
        <f>IF(RES_hh_fec!N17=0,0,1000*11630*RES_hh_fec!N17/RES_hh_num!N17)</f>
        <v>2508.5407385801068</v>
      </c>
      <c r="O17" s="69">
        <f>IF(RES_hh_fec!O17=0,0,1000*11630*RES_hh_fec!O17/RES_hh_num!O17)</f>
        <v>2444.0216431887989</v>
      </c>
      <c r="P17" s="69">
        <f>IF(RES_hh_fec!P17=0,0,1000*11630*RES_hh_fec!P17/RES_hh_num!P17)</f>
        <v>2359.3233283292257</v>
      </c>
      <c r="Q17" s="69">
        <f>IF(RES_hh_fec!Q17=0,0,1000*11630*RES_hh_fec!Q17/RES_hh_num!Q17)</f>
        <v>2343.8972184940126</v>
      </c>
      <c r="R17" s="69">
        <f>IF(RES_hh_fec!R17=0,0,1000*11630*RES_hh_fec!R17/RES_hh_num!R17)</f>
        <v>2305.9541046973513</v>
      </c>
      <c r="S17" s="69">
        <f>IF(RES_hh_fec!S17=0,0,1000*11630*RES_hh_fec!S17/RES_hh_num!S17)</f>
        <v>2280.7962249278926</v>
      </c>
      <c r="T17" s="69">
        <f>IF(RES_hh_fec!T17=0,0,1000*11630*RES_hh_fec!T17/RES_hh_num!T17)</f>
        <v>2215.8163403404296</v>
      </c>
      <c r="U17" s="69">
        <f>IF(RES_hh_fec!U17=0,0,1000*11630*RES_hh_fec!U17/RES_hh_num!U17)</f>
        <v>2138.6538235507201</v>
      </c>
      <c r="V17" s="69">
        <f>IF(RES_hh_fec!V17=0,0,1000*11630*RES_hh_fec!V17/RES_hh_num!V17)</f>
        <v>2021.9728462811254</v>
      </c>
      <c r="W17" s="69">
        <f>IF(RES_hh_fec!W17=0,0,1000*11630*RES_hh_fec!W17/RES_hh_num!W17)</f>
        <v>2022.1030457982247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2702.1044640107566</v>
      </c>
      <c r="C19" s="72">
        <f>IF(RES_hh_fec!C19=0,0,1000*11630*RES_hh_fec!C19/RES_hh_num!C19)</f>
        <v>2409.600683850897</v>
      </c>
      <c r="D19" s="72">
        <f>IF(RES_hh_fec!D19=0,0,1000*11630*RES_hh_fec!D19/RES_hh_num!D19)</f>
        <v>3087.0048614928455</v>
      </c>
      <c r="E19" s="72">
        <f>IF(RES_hh_fec!E19=0,0,1000*11630*RES_hh_fec!E19/RES_hh_num!E19)</f>
        <v>2886.5619841425178</v>
      </c>
      <c r="F19" s="72">
        <f>IF(RES_hh_fec!F19=0,0,1000*11630*RES_hh_fec!F19/RES_hh_num!F19)</f>
        <v>2836.8964519549568</v>
      </c>
      <c r="G19" s="72">
        <f>IF(RES_hh_fec!G19=0,0,1000*11630*RES_hh_fec!G19/RES_hh_num!G19)</f>
        <v>3100.1155728848285</v>
      </c>
      <c r="H19" s="72">
        <f>IF(RES_hh_fec!H19=0,0,1000*11630*RES_hh_fec!H19/RES_hh_num!H19)</f>
        <v>2695.3512698373779</v>
      </c>
      <c r="I19" s="72">
        <f>IF(RES_hh_fec!I19=0,0,1000*11630*RES_hh_fec!I19/RES_hh_num!I19)</f>
        <v>2787.247287617015</v>
      </c>
      <c r="J19" s="72">
        <f>IF(RES_hh_fec!J19=0,0,1000*11630*RES_hh_fec!J19/RES_hh_num!J19)</f>
        <v>3093.9295335328766</v>
      </c>
      <c r="K19" s="72">
        <f>IF(RES_hh_fec!K19=0,0,1000*11630*RES_hh_fec!K19/RES_hh_num!K19)</f>
        <v>2842.5872365402674</v>
      </c>
      <c r="L19" s="72">
        <f>IF(RES_hh_fec!L19=0,0,1000*11630*RES_hh_fec!L19/RES_hh_num!L19)</f>
        <v>2743.4976509838634</v>
      </c>
      <c r="M19" s="72">
        <f>IF(RES_hh_fec!M19=0,0,1000*11630*RES_hh_fec!M19/RES_hh_num!M19)</f>
        <v>3353.8481404958684</v>
      </c>
      <c r="N19" s="72">
        <f>IF(RES_hh_fec!N19=0,0,1000*11630*RES_hh_fec!N19/RES_hh_num!N19)</f>
        <v>2979.5557139463053</v>
      </c>
      <c r="O19" s="72">
        <f>IF(RES_hh_fec!O19=0,0,1000*11630*RES_hh_fec!O19/RES_hh_num!O19)</f>
        <v>2418.2260016797591</v>
      </c>
      <c r="P19" s="72">
        <f>IF(RES_hh_fec!P19=0,0,1000*11630*RES_hh_fec!P19/RES_hh_num!P19)</f>
        <v>1892.2915753057543</v>
      </c>
      <c r="Q19" s="72">
        <f>IF(RES_hh_fec!Q19=0,0,1000*11630*RES_hh_fec!Q19/RES_hh_num!Q19)</f>
        <v>2883.3032838935001</v>
      </c>
      <c r="R19" s="72">
        <f>IF(RES_hh_fec!R19=0,0,1000*11630*RES_hh_fec!R19/RES_hh_num!R19)</f>
        <v>2467.8611880191288</v>
      </c>
      <c r="S19" s="72">
        <f>IF(RES_hh_fec!S19=0,0,1000*11630*RES_hh_fec!S19/RES_hh_num!S19)</f>
        <v>2622.0223350672941</v>
      </c>
      <c r="T19" s="72">
        <f>IF(RES_hh_fec!T19=0,0,1000*11630*RES_hh_fec!T19/RES_hh_num!T19)</f>
        <v>2437.4388678322534</v>
      </c>
      <c r="U19" s="72">
        <f>IF(RES_hh_fec!U19=0,0,1000*11630*RES_hh_fec!U19/RES_hh_num!U19)</f>
        <v>2523.2833261008827</v>
      </c>
      <c r="V19" s="72">
        <f>IF(RES_hh_fec!V19=0,0,1000*11630*RES_hh_fec!V19/RES_hh_num!V19)</f>
        <v>1631.0231454264381</v>
      </c>
      <c r="W19" s="72">
        <f>IF(RES_hh_fec!W19=0,0,1000*11630*RES_hh_fec!W19/RES_hh_num!W19)</f>
        <v>2313.0045477293988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2801.5154402157682</v>
      </c>
      <c r="C20" s="72">
        <f>IF(RES_hh_fec!C20=0,0,1000*11630*RES_hh_fec!C20/RES_hh_num!C20)</f>
        <v>2318.9806520747866</v>
      </c>
      <c r="D20" s="72">
        <f>IF(RES_hh_fec!D20=0,0,1000*11630*RES_hh_fec!D20/RES_hh_num!D20)</f>
        <v>3137.7819490164634</v>
      </c>
      <c r="E20" s="72">
        <f>IF(RES_hh_fec!E20=0,0,1000*11630*RES_hh_fec!E20/RES_hh_num!E20)</f>
        <v>3489.6202607151081</v>
      </c>
      <c r="F20" s="72">
        <f>IF(RES_hh_fec!F20=0,0,1000*11630*RES_hh_fec!F20/RES_hh_num!F20)</f>
        <v>3602.1708425624142</v>
      </c>
      <c r="G20" s="72">
        <f>IF(RES_hh_fec!G20=0,0,1000*11630*RES_hh_fec!G20/RES_hh_num!G20)</f>
        <v>3014.5902982431821</v>
      </c>
      <c r="H20" s="72">
        <f>IF(RES_hh_fec!H20=0,0,1000*11630*RES_hh_fec!H20/RES_hh_num!H20)</f>
        <v>3697.7713929378879</v>
      </c>
      <c r="I20" s="72">
        <f>IF(RES_hh_fec!I20=0,0,1000*11630*RES_hh_fec!I20/RES_hh_num!I20)</f>
        <v>2847.8747652967277</v>
      </c>
      <c r="J20" s="72">
        <f>IF(RES_hh_fec!J20=0,0,1000*11630*RES_hh_fec!J20/RES_hh_num!J20)</f>
        <v>3285.5249007083225</v>
      </c>
      <c r="K20" s="72">
        <f>IF(RES_hh_fec!K20=0,0,1000*11630*RES_hh_fec!K20/RES_hh_num!K20)</f>
        <v>3420.7861397409797</v>
      </c>
      <c r="L20" s="72">
        <f>IF(RES_hh_fec!L20=0,0,1000*11630*RES_hh_fec!L20/RES_hh_num!L20)</f>
        <v>3556.4475284447408</v>
      </c>
      <c r="M20" s="72">
        <f>IF(RES_hh_fec!M20=0,0,1000*11630*RES_hh_fec!M20/RES_hh_num!M20)</f>
        <v>3179.830657573777</v>
      </c>
      <c r="N20" s="72">
        <f>IF(RES_hh_fec!N20=0,0,1000*11630*RES_hh_fec!N20/RES_hh_num!N20)</f>
        <v>3103.1090481585711</v>
      </c>
      <c r="O20" s="72">
        <f>IF(RES_hh_fec!O20=0,0,1000*11630*RES_hh_fec!O20/RES_hh_num!O20)</f>
        <v>2889.0528773366414</v>
      </c>
      <c r="P20" s="72">
        <f>IF(RES_hh_fec!P20=0,0,1000*11630*RES_hh_fec!P20/RES_hh_num!P20)</f>
        <v>3052.4734640482593</v>
      </c>
      <c r="Q20" s="72">
        <f>IF(RES_hh_fec!Q20=0,0,1000*11630*RES_hh_fec!Q20/RES_hh_num!Q20)</f>
        <v>2857.9673219645424</v>
      </c>
      <c r="R20" s="72">
        <f>IF(RES_hh_fec!R20=0,0,1000*11630*RES_hh_fec!R20/RES_hh_num!R20)</f>
        <v>2715.4943410444139</v>
      </c>
      <c r="S20" s="72">
        <f>IF(RES_hh_fec!S20=0,0,1000*11630*RES_hh_fec!S20/RES_hh_num!S20)</f>
        <v>2619.6911025355625</v>
      </c>
      <c r="T20" s="72">
        <f>IF(RES_hh_fec!T20=0,0,1000*11630*RES_hh_fec!T20/RES_hh_num!T20)</f>
        <v>2585.5020796197264</v>
      </c>
      <c r="U20" s="72">
        <f>IF(RES_hh_fec!U20=0,0,1000*11630*RES_hh_fec!U20/RES_hh_num!U20)</f>
        <v>2586.5578953547861</v>
      </c>
      <c r="V20" s="72">
        <f>IF(RES_hh_fec!V20=0,0,1000*11630*RES_hh_fec!V20/RES_hh_num!V20)</f>
        <v>2695.2495974235103</v>
      </c>
      <c r="W20" s="72">
        <f>IF(RES_hh_fec!W20=0,0,1000*11630*RES_hh_fec!W20/RES_hh_num!W20)</f>
        <v>2131.0695515970788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2874.8312272555381</v>
      </c>
      <c r="C21" s="72">
        <f>IF(RES_hh_fec!C21=0,0,1000*11630*RES_hh_fec!C21/RES_hh_num!C21)</f>
        <v>2593.8818748837843</v>
      </c>
      <c r="D21" s="72">
        <f>IF(RES_hh_fec!D21=0,0,1000*11630*RES_hh_fec!D21/RES_hh_num!D21)</f>
        <v>2803.0622291036816</v>
      </c>
      <c r="E21" s="72">
        <f>IF(RES_hh_fec!E21=0,0,1000*11630*RES_hh_fec!E21/RES_hh_num!E21)</f>
        <v>3106.6144606830394</v>
      </c>
      <c r="F21" s="72">
        <f>IF(RES_hh_fec!F21=0,0,1000*11630*RES_hh_fec!F21/RES_hh_num!F21)</f>
        <v>3373.0458905903756</v>
      </c>
      <c r="G21" s="72">
        <f>IF(RES_hh_fec!G21=0,0,1000*11630*RES_hh_fec!G21/RES_hh_num!G21)</f>
        <v>2901.612816154206</v>
      </c>
      <c r="H21" s="72">
        <f>IF(RES_hh_fec!H21=0,0,1000*11630*RES_hh_fec!H21/RES_hh_num!H21)</f>
        <v>3146.7052490198935</v>
      </c>
      <c r="I21" s="72">
        <f>IF(RES_hh_fec!I21=0,0,1000*11630*RES_hh_fec!I21/RES_hh_num!I21)</f>
        <v>2651.0468921273632</v>
      </c>
      <c r="J21" s="72">
        <f>IF(RES_hh_fec!J21=0,0,1000*11630*RES_hh_fec!J21/RES_hh_num!J21)</f>
        <v>2980.7695355834853</v>
      </c>
      <c r="K21" s="72">
        <f>IF(RES_hh_fec!K21=0,0,1000*11630*RES_hh_fec!K21/RES_hh_num!K21)</f>
        <v>3023.1653962023438</v>
      </c>
      <c r="L21" s="72">
        <f>IF(RES_hh_fec!L21=0,0,1000*11630*RES_hh_fec!L21/RES_hh_num!L21)</f>
        <v>2888.4417626578984</v>
      </c>
      <c r="M21" s="72">
        <f>IF(RES_hh_fec!M21=0,0,1000*11630*RES_hh_fec!M21/RES_hh_num!M21)</f>
        <v>2839.0106228796662</v>
      </c>
      <c r="N21" s="72">
        <f>IF(RES_hh_fec!N21=0,0,1000*11630*RES_hh_fec!N21/RES_hh_num!N21)</f>
        <v>2862.8536954038382</v>
      </c>
      <c r="O21" s="72">
        <f>IF(RES_hh_fec!O21=0,0,1000*11630*RES_hh_fec!O21/RES_hh_num!O21)</f>
        <v>2764.4790583524341</v>
      </c>
      <c r="P21" s="72">
        <f>IF(RES_hh_fec!P21=0,0,1000*11630*RES_hh_fec!P21/RES_hh_num!P21)</f>
        <v>2457.0038133635976</v>
      </c>
      <c r="Q21" s="72">
        <f>IF(RES_hh_fec!Q21=0,0,1000*11630*RES_hh_fec!Q21/RES_hh_num!Q21)</f>
        <v>2484.5098904767538</v>
      </c>
      <c r="R21" s="72">
        <f>IF(RES_hh_fec!R21=0,0,1000*11630*RES_hh_fec!R21/RES_hh_num!R21)</f>
        <v>2529.4695085479893</v>
      </c>
      <c r="S21" s="72">
        <f>IF(RES_hh_fec!S21=0,0,1000*11630*RES_hh_fec!S21/RES_hh_num!S21)</f>
        <v>2519.5299579276948</v>
      </c>
      <c r="T21" s="72">
        <f>IF(RES_hh_fec!T21=0,0,1000*11630*RES_hh_fec!T21/RES_hh_num!T21)</f>
        <v>2389.3200402819534</v>
      </c>
      <c r="U21" s="72">
        <f>IF(RES_hh_fec!U21=0,0,1000*11630*RES_hh_fec!U21/RES_hh_num!U21)</f>
        <v>2271.9075095929543</v>
      </c>
      <c r="V21" s="72">
        <f>IF(RES_hh_fec!V21=0,0,1000*11630*RES_hh_fec!V21/RES_hh_num!V21)</f>
        <v>2110.7239199774522</v>
      </c>
      <c r="W21" s="72">
        <f>IF(RES_hh_fec!W21=0,0,1000*11630*RES_hh_fec!W21/RES_hh_num!W21)</f>
        <v>2124.6826089194933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3421.2314677377817</v>
      </c>
      <c r="C22" s="72">
        <f>IF(RES_hh_fec!C22=0,0,1000*11630*RES_hh_fec!C22/RES_hh_num!C22)</f>
        <v>3589.9485756395406</v>
      </c>
      <c r="D22" s="72">
        <f>IF(RES_hh_fec!D22=0,0,1000*11630*RES_hh_fec!D22/RES_hh_num!D22)</f>
        <v>3122.8755132805718</v>
      </c>
      <c r="E22" s="72">
        <f>IF(RES_hh_fec!E22=0,0,1000*11630*RES_hh_fec!E22/RES_hh_num!E22)</f>
        <v>3239.6105110177064</v>
      </c>
      <c r="F22" s="72">
        <f>IF(RES_hh_fec!F22=0,0,1000*11630*RES_hh_fec!F22/RES_hh_num!F22)</f>
        <v>3234.8310573890185</v>
      </c>
      <c r="G22" s="72">
        <f>IF(RES_hh_fec!G22=0,0,1000*11630*RES_hh_fec!G22/RES_hh_num!G22)</f>
        <v>3134.566600706989</v>
      </c>
      <c r="H22" s="72">
        <f>IF(RES_hh_fec!H22=0,0,1000*11630*RES_hh_fec!H22/RES_hh_num!H22)</f>
        <v>3065.989945991962</v>
      </c>
      <c r="I22" s="72">
        <f>IF(RES_hh_fec!I22=0,0,1000*11630*RES_hh_fec!I22/RES_hh_num!I22)</f>
        <v>3036.1270429585143</v>
      </c>
      <c r="J22" s="72">
        <f>IF(RES_hh_fec!J22=0,0,1000*11630*RES_hh_fec!J22/RES_hh_num!J22)</f>
        <v>2872.7327427156033</v>
      </c>
      <c r="K22" s="72">
        <f>IF(RES_hh_fec!K22=0,0,1000*11630*RES_hh_fec!K22/RES_hh_num!K22)</f>
        <v>2817.6454298158142</v>
      </c>
      <c r="L22" s="72">
        <f>IF(RES_hh_fec!L22=0,0,1000*11630*RES_hh_fec!L22/RES_hh_num!L22)</f>
        <v>2635.4531526076034</v>
      </c>
      <c r="M22" s="72">
        <f>IF(RES_hh_fec!M22=0,0,1000*11630*RES_hh_fec!M22/RES_hh_num!M22)</f>
        <v>2622.2376456002708</v>
      </c>
      <c r="N22" s="72">
        <f>IF(RES_hh_fec!N22=0,0,1000*11630*RES_hh_fec!N22/RES_hh_num!N22)</f>
        <v>2481.0468799127884</v>
      </c>
      <c r="O22" s="72">
        <f>IF(RES_hh_fec!O22=0,0,1000*11630*RES_hh_fec!O22/RES_hh_num!O22)</f>
        <v>2447.9378892404575</v>
      </c>
      <c r="P22" s="72">
        <f>IF(RES_hh_fec!P22=0,0,1000*11630*RES_hh_fec!P22/RES_hh_num!P22)</f>
        <v>2298.0175516081372</v>
      </c>
      <c r="Q22" s="72">
        <f>IF(RES_hh_fec!Q22=0,0,1000*11630*RES_hh_fec!Q22/RES_hh_num!Q22)</f>
        <v>2314.5536921099879</v>
      </c>
      <c r="R22" s="72">
        <f>IF(RES_hh_fec!R22=0,0,1000*11630*RES_hh_fec!R22/RES_hh_num!R22)</f>
        <v>2315.7493253150519</v>
      </c>
      <c r="S22" s="72">
        <f>IF(RES_hh_fec!S22=0,0,1000*11630*RES_hh_fec!S22/RES_hh_num!S22)</f>
        <v>2268.6175489600237</v>
      </c>
      <c r="T22" s="72">
        <f>IF(RES_hh_fec!T22=0,0,1000*11630*RES_hh_fec!T22/RES_hh_num!T22)</f>
        <v>2183.7378558214864</v>
      </c>
      <c r="U22" s="72">
        <f>IF(RES_hh_fec!U22=0,0,1000*11630*RES_hh_fec!U22/RES_hh_num!U22)</f>
        <v>2094.2058030438848</v>
      </c>
      <c r="V22" s="72">
        <f>IF(RES_hh_fec!V22=0,0,1000*11630*RES_hh_fec!V22/RES_hh_num!V22)</f>
        <v>1956.9011846354128</v>
      </c>
      <c r="W22" s="72">
        <f>IF(RES_hh_fec!W22=0,0,1000*11630*RES_hh_fec!W22/RES_hh_num!W22)</f>
        <v>2016.4310674243193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1932.1601270152041</v>
      </c>
      <c r="C24" s="72">
        <f>IF(RES_hh_fec!C24=0,0,1000*11630*RES_hh_fec!C24/RES_hh_num!C24)</f>
        <v>1872.3219335352826</v>
      </c>
      <c r="D24" s="72">
        <f>IF(RES_hh_fec!D24=0,0,1000*11630*RES_hh_fec!D24/RES_hh_num!D24)</f>
        <v>2009.1480422132186</v>
      </c>
      <c r="E24" s="72">
        <f>IF(RES_hh_fec!E24=0,0,1000*11630*RES_hh_fec!E24/RES_hh_num!E24)</f>
        <v>2082.1409912462418</v>
      </c>
      <c r="F24" s="72">
        <f>IF(RES_hh_fec!F24=0,0,1000*11630*RES_hh_fec!F24/RES_hh_num!F24)</f>
        <v>2312.0312413545157</v>
      </c>
      <c r="G24" s="72">
        <f>IF(RES_hh_fec!G24=0,0,1000*11630*RES_hh_fec!G24/RES_hh_num!G24)</f>
        <v>2081.5419069532509</v>
      </c>
      <c r="H24" s="72">
        <f>IF(RES_hh_fec!H24=0,0,1000*11630*RES_hh_fec!H24/RES_hh_num!H24)</f>
        <v>2285.4847864672433</v>
      </c>
      <c r="I24" s="72">
        <f>IF(RES_hh_fec!I24=0,0,1000*11630*RES_hh_fec!I24/RES_hh_num!I24)</f>
        <v>2018.8242115913763</v>
      </c>
      <c r="J24" s="72">
        <f>IF(RES_hh_fec!J24=0,0,1000*11630*RES_hh_fec!J24/RES_hh_num!J24)</f>
        <v>2181.4855029232672</v>
      </c>
      <c r="K24" s="72">
        <f>IF(RES_hh_fec!K24=0,0,1000*11630*RES_hh_fec!K24/RES_hh_num!K24)</f>
        <v>2203.0846813025501</v>
      </c>
      <c r="L24" s="72">
        <f>IF(RES_hh_fec!L24=0,0,1000*11630*RES_hh_fec!L24/RES_hh_num!L24)</f>
        <v>2206.2055202923639</v>
      </c>
      <c r="M24" s="72">
        <f>IF(RES_hh_fec!M24=0,0,1000*11630*RES_hh_fec!M24/RES_hh_num!M24)</f>
        <v>2120.8280832169789</v>
      </c>
      <c r="N24" s="72">
        <f>IF(RES_hh_fec!N24=0,0,1000*11630*RES_hh_fec!N24/RES_hh_num!N24)</f>
        <v>1990.7951003841415</v>
      </c>
      <c r="O24" s="72">
        <f>IF(RES_hh_fec!O24=0,0,1000*11630*RES_hh_fec!O24/RES_hh_num!O24)</f>
        <v>2062.5257751284066</v>
      </c>
      <c r="P24" s="72">
        <f>IF(RES_hh_fec!P24=0,0,1000*11630*RES_hh_fec!P24/RES_hh_num!P24)</f>
        <v>2111.4774942314757</v>
      </c>
      <c r="Q24" s="72">
        <f>IF(RES_hh_fec!Q24=0,0,1000*11630*RES_hh_fec!Q24/RES_hh_num!Q24)</f>
        <v>1991.9512883276523</v>
      </c>
      <c r="R24" s="72">
        <f>IF(RES_hh_fec!R24=0,0,1000*11630*RES_hh_fec!R24/RES_hh_num!R24)</f>
        <v>1955.0568786542631</v>
      </c>
      <c r="S24" s="72">
        <f>IF(RES_hh_fec!S24=0,0,1000*11630*RES_hh_fec!S24/RES_hh_num!S24)</f>
        <v>1931.9224396456104</v>
      </c>
      <c r="T24" s="72">
        <f>IF(RES_hh_fec!T24=0,0,1000*11630*RES_hh_fec!T24/RES_hh_num!T24)</f>
        <v>1918.4344532120215</v>
      </c>
      <c r="U24" s="72">
        <f>IF(RES_hh_fec!U24=0,0,1000*11630*RES_hh_fec!U24/RES_hh_num!U24)</f>
        <v>1933.4645345424478</v>
      </c>
      <c r="V24" s="72">
        <f>IF(RES_hh_fec!V24=0,0,1000*11630*RES_hh_fec!V24/RES_hh_num!V24)</f>
        <v>1802.3014176349559</v>
      </c>
      <c r="W24" s="72">
        <f>IF(RES_hh_fec!W24=0,0,1000*11630*RES_hh_fec!W24/RES_hh_num!W24)</f>
        <v>1820.249703960696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2001.5167659975505</v>
      </c>
      <c r="C25" s="74">
        <f>IF(RES_hh_fec!C25=0,0,1000*11630*RES_hh_fec!C25/RES_hh_num!C25)</f>
        <v>1911.9244673308563</v>
      </c>
      <c r="D25" s="74">
        <f>IF(RES_hh_fec!D25=0,0,1000*11630*RES_hh_fec!D25/RES_hh_num!D25)</f>
        <v>2042.0184910765377</v>
      </c>
      <c r="E25" s="74">
        <f>IF(RES_hh_fec!E25=0,0,1000*11630*RES_hh_fec!E25/RES_hh_num!E25)</f>
        <v>2324.0145888313887</v>
      </c>
      <c r="F25" s="74">
        <f>IF(RES_hh_fec!F25=0,0,1000*11630*RES_hh_fec!F25/RES_hh_num!F25)</f>
        <v>2416.71788901849</v>
      </c>
      <c r="G25" s="74">
        <f>IF(RES_hh_fec!G25=0,0,1000*11630*RES_hh_fec!G25/RES_hh_num!G25)</f>
        <v>2184.1469747895039</v>
      </c>
      <c r="H25" s="74">
        <f>IF(RES_hh_fec!H25=0,0,1000*11630*RES_hh_fec!H25/RES_hh_num!H25)</f>
        <v>2337.2739427556871</v>
      </c>
      <c r="I25" s="74">
        <f>IF(RES_hh_fec!I25=0,0,1000*11630*RES_hh_fec!I25/RES_hh_num!I25)</f>
        <v>2134.2764799304869</v>
      </c>
      <c r="J25" s="74">
        <f>IF(RES_hh_fec!J25=0,0,1000*11630*RES_hh_fec!J25/RES_hh_num!J25)</f>
        <v>2298.3080788885095</v>
      </c>
      <c r="K25" s="74">
        <f>IF(RES_hh_fec!K25=0,0,1000*11630*RES_hh_fec!K25/RES_hh_num!K25)</f>
        <v>2211.1245578048652</v>
      </c>
      <c r="L25" s="74">
        <f>IF(RES_hh_fec!L25=0,0,1000*11630*RES_hh_fec!L25/RES_hh_num!L25)</f>
        <v>2098.5910964642981</v>
      </c>
      <c r="M25" s="74">
        <f>IF(RES_hh_fec!M25=0,0,1000*11630*RES_hh_fec!M25/RES_hh_num!M25)</f>
        <v>2104.9799030049221</v>
      </c>
      <c r="N25" s="74">
        <f>IF(RES_hh_fec!N25=0,0,1000*11630*RES_hh_fec!N25/RES_hh_num!N25)</f>
        <v>1984.9338525108215</v>
      </c>
      <c r="O25" s="74">
        <f>IF(RES_hh_fec!O25=0,0,1000*11630*RES_hh_fec!O25/RES_hh_num!O25)</f>
        <v>1948.5354097378035</v>
      </c>
      <c r="P25" s="74">
        <f>IF(RES_hh_fec!P25=0,0,1000*11630*RES_hh_fec!P25/RES_hh_num!P25)</f>
        <v>1937.5124731232504</v>
      </c>
      <c r="Q25" s="74">
        <f>IF(RES_hh_fec!Q25=0,0,1000*11630*RES_hh_fec!Q25/RES_hh_num!Q25)</f>
        <v>1920.5470564518118</v>
      </c>
      <c r="R25" s="74">
        <f>IF(RES_hh_fec!R25=0,0,1000*11630*RES_hh_fec!R25/RES_hh_num!R25)</f>
        <v>1874.09628250948</v>
      </c>
      <c r="S25" s="74">
        <f>IF(RES_hh_fec!S25=0,0,1000*11630*RES_hh_fec!S25/RES_hh_num!S25)</f>
        <v>1867.1574879283899</v>
      </c>
      <c r="T25" s="74">
        <f>IF(RES_hh_fec!T25=0,0,1000*11630*RES_hh_fec!T25/RES_hh_num!T25)</f>
        <v>1832.1268308242513</v>
      </c>
      <c r="U25" s="74">
        <f>IF(RES_hh_fec!U25=0,0,1000*11630*RES_hh_fec!U25/RES_hh_num!U25)</f>
        <v>1752.2846049971499</v>
      </c>
      <c r="V25" s="74">
        <f>IF(RES_hh_fec!V25=0,0,1000*11630*RES_hh_fec!V25/RES_hh_num!V25)</f>
        <v>1685.5194558569058</v>
      </c>
      <c r="W25" s="74">
        <f>IF(RES_hh_fec!W25=0,0,1000*11630*RES_hh_fec!W25/RES_hh_num!W25)</f>
        <v>1698.0037869133928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1011.0688020308359</v>
      </c>
      <c r="C26" s="77">
        <f>IF(RES_hh_fec!C26=0,0,1000*11630*RES_hh_fec!C26/RES_hh_num!C26)</f>
        <v>990.0455420949362</v>
      </c>
      <c r="D26" s="77">
        <f>IF(RES_hh_fec!D26=0,0,1000*11630*RES_hh_fec!D26/RES_hh_num!D26)</f>
        <v>990.02067146624836</v>
      </c>
      <c r="E26" s="77">
        <f>IF(RES_hh_fec!E26=0,0,1000*11630*RES_hh_fec!E26/RES_hh_num!E26)</f>
        <v>950.82081732448478</v>
      </c>
      <c r="F26" s="77">
        <f>IF(RES_hh_fec!F26=0,0,1000*11630*RES_hh_fec!F26/RES_hh_num!F26)</f>
        <v>944.69990109489686</v>
      </c>
      <c r="G26" s="77">
        <f>IF(RES_hh_fec!G26=0,0,1000*11630*RES_hh_fec!G26/RES_hh_num!G26)</f>
        <v>977.66918963248986</v>
      </c>
      <c r="H26" s="77">
        <f>IF(RES_hh_fec!H26=0,0,1000*11630*RES_hh_fec!H26/RES_hh_num!H26)</f>
        <v>1026.3487870529816</v>
      </c>
      <c r="I26" s="77">
        <f>IF(RES_hh_fec!I26=0,0,1000*11630*RES_hh_fec!I26/RES_hh_num!I26)</f>
        <v>1091.3323955958674</v>
      </c>
      <c r="J26" s="77">
        <f>IF(RES_hh_fec!J26=0,0,1000*11630*RES_hh_fec!J26/RES_hh_num!J26)</f>
        <v>1161.2111821292531</v>
      </c>
      <c r="K26" s="77">
        <f>IF(RES_hh_fec!K26=0,0,1000*11630*RES_hh_fec!K26/RES_hh_num!K26)</f>
        <v>1177.4796307789825</v>
      </c>
      <c r="L26" s="77">
        <f>IF(RES_hh_fec!L26=0,0,1000*11630*RES_hh_fec!L26/RES_hh_num!L26)</f>
        <v>1155.0484110771313</v>
      </c>
      <c r="M26" s="77">
        <f>IF(RES_hh_fec!M26=0,0,1000*11630*RES_hh_fec!M26/RES_hh_num!M26)</f>
        <v>1161.0506617062044</v>
      </c>
      <c r="N26" s="77">
        <f>IF(RES_hh_fec!N26=0,0,1000*11630*RES_hh_fec!N26/RES_hh_num!N26)</f>
        <v>1135.2232289704255</v>
      </c>
      <c r="O26" s="77">
        <f>IF(RES_hh_fec!O26=0,0,1000*11630*RES_hh_fec!O26/RES_hh_num!O26)</f>
        <v>1130.5772648233426</v>
      </c>
      <c r="P26" s="77">
        <f>IF(RES_hh_fec!P26=0,0,1000*11630*RES_hh_fec!P26/RES_hh_num!P26)</f>
        <v>1100.900734445009</v>
      </c>
      <c r="Q26" s="77">
        <f>IF(RES_hh_fec!Q26=0,0,1000*11630*RES_hh_fec!Q26/RES_hh_num!Q26)</f>
        <v>1104.9912210110469</v>
      </c>
      <c r="R26" s="77">
        <f>IF(RES_hh_fec!R26=0,0,1000*11630*RES_hh_fec!R26/RES_hh_num!R26)</f>
        <v>1100.7321883696425</v>
      </c>
      <c r="S26" s="77">
        <f>IF(RES_hh_fec!S26=0,0,1000*11630*RES_hh_fec!S26/RES_hh_num!S26)</f>
        <v>1104.212441018622</v>
      </c>
      <c r="T26" s="77">
        <f>IF(RES_hh_fec!T26=0,0,1000*11630*RES_hh_fec!T26/RES_hh_num!T26)</f>
        <v>1088.464805181017</v>
      </c>
      <c r="U26" s="77">
        <f>IF(RES_hh_fec!U26=0,0,1000*11630*RES_hh_fec!U26/RES_hh_num!U26)</f>
        <v>1087.2440555550645</v>
      </c>
      <c r="V26" s="77">
        <f>IF(RES_hh_fec!V26=0,0,1000*11630*RES_hh_fec!V26/RES_hh_num!V26)</f>
        <v>1051.5382175705679</v>
      </c>
      <c r="W26" s="77">
        <f>IF(RES_hh_fec!W26=0,0,1000*11630*RES_hh_fec!W26/RES_hh_num!W26)</f>
        <v>1036.8808256534819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820.58584344980943</v>
      </c>
      <c r="C27" s="69">
        <f>IF(RES_hh_fec!C27=0,0,1000*11630*RES_hh_fec!C27/RES_hh_num!C27)</f>
        <v>915.96630543093158</v>
      </c>
      <c r="D27" s="69">
        <f>IF(RES_hh_fec!D27=0,0,1000*11630*RES_hh_fec!D27/RES_hh_num!D27)</f>
        <v>907.84617608450048</v>
      </c>
      <c r="E27" s="69">
        <f>IF(RES_hh_fec!E27=0,0,1000*11630*RES_hh_fec!E27/RES_hh_num!E27)</f>
        <v>1029.5445350361035</v>
      </c>
      <c r="F27" s="69">
        <f>IF(RES_hh_fec!F27=0,0,1000*11630*RES_hh_fec!F27/RES_hh_num!F27)</f>
        <v>948.74293585638236</v>
      </c>
      <c r="G27" s="69">
        <f>IF(RES_hh_fec!G27=0,0,1000*11630*RES_hh_fec!G27/RES_hh_num!G27)</f>
        <v>964.73132843753842</v>
      </c>
      <c r="H27" s="69">
        <f>IF(RES_hh_fec!H27=0,0,1000*11630*RES_hh_fec!H27/RES_hh_num!H27)</f>
        <v>882.8569695003597</v>
      </c>
      <c r="I27" s="69">
        <f>IF(RES_hh_fec!I27=0,0,1000*11630*RES_hh_fec!I27/RES_hh_num!I27)</f>
        <v>865.24742871835633</v>
      </c>
      <c r="J27" s="69">
        <f>IF(RES_hh_fec!J27=0,0,1000*11630*RES_hh_fec!J27/RES_hh_num!J27)</f>
        <v>883.08449003851342</v>
      </c>
      <c r="K27" s="69">
        <f>IF(RES_hh_fec!K27=0,0,1000*11630*RES_hh_fec!K27/RES_hh_num!K27)</f>
        <v>711.51090158467969</v>
      </c>
      <c r="L27" s="69">
        <f>IF(RES_hh_fec!L27=0,0,1000*11630*RES_hh_fec!L27/RES_hh_num!L27)</f>
        <v>650.39998505819131</v>
      </c>
      <c r="M27" s="69">
        <f>IF(RES_hh_fec!M27=0,0,1000*11630*RES_hh_fec!M27/RES_hh_num!M27)</f>
        <v>653.54894773211038</v>
      </c>
      <c r="N27" s="69">
        <f>IF(RES_hh_fec!N27=0,0,1000*11630*RES_hh_fec!N27/RES_hh_num!N27)</f>
        <v>643.06929198021157</v>
      </c>
      <c r="O27" s="69">
        <f>IF(RES_hh_fec!O27=0,0,1000*11630*RES_hh_fec!O27/RES_hh_num!O27)</f>
        <v>640.12830594504067</v>
      </c>
      <c r="P27" s="69">
        <f>IF(RES_hh_fec!P27=0,0,1000*11630*RES_hh_fec!P27/RES_hh_num!P27)</f>
        <v>639.06189041702783</v>
      </c>
      <c r="Q27" s="69">
        <f>IF(RES_hh_fec!Q27=0,0,1000*11630*RES_hh_fec!Q27/RES_hh_num!Q27)</f>
        <v>645.86103671138471</v>
      </c>
      <c r="R27" s="69">
        <f>IF(RES_hh_fec!R27=0,0,1000*11630*RES_hh_fec!R27/RES_hh_num!R27)</f>
        <v>641.11044622806696</v>
      </c>
      <c r="S27" s="69">
        <f>IF(RES_hh_fec!S27=0,0,1000*11630*RES_hh_fec!S27/RES_hh_num!S27)</f>
        <v>639.23687992762405</v>
      </c>
      <c r="T27" s="69">
        <f>IF(RES_hh_fec!T27=0,0,1000*11630*RES_hh_fec!T27/RES_hh_num!T27)</f>
        <v>629.00376453027536</v>
      </c>
      <c r="U27" s="69">
        <f>IF(RES_hh_fec!U27=0,0,1000*11630*RES_hh_fec!U27/RES_hh_num!U27)</f>
        <v>617.32045078011868</v>
      </c>
      <c r="V27" s="69">
        <f>IF(RES_hh_fec!V27=0,0,1000*11630*RES_hh_fec!V27/RES_hh_num!V27)</f>
        <v>798.16983021896101</v>
      </c>
      <c r="W27" s="69">
        <f>IF(RES_hh_fec!W27=0,0,1000*11630*RES_hh_fec!W27/RES_hh_num!W27)</f>
        <v>743.09251631718053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949.96162038814293</v>
      </c>
      <c r="C29" s="72">
        <f>IF(RES_hh_fec!C29=0,0,1000*11630*RES_hh_fec!C29/RES_hh_num!C29)</f>
        <v>992.5180822616154</v>
      </c>
      <c r="D29" s="72">
        <f>IF(RES_hh_fec!D29=0,0,1000*11630*RES_hh_fec!D29/RES_hh_num!D29)</f>
        <v>1264.4604246507131</v>
      </c>
      <c r="E29" s="72">
        <f>IF(RES_hh_fec!E29=0,0,1000*11630*RES_hh_fec!E29/RES_hh_num!E29)</f>
        <v>989.44218707450023</v>
      </c>
      <c r="F29" s="72">
        <f>IF(RES_hh_fec!F29=0,0,1000*11630*RES_hh_fec!F29/RES_hh_num!F29)</f>
        <v>963.81108684550611</v>
      </c>
      <c r="G29" s="72">
        <f>IF(RES_hh_fec!G29=0,0,1000*11630*RES_hh_fec!G29/RES_hh_num!G29)</f>
        <v>1131.3504605827152</v>
      </c>
      <c r="H29" s="72">
        <f>IF(RES_hh_fec!H29=0,0,1000*11630*RES_hh_fec!H29/RES_hh_num!H29)</f>
        <v>979.73565200867836</v>
      </c>
      <c r="I29" s="72">
        <f>IF(RES_hh_fec!I29=0,0,1000*11630*RES_hh_fec!I29/RES_hh_num!I29)</f>
        <v>933.63993142068739</v>
      </c>
      <c r="J29" s="72">
        <f>IF(RES_hh_fec!J29=0,0,1000*11630*RES_hh_fec!J29/RES_hh_num!J29)</f>
        <v>847.8727357161905</v>
      </c>
      <c r="K29" s="72">
        <f>IF(RES_hh_fec!K29=0,0,1000*11630*RES_hh_fec!K29/RES_hh_num!K29)</f>
        <v>830.83490082790911</v>
      </c>
      <c r="L29" s="72">
        <f>IF(RES_hh_fec!L29=0,0,1000*11630*RES_hh_fec!L29/RES_hh_num!L29)</f>
        <v>743.7333128849441</v>
      </c>
      <c r="M29" s="72">
        <f>IF(RES_hh_fec!M29=0,0,1000*11630*RES_hh_fec!M29/RES_hh_num!M29)</f>
        <v>713.74672729515316</v>
      </c>
      <c r="N29" s="72">
        <f>IF(RES_hh_fec!N29=0,0,1000*11630*RES_hh_fec!N29/RES_hh_num!N29)</f>
        <v>707.73514843501027</v>
      </c>
      <c r="O29" s="72">
        <f>IF(RES_hh_fec!O29=0,0,1000*11630*RES_hh_fec!O29/RES_hh_num!O29)</f>
        <v>708.85848639401729</v>
      </c>
      <c r="P29" s="72">
        <f>IF(RES_hh_fec!P29=0,0,1000*11630*RES_hh_fec!P29/RES_hh_num!P29)</f>
        <v>715.08389987407168</v>
      </c>
      <c r="Q29" s="72">
        <f>IF(RES_hh_fec!Q29=0,0,1000*11630*RES_hh_fec!Q29/RES_hh_num!Q29)</f>
        <v>718.12980048690793</v>
      </c>
      <c r="R29" s="72">
        <f>IF(RES_hh_fec!R29=0,0,1000*11630*RES_hh_fec!R29/RES_hh_num!R29)</f>
        <v>722.11476040666105</v>
      </c>
      <c r="S29" s="72">
        <f>IF(RES_hh_fec!S29=0,0,1000*11630*RES_hh_fec!S29/RES_hh_num!S29)</f>
        <v>724.83350507159821</v>
      </c>
      <c r="T29" s="72">
        <f>IF(RES_hh_fec!T29=0,0,1000*11630*RES_hh_fec!T29/RES_hh_num!T29)</f>
        <v>717.55215631324927</v>
      </c>
      <c r="U29" s="72">
        <f>IF(RES_hh_fec!U29=0,0,1000*11630*RES_hh_fec!U29/RES_hh_num!U29)</f>
        <v>705.85888942337476</v>
      </c>
      <c r="V29" s="72">
        <f>IF(RES_hh_fec!V29=0,0,1000*11630*RES_hh_fec!V29/RES_hh_num!V29)</f>
        <v>948.6330714843059</v>
      </c>
      <c r="W29" s="72">
        <f>IF(RES_hh_fec!W29=0,0,1000*11630*RES_hh_fec!W29/RES_hh_num!W29)</f>
        <v>862.28431562621154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901.86908267080048</v>
      </c>
      <c r="C30" s="72">
        <f>IF(RES_hh_fec!C30=0,0,1000*11630*RES_hh_fec!C30/RES_hh_num!C30)</f>
        <v>956.96750504005888</v>
      </c>
      <c r="D30" s="72">
        <f>IF(RES_hh_fec!D30=0,0,1000*11630*RES_hh_fec!D30/RES_hh_num!D30)</f>
        <v>958.88055734311274</v>
      </c>
      <c r="E30" s="72">
        <f>IF(RES_hh_fec!E30=0,0,1000*11630*RES_hh_fec!E30/RES_hh_num!E30)</f>
        <v>1163.0776638909888</v>
      </c>
      <c r="F30" s="72">
        <f>IF(RES_hh_fec!F30=0,0,1000*11630*RES_hh_fec!F30/RES_hh_num!F30)</f>
        <v>1126.8979297758899</v>
      </c>
      <c r="G30" s="72">
        <f>IF(RES_hh_fec!G30=0,0,1000*11630*RES_hh_fec!G30/RES_hh_num!G30)</f>
        <v>1063.4499046633796</v>
      </c>
      <c r="H30" s="72">
        <f>IF(RES_hh_fec!H30=0,0,1000*11630*RES_hh_fec!H30/RES_hh_num!H30)</f>
        <v>994.729489000581</v>
      </c>
      <c r="I30" s="72">
        <f>IF(RES_hh_fec!I30=0,0,1000*11630*RES_hh_fec!I30/RES_hh_num!I30)</f>
        <v>893.21372617890108</v>
      </c>
      <c r="J30" s="72">
        <f>IF(RES_hh_fec!J30=0,0,1000*11630*RES_hh_fec!J30/RES_hh_num!J30)</f>
        <v>985.03109229375707</v>
      </c>
      <c r="K30" s="72">
        <f>IF(RES_hh_fec!K30=0,0,1000*11630*RES_hh_fec!K30/RES_hh_num!K30)</f>
        <v>789.96943319827733</v>
      </c>
      <c r="L30" s="72">
        <f>IF(RES_hh_fec!L30=0,0,1000*11630*RES_hh_fec!L30/RES_hh_num!L30)</f>
        <v>714.63368222200972</v>
      </c>
      <c r="M30" s="72">
        <f>IF(RES_hh_fec!M30=0,0,1000*11630*RES_hh_fec!M30/RES_hh_num!M30)</f>
        <v>714.13064834284853</v>
      </c>
      <c r="N30" s="72">
        <f>IF(RES_hh_fec!N30=0,0,1000*11630*RES_hh_fec!N30/RES_hh_num!N30)</f>
        <v>740.56694534806547</v>
      </c>
      <c r="O30" s="72">
        <f>IF(RES_hh_fec!O30=0,0,1000*11630*RES_hh_fec!O30/RES_hh_num!O30)</f>
        <v>729.85292602016057</v>
      </c>
      <c r="P30" s="72">
        <f>IF(RES_hh_fec!P30=0,0,1000*11630*RES_hh_fec!P30/RES_hh_num!P30)</f>
        <v>680.43850441545658</v>
      </c>
      <c r="Q30" s="72">
        <f>IF(RES_hh_fec!Q30=0,0,1000*11630*RES_hh_fec!Q30/RES_hh_num!Q30)</f>
        <v>734.27879105504257</v>
      </c>
      <c r="R30" s="72">
        <f>IF(RES_hh_fec!R30=0,0,1000*11630*RES_hh_fec!R30/RES_hh_num!R30)</f>
        <v>734.61169989820962</v>
      </c>
      <c r="S30" s="72">
        <f>IF(RES_hh_fec!S30=0,0,1000*11630*RES_hh_fec!S30/RES_hh_num!S30)</f>
        <v>727.87068101861587</v>
      </c>
      <c r="T30" s="72">
        <f>IF(RES_hh_fec!T30=0,0,1000*11630*RES_hh_fec!T30/RES_hh_num!T30)</f>
        <v>719.00940847611275</v>
      </c>
      <c r="U30" s="72">
        <f>IF(RES_hh_fec!U30=0,0,1000*11630*RES_hh_fec!U30/RES_hh_num!U30)</f>
        <v>706.4181799164129</v>
      </c>
      <c r="V30" s="72">
        <f>IF(RES_hh_fec!V30=0,0,1000*11630*RES_hh_fec!V30/RES_hh_num!V30)</f>
        <v>947.87706752219822</v>
      </c>
      <c r="W30" s="72">
        <f>IF(RES_hh_fec!W30=0,0,1000*11630*RES_hh_fec!W30/RES_hh_num!W30)</f>
        <v>860.78104611369611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1068.8556212556607</v>
      </c>
      <c r="C31" s="72">
        <f>IF(RES_hh_fec!C31=0,0,1000*11630*RES_hh_fec!C31/RES_hh_num!C31)</f>
        <v>1333.8679818015739</v>
      </c>
      <c r="D31" s="72">
        <f>IF(RES_hh_fec!D31=0,0,1000*11630*RES_hh_fec!D31/RES_hh_num!D31)</f>
        <v>1051.0478327268877</v>
      </c>
      <c r="E31" s="72">
        <f>IF(RES_hh_fec!E31=0,0,1000*11630*RES_hh_fec!E31/RES_hh_num!E31)</f>
        <v>1181.7144832257484</v>
      </c>
      <c r="F31" s="72">
        <f>IF(RES_hh_fec!F31=0,0,1000*11630*RES_hh_fec!F31/RES_hh_num!F31)</f>
        <v>1065.6875821336866</v>
      </c>
      <c r="G31" s="72">
        <f>IF(RES_hh_fec!G31=0,0,1000*11630*RES_hh_fec!G31/RES_hh_num!G31)</f>
        <v>1168.5765555784769</v>
      </c>
      <c r="H31" s="72">
        <f>IF(RES_hh_fec!H31=0,0,1000*11630*RES_hh_fec!H31/RES_hh_num!H31)</f>
        <v>1011.3324220085146</v>
      </c>
      <c r="I31" s="72">
        <f>IF(RES_hh_fec!I31=0,0,1000*11630*RES_hh_fec!I31/RES_hh_num!I31)</f>
        <v>1098.5095939721073</v>
      </c>
      <c r="J31" s="72">
        <f>IF(RES_hh_fec!J31=0,0,1000*11630*RES_hh_fec!J31/RES_hh_num!J31)</f>
        <v>1041.9840113678486</v>
      </c>
      <c r="K31" s="72">
        <f>IF(RES_hh_fec!K31=0,0,1000*11630*RES_hh_fec!K31/RES_hh_num!K31)</f>
        <v>836.18982480009754</v>
      </c>
      <c r="L31" s="72">
        <f>IF(RES_hh_fec!L31=0,0,1000*11630*RES_hh_fec!L31/RES_hh_num!L31)</f>
        <v>779.28017592750587</v>
      </c>
      <c r="M31" s="72">
        <f>IF(RES_hh_fec!M31=0,0,1000*11630*RES_hh_fec!M31/RES_hh_num!M31)</f>
        <v>767.25761939044878</v>
      </c>
      <c r="N31" s="72">
        <f>IF(RES_hh_fec!N31=0,0,1000*11630*RES_hh_fec!N31/RES_hh_num!N31)</f>
        <v>761.30156736127174</v>
      </c>
      <c r="O31" s="72">
        <f>IF(RES_hh_fec!O31=0,0,1000*11630*RES_hh_fec!O31/RES_hh_num!O31)</f>
        <v>762.995431301076</v>
      </c>
      <c r="P31" s="72">
        <f>IF(RES_hh_fec!P31=0,0,1000*11630*RES_hh_fec!P31/RES_hh_num!P31)</f>
        <v>768.14971474823449</v>
      </c>
      <c r="Q31" s="72">
        <f>IF(RES_hh_fec!Q31=0,0,1000*11630*RES_hh_fec!Q31/RES_hh_num!Q31)</f>
        <v>771.62042874300039</v>
      </c>
      <c r="R31" s="72">
        <f>IF(RES_hh_fec!R31=0,0,1000*11630*RES_hh_fec!R31/RES_hh_num!R31)</f>
        <v>776.40980705898301</v>
      </c>
      <c r="S31" s="72">
        <f>IF(RES_hh_fec!S31=0,0,1000*11630*RES_hh_fec!S31/RES_hh_num!S31)</f>
        <v>779.23163762598051</v>
      </c>
      <c r="T31" s="72">
        <f>IF(RES_hh_fec!T31=0,0,1000*11630*RES_hh_fec!T31/RES_hh_num!T31)</f>
        <v>770.16230216343126</v>
      </c>
      <c r="U31" s="72">
        <f>IF(RES_hh_fec!U31=0,0,1000*11630*RES_hh_fec!U31/RES_hh_num!U31)</f>
        <v>754.73006776731688</v>
      </c>
      <c r="V31" s="72">
        <f>IF(RES_hh_fec!V31=0,0,1000*11630*RES_hh_fec!V31/RES_hh_num!V31)</f>
        <v>1017.226950418891</v>
      </c>
      <c r="W31" s="72">
        <f>IF(RES_hh_fec!W31=0,0,1000*11630*RES_hh_fec!W31/RES_hh_num!W31)</f>
        <v>929.16475367483838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669.81821739097268</v>
      </c>
      <c r="C32" s="77">
        <f>IF(RES_hh_fec!C32=0,0,1000*11630*RES_hh_fec!C32/RES_hh_num!C32)</f>
        <v>779.53168136033878</v>
      </c>
      <c r="D32" s="77">
        <f>IF(RES_hh_fec!D32=0,0,1000*11630*RES_hh_fec!D32/RES_hh_num!D32)</f>
        <v>631.42867243116893</v>
      </c>
      <c r="E32" s="77">
        <f>IF(RES_hh_fec!E32=0,0,1000*11630*RES_hh_fec!E32/RES_hh_num!E32)</f>
        <v>1007.7148006647144</v>
      </c>
      <c r="F32" s="77">
        <f>IF(RES_hh_fec!F32=0,0,1000*11630*RES_hh_fec!F32/RES_hh_num!F32)</f>
        <v>891.29341021339496</v>
      </c>
      <c r="G32" s="77">
        <f>IF(RES_hh_fec!G32=0,0,1000*11630*RES_hh_fec!G32/RES_hh_num!G32)</f>
        <v>810.71625836304452</v>
      </c>
      <c r="H32" s="77">
        <f>IF(RES_hh_fec!H32=0,0,1000*11630*RES_hh_fec!H32/RES_hh_num!H32)</f>
        <v>784.59488378106971</v>
      </c>
      <c r="I32" s="77">
        <f>IF(RES_hh_fec!I32=0,0,1000*11630*RES_hh_fec!I32/RES_hh_num!I32)</f>
        <v>768.09506863202591</v>
      </c>
      <c r="J32" s="77">
        <f>IF(RES_hh_fec!J32=0,0,1000*11630*RES_hh_fec!J32/RES_hh_num!J32)</f>
        <v>847.09959545129641</v>
      </c>
      <c r="K32" s="77">
        <f>IF(RES_hh_fec!K32=0,0,1000*11630*RES_hh_fec!K32/RES_hh_num!K32)</f>
        <v>584.87106565052829</v>
      </c>
      <c r="L32" s="77">
        <f>IF(RES_hh_fec!L32=0,0,1000*11630*RES_hh_fec!L32/RES_hh_num!L32)</f>
        <v>539.71218526253017</v>
      </c>
      <c r="M32" s="77">
        <f>IF(RES_hh_fec!M32=0,0,1000*11630*RES_hh_fec!M32/RES_hh_num!M32)</f>
        <v>569.2403915389018</v>
      </c>
      <c r="N32" s="77">
        <f>IF(RES_hh_fec!N32=0,0,1000*11630*RES_hh_fec!N32/RES_hh_num!N32)</f>
        <v>551.30099405470276</v>
      </c>
      <c r="O32" s="77">
        <f>IF(RES_hh_fec!O32=0,0,1000*11630*RES_hh_fec!O32/RES_hh_num!O32)</f>
        <v>551.71830487935767</v>
      </c>
      <c r="P32" s="77">
        <f>IF(RES_hh_fec!P32=0,0,1000*11630*RES_hh_fec!P32/RES_hh_num!P32)</f>
        <v>559.90547265192356</v>
      </c>
      <c r="Q32" s="77">
        <f>IF(RES_hh_fec!Q32=0,0,1000*11630*RES_hh_fec!Q32/RES_hh_num!Q32)</f>
        <v>567.33085005336636</v>
      </c>
      <c r="R32" s="77">
        <f>IF(RES_hh_fec!R32=0,0,1000*11630*RES_hh_fec!R32/RES_hh_num!R32)</f>
        <v>561.35459932804736</v>
      </c>
      <c r="S32" s="77">
        <f>IF(RES_hh_fec!S32=0,0,1000*11630*RES_hh_fec!S32/RES_hh_num!S32)</f>
        <v>561.47457848224815</v>
      </c>
      <c r="T32" s="77">
        <f>IF(RES_hh_fec!T32=0,0,1000*11630*RES_hh_fec!T32/RES_hh_num!T32)</f>
        <v>553.06051110629357</v>
      </c>
      <c r="U32" s="77">
        <f>IF(RES_hh_fec!U32=0,0,1000*11630*RES_hh_fec!U32/RES_hh_num!U32)</f>
        <v>546.16067249386572</v>
      </c>
      <c r="V32" s="77">
        <f>IF(RES_hh_fec!V32=0,0,1000*11630*RES_hh_fec!V32/RES_hh_num!V32)</f>
        <v>680.62947144861403</v>
      </c>
      <c r="W32" s="77">
        <f>IF(RES_hh_fec!W32=0,0,1000*11630*RES_hh_fec!W32/RES_hh_num!W32)</f>
        <v>650.05692491600723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9536.3886549775689</v>
      </c>
      <c r="C3" s="65">
        <f>IF(RES_hh_tes!C3=0,0,1000*11630*RES_hh_tes!C3/RES_hh_num!C3)</f>
        <v>10340.389878243215</v>
      </c>
      <c r="D3" s="65">
        <f>IF(RES_hh_tes!D3=0,0,1000*11630*RES_hh_tes!D3/RES_hh_num!D3)</f>
        <v>9989.6859751912143</v>
      </c>
      <c r="E3" s="65">
        <f>IF(RES_hh_tes!E3=0,0,1000*11630*RES_hh_tes!E3/RES_hh_num!E3)</f>
        <v>11148.737266458364</v>
      </c>
      <c r="F3" s="65">
        <f>IF(RES_hh_tes!F3=0,0,1000*11630*RES_hh_tes!F3/RES_hh_num!F3)</f>
        <v>11055.9155314076</v>
      </c>
      <c r="G3" s="65">
        <f>IF(RES_hh_tes!G3=0,0,1000*11630*RES_hh_tes!G3/RES_hh_num!G3)</f>
        <v>11587.791258037923</v>
      </c>
      <c r="H3" s="65">
        <f>IF(RES_hh_tes!H3=0,0,1000*11630*RES_hh_tes!H3/RES_hh_num!H3)</f>
        <v>10726.914961930923</v>
      </c>
      <c r="I3" s="65">
        <f>IF(RES_hh_tes!I3=0,0,1000*11630*RES_hh_tes!I3/RES_hh_num!I3)</f>
        <v>10531.629233594969</v>
      </c>
      <c r="J3" s="65">
        <f>IF(RES_hh_tes!J3=0,0,1000*11630*RES_hh_tes!J3/RES_hh_num!J3)</f>
        <v>11083.042417799161</v>
      </c>
      <c r="K3" s="65">
        <f>IF(RES_hh_tes!K3=0,0,1000*11630*RES_hh_tes!K3/RES_hh_num!K3)</f>
        <v>10658.114253804641</v>
      </c>
      <c r="L3" s="65">
        <f>IF(RES_hh_tes!L3=0,0,1000*11630*RES_hh_tes!L3/RES_hh_num!L3)</f>
        <v>10923.172985393721</v>
      </c>
      <c r="M3" s="65">
        <f>IF(RES_hh_tes!M3=0,0,1000*11630*RES_hh_tes!M3/RES_hh_num!M3)</f>
        <v>10576.913891175906</v>
      </c>
      <c r="N3" s="65">
        <f>IF(RES_hh_tes!N3=0,0,1000*11630*RES_hh_tes!N3/RES_hh_num!N3)</f>
        <v>10419.187255021921</v>
      </c>
      <c r="O3" s="65">
        <f>IF(RES_hh_tes!O3=0,0,1000*11630*RES_hh_tes!O3/RES_hh_num!O3)</f>
        <v>10474.074377648976</v>
      </c>
      <c r="P3" s="65">
        <f>IF(RES_hh_tes!P3=0,0,1000*11630*RES_hh_tes!P3/RES_hh_num!P3)</f>
        <v>8796.0723953754532</v>
      </c>
      <c r="Q3" s="65">
        <f>IF(RES_hh_tes!Q3=0,0,1000*11630*RES_hh_tes!Q3/RES_hh_num!Q3)</f>
        <v>10034.496074865407</v>
      </c>
      <c r="R3" s="65">
        <f>IF(RES_hh_tes!R3=0,0,1000*11630*RES_hh_tes!R3/RES_hh_num!R3)</f>
        <v>10148.380965259557</v>
      </c>
      <c r="S3" s="65">
        <f>IF(RES_hh_tes!S3=0,0,1000*11630*RES_hh_tes!S3/RES_hh_num!S3)</f>
        <v>10138.836343454643</v>
      </c>
      <c r="T3" s="65">
        <f>IF(RES_hh_tes!T3=0,0,1000*11630*RES_hh_tes!T3/RES_hh_num!T3)</f>
        <v>9472.0787426568113</v>
      </c>
      <c r="U3" s="65">
        <f>IF(RES_hh_tes!U3=0,0,1000*11630*RES_hh_tes!U3/RES_hh_num!U3)</f>
        <v>9341.5097363332134</v>
      </c>
      <c r="V3" s="65">
        <f>IF(RES_hh_tes!V3=0,0,1000*11630*RES_hh_tes!V3/RES_hh_num!V3)</f>
        <v>9661.6632815297853</v>
      </c>
      <c r="W3" s="65">
        <f>IF(RES_hh_tes!W3=0,0,1000*11630*RES_hh_tes!W3/RES_hh_num!W3)</f>
        <v>10663.442978260433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7414.8707310254094</v>
      </c>
      <c r="C4" s="69">
        <f>IF(RES_hh_tes!C4=0,0,1000*11630*RES_hh_tes!C4/RES_hh_num!C4)</f>
        <v>8210.1505555252606</v>
      </c>
      <c r="D4" s="69">
        <f>IF(RES_hh_tes!D4=0,0,1000*11630*RES_hh_tes!D4/RES_hh_num!D4)</f>
        <v>7753.769164804653</v>
      </c>
      <c r="E4" s="69">
        <f>IF(RES_hh_tes!E4=0,0,1000*11630*RES_hh_tes!E4/RES_hh_num!E4)</f>
        <v>8628.1240421111706</v>
      </c>
      <c r="F4" s="69">
        <f>IF(RES_hh_tes!F4=0,0,1000*11630*RES_hh_tes!F4/RES_hh_num!F4)</f>
        <v>8532.2196297531009</v>
      </c>
      <c r="G4" s="69">
        <f>IF(RES_hh_tes!G4=0,0,1000*11630*RES_hh_tes!G4/RES_hh_num!G4)</f>
        <v>9188.842323511939</v>
      </c>
      <c r="H4" s="69">
        <f>IF(RES_hh_tes!H4=0,0,1000*11630*RES_hh_tes!H4/RES_hh_num!H4)</f>
        <v>8216.2731476518547</v>
      </c>
      <c r="I4" s="69">
        <f>IF(RES_hh_tes!I4=0,0,1000*11630*RES_hh_tes!I4/RES_hh_num!I4)</f>
        <v>8160.710978542802</v>
      </c>
      <c r="J4" s="69">
        <f>IF(RES_hh_tes!J4=0,0,1000*11630*RES_hh_tes!J4/RES_hh_num!J4)</f>
        <v>8574.5672612760354</v>
      </c>
      <c r="K4" s="69">
        <f>IF(RES_hh_tes!K4=0,0,1000*11630*RES_hh_tes!K4/RES_hh_num!K4)</f>
        <v>8239.3214758934555</v>
      </c>
      <c r="L4" s="69">
        <f>IF(RES_hh_tes!L4=0,0,1000*11630*RES_hh_tes!L4/RES_hh_num!L4)</f>
        <v>8551.4595568080567</v>
      </c>
      <c r="M4" s="69">
        <f>IF(RES_hh_tes!M4=0,0,1000*11630*RES_hh_tes!M4/RES_hh_num!M4)</f>
        <v>8178.2271418938435</v>
      </c>
      <c r="N4" s="69">
        <f>IF(RES_hh_tes!N4=0,0,1000*11630*RES_hh_tes!N4/RES_hh_num!N4)</f>
        <v>7951.1272052966115</v>
      </c>
      <c r="O4" s="69">
        <f>IF(RES_hh_tes!O4=0,0,1000*11630*RES_hh_tes!O4/RES_hh_num!O4)</f>
        <v>8015.0107358241057</v>
      </c>
      <c r="P4" s="69">
        <f>IF(RES_hh_tes!P4=0,0,1000*11630*RES_hh_tes!P4/RES_hh_num!P4)</f>
        <v>6533.6419913649088</v>
      </c>
      <c r="Q4" s="69">
        <f>IF(RES_hh_tes!Q4=0,0,1000*11630*RES_hh_tes!Q4/RES_hh_num!Q4)</f>
        <v>7530.8250386830205</v>
      </c>
      <c r="R4" s="69">
        <f>IF(RES_hh_tes!R4=0,0,1000*11630*RES_hh_tes!R4/RES_hh_num!R4)</f>
        <v>7778.0474695484136</v>
      </c>
      <c r="S4" s="69">
        <f>IF(RES_hh_tes!S4=0,0,1000*11630*RES_hh_tes!S4/RES_hh_num!S4)</f>
        <v>7613.3986418683135</v>
      </c>
      <c r="T4" s="69">
        <f>IF(RES_hh_tes!T4=0,0,1000*11630*RES_hh_tes!T4/RES_hh_num!T4)</f>
        <v>7049.4746995068772</v>
      </c>
      <c r="U4" s="69">
        <f>IF(RES_hh_tes!U4=0,0,1000*11630*RES_hh_tes!U4/RES_hh_num!U4)</f>
        <v>6854.5018222047211</v>
      </c>
      <c r="V4" s="69">
        <f>IF(RES_hh_tes!V4=0,0,1000*11630*RES_hh_tes!V4/RES_hh_num!V4)</f>
        <v>7205.3007546533481</v>
      </c>
      <c r="W4" s="69">
        <f>IF(RES_hh_tes!W4=0,0,1000*11630*RES_hh_tes!W4/RES_hh_num!W4)</f>
        <v>7991.8334523438625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6648.4372119903628</v>
      </c>
      <c r="C6" s="72">
        <f>IF(RES_hh_tes!C6=0,0,1000*11630*RES_hh_tes!C6/RES_hh_num!C6)</f>
        <v>6499.1160924184042</v>
      </c>
      <c r="D6" s="72">
        <f>IF(RES_hh_tes!D6=0,0,1000*11630*RES_hh_tes!D6/RES_hh_num!D6)</f>
        <v>7757.1927240032874</v>
      </c>
      <c r="E6" s="72">
        <f>IF(RES_hh_tes!E6=0,0,1000*11630*RES_hh_tes!E6/RES_hh_num!E6)</f>
        <v>10108.97048422232</v>
      </c>
      <c r="F6" s="72">
        <f>IF(RES_hh_tes!F6=0,0,1000*11630*RES_hh_tes!F6/RES_hh_num!F6)</f>
        <v>8412.3393793789564</v>
      </c>
      <c r="G6" s="72">
        <f>IF(RES_hh_tes!G6=0,0,1000*11630*RES_hh_tes!G6/RES_hh_num!G6)</f>
        <v>9136.6926849250085</v>
      </c>
      <c r="H6" s="72">
        <f>IF(RES_hh_tes!H6=0,0,1000*11630*RES_hh_tes!H6/RES_hh_num!H6)</f>
        <v>6910.3550632183706</v>
      </c>
      <c r="I6" s="72">
        <f>IF(RES_hh_tes!I6=0,0,1000*11630*RES_hh_tes!I6/RES_hh_num!I6)</f>
        <v>7456.0666779565054</v>
      </c>
      <c r="J6" s="72">
        <f>IF(RES_hh_tes!J6=0,0,1000*11630*RES_hh_tes!J6/RES_hh_num!J6)</f>
        <v>10362.191542636878</v>
      </c>
      <c r="K6" s="72">
        <f>IF(RES_hh_tes!K6=0,0,1000*11630*RES_hh_tes!K6/RES_hh_num!K6)</f>
        <v>7356.0762113747478</v>
      </c>
      <c r="L6" s="72">
        <f>IF(RES_hh_tes!L6=0,0,1000*11630*RES_hh_tes!L6/RES_hh_num!L6)</f>
        <v>7636.1063833212638</v>
      </c>
      <c r="M6" s="72">
        <f>IF(RES_hh_tes!M6=0,0,1000*11630*RES_hh_tes!M6/RES_hh_num!M6)</f>
        <v>8845.6591888505754</v>
      </c>
      <c r="N6" s="72">
        <f>IF(RES_hh_tes!N6=0,0,1000*11630*RES_hh_tes!N6/RES_hh_num!N6)</f>
        <v>8530.9609537053639</v>
      </c>
      <c r="O6" s="72">
        <f>IF(RES_hh_tes!O6=0,0,1000*11630*RES_hh_tes!O6/RES_hh_num!O6)</f>
        <v>6535.7514020001072</v>
      </c>
      <c r="P6" s="72">
        <f>IF(RES_hh_tes!P6=0,0,1000*11630*RES_hh_tes!P6/RES_hh_num!P6)</f>
        <v>3990.2843173675765</v>
      </c>
      <c r="Q6" s="72">
        <f>IF(RES_hh_tes!Q6=0,0,1000*11630*RES_hh_tes!Q6/RES_hh_num!Q6)</f>
        <v>8481.3899320253113</v>
      </c>
      <c r="R6" s="72">
        <f>IF(RES_hh_tes!R6=0,0,1000*11630*RES_hh_tes!R6/RES_hh_num!R6)</f>
        <v>8211.468635642892</v>
      </c>
      <c r="S6" s="72">
        <f>IF(RES_hh_tes!S6=0,0,1000*11630*RES_hh_tes!S6/RES_hh_num!S6)</f>
        <v>8392.2698957579687</v>
      </c>
      <c r="T6" s="72">
        <f>IF(RES_hh_tes!T6=0,0,1000*11630*RES_hh_tes!T6/RES_hh_num!T6)</f>
        <v>7038.0795472952514</v>
      </c>
      <c r="U6" s="72">
        <f>IF(RES_hh_tes!U6=0,0,1000*11630*RES_hh_tes!U6/RES_hh_num!U6)</f>
        <v>7252.3690977908536</v>
      </c>
      <c r="V6" s="72">
        <f>IF(RES_hh_tes!V6=0,0,1000*11630*RES_hh_tes!V6/RES_hh_num!V6)</f>
        <v>5527.8034184110611</v>
      </c>
      <c r="W6" s="72">
        <f>IF(RES_hh_tes!W6=0,0,1000*11630*RES_hh_tes!W6/RES_hh_num!W6)</f>
        <v>8745.766325892866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6927.2544639362613</v>
      </c>
      <c r="C7" s="72">
        <f>IF(RES_hh_tes!C7=0,0,1000*11630*RES_hh_tes!C7/RES_hh_num!C7)</f>
        <v>6657.6499647108076</v>
      </c>
      <c r="D7" s="72">
        <f>IF(RES_hh_tes!D7=0,0,1000*11630*RES_hh_tes!D7/RES_hh_num!D7)</f>
        <v>7941.8008639413165</v>
      </c>
      <c r="E7" s="72">
        <f>IF(RES_hh_tes!E7=0,0,1000*11630*RES_hh_tes!E7/RES_hh_num!E7)</f>
        <v>8866.5539596107519</v>
      </c>
      <c r="F7" s="72">
        <f>IF(RES_hh_tes!F7=0,0,1000*11630*RES_hh_tes!F7/RES_hh_num!F7)</f>
        <v>8699.9273072412288</v>
      </c>
      <c r="G7" s="72">
        <f>IF(RES_hh_tes!G7=0,0,1000*11630*RES_hh_tes!G7/RES_hh_num!G7)</f>
        <v>8496.7342806739889</v>
      </c>
      <c r="H7" s="72">
        <f>IF(RES_hh_tes!H7=0,0,1000*11630*RES_hh_tes!H7/RES_hh_num!H7)</f>
        <v>8625.2171717909987</v>
      </c>
      <c r="I7" s="72">
        <f>IF(RES_hh_tes!I7=0,0,1000*11630*RES_hh_tes!I7/RES_hh_num!I7)</f>
        <v>7159.4666679640941</v>
      </c>
      <c r="J7" s="72">
        <f>IF(RES_hh_tes!J7=0,0,1000*11630*RES_hh_tes!J7/RES_hh_num!J7)</f>
        <v>8219.1835754766962</v>
      </c>
      <c r="K7" s="72">
        <f>IF(RES_hh_tes!K7=0,0,1000*11630*RES_hh_tes!K7/RES_hh_num!K7)</f>
        <v>8149.5022327348179</v>
      </c>
      <c r="L7" s="72">
        <f>IF(RES_hh_tes!L7=0,0,1000*11630*RES_hh_tes!L7/RES_hh_num!L7)</f>
        <v>8985.8133231957254</v>
      </c>
      <c r="M7" s="72">
        <f>IF(RES_hh_tes!M7=0,0,1000*11630*RES_hh_tes!M7/RES_hh_num!M7)</f>
        <v>7901.1330555948953</v>
      </c>
      <c r="N7" s="72">
        <f>IF(RES_hh_tes!N7=0,0,1000*11630*RES_hh_tes!N7/RES_hh_num!N7)</f>
        <v>7796.5505750378343</v>
      </c>
      <c r="O7" s="72">
        <f>IF(RES_hh_tes!O7=0,0,1000*11630*RES_hh_tes!O7/RES_hh_num!O7)</f>
        <v>7508.8819861101983</v>
      </c>
      <c r="P7" s="72">
        <f>IF(RES_hh_tes!P7=0,0,1000*11630*RES_hh_tes!P7/RES_hh_num!P7)</f>
        <v>6542.997559182907</v>
      </c>
      <c r="Q7" s="72">
        <f>IF(RES_hh_tes!Q7=0,0,1000*11630*RES_hh_tes!Q7/RES_hh_num!Q7)</f>
        <v>7261.8309518811275</v>
      </c>
      <c r="R7" s="72">
        <f>IF(RES_hh_tes!R7=0,0,1000*11630*RES_hh_tes!R7/RES_hh_num!R7)</f>
        <v>7341.3030862470105</v>
      </c>
      <c r="S7" s="72">
        <f>IF(RES_hh_tes!S7=0,0,1000*11630*RES_hh_tes!S7/RES_hh_num!S7)</f>
        <v>7152.4830965212241</v>
      </c>
      <c r="T7" s="72">
        <f>IF(RES_hh_tes!T7=0,0,1000*11630*RES_hh_tes!T7/RES_hh_num!T7)</f>
        <v>6766.0078223765559</v>
      </c>
      <c r="U7" s="72">
        <f>IF(RES_hh_tes!U7=0,0,1000*11630*RES_hh_tes!U7/RES_hh_num!U7)</f>
        <v>6951.3773269067033</v>
      </c>
      <c r="V7" s="72">
        <f>IF(RES_hh_tes!V7=0,0,1000*11630*RES_hh_tes!V7/RES_hh_num!V7)</f>
        <v>8085.634035043342</v>
      </c>
      <c r="W7" s="72">
        <f>IF(RES_hh_tes!W7=0,0,1000*11630*RES_hh_tes!W7/RES_hh_num!W7)</f>
        <v>7075.0673904822388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7260.0677168759776</v>
      </c>
      <c r="C8" s="72">
        <f>IF(RES_hh_tes!C8=0,0,1000*11630*RES_hh_tes!C8/RES_hh_num!C8)</f>
        <v>7654.0914590159191</v>
      </c>
      <c r="D8" s="72">
        <f>IF(RES_hh_tes!D8=0,0,1000*11630*RES_hh_tes!D8/RES_hh_num!D8)</f>
        <v>7402.2497227372914</v>
      </c>
      <c r="E8" s="72">
        <f>IF(RES_hh_tes!E8=0,0,1000*11630*RES_hh_tes!E8/RES_hh_num!E8)</f>
        <v>8494.2323641372768</v>
      </c>
      <c r="F8" s="72">
        <f>IF(RES_hh_tes!F8=0,0,1000*11630*RES_hh_tes!F8/RES_hh_num!F8)</f>
        <v>8864.6494263508903</v>
      </c>
      <c r="G8" s="72">
        <f>IF(RES_hh_tes!G8=0,0,1000*11630*RES_hh_tes!G8/RES_hh_num!G8)</f>
        <v>8978.9675372222355</v>
      </c>
      <c r="H8" s="72">
        <f>IF(RES_hh_tes!H8=0,0,1000*11630*RES_hh_tes!H8/RES_hh_num!H8)</f>
        <v>8123.7369022988269</v>
      </c>
      <c r="I8" s="72">
        <f>IF(RES_hh_tes!I8=0,0,1000*11630*RES_hh_tes!I8/RES_hh_num!I8)</f>
        <v>7437.5734849570335</v>
      </c>
      <c r="J8" s="72">
        <f>IF(RES_hh_tes!J8=0,0,1000*11630*RES_hh_tes!J8/RES_hh_num!J8)</f>
        <v>8386.6584793002112</v>
      </c>
      <c r="K8" s="72">
        <f>IF(RES_hh_tes!K8=0,0,1000*11630*RES_hh_tes!K8/RES_hh_num!K8)</f>
        <v>8184.8901371004731</v>
      </c>
      <c r="L8" s="72">
        <f>IF(RES_hh_tes!L8=0,0,1000*11630*RES_hh_tes!L8/RES_hh_num!L8)</f>
        <v>8414.620328913712</v>
      </c>
      <c r="M8" s="72">
        <f>IF(RES_hh_tes!M8=0,0,1000*11630*RES_hh_tes!M8/RES_hh_num!M8)</f>
        <v>7989.9884514899295</v>
      </c>
      <c r="N8" s="72">
        <f>IF(RES_hh_tes!N8=0,0,1000*11630*RES_hh_tes!N8/RES_hh_num!N8)</f>
        <v>8104.69160552224</v>
      </c>
      <c r="O8" s="72">
        <f>IF(RES_hh_tes!O8=0,0,1000*11630*RES_hh_tes!O8/RES_hh_num!O8)</f>
        <v>8030.7486616813485</v>
      </c>
      <c r="P8" s="72">
        <f>IF(RES_hh_tes!P8=0,0,1000*11630*RES_hh_tes!P8/RES_hh_num!P8)</f>
        <v>6046.5682360608753</v>
      </c>
      <c r="Q8" s="72">
        <f>IF(RES_hh_tes!Q8=0,0,1000*11630*RES_hh_tes!Q8/RES_hh_num!Q8)</f>
        <v>7146.4885626161586</v>
      </c>
      <c r="R8" s="72">
        <f>IF(RES_hh_tes!R8=0,0,1000*11630*RES_hh_tes!R8/RES_hh_num!R8)</f>
        <v>7699.0004904672041</v>
      </c>
      <c r="S8" s="72">
        <f>IF(RES_hh_tes!S8=0,0,1000*11630*RES_hh_tes!S8/RES_hh_num!S8)</f>
        <v>7679.7178606919633</v>
      </c>
      <c r="T8" s="72">
        <f>IF(RES_hh_tes!T8=0,0,1000*11630*RES_hh_tes!T8/RES_hh_num!T8)</f>
        <v>7030.924877679754</v>
      </c>
      <c r="U8" s="72">
        <f>IF(RES_hh_tes!U8=0,0,1000*11630*RES_hh_tes!U8/RES_hh_num!U8)</f>
        <v>6802.3537131489966</v>
      </c>
      <c r="V8" s="72">
        <f>IF(RES_hh_tes!V8=0,0,1000*11630*RES_hh_tes!V8/RES_hh_num!V8)</f>
        <v>7009.7771536105083</v>
      </c>
      <c r="W8" s="72">
        <f>IF(RES_hh_tes!W8=0,0,1000*11630*RES_hh_tes!W8/RES_hh_num!W8)</f>
        <v>7825.1354930376319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7642.3903285306351</v>
      </c>
      <c r="C9" s="72">
        <f>IF(RES_hh_tes!C9=0,0,1000*11630*RES_hh_tes!C9/RES_hh_num!C9)</f>
        <v>9388.5760981766089</v>
      </c>
      <c r="D9" s="72">
        <f>IF(RES_hh_tes!D9=0,0,1000*11630*RES_hh_tes!D9/RES_hh_num!D9)</f>
        <v>7380.7543705402177</v>
      </c>
      <c r="E9" s="72">
        <f>IF(RES_hh_tes!E9=0,0,1000*11630*RES_hh_tes!E9/RES_hh_num!E9)</f>
        <v>8163.5659638721008</v>
      </c>
      <c r="F9" s="72">
        <f>IF(RES_hh_tes!F9=0,0,1000*11630*RES_hh_tes!F9/RES_hh_num!F9)</f>
        <v>7975.6850275463858</v>
      </c>
      <c r="G9" s="72">
        <f>IF(RES_hh_tes!G9=0,0,1000*11630*RES_hh_tes!G9/RES_hh_num!G9)</f>
        <v>9466.6507756041956</v>
      </c>
      <c r="H9" s="72">
        <f>IF(RES_hh_tes!H9=0,0,1000*11630*RES_hh_tes!H9/RES_hh_num!H9)</f>
        <v>7784.3113697479375</v>
      </c>
      <c r="I9" s="72">
        <f>IF(RES_hh_tes!I9=0,0,1000*11630*RES_hh_tes!I9/RES_hh_num!I9)</f>
        <v>8677.7874437742212</v>
      </c>
      <c r="J9" s="72">
        <f>IF(RES_hh_tes!J9=0,0,1000*11630*RES_hh_tes!J9/RES_hh_num!J9)</f>
        <v>8513.516644604304</v>
      </c>
      <c r="K9" s="72">
        <f>IF(RES_hh_tes!K9=0,0,1000*11630*RES_hh_tes!K9/RES_hh_num!K9)</f>
        <v>8120.6290995068193</v>
      </c>
      <c r="L9" s="72">
        <f>IF(RES_hh_tes!L9=0,0,1000*11630*RES_hh_tes!L9/RES_hh_num!L9)</f>
        <v>8193.9107551278321</v>
      </c>
      <c r="M9" s="72">
        <f>IF(RES_hh_tes!M9=0,0,1000*11630*RES_hh_tes!M9/RES_hh_num!M9)</f>
        <v>8191.6211563864672</v>
      </c>
      <c r="N9" s="72">
        <f>IF(RES_hh_tes!N9=0,0,1000*11630*RES_hh_tes!N9/RES_hh_num!N9)</f>
        <v>7831.1549934540708</v>
      </c>
      <c r="O9" s="72">
        <f>IF(RES_hh_tes!O9=0,0,1000*11630*RES_hh_tes!O9/RES_hh_num!O9)</f>
        <v>8077.4905310847862</v>
      </c>
      <c r="P9" s="72">
        <f>IF(RES_hh_tes!P9=0,0,1000*11630*RES_hh_tes!P9/RES_hh_num!P9)</f>
        <v>6554.7735917513046</v>
      </c>
      <c r="Q9" s="72">
        <f>IF(RES_hh_tes!Q9=0,0,1000*11630*RES_hh_tes!Q9/RES_hh_num!Q9)</f>
        <v>7560.6121512996815</v>
      </c>
      <c r="R9" s="72">
        <f>IF(RES_hh_tes!R9=0,0,1000*11630*RES_hh_tes!R9/RES_hh_num!R9)</f>
        <v>7775.5715997161005</v>
      </c>
      <c r="S9" s="72">
        <f>IF(RES_hh_tes!S9=0,0,1000*11630*RES_hh_tes!S9/RES_hh_num!S9)</f>
        <v>7642.8065093308942</v>
      </c>
      <c r="T9" s="72">
        <f>IF(RES_hh_tes!T9=0,0,1000*11630*RES_hh_tes!T9/RES_hh_num!T9)</f>
        <v>7011.9757985319711</v>
      </c>
      <c r="U9" s="72">
        <f>IF(RES_hh_tes!U9=0,0,1000*11630*RES_hh_tes!U9/RES_hh_num!U9)</f>
        <v>6730.4213706986102</v>
      </c>
      <c r="V9" s="72">
        <f>IF(RES_hh_tes!V9=0,0,1000*11630*RES_hh_tes!V9/RES_hh_num!V9)</f>
        <v>6933.2751722882804</v>
      </c>
      <c r="W9" s="72">
        <f>IF(RES_hh_tes!W9=0,0,1000*11630*RES_hh_tes!W9/RES_hh_num!W9)</f>
        <v>8022.9584187121909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7346.8569548762052</v>
      </c>
      <c r="C11" s="72">
        <f>IF(RES_hh_tes!C11=0,0,1000*11630*RES_hh_tes!C11/RES_hh_num!C11)</f>
        <v>8246.1756153563801</v>
      </c>
      <c r="D11" s="72">
        <f>IF(RES_hh_tes!D11=0,0,1000*11630*RES_hh_tes!D11/RES_hh_num!D11)</f>
        <v>7777.9560967331527</v>
      </c>
      <c r="E11" s="72">
        <f>IF(RES_hh_tes!E11=0,0,1000*11630*RES_hh_tes!E11/RES_hh_num!E11)</f>
        <v>8226.0187086730475</v>
      </c>
      <c r="F11" s="72">
        <f>IF(RES_hh_tes!F11=0,0,1000*11630*RES_hh_tes!F11/RES_hh_num!F11)</f>
        <v>8681.2427966659143</v>
      </c>
      <c r="G11" s="72">
        <f>IF(RES_hh_tes!G11=0,0,1000*11630*RES_hh_tes!G11/RES_hh_num!G11)</f>
        <v>9139.9368805700997</v>
      </c>
      <c r="H11" s="72">
        <f>IF(RES_hh_tes!H11=0,0,1000*11630*RES_hh_tes!H11/RES_hh_num!H11)</f>
        <v>8318.2448803251391</v>
      </c>
      <c r="I11" s="72">
        <f>IF(RES_hh_tes!I11=0,0,1000*11630*RES_hh_tes!I11/RES_hh_num!I11)</f>
        <v>7930.9863919664058</v>
      </c>
      <c r="J11" s="72">
        <f>IF(RES_hh_tes!J11=0,0,1000*11630*RES_hh_tes!J11/RES_hh_num!J11)</f>
        <v>8513.8212498847442</v>
      </c>
      <c r="K11" s="72">
        <f>IF(RES_hh_tes!K11=0,0,1000*11630*RES_hh_tes!K11/RES_hh_num!K11)</f>
        <v>8225.5563653294303</v>
      </c>
      <c r="L11" s="72">
        <f>IF(RES_hh_tes!L11=0,0,1000*11630*RES_hh_tes!L11/RES_hh_num!L11)</f>
        <v>8864.2750642668652</v>
      </c>
      <c r="M11" s="72">
        <f>IF(RES_hh_tes!M11=0,0,1000*11630*RES_hh_tes!M11/RES_hh_num!M11)</f>
        <v>8096.7404293439895</v>
      </c>
      <c r="N11" s="72">
        <f>IF(RES_hh_tes!N11=0,0,1000*11630*RES_hh_tes!N11/RES_hh_num!N11)</f>
        <v>7788.1524405904347</v>
      </c>
      <c r="O11" s="72">
        <f>IF(RES_hh_tes!O11=0,0,1000*11630*RES_hh_tes!O11/RES_hh_num!O11)</f>
        <v>7954.8356838191703</v>
      </c>
      <c r="P11" s="72">
        <f>IF(RES_hh_tes!P11=0,0,1000*11630*RES_hh_tes!P11/RES_hh_num!P11)</f>
        <v>6282.3507475429997</v>
      </c>
      <c r="Q11" s="72">
        <f>IF(RES_hh_tes!Q11=0,0,1000*11630*RES_hh_tes!Q11/RES_hh_num!Q11)</f>
        <v>7445.3276709134552</v>
      </c>
      <c r="R11" s="72">
        <f>IF(RES_hh_tes!R11=0,0,1000*11630*RES_hh_tes!R11/RES_hh_num!R11)</f>
        <v>7941.0257174056314</v>
      </c>
      <c r="S11" s="72">
        <f>IF(RES_hh_tes!S11=0,0,1000*11630*RES_hh_tes!S11/RES_hh_num!S11)</f>
        <v>7552.805561203154</v>
      </c>
      <c r="T11" s="72">
        <f>IF(RES_hh_tes!T11=0,0,1000*11630*RES_hh_tes!T11/RES_hh_num!T11)</f>
        <v>7041.0459740946562</v>
      </c>
      <c r="U11" s="72">
        <f>IF(RES_hh_tes!U11=0,0,1000*11630*RES_hh_tes!U11/RES_hh_num!U11)</f>
        <v>6882.7925816844036</v>
      </c>
      <c r="V11" s="72">
        <f>IF(RES_hh_tes!V11=0,0,1000*11630*RES_hh_tes!V11/RES_hh_num!V11)</f>
        <v>7140.2385689499642</v>
      </c>
      <c r="W11" s="72">
        <f>IF(RES_hh_tes!W11=0,0,1000*11630*RES_hh_tes!W11/RES_hh_num!W11)</f>
        <v>7965.961557972395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7424.8697148205883</v>
      </c>
      <c r="C12" s="72">
        <f>IF(RES_hh_tes!C12=0,0,1000*11630*RES_hh_tes!C12/RES_hh_num!C12)</f>
        <v>8099.8196787777933</v>
      </c>
      <c r="D12" s="72">
        <f>IF(RES_hh_tes!D12=0,0,1000*11630*RES_hh_tes!D12/RES_hh_num!D12)</f>
        <v>7373.6778453527841</v>
      </c>
      <c r="E12" s="72">
        <f>IF(RES_hh_tes!E12=0,0,1000*11630*RES_hh_tes!E12/RES_hh_num!E12)</f>
        <v>7841.1188285405042</v>
      </c>
      <c r="F12" s="72">
        <f>IF(RES_hh_tes!F12=0,0,1000*11630*RES_hh_tes!F12/RES_hh_num!F12)</f>
        <v>8257.6135107229784</v>
      </c>
      <c r="G12" s="72">
        <f>IF(RES_hh_tes!G12=0,0,1000*11630*RES_hh_tes!G12/RES_hh_num!G12)</f>
        <v>8791.0107058618105</v>
      </c>
      <c r="H12" s="72">
        <f>IF(RES_hh_tes!H12=0,0,1000*11630*RES_hh_tes!H12/RES_hh_num!H12)</f>
        <v>8253.6565024986066</v>
      </c>
      <c r="I12" s="72">
        <f>IF(RES_hh_tes!I12=0,0,1000*11630*RES_hh_tes!I12/RES_hh_num!I12)</f>
        <v>7974.2958221791314</v>
      </c>
      <c r="J12" s="72">
        <f>IF(RES_hh_tes!J12=0,0,1000*11630*RES_hh_tes!J12/RES_hh_num!J12)</f>
        <v>8385.6673849587969</v>
      </c>
      <c r="K12" s="72">
        <f>IF(RES_hh_tes!K12=0,0,1000*11630*RES_hh_tes!K12/RES_hh_num!K12)</f>
        <v>8031.3850353350563</v>
      </c>
      <c r="L12" s="72">
        <f>IF(RES_hh_tes!L12=0,0,1000*11630*RES_hh_tes!L12/RES_hh_num!L12)</f>
        <v>8060.1808961936267</v>
      </c>
      <c r="M12" s="72">
        <f>IF(RES_hh_tes!M12=0,0,1000*11630*RES_hh_tes!M12/RES_hh_num!M12)</f>
        <v>7497.4917571867009</v>
      </c>
      <c r="N12" s="72">
        <f>IF(RES_hh_tes!N12=0,0,1000*11630*RES_hh_tes!N12/RES_hh_num!N12)</f>
        <v>8109.4629177824718</v>
      </c>
      <c r="O12" s="72">
        <f>IF(RES_hh_tes!O12=0,0,1000*11630*RES_hh_tes!O12/RES_hh_num!O12)</f>
        <v>7850.1682981516906</v>
      </c>
      <c r="P12" s="72">
        <f>IF(RES_hh_tes!P12=0,0,1000*11630*RES_hh_tes!P12/RES_hh_num!P12)</f>
        <v>6572.5771786464529</v>
      </c>
      <c r="Q12" s="72">
        <f>IF(RES_hh_tes!Q12=0,0,1000*11630*RES_hh_tes!Q12/RES_hh_num!Q12)</f>
        <v>7639.3079605305393</v>
      </c>
      <c r="R12" s="72">
        <f>IF(RES_hh_tes!R12=0,0,1000*11630*RES_hh_tes!R12/RES_hh_num!R12)</f>
        <v>7870.9293110235012</v>
      </c>
      <c r="S12" s="72">
        <f>IF(RES_hh_tes!S12=0,0,1000*11630*RES_hh_tes!S12/RES_hh_num!S12)</f>
        <v>7539.0758830439372</v>
      </c>
      <c r="T12" s="72">
        <f>IF(RES_hh_tes!T12=0,0,1000*11630*RES_hh_tes!T12/RES_hh_num!T12)</f>
        <v>7087.3730371702113</v>
      </c>
      <c r="U12" s="72">
        <f>IF(RES_hh_tes!U12=0,0,1000*11630*RES_hh_tes!U12/RES_hh_num!U12)</f>
        <v>6675.6839694722185</v>
      </c>
      <c r="V12" s="72">
        <f>IF(RES_hh_tes!V12=0,0,1000*11630*RES_hh_tes!V12/RES_hh_num!V12)</f>
        <v>7290.0898862445147</v>
      </c>
      <c r="W12" s="72">
        <f>IF(RES_hh_tes!W12=0,0,1000*11630*RES_hh_tes!W12/RES_hh_num!W12)</f>
        <v>8194.7612237355606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7425.8260721162696</v>
      </c>
      <c r="C13" s="74">
        <f>IF(RES_hh_tes!C13=0,0,1000*11630*RES_hh_tes!C13/RES_hh_num!C13)</f>
        <v>7823.2823326810449</v>
      </c>
      <c r="D13" s="74">
        <f>IF(RES_hh_tes!D13=0,0,1000*11630*RES_hh_tes!D13/RES_hh_num!D13)</f>
        <v>7775.3936226608075</v>
      </c>
      <c r="E13" s="74">
        <f>IF(RES_hh_tes!E13=0,0,1000*11630*RES_hh_tes!E13/RES_hh_num!E13)</f>
        <v>9300.8512375812752</v>
      </c>
      <c r="F13" s="74">
        <f>IF(RES_hh_tes!F13=0,0,1000*11630*RES_hh_tes!F13/RES_hh_num!F13)</f>
        <v>8825.2986305928753</v>
      </c>
      <c r="G13" s="74">
        <f>IF(RES_hh_tes!G13=0,0,1000*11630*RES_hh_tes!G13/RES_hh_num!G13)</f>
        <v>8630.6881196545237</v>
      </c>
      <c r="H13" s="74">
        <f>IF(RES_hh_tes!H13=0,0,1000*11630*RES_hh_tes!H13/RES_hh_num!H13)</f>
        <v>8560.0728765964286</v>
      </c>
      <c r="I13" s="74">
        <f>IF(RES_hh_tes!I13=0,0,1000*11630*RES_hh_tes!I13/RES_hh_num!I13)</f>
        <v>7402.7060906162787</v>
      </c>
      <c r="J13" s="74">
        <f>IF(RES_hh_tes!J13=0,0,1000*11630*RES_hh_tes!J13/RES_hh_num!J13)</f>
        <v>8685.8586498398308</v>
      </c>
      <c r="K13" s="74">
        <f>IF(RES_hh_tes!K13=0,0,1000*11630*RES_hh_tes!K13/RES_hh_num!K13)</f>
        <v>8786.8727123068038</v>
      </c>
      <c r="L13" s="74">
        <f>IF(RES_hh_tes!L13=0,0,1000*11630*RES_hh_tes!L13/RES_hh_num!L13)</f>
        <v>8857.4237242071285</v>
      </c>
      <c r="M13" s="74">
        <f>IF(RES_hh_tes!M13=0,0,1000*11630*RES_hh_tes!M13/RES_hh_num!M13)</f>
        <v>7877.5423349229186</v>
      </c>
      <c r="N13" s="74">
        <f>IF(RES_hh_tes!N13=0,0,1000*11630*RES_hh_tes!N13/RES_hh_num!N13)</f>
        <v>7399.8139628880026</v>
      </c>
      <c r="O13" s="74">
        <f>IF(RES_hh_tes!O13=0,0,1000*11630*RES_hh_tes!O13/RES_hh_num!O13)</f>
        <v>7518.349790258073</v>
      </c>
      <c r="P13" s="74">
        <f>IF(RES_hh_tes!P13=0,0,1000*11630*RES_hh_tes!P13/RES_hh_num!P13)</f>
        <v>8278.1057540895708</v>
      </c>
      <c r="Q13" s="74">
        <f>IF(RES_hh_tes!Q13=0,0,1000*11630*RES_hh_tes!Q13/RES_hh_num!Q13)</f>
        <v>5906.5445882397535</v>
      </c>
      <c r="R13" s="74">
        <f>IF(RES_hh_tes!R13=0,0,1000*11630*RES_hh_tes!R13/RES_hh_num!R13)</f>
        <v>5339.8842236197861</v>
      </c>
      <c r="S13" s="74">
        <f>IF(RES_hh_tes!S13=0,0,1000*11630*RES_hh_tes!S13/RES_hh_num!S13)</f>
        <v>5491.6594274969757</v>
      </c>
      <c r="T13" s="74">
        <f>IF(RES_hh_tes!T13=0,0,1000*11630*RES_hh_tes!T13/RES_hh_num!T13)</f>
        <v>6365.4770478066712</v>
      </c>
      <c r="U13" s="74">
        <f>IF(RES_hh_tes!U13=0,0,1000*11630*RES_hh_tes!U13/RES_hh_num!U13)</f>
        <v>7195.2193640133073</v>
      </c>
      <c r="V13" s="74">
        <f>IF(RES_hh_tes!V13=0,0,1000*11630*RES_hh_tes!V13/RES_hh_num!V13)</f>
        <v>7785.5207309514071</v>
      </c>
      <c r="W13" s="74">
        <f>IF(RES_hh_tes!W13=0,0,1000*11630*RES_hh_tes!W13/RES_hh_num!W13)</f>
        <v>7766.818628690824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111.64413335883403</v>
      </c>
      <c r="C14" s="76">
        <f>IF(RES_hh_tes!C14=0,0,1000*11630*RES_hh_tes!C14/RES_hh_num!C14)</f>
        <v>114.59277019776991</v>
      </c>
      <c r="D14" s="76">
        <f>IF(RES_hh_tes!D14=0,0,1000*11630*RES_hh_tes!D14/RES_hh_num!D14)</f>
        <v>116.19145868435429</v>
      </c>
      <c r="E14" s="76">
        <f>IF(RES_hh_tes!E14=0,0,1000*11630*RES_hh_tes!E14/RES_hh_num!E14)</f>
        <v>131.05520213583844</v>
      </c>
      <c r="F14" s="76">
        <f>IF(RES_hh_tes!F14=0,0,1000*11630*RES_hh_tes!F14/RES_hh_num!F14)</f>
        <v>127.46143752556783</v>
      </c>
      <c r="G14" s="76">
        <f>IF(RES_hh_tes!G14=0,0,1000*11630*RES_hh_tes!G14/RES_hh_num!G14)</f>
        <v>124.27706669170954</v>
      </c>
      <c r="H14" s="76">
        <f>IF(RES_hh_tes!H14=0,0,1000*11630*RES_hh_tes!H14/RES_hh_num!H14)</f>
        <v>110.75181148114436</v>
      </c>
      <c r="I14" s="76">
        <f>IF(RES_hh_tes!I14=0,0,1000*11630*RES_hh_tes!I14/RES_hh_num!I14)</f>
        <v>98.395934875605349</v>
      </c>
      <c r="J14" s="76">
        <f>IF(RES_hh_tes!J14=0,0,1000*11630*RES_hh_tes!J14/RES_hh_num!J14)</f>
        <v>106.50255584671309</v>
      </c>
      <c r="K14" s="76">
        <f>IF(RES_hh_tes!K14=0,0,1000*11630*RES_hh_tes!K14/RES_hh_num!K14)</f>
        <v>100.92200680712477</v>
      </c>
      <c r="L14" s="76">
        <f>IF(RES_hh_tes!L14=0,0,1000*11630*RES_hh_tes!L14/RES_hh_num!L14)</f>
        <v>104.25460512083292</v>
      </c>
      <c r="M14" s="76">
        <f>IF(RES_hh_tes!M14=0,0,1000*11630*RES_hh_tes!M14/RES_hh_num!M14)</f>
        <v>96.194320853814546</v>
      </c>
      <c r="N14" s="76">
        <f>IF(RES_hh_tes!N14=0,0,1000*11630*RES_hh_tes!N14/RES_hh_num!N14)</f>
        <v>91.234294746694417</v>
      </c>
      <c r="O14" s="76">
        <f>IF(RES_hh_tes!O14=0,0,1000*11630*RES_hh_tes!O14/RES_hh_num!O14)</f>
        <v>88.230835586646279</v>
      </c>
      <c r="P14" s="76">
        <f>IF(RES_hh_tes!P14=0,0,1000*11630*RES_hh_tes!P14/RES_hh_num!P14)</f>
        <v>69.592709642188922</v>
      </c>
      <c r="Q14" s="76">
        <f>IF(RES_hh_tes!Q14=0,0,1000*11630*RES_hh_tes!Q14/RES_hh_num!Q14)</f>
        <v>80.165499096341662</v>
      </c>
      <c r="R14" s="76">
        <f>IF(RES_hh_tes!R14=0,0,1000*11630*RES_hh_tes!R14/RES_hh_num!R14)</f>
        <v>82.362921949660972</v>
      </c>
      <c r="S14" s="76">
        <f>IF(RES_hh_tes!S14=0,0,1000*11630*RES_hh_tes!S14/RES_hh_num!S14)</f>
        <v>81.105259668884656</v>
      </c>
      <c r="T14" s="76">
        <f>IF(RES_hh_tes!T14=0,0,1000*11630*RES_hh_tes!T14/RES_hh_num!T14)</f>
        <v>74.585162129830692</v>
      </c>
      <c r="U14" s="76">
        <f>IF(RES_hh_tes!U14=0,0,1000*11630*RES_hh_tes!U14/RES_hh_num!U14)</f>
        <v>72.616153760003186</v>
      </c>
      <c r="V14" s="76">
        <f>IF(RES_hh_tes!V14=0,0,1000*11630*RES_hh_tes!V14/RES_hh_num!V14)</f>
        <v>75.719882214718439</v>
      </c>
      <c r="W14" s="76">
        <f>IF(RES_hh_tes!W14=0,0,1000*11630*RES_hh_tes!W14/RES_hh_num!W14)</f>
        <v>81.763206485888929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14.76148407327263</v>
      </c>
      <c r="C15" s="69">
        <f t="shared" si="0"/>
        <v>18.495208350740597</v>
      </c>
      <c r="D15" s="69">
        <f t="shared" si="0"/>
        <v>23.239120232268508</v>
      </c>
      <c r="E15" s="69">
        <f t="shared" si="0"/>
        <v>56.022823796124328</v>
      </c>
      <c r="F15" s="69">
        <f t="shared" si="0"/>
        <v>33.967642272959694</v>
      </c>
      <c r="G15" s="69">
        <f t="shared" si="0"/>
        <v>44.081999544526553</v>
      </c>
      <c r="H15" s="69">
        <f t="shared" si="0"/>
        <v>66.30209209573259</v>
      </c>
      <c r="I15" s="69">
        <f t="shared" si="0"/>
        <v>76.724655802789371</v>
      </c>
      <c r="J15" s="69">
        <f t="shared" si="0"/>
        <v>90.544296070813971</v>
      </c>
      <c r="K15" s="69">
        <f t="shared" si="0"/>
        <v>103.40925107229249</v>
      </c>
      <c r="L15" s="69">
        <f t="shared" si="0"/>
        <v>132.22668776565502</v>
      </c>
      <c r="M15" s="69">
        <f t="shared" si="0"/>
        <v>145.5031364620618</v>
      </c>
      <c r="N15" s="69">
        <f t="shared" si="0"/>
        <v>260.7706802732385</v>
      </c>
      <c r="O15" s="69">
        <f t="shared" si="0"/>
        <v>258.20224692309108</v>
      </c>
      <c r="P15" s="69">
        <f t="shared" si="0"/>
        <v>104.43194208655042</v>
      </c>
      <c r="Q15" s="69">
        <f t="shared" si="0"/>
        <v>331.11532179070804</v>
      </c>
      <c r="R15" s="69">
        <f t="shared" si="0"/>
        <v>204.60511374973836</v>
      </c>
      <c r="S15" s="69">
        <f t="shared" si="0"/>
        <v>352.16531894364164</v>
      </c>
      <c r="T15" s="69">
        <f t="shared" si="0"/>
        <v>276.32399351716521</v>
      </c>
      <c r="U15" s="69">
        <f t="shared" si="0"/>
        <v>378.11445749648971</v>
      </c>
      <c r="V15" s="69">
        <f t="shared" si="0"/>
        <v>284.20128558753072</v>
      </c>
      <c r="W15" s="69">
        <f t="shared" si="0"/>
        <v>505.20157847897849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14.76148407327263</v>
      </c>
      <c r="C16" s="72">
        <f>IF(RES_hh_tes!C16=0,0,1000*11630*RES_hh_tes!C16/RES_hh_num!C$3)</f>
        <v>18.495208350740597</v>
      </c>
      <c r="D16" s="72">
        <f>IF(RES_hh_tes!D16=0,0,1000*11630*RES_hh_tes!D16/RES_hh_num!D$3)</f>
        <v>23.239120232268508</v>
      </c>
      <c r="E16" s="72">
        <f>IF(RES_hh_tes!E16=0,0,1000*11630*RES_hh_tes!E16/RES_hh_num!E$3)</f>
        <v>56.022823796124328</v>
      </c>
      <c r="F16" s="72">
        <f>IF(RES_hh_tes!F16=0,0,1000*11630*RES_hh_tes!F16/RES_hh_num!F$3)</f>
        <v>33.967642272959694</v>
      </c>
      <c r="G16" s="72">
        <f>IF(RES_hh_tes!G16=0,0,1000*11630*RES_hh_tes!G16/RES_hh_num!G$3)</f>
        <v>44.081999544526553</v>
      </c>
      <c r="H16" s="72">
        <f>IF(RES_hh_tes!H16=0,0,1000*11630*RES_hh_tes!H16/RES_hh_num!H$3)</f>
        <v>66.30209209573259</v>
      </c>
      <c r="I16" s="72">
        <f>IF(RES_hh_tes!I16=0,0,1000*11630*RES_hh_tes!I16/RES_hh_num!I$3)</f>
        <v>76.724655802789371</v>
      </c>
      <c r="J16" s="72">
        <f>IF(RES_hh_tes!J16=0,0,1000*11630*RES_hh_tes!J16/RES_hh_num!J$3)</f>
        <v>90.544296070813971</v>
      </c>
      <c r="K16" s="72">
        <f>IF(RES_hh_tes!K16=0,0,1000*11630*RES_hh_tes!K16/RES_hh_num!K$3)</f>
        <v>103.40925107229249</v>
      </c>
      <c r="L16" s="72">
        <f>IF(RES_hh_tes!L16=0,0,1000*11630*RES_hh_tes!L16/RES_hh_num!L$3)</f>
        <v>132.22668776565502</v>
      </c>
      <c r="M16" s="72">
        <f>IF(RES_hh_tes!M16=0,0,1000*11630*RES_hh_tes!M16/RES_hh_num!M$3)</f>
        <v>145.5031364620618</v>
      </c>
      <c r="N16" s="72">
        <f>IF(RES_hh_tes!N16=0,0,1000*11630*RES_hh_tes!N16/RES_hh_num!N$3)</f>
        <v>260.7706802732385</v>
      </c>
      <c r="O16" s="72">
        <f>IF(RES_hh_tes!O16=0,0,1000*11630*RES_hh_tes!O16/RES_hh_num!O$3)</f>
        <v>258.20224692309108</v>
      </c>
      <c r="P16" s="72">
        <f>IF(RES_hh_tes!P16=0,0,1000*11630*RES_hh_tes!P16/RES_hh_num!P$3)</f>
        <v>104.43194208655042</v>
      </c>
      <c r="Q16" s="72">
        <f>IF(RES_hh_tes!Q16=0,0,1000*11630*RES_hh_tes!Q16/RES_hh_num!Q$3)</f>
        <v>331.11532179070804</v>
      </c>
      <c r="R16" s="72">
        <f>IF(RES_hh_tes!R16=0,0,1000*11630*RES_hh_tes!R16/RES_hh_num!R$3)</f>
        <v>204.60511374973836</v>
      </c>
      <c r="S16" s="72">
        <f>IF(RES_hh_tes!S16=0,0,1000*11630*RES_hh_tes!S16/RES_hh_num!S$3)</f>
        <v>352.16531894364164</v>
      </c>
      <c r="T16" s="72">
        <f>IF(RES_hh_tes!T16=0,0,1000*11630*RES_hh_tes!T16/RES_hh_num!T$3)</f>
        <v>276.32399351716521</v>
      </c>
      <c r="U16" s="72">
        <f>IF(RES_hh_tes!U16=0,0,1000*11630*RES_hh_tes!U16/RES_hh_num!U$3)</f>
        <v>378.11445749648971</v>
      </c>
      <c r="V16" s="72">
        <f>IF(RES_hh_tes!V16=0,0,1000*11630*RES_hh_tes!V16/RES_hh_num!V$3)</f>
        <v>284.20128558753072</v>
      </c>
      <c r="W16" s="72">
        <f>IF(RES_hh_tes!W16=0,0,1000*11630*RES_hh_tes!W16/RES_hh_num!W$3)</f>
        <v>505.20157847897849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1561.2233973967411</v>
      </c>
      <c r="C17" s="69">
        <f>IF(RES_hh_tes!C17=0,0,1000*11630*RES_hh_tes!C17/RES_hh_num!C17)</f>
        <v>1499.0558408242857</v>
      </c>
      <c r="D17" s="69">
        <f>IF(RES_hh_tes!D17=0,0,1000*11630*RES_hh_tes!D17/RES_hh_num!D17)</f>
        <v>1612.7597975941189</v>
      </c>
      <c r="E17" s="69">
        <f>IF(RES_hh_tes!E17=0,0,1000*11630*RES_hh_tes!E17/RES_hh_num!E17)</f>
        <v>1759.8211663175005</v>
      </c>
      <c r="F17" s="69">
        <f>IF(RES_hh_tes!F17=0,0,1000*11630*RES_hh_tes!F17/RES_hh_num!F17)</f>
        <v>1839.7300298406471</v>
      </c>
      <c r="G17" s="69">
        <f>IF(RES_hh_tes!G17=0,0,1000*11630*RES_hh_tes!G17/RES_hh_num!G17)</f>
        <v>1700.7801026897598</v>
      </c>
      <c r="H17" s="69">
        <f>IF(RES_hh_tes!H17=0,0,1000*11630*RES_hh_tes!H17/RES_hh_num!H17)</f>
        <v>1839.5923338969694</v>
      </c>
      <c r="I17" s="69">
        <f>IF(RES_hh_tes!I17=0,0,1000*11630*RES_hh_tes!I17/RES_hh_num!I17)</f>
        <v>1702.396100512776</v>
      </c>
      <c r="J17" s="69">
        <f>IF(RES_hh_tes!J17=0,0,1000*11630*RES_hh_tes!J17/RES_hh_num!J17)</f>
        <v>1809.4638554898836</v>
      </c>
      <c r="K17" s="69">
        <f>IF(RES_hh_tes!K17=0,0,1000*11630*RES_hh_tes!K17/RES_hh_num!K17)</f>
        <v>1834.8267435638386</v>
      </c>
      <c r="L17" s="69">
        <f>IF(RES_hh_tes!L17=0,0,1000*11630*RES_hh_tes!L17/RES_hh_num!L17)</f>
        <v>1799.8537995735612</v>
      </c>
      <c r="M17" s="69">
        <f>IF(RES_hh_tes!M17=0,0,1000*11630*RES_hh_tes!M17/RES_hh_num!M17)</f>
        <v>1809.0537979241362</v>
      </c>
      <c r="N17" s="69">
        <f>IF(RES_hh_tes!N17=0,0,1000*11630*RES_hh_tes!N17/RES_hh_num!N17)</f>
        <v>1768.818173674257</v>
      </c>
      <c r="O17" s="69">
        <f>IF(RES_hh_tes!O17=0,0,1000*11630*RES_hh_tes!O17/RES_hh_num!O17)</f>
        <v>1761.7759223591136</v>
      </c>
      <c r="P17" s="69">
        <f>IF(RES_hh_tes!P17=0,0,1000*11630*RES_hh_tes!P17/RES_hh_num!P17)</f>
        <v>1716.4502559965947</v>
      </c>
      <c r="Q17" s="69">
        <f>IF(RES_hh_tes!Q17=0,0,1000*11630*RES_hh_tes!Q17/RES_hh_num!Q17)</f>
        <v>1722.7220894768564</v>
      </c>
      <c r="R17" s="69">
        <f>IF(RES_hh_tes!R17=0,0,1000*11630*RES_hh_tes!R17/RES_hh_num!R17)</f>
        <v>1715.6751390888257</v>
      </c>
      <c r="S17" s="69">
        <f>IF(RES_hh_tes!S17=0,0,1000*11630*RES_hh_tes!S17/RES_hh_num!S17)</f>
        <v>1720.4861408128761</v>
      </c>
      <c r="T17" s="69">
        <f>IF(RES_hh_tes!T17=0,0,1000*11630*RES_hh_tes!T17/RES_hh_num!T17)</f>
        <v>1696.0484882246317</v>
      </c>
      <c r="U17" s="69">
        <f>IF(RES_hh_tes!U17=0,0,1000*11630*RES_hh_tes!U17/RES_hh_num!U17)</f>
        <v>1660.9805924499933</v>
      </c>
      <c r="V17" s="69">
        <f>IF(RES_hh_tes!V17=0,0,1000*11630*RES_hh_tes!V17/RES_hh_num!V17)</f>
        <v>1590.6094684091665</v>
      </c>
      <c r="W17" s="69">
        <f>IF(RES_hh_tes!W17=0,0,1000*11630*RES_hh_tes!W17/RES_hh_num!W17)</f>
        <v>1617.2482783801233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1577.3466112392171</v>
      </c>
      <c r="C19" s="72">
        <f>IF(RES_hh_tes!C19=0,0,1000*11630*RES_hh_tes!C19/RES_hh_num!C19)</f>
        <v>1415.1181670488852</v>
      </c>
      <c r="D19" s="72">
        <f>IF(RES_hh_tes!D19=0,0,1000*11630*RES_hh_tes!D19/RES_hh_num!D19)</f>
        <v>1822.6536180146484</v>
      </c>
      <c r="E19" s="72">
        <f>IF(RES_hh_tes!E19=0,0,1000*11630*RES_hh_tes!E19/RES_hh_num!E19)</f>
        <v>1711.6317486053756</v>
      </c>
      <c r="F19" s="72">
        <f>IF(RES_hh_tes!F19=0,0,1000*11630*RES_hh_tes!F19/RES_hh_num!F19)</f>
        <v>1691.0426743912035</v>
      </c>
      <c r="G19" s="72">
        <f>IF(RES_hh_tes!G19=0,0,1000*11630*RES_hh_tes!G19/RES_hh_num!G19)</f>
        <v>1862.2225084387139</v>
      </c>
      <c r="H19" s="72">
        <f>IF(RES_hh_tes!H19=0,0,1000*11630*RES_hh_tes!H19/RES_hh_num!H19)</f>
        <v>1634.2331094628869</v>
      </c>
      <c r="I19" s="72">
        <f>IF(RES_hh_tes!I19=0,0,1000*11630*RES_hh_tes!I19/RES_hh_num!I19)</f>
        <v>1700.1629437991469</v>
      </c>
      <c r="J19" s="72">
        <f>IF(RES_hh_tes!J19=0,0,1000*11630*RES_hh_tes!J19/RES_hh_num!J19)</f>
        <v>1892.6695299040528</v>
      </c>
      <c r="K19" s="72">
        <f>IF(RES_hh_tes!K19=0,0,1000*11630*RES_hh_tes!K19/RES_hh_num!K19)</f>
        <v>1748.4785579990532</v>
      </c>
      <c r="L19" s="72">
        <f>IF(RES_hh_tes!L19=0,0,1000*11630*RES_hh_tes!L19/RES_hh_num!L19)</f>
        <v>1696.5562840110977</v>
      </c>
      <c r="M19" s="72">
        <f>IF(RES_hh_tes!M19=0,0,1000*11630*RES_hh_tes!M19/RES_hh_num!M19)</f>
        <v>2085.6416720224242</v>
      </c>
      <c r="N19" s="72">
        <f>IF(RES_hh_tes!N19=0,0,1000*11630*RES_hh_tes!N19/RES_hh_num!N19)</f>
        <v>1868.4309958233218</v>
      </c>
      <c r="O19" s="72">
        <f>IF(RES_hh_tes!O19=0,0,1000*11630*RES_hh_tes!O19/RES_hh_num!O19)</f>
        <v>1538.1128202798027</v>
      </c>
      <c r="P19" s="72">
        <f>IF(RES_hh_tes!P19=0,0,1000*11630*RES_hh_tes!P19/RES_hh_num!P19)</f>
        <v>1231.2689330637127</v>
      </c>
      <c r="Q19" s="72">
        <f>IF(RES_hh_tes!Q19=0,0,1000*11630*RES_hh_tes!Q19/RES_hh_num!Q19)</f>
        <v>1936.2815750164202</v>
      </c>
      <c r="R19" s="72">
        <f>IF(RES_hh_tes!R19=0,0,1000*11630*RES_hh_tes!R19/RES_hh_num!R19)</f>
        <v>1711.1942994161968</v>
      </c>
      <c r="S19" s="72">
        <f>IF(RES_hh_tes!S19=0,0,1000*11630*RES_hh_tes!S19/RES_hh_num!S19)</f>
        <v>1871.0252288688962</v>
      </c>
      <c r="T19" s="72">
        <f>IF(RES_hh_tes!T19=0,0,1000*11630*RES_hh_tes!T19/RES_hh_num!T19)</f>
        <v>1784.6868567637948</v>
      </c>
      <c r="U19" s="72">
        <f>IF(RES_hh_tes!U19=0,0,1000*11630*RES_hh_tes!U19/RES_hh_num!U19)</f>
        <v>1885.8860640566697</v>
      </c>
      <c r="V19" s="72">
        <f>IF(RES_hh_tes!V19=0,0,1000*11630*RES_hh_tes!V19/RES_hh_num!V19)</f>
        <v>1240.3988497344876</v>
      </c>
      <c r="W19" s="72">
        <f>IF(RES_hh_tes!W19=0,0,1000*11630*RES_hh_tes!W19/RES_hh_num!W19)</f>
        <v>1793.3187066107951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1473.7911701881476</v>
      </c>
      <c r="C20" s="72">
        <f>IF(RES_hh_tes!C20=0,0,1000*11630*RES_hh_tes!C20/RES_hh_num!C20)</f>
        <v>1223.1772401499438</v>
      </c>
      <c r="D20" s="72">
        <f>IF(RES_hh_tes!D20=0,0,1000*11630*RES_hh_tes!D20/RES_hh_num!D20)</f>
        <v>1659.90070810928</v>
      </c>
      <c r="E20" s="72">
        <f>IF(RES_hh_tes!E20=0,0,1000*11630*RES_hh_tes!E20/RES_hh_num!E20)</f>
        <v>1851.4197564492983</v>
      </c>
      <c r="F20" s="72">
        <f>IF(RES_hh_tes!F20=0,0,1000*11630*RES_hh_tes!F20/RES_hh_num!F20)</f>
        <v>1916.5393835902569</v>
      </c>
      <c r="G20" s="72">
        <f>IF(RES_hh_tes!G20=0,0,1000*11630*RES_hh_tes!G20/RES_hh_num!G20)</f>
        <v>1606.1738523663432</v>
      </c>
      <c r="H20" s="72">
        <f>IF(RES_hh_tes!H20=0,0,1000*11630*RES_hh_tes!H20/RES_hh_num!H20)</f>
        <v>1972.1278424649911</v>
      </c>
      <c r="I20" s="72">
        <f>IF(RES_hh_tes!I20=0,0,1000*11630*RES_hh_tes!I20/RES_hh_num!I20)</f>
        <v>1522.2609809220194</v>
      </c>
      <c r="J20" s="72">
        <f>IF(RES_hh_tes!J20=0,0,1000*11630*RES_hh_tes!J20/RES_hh_num!J20)</f>
        <v>1768.027555425829</v>
      </c>
      <c r="K20" s="72">
        <f>IF(RES_hh_tes!K20=0,0,1000*11630*RES_hh_tes!K20/RES_hh_num!K20)</f>
        <v>1856.583015564823</v>
      </c>
      <c r="L20" s="72">
        <f>IF(RES_hh_tes!L20=0,0,1000*11630*RES_hh_tes!L20/RES_hh_num!L20)</f>
        <v>1949.9143396338011</v>
      </c>
      <c r="M20" s="72">
        <f>IF(RES_hh_tes!M20=0,0,1000*11630*RES_hh_tes!M20/RES_hh_num!M20)</f>
        <v>1763.2666047992511</v>
      </c>
      <c r="N20" s="72">
        <f>IF(RES_hh_tes!N20=0,0,1000*11630*RES_hh_tes!N20/RES_hh_num!N20)</f>
        <v>1749.5008334854631</v>
      </c>
      <c r="O20" s="72">
        <f>IF(RES_hh_tes!O20=0,0,1000*11630*RES_hh_tes!O20/RES_hh_num!O20)</f>
        <v>1662.6765545913095</v>
      </c>
      <c r="P20" s="72">
        <f>IF(RES_hh_tes!P20=0,0,1000*11630*RES_hh_tes!P20/RES_hh_num!P20)</f>
        <v>1775.0211357246137</v>
      </c>
      <c r="Q20" s="72">
        <f>IF(RES_hh_tes!Q20=0,0,1000*11630*RES_hh_tes!Q20/RES_hh_num!Q20)</f>
        <v>1688.058346059262</v>
      </c>
      <c r="R20" s="72">
        <f>IF(RES_hh_tes!R20=0,0,1000*11630*RES_hh_tes!R20/RES_hh_num!R20)</f>
        <v>1630.4473206691755</v>
      </c>
      <c r="S20" s="72">
        <f>IF(RES_hh_tes!S20=0,0,1000*11630*RES_hh_tes!S20/RES_hh_num!S20)</f>
        <v>1617.3180378931402</v>
      </c>
      <c r="T20" s="72">
        <f>IF(RES_hh_tes!T20=0,0,1000*11630*RES_hh_tes!T20/RES_hh_num!T20)</f>
        <v>1651.8043991360148</v>
      </c>
      <c r="U20" s="72">
        <f>IF(RES_hh_tes!U20=0,0,1000*11630*RES_hh_tes!U20/RES_hh_num!U20)</f>
        <v>1704.4175957495222</v>
      </c>
      <c r="V20" s="72">
        <f>IF(RES_hh_tes!V20=0,0,1000*11630*RES_hh_tes!V20/RES_hh_num!V20)</f>
        <v>1806.8404412171053</v>
      </c>
      <c r="W20" s="72">
        <f>IF(RES_hh_tes!W20=0,0,1000*11630*RES_hh_tes!W20/RES_hh_num!W20)</f>
        <v>1442.4187020074767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1564.8085480323391</v>
      </c>
      <c r="C21" s="72">
        <f>IF(RES_hh_tes!C21=0,0,1000*11630*RES_hh_tes!C21/RES_hh_num!C21)</f>
        <v>1427.3932876660042</v>
      </c>
      <c r="D21" s="72">
        <f>IF(RES_hh_tes!D21=0,0,1000*11630*RES_hh_tes!D21/RES_hh_num!D21)</f>
        <v>1573.1773321021442</v>
      </c>
      <c r="E21" s="72">
        <f>IF(RES_hh_tes!E21=0,0,1000*11630*RES_hh_tes!E21/RES_hh_num!E21)</f>
        <v>1772.8706176087528</v>
      </c>
      <c r="F21" s="72">
        <f>IF(RES_hh_tes!F21=0,0,1000*11630*RES_hh_tes!F21/RES_hh_num!F21)</f>
        <v>1953.3420625730503</v>
      </c>
      <c r="G21" s="72">
        <f>IF(RES_hh_tes!G21=0,0,1000*11630*RES_hh_tes!G21/RES_hh_num!G21)</f>
        <v>1696.7456501062352</v>
      </c>
      <c r="H21" s="72">
        <f>IF(RES_hh_tes!H21=0,0,1000*11630*RES_hh_tes!H21/RES_hh_num!H21)</f>
        <v>1858.3511574131765</v>
      </c>
      <c r="I21" s="72">
        <f>IF(RES_hh_tes!I21=0,0,1000*11630*RES_hh_tes!I21/RES_hh_num!I21)</f>
        <v>1581.5042376462995</v>
      </c>
      <c r="J21" s="72">
        <f>IF(RES_hh_tes!J21=0,0,1000*11630*RES_hh_tes!J21/RES_hh_num!J21)</f>
        <v>1804.8017626061355</v>
      </c>
      <c r="K21" s="72">
        <f>IF(RES_hh_tes!K21=0,0,1000*11630*RES_hh_tes!K21/RES_hh_num!K21)</f>
        <v>1858.1069048647446</v>
      </c>
      <c r="L21" s="72">
        <f>IF(RES_hh_tes!L21=0,0,1000*11630*RES_hh_tes!L21/RES_hh_num!L21)</f>
        <v>1802.2336023661505</v>
      </c>
      <c r="M21" s="72">
        <f>IF(RES_hh_tes!M21=0,0,1000*11630*RES_hh_tes!M21/RES_hh_num!M21)</f>
        <v>1798.0702597230236</v>
      </c>
      <c r="N21" s="72">
        <f>IF(RES_hh_tes!N21=0,0,1000*11630*RES_hh_tes!N21/RES_hh_num!N21)</f>
        <v>1841.7748857873692</v>
      </c>
      <c r="O21" s="72">
        <f>IF(RES_hh_tes!O21=0,0,1000*11630*RES_hh_tes!O21/RES_hh_num!O21)</f>
        <v>1801.9741239760972</v>
      </c>
      <c r="P21" s="72">
        <f>IF(RES_hh_tes!P21=0,0,1000*11630*RES_hh_tes!P21/RES_hh_num!P21)</f>
        <v>1612.604453513236</v>
      </c>
      <c r="Q21" s="72">
        <f>IF(RES_hh_tes!Q21=0,0,1000*11630*RES_hh_tes!Q21/RES_hh_num!Q21)</f>
        <v>1658.0893637221525</v>
      </c>
      <c r="R21" s="72">
        <f>IF(RES_hh_tes!R21=0,0,1000*11630*RES_hh_tes!R21/RES_hh_num!R21)</f>
        <v>1730.1279351240803</v>
      </c>
      <c r="S21" s="72">
        <f>IF(RES_hh_tes!S21=0,0,1000*11630*RES_hh_tes!S21/RES_hh_num!S21)</f>
        <v>1771.2031065681742</v>
      </c>
      <c r="T21" s="72">
        <f>IF(RES_hh_tes!T21=0,0,1000*11630*RES_hh_tes!T21/RES_hh_num!T21)</f>
        <v>1719.8933285940575</v>
      </c>
      <c r="U21" s="72">
        <f>IF(RES_hh_tes!U21=0,0,1000*11630*RES_hh_tes!U21/RES_hh_num!U21)</f>
        <v>1667.2426783994124</v>
      </c>
      <c r="V21" s="72">
        <f>IF(RES_hh_tes!V21=0,0,1000*11630*RES_hh_tes!V21/RES_hh_num!V21)</f>
        <v>1574.7208377491995</v>
      </c>
      <c r="W21" s="72">
        <f>IF(RES_hh_tes!W21=0,0,1000*11630*RES_hh_tes!W21/RES_hh_num!W21)</f>
        <v>1611.4083487529128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1677.7631418388062</v>
      </c>
      <c r="C22" s="72">
        <f>IF(RES_hh_tes!C22=0,0,1000*11630*RES_hh_tes!C22/RES_hh_num!C22)</f>
        <v>1791.4427945272946</v>
      </c>
      <c r="D22" s="72">
        <f>IF(RES_hh_tes!D22=0,0,1000*11630*RES_hh_tes!D22/RES_hh_num!D22)</f>
        <v>1592.4504660482787</v>
      </c>
      <c r="E22" s="72">
        <f>IF(RES_hh_tes!E22=0,0,1000*11630*RES_hh_tes!E22/RES_hh_num!E22)</f>
        <v>1690.5268106035639</v>
      </c>
      <c r="F22" s="72">
        <f>IF(RES_hh_tes!F22=0,0,1000*11630*RES_hh_tes!F22/RES_hh_num!F22)</f>
        <v>1729.0920542701629</v>
      </c>
      <c r="G22" s="72">
        <f>IF(RES_hh_tes!G22=0,0,1000*11630*RES_hh_tes!G22/RES_hh_num!G22)</f>
        <v>1743.9419865531572</v>
      </c>
      <c r="H22" s="72">
        <f>IF(RES_hh_tes!H22=0,0,1000*11630*RES_hh_tes!H22/RES_hh_num!H22)</f>
        <v>1766.7046794542671</v>
      </c>
      <c r="I22" s="72">
        <f>IF(RES_hh_tes!I22=0,0,1000*11630*RES_hh_tes!I22/RES_hh_num!I22)</f>
        <v>1818.7843861481183</v>
      </c>
      <c r="J22" s="72">
        <f>IF(RES_hh_tes!J22=0,0,1000*11630*RES_hh_tes!J22/RES_hh_num!J22)</f>
        <v>1784.953538874481</v>
      </c>
      <c r="K22" s="72">
        <f>IF(RES_hh_tes!K22=0,0,1000*11630*RES_hh_tes!K22/RES_hh_num!K22)</f>
        <v>1815.4484187240646</v>
      </c>
      <c r="L22" s="72">
        <f>IF(RES_hh_tes!L22=0,0,1000*11630*RES_hh_tes!L22/RES_hh_num!L22)</f>
        <v>1759.2383662512837</v>
      </c>
      <c r="M22" s="72">
        <f>IF(RES_hh_tes!M22=0,0,1000*11630*RES_hh_tes!M22/RES_hh_num!M22)</f>
        <v>1817.9446273007334</v>
      </c>
      <c r="N22" s="72">
        <f>IF(RES_hh_tes!N22=0,0,1000*11630*RES_hh_tes!N22/RES_hh_num!N22)</f>
        <v>1782.3041026070928</v>
      </c>
      <c r="O22" s="72">
        <f>IF(RES_hh_tes!O22=0,0,1000*11630*RES_hh_tes!O22/RES_hh_num!O22)</f>
        <v>1803.3693436546412</v>
      </c>
      <c r="P22" s="72">
        <f>IF(RES_hh_tes!P22=0,0,1000*11630*RES_hh_tes!P22/RES_hh_num!P22)</f>
        <v>1701.7539905722583</v>
      </c>
      <c r="Q22" s="72">
        <f>IF(RES_hh_tes!Q22=0,0,1000*11630*RES_hh_tes!Q22/RES_hh_num!Q22)</f>
        <v>1725.4296994053598</v>
      </c>
      <c r="R22" s="72">
        <f>IF(RES_hh_tes!R22=0,0,1000*11630*RES_hh_tes!R22/RES_hh_num!R22)</f>
        <v>1740.7081305416511</v>
      </c>
      <c r="S22" s="72">
        <f>IF(RES_hh_tes!S22=0,0,1000*11630*RES_hh_tes!S22/RES_hh_num!S22)</f>
        <v>1724.5213647891192</v>
      </c>
      <c r="T22" s="72">
        <f>IF(RES_hh_tes!T22=0,0,1000*11630*RES_hh_tes!T22/RES_hh_num!T22)</f>
        <v>1680.9083125381676</v>
      </c>
      <c r="U22" s="72">
        <f>IF(RES_hh_tes!U22=0,0,1000*11630*RES_hh_tes!U22/RES_hh_num!U22)</f>
        <v>1634.7552692886252</v>
      </c>
      <c r="V22" s="72">
        <f>IF(RES_hh_tes!V22=0,0,1000*11630*RES_hh_tes!V22/RES_hh_num!V22)</f>
        <v>1553.7997240336613</v>
      </c>
      <c r="W22" s="72">
        <f>IF(RES_hh_tes!W22=0,0,1000*11630*RES_hh_tes!W22/RES_hh_num!W22)</f>
        <v>1639.5208564082104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1553.0832286334808</v>
      </c>
      <c r="C24" s="72">
        <f>IF(RES_hh_tes!C24=0,0,1000*11630*RES_hh_tes!C24/RES_hh_num!C24)</f>
        <v>1508.7385222814971</v>
      </c>
      <c r="D24" s="72">
        <f>IF(RES_hh_tes!D24=0,0,1000*11630*RES_hh_tes!D24/RES_hh_num!D24)</f>
        <v>1622.362397610256</v>
      </c>
      <c r="E24" s="72">
        <f>IF(RES_hh_tes!E24=0,0,1000*11630*RES_hh_tes!E24/RES_hh_num!E24)</f>
        <v>1685.3487095111423</v>
      </c>
      <c r="F24" s="72">
        <f>IF(RES_hh_tes!F24=0,0,1000*11630*RES_hh_tes!F24/RES_hh_num!F24)</f>
        <v>1878.0058176181763</v>
      </c>
      <c r="G24" s="72">
        <f>IF(RES_hh_tes!G24=0,0,1000*11630*RES_hh_tes!G24/RES_hh_num!G24)</f>
        <v>1696.2907585059359</v>
      </c>
      <c r="H24" s="72">
        <f>IF(RES_hh_tes!H24=0,0,1000*11630*RES_hh_tes!H24/RES_hh_num!H24)</f>
        <v>1869.3773430320557</v>
      </c>
      <c r="I24" s="72">
        <f>IF(RES_hh_tes!I24=0,0,1000*11630*RES_hh_tes!I24/RES_hh_num!I24)</f>
        <v>1657.3465996836048</v>
      </c>
      <c r="J24" s="72">
        <f>IF(RES_hh_tes!J24=0,0,1000*11630*RES_hh_tes!J24/RES_hh_num!J24)</f>
        <v>1800.9561520343361</v>
      </c>
      <c r="K24" s="72">
        <f>IF(RES_hh_tes!K24=0,0,1000*11630*RES_hh_tes!K24/RES_hh_num!K24)</f>
        <v>1829.202863820525</v>
      </c>
      <c r="L24" s="72">
        <f>IF(RES_hh_tes!L24=0,0,1000*11630*RES_hh_tes!L24/RES_hh_num!L24)</f>
        <v>1842.8218323816602</v>
      </c>
      <c r="M24" s="72">
        <f>IF(RES_hh_tes!M24=0,0,1000*11630*RES_hh_tes!M24/RES_hh_num!M24)</f>
        <v>1782.5653275593265</v>
      </c>
      <c r="N24" s="72">
        <f>IF(RES_hh_tes!N24=0,0,1000*11630*RES_hh_tes!N24/RES_hh_num!N24)</f>
        <v>1685.5675064853181</v>
      </c>
      <c r="O24" s="72">
        <f>IF(RES_hh_tes!O24=0,0,1000*11630*RES_hh_tes!O24/RES_hh_num!O24)</f>
        <v>1758.2459078113855</v>
      </c>
      <c r="P24" s="72">
        <f>IF(RES_hh_tes!P24=0,0,1000*11630*RES_hh_tes!P24/RES_hh_num!P24)</f>
        <v>1804.6561857344338</v>
      </c>
      <c r="Q24" s="72">
        <f>IF(RES_hh_tes!Q24=0,0,1000*11630*RES_hh_tes!Q24/RES_hh_num!Q24)</f>
        <v>1706.7983758387868</v>
      </c>
      <c r="R24" s="72">
        <f>IF(RES_hh_tes!R24=0,0,1000*11630*RES_hh_tes!R24/RES_hh_num!R24)</f>
        <v>1681.0624021228232</v>
      </c>
      <c r="S24" s="72">
        <f>IF(RES_hh_tes!S24=0,0,1000*11630*RES_hh_tes!S24/RES_hh_num!S24)</f>
        <v>1670.2326048031994</v>
      </c>
      <c r="T24" s="72">
        <f>IF(RES_hh_tes!T24=0,0,1000*11630*RES_hh_tes!T24/RES_hh_num!T24)</f>
        <v>1669.7043472474893</v>
      </c>
      <c r="U24" s="72">
        <f>IF(RES_hh_tes!U24=0,0,1000*11630*RES_hh_tes!U24/RES_hh_num!U24)</f>
        <v>1695.2544998089406</v>
      </c>
      <c r="V24" s="72">
        <f>IF(RES_hh_tes!V24=0,0,1000*11630*RES_hh_tes!V24/RES_hh_num!V24)</f>
        <v>1591.596847574905</v>
      </c>
      <c r="W24" s="72">
        <f>IF(RES_hh_tes!W24=0,0,1000*11630*RES_hh_tes!W24/RES_hh_num!W24)</f>
        <v>1616.7538908140702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1308.9707036498005</v>
      </c>
      <c r="C25" s="74">
        <f>IF(RES_hh_tes!C25=0,0,1000*11630*RES_hh_tes!C25/RES_hh_num!C25)</f>
        <v>1257.2420007869844</v>
      </c>
      <c r="D25" s="74">
        <f>IF(RES_hh_tes!D25=0,0,1000*11630*RES_hh_tes!D25/RES_hh_num!D25)</f>
        <v>1350.0487847868778</v>
      </c>
      <c r="E25" s="74">
        <f>IF(RES_hh_tes!E25=0,0,1000*11630*RES_hh_tes!E25/RES_hh_num!E25)</f>
        <v>1545.765621641737</v>
      </c>
      <c r="F25" s="74">
        <f>IF(RES_hh_tes!F25=0,0,1000*11630*RES_hh_tes!F25/RES_hh_num!F25)</f>
        <v>1617.9517266035036</v>
      </c>
      <c r="G25" s="74">
        <f>IF(RES_hh_tes!G25=0,0,1000*11630*RES_hh_tes!G25/RES_hh_num!G25)</f>
        <v>1472.4402684198285</v>
      </c>
      <c r="H25" s="74">
        <f>IF(RES_hh_tes!H25=0,0,1000*11630*RES_hh_tes!H25/RES_hh_num!H25)</f>
        <v>1588.0806771568959</v>
      </c>
      <c r="I25" s="74">
        <f>IF(RES_hh_tes!I25=0,0,1000*11630*RES_hh_tes!I25/RES_hh_num!I25)</f>
        <v>1455.3867368359201</v>
      </c>
      <c r="J25" s="74">
        <f>IF(RES_hh_tes!J25=0,0,1000*11630*RES_hh_tes!J25/RES_hh_num!J25)</f>
        <v>1569.2977360428679</v>
      </c>
      <c r="K25" s="74">
        <f>IF(RES_hh_tes!K25=0,0,1000*11630*RES_hh_tes!K25/RES_hh_num!K25)</f>
        <v>1513.2141563360065</v>
      </c>
      <c r="L25" s="74">
        <f>IF(RES_hh_tes!L25=0,0,1000*11630*RES_hh_tes!L25/RES_hh_num!L25)</f>
        <v>1440.1533051693821</v>
      </c>
      <c r="M25" s="74">
        <f>IF(RES_hh_tes!M25=0,0,1000*11630*RES_hh_tes!M25/RES_hh_num!M25)</f>
        <v>1448.6164751136848</v>
      </c>
      <c r="N25" s="74">
        <f>IF(RES_hh_tes!N25=0,0,1000*11630*RES_hh_tes!N25/RES_hh_num!N25)</f>
        <v>1372.4325736905635</v>
      </c>
      <c r="O25" s="74">
        <f>IF(RES_hh_tes!O25=0,0,1000*11630*RES_hh_tes!O25/RES_hh_num!O25)</f>
        <v>1356.4492650082093</v>
      </c>
      <c r="P25" s="74">
        <f>IF(RES_hh_tes!P25=0,0,1000*11630*RES_hh_tes!P25/RES_hh_num!P25)</f>
        <v>1360.0582609256046</v>
      </c>
      <c r="Q25" s="74">
        <f>IF(RES_hh_tes!Q25=0,0,1000*11630*RES_hh_tes!Q25/RES_hh_num!Q25)</f>
        <v>1362.4968074305461</v>
      </c>
      <c r="R25" s="74">
        <f>IF(RES_hh_tes!R25=0,0,1000*11630*RES_hh_tes!R25/RES_hh_num!R25)</f>
        <v>1345.1382408406753</v>
      </c>
      <c r="S25" s="74">
        <f>IF(RES_hh_tes!S25=0,0,1000*11630*RES_hh_tes!S25/RES_hh_num!S25)</f>
        <v>1357.4259439872878</v>
      </c>
      <c r="T25" s="74">
        <f>IF(RES_hh_tes!T25=0,0,1000*11630*RES_hh_tes!T25/RES_hh_num!T25)</f>
        <v>1350.6537761680452</v>
      </c>
      <c r="U25" s="74">
        <f>IF(RES_hh_tes!U25=0,0,1000*11630*RES_hh_tes!U25/RES_hh_num!U25)</f>
        <v>1310.1780702610704</v>
      </c>
      <c r="V25" s="74">
        <f>IF(RES_hh_tes!V25=0,0,1000*11630*RES_hh_tes!V25/RES_hh_num!V25)</f>
        <v>1276.9721119675642</v>
      </c>
      <c r="W25" s="74">
        <f>IF(RES_hh_tes!W25=0,0,1000*11630*RES_hh_tes!W25/RES_hh_num!W25)</f>
        <v>1299.7868866143299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1011.0688020308357</v>
      </c>
      <c r="C26" s="77">
        <f>IF(RES_hh_tes!C26=0,0,1000*11630*RES_hh_tes!C26/RES_hh_num!C26)</f>
        <v>990.04554209493608</v>
      </c>
      <c r="D26" s="77">
        <f>IF(RES_hh_tes!D26=0,0,1000*11630*RES_hh_tes!D26/RES_hh_num!D26)</f>
        <v>990.02067146624779</v>
      </c>
      <c r="E26" s="77">
        <f>IF(RES_hh_tes!E26=0,0,1000*11630*RES_hh_tes!E26/RES_hh_num!E26)</f>
        <v>950.82081732448455</v>
      </c>
      <c r="F26" s="77">
        <f>IF(RES_hh_tes!F26=0,0,1000*11630*RES_hh_tes!F26/RES_hh_num!F26)</f>
        <v>944.69990109489686</v>
      </c>
      <c r="G26" s="77">
        <f>IF(RES_hh_tes!G26=0,0,1000*11630*RES_hh_tes!G26/RES_hh_num!G26)</f>
        <v>977.66918963248975</v>
      </c>
      <c r="H26" s="77">
        <f>IF(RES_hh_tes!H26=0,0,1000*11630*RES_hh_tes!H26/RES_hh_num!H26)</f>
        <v>1026.3487870529816</v>
      </c>
      <c r="I26" s="77">
        <f>IF(RES_hh_tes!I26=0,0,1000*11630*RES_hh_tes!I26/RES_hh_num!I26)</f>
        <v>1091.3323955958658</v>
      </c>
      <c r="J26" s="77">
        <f>IF(RES_hh_tes!J26=0,0,1000*11630*RES_hh_tes!J26/RES_hh_num!J26)</f>
        <v>1161.2111821292544</v>
      </c>
      <c r="K26" s="77">
        <f>IF(RES_hh_tes!K26=0,0,1000*11630*RES_hh_tes!K26/RES_hh_num!K26)</f>
        <v>1177.4796307789829</v>
      </c>
      <c r="L26" s="77">
        <f>IF(RES_hh_tes!L26=0,0,1000*11630*RES_hh_tes!L26/RES_hh_num!L26)</f>
        <v>1155.0484110771299</v>
      </c>
      <c r="M26" s="77">
        <f>IF(RES_hh_tes!M26=0,0,1000*11630*RES_hh_tes!M26/RES_hh_num!M26)</f>
        <v>1161.0506617062033</v>
      </c>
      <c r="N26" s="77">
        <f>IF(RES_hh_tes!N26=0,0,1000*11630*RES_hh_tes!N26/RES_hh_num!N26)</f>
        <v>1135.2232289704236</v>
      </c>
      <c r="O26" s="77">
        <f>IF(RES_hh_tes!O26=0,0,1000*11630*RES_hh_tes!O26/RES_hh_num!O26)</f>
        <v>1130.5772648233374</v>
      </c>
      <c r="P26" s="77">
        <f>IF(RES_hh_tes!P26=0,0,1000*11630*RES_hh_tes!P26/RES_hh_num!P26)</f>
        <v>1100.9007344450056</v>
      </c>
      <c r="Q26" s="77">
        <f>IF(RES_hh_tes!Q26=0,0,1000*11630*RES_hh_tes!Q26/RES_hh_num!Q26)</f>
        <v>1104.9912210110479</v>
      </c>
      <c r="R26" s="77">
        <f>IF(RES_hh_tes!R26=0,0,1000*11630*RES_hh_tes!R26/RES_hh_num!R26)</f>
        <v>1100.7321883696375</v>
      </c>
      <c r="S26" s="77">
        <f>IF(RES_hh_tes!S26=0,0,1000*11630*RES_hh_tes!S26/RES_hh_num!S26)</f>
        <v>1104.2124410186259</v>
      </c>
      <c r="T26" s="77">
        <f>IF(RES_hh_tes!T26=0,0,1000*11630*RES_hh_tes!T26/RES_hh_num!T26)</f>
        <v>1088.4648051810086</v>
      </c>
      <c r="U26" s="77">
        <f>IF(RES_hh_tes!U26=0,0,1000*11630*RES_hh_tes!U26/RES_hh_num!U26)</f>
        <v>1087.2440555550643</v>
      </c>
      <c r="V26" s="77">
        <f>IF(RES_hh_tes!V26=0,0,1000*11630*RES_hh_tes!V26/RES_hh_num!V26)</f>
        <v>1051.5382175705724</v>
      </c>
      <c r="W26" s="77">
        <f>IF(RES_hh_tes!W26=0,0,1000*11630*RES_hh_tes!W26/RES_hh_num!W26)</f>
        <v>1036.8808256534783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545.5330424821467</v>
      </c>
      <c r="C27" s="69">
        <f>IF(RES_hh_tes!C27=0,0,1000*11630*RES_hh_tes!C27/RES_hh_num!C27)</f>
        <v>612.68827354292728</v>
      </c>
      <c r="D27" s="69">
        <f>IF(RES_hh_tes!D27=0,0,1000*11630*RES_hh_tes!D27/RES_hh_num!D27)</f>
        <v>599.91789256017341</v>
      </c>
      <c r="E27" s="69">
        <f>IF(RES_hh_tes!E27=0,0,1000*11630*RES_hh_tes!E27/RES_hh_num!E27)</f>
        <v>704.76923423356754</v>
      </c>
      <c r="F27" s="69">
        <f>IF(RES_hh_tes!F27=0,0,1000*11630*RES_hh_tes!F27/RES_hh_num!F27)</f>
        <v>649.99822954089291</v>
      </c>
      <c r="G27" s="69">
        <f>IF(RES_hh_tes!G27=0,0,1000*11630*RES_hh_tes!G27/RES_hh_num!G27)</f>
        <v>654.08683229169696</v>
      </c>
      <c r="H27" s="69">
        <f>IF(RES_hh_tes!H27=0,0,1000*11630*RES_hh_tes!H27/RES_hh_num!H27)</f>
        <v>604.74738828636646</v>
      </c>
      <c r="I27" s="69">
        <f>IF(RES_hh_tes!I27=0,0,1000*11630*RES_hh_tes!I27/RES_hh_num!I27)</f>
        <v>591.79749873660239</v>
      </c>
      <c r="J27" s="69">
        <f>IF(RES_hh_tes!J27=0,0,1000*11630*RES_hh_tes!J27/RES_hh_num!J27)</f>
        <v>608.46700496242772</v>
      </c>
      <c r="K27" s="69">
        <f>IF(RES_hh_tes!K27=0,0,1000*11630*RES_hh_tes!K27/RES_hh_num!K27)</f>
        <v>480.55678327505296</v>
      </c>
      <c r="L27" s="69">
        <f>IF(RES_hh_tes!L27=0,0,1000*11630*RES_hh_tes!L27/RES_hh_num!L27)</f>
        <v>439.63294124644761</v>
      </c>
      <c r="M27" s="69">
        <f>IF(RES_hh_tes!M27=0,0,1000*11630*RES_hh_tes!M27/RES_hh_num!M27)</f>
        <v>444.12981489586372</v>
      </c>
      <c r="N27" s="69">
        <f>IF(RES_hh_tes!N27=0,0,1000*11630*RES_hh_tes!N27/RES_hh_num!N27)</f>
        <v>438.47119577781308</v>
      </c>
      <c r="O27" s="69">
        <f>IF(RES_hh_tes!O27=0,0,1000*11630*RES_hh_tes!O27/RES_hh_num!O27)</f>
        <v>439.08547254266455</v>
      </c>
      <c r="P27" s="69">
        <f>IF(RES_hh_tes!P27=0,0,1000*11630*RES_hh_tes!P27/RES_hh_num!P27)</f>
        <v>441.54820592739901</v>
      </c>
      <c r="Q27" s="69">
        <f>IF(RES_hh_tes!Q27=0,0,1000*11630*RES_hh_tes!Q27/RES_hh_num!Q27)</f>
        <v>449.83362491482245</v>
      </c>
      <c r="R27" s="69">
        <f>IF(RES_hh_tes!R27=0,0,1000*11630*RES_hh_tes!R27/RES_hh_num!R27)</f>
        <v>450.05324287257946</v>
      </c>
      <c r="S27" s="69">
        <f>IF(RES_hh_tes!S27=0,0,1000*11630*RES_hh_tes!S27/RES_hh_num!S27)</f>
        <v>452.78624182980928</v>
      </c>
      <c r="T27" s="69">
        <f>IF(RES_hh_tes!T27=0,0,1000*11630*RES_hh_tes!T27/RES_hh_num!T27)</f>
        <v>450.23156140813711</v>
      </c>
      <c r="U27" s="69">
        <f>IF(RES_hh_tes!U27=0,0,1000*11630*RES_hh_tes!U27/RES_hh_num!U27)</f>
        <v>447.91286418200968</v>
      </c>
      <c r="V27" s="69">
        <f>IF(RES_hh_tes!V27=0,0,1000*11630*RES_hh_tes!V27/RES_hh_num!V27)</f>
        <v>581.55177287973913</v>
      </c>
      <c r="W27" s="69">
        <f>IF(RES_hh_tes!W27=0,0,1000*11630*RES_hh_tes!W27/RES_hh_num!W27)</f>
        <v>549.15966905746745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582.45348716602473</v>
      </c>
      <c r="C29" s="72">
        <f>IF(RES_hh_tes!C29=0,0,1000*11630*RES_hh_tes!C29/RES_hh_num!C29)</f>
        <v>609.48454732436494</v>
      </c>
      <c r="D29" s="72">
        <f>IF(RES_hh_tes!D29=0,0,1000*11630*RES_hh_tes!D29/RES_hh_num!D29)</f>
        <v>777.6180796894896</v>
      </c>
      <c r="E29" s="72">
        <f>IF(RES_hh_tes!E29=0,0,1000*11630*RES_hh_tes!E29/RES_hh_num!E29)</f>
        <v>609.42603271768212</v>
      </c>
      <c r="F29" s="72">
        <f>IF(RES_hh_tes!F29=0,0,1000*11630*RES_hh_tes!F29/RES_hh_num!F29)</f>
        <v>594.69210336677702</v>
      </c>
      <c r="G29" s="72">
        <f>IF(RES_hh_tes!G29=0,0,1000*11630*RES_hh_tes!G29/RES_hh_num!G29)</f>
        <v>699.62285935982538</v>
      </c>
      <c r="H29" s="72">
        <f>IF(RES_hh_tes!H29=0,0,1000*11630*RES_hh_tes!H29/RES_hh_num!H29)</f>
        <v>607.32662655863794</v>
      </c>
      <c r="I29" s="72">
        <f>IF(RES_hh_tes!I29=0,0,1000*11630*RES_hh_tes!I29/RES_hh_num!I29)</f>
        <v>579.42400947007059</v>
      </c>
      <c r="J29" s="72">
        <f>IF(RES_hh_tes!J29=0,0,1000*11630*RES_hh_tes!J29/RES_hh_num!J29)</f>
        <v>526.37507143566506</v>
      </c>
      <c r="K29" s="72">
        <f>IF(RES_hh_tes!K29=0,0,1000*11630*RES_hh_tes!K29/RES_hh_num!K29)</f>
        <v>516.09536946856724</v>
      </c>
      <c r="L29" s="72">
        <f>IF(RES_hh_tes!L29=0,0,1000*11630*RES_hh_tes!L29/RES_hh_num!L29)</f>
        <v>462.19043347819888</v>
      </c>
      <c r="M29" s="72">
        <f>IF(RES_hh_tes!M29=0,0,1000*11630*RES_hh_tes!M29/RES_hh_num!M29)</f>
        <v>443.70984200334448</v>
      </c>
      <c r="N29" s="72">
        <f>IF(RES_hh_tes!N29=0,0,1000*11630*RES_hh_tes!N29/RES_hh_num!N29)</f>
        <v>440.10162070546698</v>
      </c>
      <c r="O29" s="72">
        <f>IF(RES_hh_tes!O29=0,0,1000*11630*RES_hh_tes!O29/RES_hh_num!O29)</f>
        <v>440.91159365339888</v>
      </c>
      <c r="P29" s="72">
        <f>IF(RES_hh_tes!P29=0,0,1000*11630*RES_hh_tes!P29/RES_hh_num!P29)</f>
        <v>444.84453241799417</v>
      </c>
      <c r="Q29" s="72">
        <f>IF(RES_hh_tes!Q29=0,0,1000*11630*RES_hh_tes!Q29/RES_hh_num!Q29)</f>
        <v>446.79079151172357</v>
      </c>
      <c r="R29" s="72">
        <f>IF(RES_hh_tes!R29=0,0,1000*11630*RES_hh_tes!R29/RES_hh_num!R29)</f>
        <v>449.40177248268191</v>
      </c>
      <c r="S29" s="72">
        <f>IF(RES_hh_tes!S29=0,0,1000*11630*RES_hh_tes!S29/RES_hh_num!S29)</f>
        <v>451.41738558531978</v>
      </c>
      <c r="T29" s="72">
        <f>IF(RES_hh_tes!T29=0,0,1000*11630*RES_hh_tes!T29/RES_hh_num!T29)</f>
        <v>447.34366329949546</v>
      </c>
      <c r="U29" s="72">
        <f>IF(RES_hh_tes!U29=0,0,1000*11630*RES_hh_tes!U29/RES_hh_num!U29)</f>
        <v>440.64238324946444</v>
      </c>
      <c r="V29" s="72">
        <f>IF(RES_hh_tes!V29=0,0,1000*11630*RES_hh_tes!V29/RES_hh_num!V29)</f>
        <v>593.19678143124406</v>
      </c>
      <c r="W29" s="72">
        <f>IF(RES_hh_tes!W29=0,0,1000*11630*RES_hh_tes!W29/RES_hh_num!W29)</f>
        <v>540.17586460009477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548.23750843284085</v>
      </c>
      <c r="C30" s="72">
        <f>IF(RES_hh_tes!C30=0,0,1000*11630*RES_hh_tes!C30/RES_hh_num!C30)</f>
        <v>582.93574789862873</v>
      </c>
      <c r="D30" s="72">
        <f>IF(RES_hh_tes!D30=0,0,1000*11630*RES_hh_tes!D30/RES_hh_num!D30)</f>
        <v>585.7879928759869</v>
      </c>
      <c r="E30" s="72">
        <f>IF(RES_hh_tes!E30=0,0,1000*11630*RES_hh_tes!E30/RES_hh_num!E30)</f>
        <v>712.22779622399207</v>
      </c>
      <c r="F30" s="72">
        <f>IF(RES_hh_tes!F30=0,0,1000*11630*RES_hh_tes!F30/RES_hh_num!F30)</f>
        <v>691.50200070137532</v>
      </c>
      <c r="G30" s="72">
        <f>IF(RES_hh_tes!G30=0,0,1000*11630*RES_hh_tes!G30/RES_hh_num!G30)</f>
        <v>653.67734825752154</v>
      </c>
      <c r="H30" s="72">
        <f>IF(RES_hh_tes!H30=0,0,1000*11630*RES_hh_tes!H30/RES_hh_num!H30)</f>
        <v>612.5281472619547</v>
      </c>
      <c r="I30" s="72">
        <f>IF(RES_hh_tes!I30=0,0,1000*11630*RES_hh_tes!I30/RES_hh_num!I30)</f>
        <v>550.56605272832235</v>
      </c>
      <c r="J30" s="72">
        <f>IF(RES_hh_tes!J30=0,0,1000*11630*RES_hh_tes!J30/RES_hh_num!J30)</f>
        <v>607.64824359181307</v>
      </c>
      <c r="K30" s="72">
        <f>IF(RES_hh_tes!K30=0,0,1000*11630*RES_hh_tes!K30/RES_hh_num!K30)</f>
        <v>487.81936566259617</v>
      </c>
      <c r="L30" s="72">
        <f>IF(RES_hh_tes!L30=0,0,1000*11630*RES_hh_tes!L30/RES_hh_num!L30)</f>
        <v>441.76258036831541</v>
      </c>
      <c r="M30" s="72">
        <f>IF(RES_hh_tes!M30=0,0,1000*11630*RES_hh_tes!M30/RES_hh_num!M30)</f>
        <v>441.8163322726802</v>
      </c>
      <c r="N30" s="72">
        <f>IF(RES_hh_tes!N30=0,0,1000*11630*RES_hh_tes!N30/RES_hh_num!N30)</f>
        <v>458.44185900638371</v>
      </c>
      <c r="O30" s="72">
        <f>IF(RES_hh_tes!O30=0,0,1000*11630*RES_hh_tes!O30/RES_hh_num!O30)</f>
        <v>451.97773557960045</v>
      </c>
      <c r="P30" s="72">
        <f>IF(RES_hh_tes!P30=0,0,1000*11630*RES_hh_tes!P30/RES_hh_num!P30)</f>
        <v>421.46918139529794</v>
      </c>
      <c r="Q30" s="72">
        <f>IF(RES_hh_tes!Q30=0,0,1000*11630*RES_hh_tes!Q30/RES_hh_num!Q30)</f>
        <v>454.91232222595823</v>
      </c>
      <c r="R30" s="72">
        <f>IF(RES_hh_tes!R30=0,0,1000*11630*RES_hh_tes!R30/RES_hh_num!R30)</f>
        <v>455.39368902469749</v>
      </c>
      <c r="S30" s="72">
        <f>IF(RES_hh_tes!S30=0,0,1000*11630*RES_hh_tes!S30/RES_hh_num!S30)</f>
        <v>451.81652915422643</v>
      </c>
      <c r="T30" s="72">
        <f>IF(RES_hh_tes!T30=0,0,1000*11630*RES_hh_tes!T30/RES_hh_num!T30)</f>
        <v>447.27597284660942</v>
      </c>
      <c r="U30" s="72">
        <f>IF(RES_hh_tes!U30=0,0,1000*11630*RES_hh_tes!U30/RES_hh_num!U30)</f>
        <v>440.65066936139465</v>
      </c>
      <c r="V30" s="72">
        <f>IF(RES_hh_tes!V30=0,0,1000*11630*RES_hh_tes!V30/RES_hh_num!V30)</f>
        <v>593.18489193085748</v>
      </c>
      <c r="W30" s="72">
        <f>IF(RES_hh_tes!W30=0,0,1000*11630*RES_hh_tes!W30/RES_hh_num!W30)</f>
        <v>540.39259457790354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608.04245847905077</v>
      </c>
      <c r="C31" s="72">
        <f>IF(RES_hh_tes!C31=0,0,1000*11630*RES_hh_tes!C31/RES_hh_num!C31)</f>
        <v>760.06605672274611</v>
      </c>
      <c r="D31" s="72">
        <f>IF(RES_hh_tes!D31=0,0,1000*11630*RES_hh_tes!D31/RES_hh_num!D31)</f>
        <v>600.11168091481636</v>
      </c>
      <c r="E31" s="72">
        <f>IF(RES_hh_tes!E31=0,0,1000*11630*RES_hh_tes!E31/RES_hh_num!E31)</f>
        <v>676.08836646037344</v>
      </c>
      <c r="F31" s="72">
        <f>IF(RES_hh_tes!F31=0,0,1000*11630*RES_hh_tes!F31/RES_hh_num!F31)</f>
        <v>610.90510811410672</v>
      </c>
      <c r="G31" s="72">
        <f>IF(RES_hh_tes!G31=0,0,1000*11630*RES_hh_tes!G31/RES_hh_num!G31)</f>
        <v>671.44306034470389</v>
      </c>
      <c r="H31" s="72">
        <f>IF(RES_hh_tes!H31=0,0,1000*11630*RES_hh_tes!H31/RES_hh_num!H31)</f>
        <v>582.31091190569646</v>
      </c>
      <c r="I31" s="72">
        <f>IF(RES_hh_tes!I31=0,0,1000*11630*RES_hh_tes!I31/RES_hh_num!I31)</f>
        <v>633.16803062264171</v>
      </c>
      <c r="J31" s="72">
        <f>IF(RES_hh_tes!J31=0,0,1000*11630*RES_hh_tes!J31/RES_hh_num!J31)</f>
        <v>600.84979793400828</v>
      </c>
      <c r="K31" s="72">
        <f>IF(RES_hh_tes!K31=0,0,1000*11630*RES_hh_tes!K31/RES_hh_num!K31)</f>
        <v>482.44320938146001</v>
      </c>
      <c r="L31" s="72">
        <f>IF(RES_hh_tes!L31=0,0,1000*11630*RES_hh_tes!L31/RES_hh_num!L31)</f>
        <v>449.8578428202419</v>
      </c>
      <c r="M31" s="72">
        <f>IF(RES_hh_tes!M31=0,0,1000*11630*RES_hh_tes!M31/RES_hh_num!M31)</f>
        <v>443.15135825998516</v>
      </c>
      <c r="N31" s="72">
        <f>IF(RES_hh_tes!N31=0,0,1000*11630*RES_hh_tes!N31/RES_hh_num!N31)</f>
        <v>439.93124111492295</v>
      </c>
      <c r="O31" s="72">
        <f>IF(RES_hh_tes!O31=0,0,1000*11630*RES_hh_tes!O31/RES_hh_num!O31)</f>
        <v>441.11250929168688</v>
      </c>
      <c r="P31" s="72">
        <f>IF(RES_hh_tes!P31=0,0,1000*11630*RES_hh_tes!P31/RES_hh_num!P31)</f>
        <v>444.18300495998608</v>
      </c>
      <c r="Q31" s="72">
        <f>IF(RES_hh_tes!Q31=0,0,1000*11630*RES_hh_tes!Q31/RES_hh_num!Q31)</f>
        <v>446.26559242164933</v>
      </c>
      <c r="R31" s="72">
        <f>IF(RES_hh_tes!R31=0,0,1000*11630*RES_hh_tes!R31/RES_hh_num!R31)</f>
        <v>449.20848404951238</v>
      </c>
      <c r="S31" s="72">
        <f>IF(RES_hh_tes!S31=0,0,1000*11630*RES_hh_tes!S31/RES_hh_num!S31)</f>
        <v>451.22642702696447</v>
      </c>
      <c r="T31" s="72">
        <f>IF(RES_hh_tes!T31=0,0,1000*11630*RES_hh_tes!T31/RES_hh_num!T31)</f>
        <v>446.63225643521355</v>
      </c>
      <c r="U31" s="72">
        <f>IF(RES_hh_tes!U31=0,0,1000*11630*RES_hh_tes!U31/RES_hh_num!U31)</f>
        <v>438.61037384931211</v>
      </c>
      <c r="V31" s="72">
        <f>IF(RES_hh_tes!V31=0,0,1000*11630*RES_hh_tes!V31/RES_hh_num!V31)</f>
        <v>592.81083668104623</v>
      </c>
      <c r="W31" s="72">
        <f>IF(RES_hh_tes!W31=0,0,1000*11630*RES_hh_tes!W31/RES_hh_num!W31)</f>
        <v>543.09005287122716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506.28886190035058</v>
      </c>
      <c r="C32" s="77">
        <f>IF(RES_hh_tes!C32=0,0,1000*11630*RES_hh_tes!C32/RES_hh_num!C32)</f>
        <v>591.12301006855046</v>
      </c>
      <c r="D32" s="77">
        <f>IF(RES_hh_tes!D32=0,0,1000*11630*RES_hh_tes!D32/RES_hh_num!D32)</f>
        <v>480.46114838258228</v>
      </c>
      <c r="E32" s="77">
        <f>IF(RES_hh_tes!E32=0,0,1000*11630*RES_hh_tes!E32/RES_hh_num!E32)</f>
        <v>769.6565558577081</v>
      </c>
      <c r="F32" s="77">
        <f>IF(RES_hh_tes!F32=0,0,1000*11630*RES_hh_tes!F32/RES_hh_num!F32)</f>
        <v>683.46441917445873</v>
      </c>
      <c r="G32" s="77">
        <f>IF(RES_hh_tes!G32=0,0,1000*11630*RES_hh_tes!G32/RES_hh_num!G32)</f>
        <v>624.15751120020877</v>
      </c>
      <c r="H32" s="77">
        <f>IF(RES_hh_tes!H32=0,0,1000*11630*RES_hh_tes!H32/RES_hh_num!H32)</f>
        <v>606.91016476809125</v>
      </c>
      <c r="I32" s="77">
        <f>IF(RES_hh_tes!I32=0,0,1000*11630*RES_hh_tes!I32/RES_hh_num!I32)</f>
        <v>595.57044848002931</v>
      </c>
      <c r="J32" s="77">
        <f>IF(RES_hh_tes!J32=0,0,1000*11630*RES_hh_tes!J32/RES_hh_num!J32)</f>
        <v>657.71643795240777</v>
      </c>
      <c r="K32" s="77">
        <f>IF(RES_hh_tes!K32=0,0,1000*11630*RES_hh_tes!K32/RES_hh_num!K32)</f>
        <v>455.00235842088409</v>
      </c>
      <c r="L32" s="77">
        <f>IF(RES_hh_tes!L32=0,0,1000*11630*RES_hh_tes!L32/RES_hh_num!L32)</f>
        <v>420.93353646501333</v>
      </c>
      <c r="M32" s="77">
        <f>IF(RES_hh_tes!M32=0,0,1000*11630*RES_hh_tes!M32/RES_hh_num!M32)</f>
        <v>445.17608947534575</v>
      </c>
      <c r="N32" s="77">
        <f>IF(RES_hh_tes!N32=0,0,1000*11630*RES_hh_tes!N32/RES_hh_num!N32)</f>
        <v>432.74808154799598</v>
      </c>
      <c r="O32" s="77">
        <f>IF(RES_hh_tes!O32=0,0,1000*11630*RES_hh_tes!O32/RES_hh_num!O32)</f>
        <v>434.83914675659628</v>
      </c>
      <c r="P32" s="77">
        <f>IF(RES_hh_tes!P32=0,0,1000*11630*RES_hh_tes!P32/RES_hh_num!P32)</f>
        <v>442.95956654495615</v>
      </c>
      <c r="Q32" s="77">
        <f>IF(RES_hh_tes!Q32=0,0,1000*11630*RES_hh_tes!Q32/RES_hh_num!Q32)</f>
        <v>451.21567507866331</v>
      </c>
      <c r="R32" s="77">
        <f>IF(RES_hh_tes!R32=0,0,1000*11630*RES_hh_tes!R32/RES_hh_num!R32)</f>
        <v>449.6100707531017</v>
      </c>
      <c r="S32" s="77">
        <f>IF(RES_hh_tes!S32=0,0,1000*11630*RES_hh_tes!S32/RES_hh_num!S32)</f>
        <v>453.8453979076408</v>
      </c>
      <c r="T32" s="77">
        <f>IF(RES_hh_tes!T32=0,0,1000*11630*RES_hh_tes!T32/RES_hh_num!T32)</f>
        <v>452.55467553209695</v>
      </c>
      <c r="U32" s="77">
        <f>IF(RES_hh_tes!U32=0,0,1000*11630*RES_hh_tes!U32/RES_hh_num!U32)</f>
        <v>453.45463071978156</v>
      </c>
      <c r="V32" s="77">
        <f>IF(RES_hh_tes!V32=0,0,1000*11630*RES_hh_tes!V32/RES_hh_num!V32)</f>
        <v>573.28987799096046</v>
      </c>
      <c r="W32" s="77">
        <f>IF(RES_hh_tes!W32=0,0,1000*11630*RES_hh_tes!W32/RES_hh_num!W32)</f>
        <v>554.99585976825358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1911.0995583585288</v>
      </c>
      <c r="C3" s="65">
        <f>IF(RES_hh_emi!C3=0,0,1000000*RES_hh_emi!C3/RES_hh_num!C3)</f>
        <v>1813.3327686401778</v>
      </c>
      <c r="D3" s="65">
        <f>IF(RES_hh_emi!D3=0,0,1000000*RES_hh_emi!D3/RES_hh_num!D3)</f>
        <v>2127.0020103825377</v>
      </c>
      <c r="E3" s="65">
        <f>IF(RES_hh_emi!E3=0,0,1000000*RES_hh_emi!E3/RES_hh_num!E3)</f>
        <v>2362.6750915037214</v>
      </c>
      <c r="F3" s="65">
        <f>IF(RES_hh_emi!F3=0,0,1000000*RES_hh_emi!F3/RES_hh_num!F3)</f>
        <v>2281.0234686276349</v>
      </c>
      <c r="G3" s="65">
        <f>IF(RES_hh_emi!G3=0,0,1000000*RES_hh_emi!G3/RES_hh_num!G3)</f>
        <v>2045.2341342484842</v>
      </c>
      <c r="H3" s="65">
        <f>IF(RES_hh_emi!H3=0,0,1000000*RES_hh_emi!H3/RES_hh_num!H3)</f>
        <v>1877.459072267972</v>
      </c>
      <c r="I3" s="65">
        <f>IF(RES_hh_emi!I3=0,0,1000000*RES_hh_emi!I3/RES_hh_num!I3)</f>
        <v>1442.1411681041575</v>
      </c>
      <c r="J3" s="65">
        <f>IF(RES_hh_emi!J3=0,0,1000000*RES_hh_emi!J3/RES_hh_num!J3)</f>
        <v>1598.0922348294566</v>
      </c>
      <c r="K3" s="65">
        <f>IF(RES_hh_emi!K3=0,0,1000000*RES_hh_emi!K3/RES_hh_num!K3)</f>
        <v>1488.6363761182204</v>
      </c>
      <c r="L3" s="65">
        <f>IF(RES_hh_emi!L3=0,0,1000000*RES_hh_emi!L3/RES_hh_num!L3)</f>
        <v>1510.3722726663516</v>
      </c>
      <c r="M3" s="65">
        <f>IF(RES_hh_emi!M3=0,0,1000000*RES_hh_emi!M3/RES_hh_num!M3)</f>
        <v>1279.8134131751399</v>
      </c>
      <c r="N3" s="65">
        <f>IF(RES_hh_emi!N3=0,0,1000000*RES_hh_emi!N3/RES_hh_num!N3)</f>
        <v>1149.8528157599135</v>
      </c>
      <c r="O3" s="65">
        <f>IF(RES_hh_emi!O3=0,0,1000000*RES_hh_emi!O3/RES_hh_num!O3)</f>
        <v>994.53981368890823</v>
      </c>
      <c r="P3" s="65">
        <f>IF(RES_hh_emi!P3=0,0,1000000*RES_hh_emi!P3/RES_hh_num!P3)</f>
        <v>796.002004979253</v>
      </c>
      <c r="Q3" s="65">
        <f>IF(RES_hh_emi!Q3=0,0,1000000*RES_hh_emi!Q3/RES_hh_num!Q3)</f>
        <v>847.56965967068186</v>
      </c>
      <c r="R3" s="65">
        <f>IF(RES_hh_emi!R3=0,0,1000000*RES_hh_emi!R3/RES_hh_num!R3)</f>
        <v>836.02779479466733</v>
      </c>
      <c r="S3" s="65">
        <f>IF(RES_hh_emi!S3=0,0,1000000*RES_hh_emi!S3/RES_hh_num!S3)</f>
        <v>813.22386162258272</v>
      </c>
      <c r="T3" s="65">
        <f>IF(RES_hh_emi!T3=0,0,1000000*RES_hh_emi!T3/RES_hh_num!T3)</f>
        <v>755.08705885436029</v>
      </c>
      <c r="U3" s="65">
        <f>IF(RES_hh_emi!U3=0,0,1000000*RES_hh_emi!U3/RES_hh_num!U3)</f>
        <v>733.12219662619691</v>
      </c>
      <c r="V3" s="65">
        <f>IF(RES_hh_emi!V3=0,0,1000000*RES_hh_emi!V3/RES_hh_num!V3)</f>
        <v>759.71693365657927</v>
      </c>
      <c r="W3" s="65">
        <f>IF(RES_hh_emi!W3=0,0,1000000*RES_hh_emi!W3/RES_hh_num!W3)</f>
        <v>717.76982009709911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1607.8478271959227</v>
      </c>
      <c r="C4" s="69">
        <f>IF(RES_hh_emi!C4=0,0,1000000*RES_hh_emi!C4/RES_hh_num!C4)</f>
        <v>1540.2117337902191</v>
      </c>
      <c r="D4" s="69">
        <f>IF(RES_hh_emi!D4=0,0,1000000*RES_hh_emi!D4/RES_hh_num!D4)</f>
        <v>1775.7435338157397</v>
      </c>
      <c r="E4" s="69">
        <f>IF(RES_hh_emi!E4=0,0,1000000*RES_hh_emi!E4/RES_hh_num!E4)</f>
        <v>2008.4621532141637</v>
      </c>
      <c r="F4" s="69">
        <f>IF(RES_hh_emi!F4=0,0,1000000*RES_hh_emi!F4/RES_hh_num!F4)</f>
        <v>1923.5634012114047</v>
      </c>
      <c r="G4" s="69">
        <f>IF(RES_hh_emi!G4=0,0,1000000*RES_hh_emi!G4/RES_hh_num!G4)</f>
        <v>1734.2007791438255</v>
      </c>
      <c r="H4" s="69">
        <f>IF(RES_hh_emi!H4=0,0,1000000*RES_hh_emi!H4/RES_hh_num!H4)</f>
        <v>1561.9059586429275</v>
      </c>
      <c r="I4" s="69">
        <f>IF(RES_hh_emi!I4=0,0,1000000*RES_hh_emi!I4/RES_hh_num!I4)</f>
        <v>1194.7629003821337</v>
      </c>
      <c r="J4" s="69">
        <f>IF(RES_hh_emi!J4=0,0,1000000*RES_hh_emi!J4/RES_hh_num!J4)</f>
        <v>1331.1472948304872</v>
      </c>
      <c r="K4" s="69">
        <f>IF(RES_hh_emi!K4=0,0,1000000*RES_hh_emi!K4/RES_hh_num!K4)</f>
        <v>1221.3831438693462</v>
      </c>
      <c r="L4" s="69">
        <f>IF(RES_hh_emi!L4=0,0,1000000*RES_hh_emi!L4/RES_hh_num!L4)</f>
        <v>1252.27642425212</v>
      </c>
      <c r="M4" s="69">
        <f>IF(RES_hh_emi!M4=0,0,1000000*RES_hh_emi!M4/RES_hh_num!M4)</f>
        <v>1044.4089659653314</v>
      </c>
      <c r="N4" s="69">
        <f>IF(RES_hh_emi!N4=0,0,1000000*RES_hh_emi!N4/RES_hh_num!N4)</f>
        <v>930.86286092095145</v>
      </c>
      <c r="O4" s="69">
        <f>IF(RES_hh_emi!O4=0,0,1000000*RES_hh_emi!O4/RES_hh_num!O4)</f>
        <v>798.52667707346143</v>
      </c>
      <c r="P4" s="69">
        <f>IF(RES_hh_emi!P4=0,0,1000000*RES_hh_emi!P4/RES_hh_num!P4)</f>
        <v>613.90348482528168</v>
      </c>
      <c r="Q4" s="69">
        <f>IF(RES_hh_emi!Q4=0,0,1000000*RES_hh_emi!Q4/RES_hh_num!Q4)</f>
        <v>671.93575702532632</v>
      </c>
      <c r="R4" s="69">
        <f>IF(RES_hh_emi!R4=0,0,1000000*RES_hh_emi!R4/RES_hh_num!R4)</f>
        <v>666.98139157800699</v>
      </c>
      <c r="S4" s="69">
        <f>IF(RES_hh_emi!S4=0,0,1000000*RES_hh_emi!S4/RES_hh_num!S4)</f>
        <v>645.41076970722804</v>
      </c>
      <c r="T4" s="69">
        <f>IF(RES_hh_emi!T4=0,0,1000000*RES_hh_emi!T4/RES_hh_num!T4)</f>
        <v>591.54876743161537</v>
      </c>
      <c r="U4" s="69">
        <f>IF(RES_hh_emi!U4=0,0,1000000*RES_hh_emi!U4/RES_hh_num!U4)</f>
        <v>575.11877023355862</v>
      </c>
      <c r="V4" s="69">
        <f>IF(RES_hh_emi!V4=0,0,1000000*RES_hh_emi!V4/RES_hh_num!V4)</f>
        <v>591.88585521455434</v>
      </c>
      <c r="W4" s="69">
        <f>IF(RES_hh_emi!W4=0,0,1000000*RES_hh_emi!W4/RES_hh_num!W4)</f>
        <v>566.01857109850471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3137.4141198659017</v>
      </c>
      <c r="C6" s="72">
        <f>IF(RES_hh_emi!C6=0,0,1000000*RES_hh_emi!C6/RES_hh_num!C6)</f>
        <v>3028.5452553261221</v>
      </c>
      <c r="D6" s="72">
        <f>IF(RES_hh_emi!D6=0,0,1000000*RES_hh_emi!D6/RES_hh_num!D6)</f>
        <v>3570.0640882833686</v>
      </c>
      <c r="E6" s="72">
        <f>IF(RES_hh_emi!E6=0,0,1000000*RES_hh_emi!E6/RES_hh_num!E6)</f>
        <v>4597.1301603007832</v>
      </c>
      <c r="F6" s="72">
        <f>IF(RES_hh_emi!F6=0,0,1000000*RES_hh_emi!F6/RES_hh_num!F6)</f>
        <v>3783.4616032316276</v>
      </c>
      <c r="G6" s="72">
        <f>IF(RES_hh_emi!G6=0,0,1000000*RES_hh_emi!G6/RES_hh_num!G6)</f>
        <v>4093.5423557475801</v>
      </c>
      <c r="H6" s="72">
        <f>IF(RES_hh_emi!H6=0,0,1000000*RES_hh_emi!H6/RES_hh_num!H6)</f>
        <v>3084.4520760248502</v>
      </c>
      <c r="I6" s="72">
        <f>IF(RES_hh_emi!I6=0,0,1000000*RES_hh_emi!I6/RES_hh_num!I6)</f>
        <v>3297.6889782140888</v>
      </c>
      <c r="J6" s="72">
        <f>IF(RES_hh_emi!J6=0,0,1000000*RES_hh_emi!J6/RES_hh_num!J6)</f>
        <v>4499.3250716567209</v>
      </c>
      <c r="K6" s="72">
        <f>IF(RES_hh_emi!K6=0,0,1000000*RES_hh_emi!K6/RES_hh_num!K6)</f>
        <v>3136.7674630377242</v>
      </c>
      <c r="L6" s="72">
        <f>IF(RES_hh_emi!L6=0,0,1000000*RES_hh_emi!L6/RES_hh_num!L6)</f>
        <v>3187.3096102794775</v>
      </c>
      <c r="M6" s="72">
        <f>IF(RES_hh_emi!M6=0,0,1000000*RES_hh_emi!M6/RES_hh_num!M6)</f>
        <v>3594.4341106630818</v>
      </c>
      <c r="N6" s="72">
        <f>IF(RES_hh_emi!N6=0,0,1000000*RES_hh_emi!N6/RES_hh_num!N6)</f>
        <v>3376.7880690598863</v>
      </c>
      <c r="O6" s="72">
        <f>IF(RES_hh_emi!O6=0,0,1000000*RES_hh_emi!O6/RES_hh_num!O6)</f>
        <v>2500.3783598360642</v>
      </c>
      <c r="P6" s="72">
        <f>IF(RES_hh_emi!P6=0,0,1000000*RES_hh_emi!P6/RES_hh_num!P6)</f>
        <v>1511.8698682368442</v>
      </c>
      <c r="Q6" s="72">
        <f>IF(RES_hh_emi!Q6=0,0,1000000*RES_hh_emi!Q6/RES_hh_num!Q6)</f>
        <v>3157.8898803577172</v>
      </c>
      <c r="R6" s="72">
        <f>IF(RES_hh_emi!R6=0,0,1000000*RES_hh_emi!R6/RES_hh_num!R6)</f>
        <v>2989.1220907808097</v>
      </c>
      <c r="S6" s="72">
        <f>IF(RES_hh_emi!S6=0,0,1000000*RES_hh_emi!S6/RES_hh_num!S6)</f>
        <v>2982.8842696717429</v>
      </c>
      <c r="T6" s="72">
        <f>IF(RES_hh_emi!T6=0,0,1000000*RES_hh_emi!T6/RES_hh_num!T6)</f>
        <v>2451.3086504739313</v>
      </c>
      <c r="U6" s="72">
        <f>IF(RES_hh_emi!U6=0,0,1000000*RES_hh_emi!U6/RES_hh_num!U6)</f>
        <v>2502.1293806374019</v>
      </c>
      <c r="V6" s="72">
        <f>IF(RES_hh_emi!V6=0,0,1000000*RES_hh_emi!V6/RES_hh_num!V6)</f>
        <v>1893.5447763975135</v>
      </c>
      <c r="W6" s="72">
        <f>IF(RES_hh_emi!W6=0,0,1000000*RES_hh_emi!W6/RES_hh_num!W6)</f>
        <v>2980.5181031326283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4038.7348610854233</v>
      </c>
      <c r="C7" s="72">
        <f>IF(RES_hh_emi!C7=0,0,1000000*RES_hh_emi!C7/RES_hh_num!C7)</f>
        <v>3842.496441258339</v>
      </c>
      <c r="D7" s="72">
        <f>IF(RES_hh_emi!D7=0,0,1000000*RES_hh_emi!D7/RES_hh_num!D7)</f>
        <v>4538.142887868742</v>
      </c>
      <c r="E7" s="72">
        <f>IF(RES_hh_emi!E7=0,0,1000000*RES_hh_emi!E7/RES_hh_num!E7)</f>
        <v>4999.4740293382129</v>
      </c>
      <c r="F7" s="72">
        <f>IF(RES_hh_emi!F7=0,0,1000000*RES_hh_emi!F7/RES_hh_num!F7)</f>
        <v>4854.6321173171737</v>
      </c>
      <c r="G7" s="72">
        <f>IF(RES_hh_emi!G7=0,0,1000000*RES_hh_emi!G7/RES_hh_num!G7)</f>
        <v>4723.7638034509055</v>
      </c>
      <c r="H7" s="72">
        <f>IF(RES_hh_emi!H7=0,0,1000000*RES_hh_emi!H7/RES_hh_num!H7)</f>
        <v>4769.4248584395918</v>
      </c>
      <c r="I7" s="72">
        <f>IF(RES_hh_emi!I7=0,0,1000000*RES_hh_emi!I7/RES_hh_num!I7)</f>
        <v>3938.0778846602211</v>
      </c>
      <c r="J7" s="72">
        <f>IF(RES_hh_emi!J7=0,0,1000000*RES_hh_emi!J7/RES_hh_num!J7)</f>
        <v>4449.2511504120021</v>
      </c>
      <c r="K7" s="72">
        <f>IF(RES_hh_emi!K7=0,0,1000000*RES_hh_emi!K7/RES_hh_num!K7)</f>
        <v>4319.7875612531925</v>
      </c>
      <c r="L7" s="72">
        <f>IF(RES_hh_emi!L7=0,0,1000000*RES_hh_emi!L7/RES_hh_num!L7)</f>
        <v>4643.2062622345775</v>
      </c>
      <c r="M7" s="72">
        <f>IF(RES_hh_emi!M7=0,0,1000000*RES_hh_emi!M7/RES_hh_num!M7)</f>
        <v>3992.7783066614752</v>
      </c>
      <c r="N7" s="72">
        <f>IF(RES_hh_emi!N7=0,0,1000000*RES_hh_emi!N7/RES_hh_num!N7)</f>
        <v>3822.9308822930129</v>
      </c>
      <c r="O7" s="72">
        <f>IF(RES_hh_emi!O7=0,0,1000000*RES_hh_emi!O7/RES_hh_num!O7)</f>
        <v>3569.5594436055544</v>
      </c>
      <c r="P7" s="72">
        <f>IF(RES_hh_emi!P7=0,0,1000000*RES_hh_emi!P7/RES_hh_num!P7)</f>
        <v>3099.77112093817</v>
      </c>
      <c r="Q7" s="72">
        <f>IF(RES_hh_emi!Q7=0,0,1000000*RES_hh_emi!Q7/RES_hh_num!Q7)</f>
        <v>3425.8619422528809</v>
      </c>
      <c r="R7" s="72">
        <f>IF(RES_hh_emi!R7=0,0,1000000*RES_hh_emi!R7/RES_hh_num!R7)</f>
        <v>3438.948108240369</v>
      </c>
      <c r="S7" s="72">
        <f>IF(RES_hh_emi!S7=0,0,1000000*RES_hh_emi!S7/RES_hh_num!S7)</f>
        <v>3256.5734167377709</v>
      </c>
      <c r="T7" s="72">
        <f>IF(RES_hh_emi!T7=0,0,1000000*RES_hh_emi!T7/RES_hh_num!T7)</f>
        <v>2971.6633218775446</v>
      </c>
      <c r="U7" s="72">
        <f>IF(RES_hh_emi!U7=0,0,1000000*RES_hh_emi!U7/RES_hh_num!U7)</f>
        <v>2959.8802749902961</v>
      </c>
      <c r="V7" s="72">
        <f>IF(RES_hh_emi!V7=0,0,1000000*RES_hh_emi!V7/RES_hh_num!V7)</f>
        <v>3390.7184217284175</v>
      </c>
      <c r="W7" s="72">
        <f>IF(RES_hh_emi!W7=0,0,1000000*RES_hh_emi!W7/RES_hh_num!W7)</f>
        <v>2936.2168413423178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2857.383311060396</v>
      </c>
      <c r="C8" s="72">
        <f>IF(RES_hh_emi!C8=0,0,1000000*RES_hh_emi!C8/RES_hh_num!C8)</f>
        <v>2955.4097461304177</v>
      </c>
      <c r="D8" s="72">
        <f>IF(RES_hh_emi!D8=0,0,1000000*RES_hh_emi!D8/RES_hh_num!D8)</f>
        <v>2764.7842037437699</v>
      </c>
      <c r="E8" s="72">
        <f>IF(RES_hh_emi!E8=0,0,1000000*RES_hh_emi!E8/RES_hh_num!E8)</f>
        <v>3086.9833663926265</v>
      </c>
      <c r="F8" s="72">
        <f>IF(RES_hh_emi!F8=0,0,1000000*RES_hh_emi!F8/RES_hh_num!F8)</f>
        <v>3146.8865675439474</v>
      </c>
      <c r="G8" s="72">
        <f>IF(RES_hh_emi!G8=0,0,1000000*RES_hh_emi!G8/RES_hh_num!G8)</f>
        <v>3139.2785211980913</v>
      </c>
      <c r="H8" s="72">
        <f>IF(RES_hh_emi!H8=0,0,1000000*RES_hh_emi!H8/RES_hh_num!H8)</f>
        <v>2797.7940784107013</v>
      </c>
      <c r="I8" s="72">
        <f>IF(RES_hh_emi!I8=0,0,1000000*RES_hh_emi!I8/RES_hh_num!I8)</f>
        <v>2523.2229207574542</v>
      </c>
      <c r="J8" s="72">
        <f>IF(RES_hh_emi!J8=0,0,1000000*RES_hh_emi!J8/RES_hh_num!J8)</f>
        <v>2786.7507108879195</v>
      </c>
      <c r="K8" s="72">
        <f>IF(RES_hh_emi!K8=0,0,1000000*RES_hh_emi!K8/RES_hh_num!K8)</f>
        <v>2665.4705786687191</v>
      </c>
      <c r="L8" s="72">
        <f>IF(RES_hh_emi!L8=0,0,1000000*RES_hh_emi!L8/RES_hh_num!L8)</f>
        <v>2687.3637619742744</v>
      </c>
      <c r="M8" s="72">
        <f>IF(RES_hh_emi!M8=0,0,1000000*RES_hh_emi!M8/RES_hh_num!M8)</f>
        <v>2504.832539462931</v>
      </c>
      <c r="N8" s="72">
        <f>IF(RES_hh_emi!N8=0,0,1000000*RES_hh_emi!N8/RES_hh_num!N8)</f>
        <v>2494.7877022469547</v>
      </c>
      <c r="O8" s="72">
        <f>IF(RES_hh_emi!O8=0,0,1000000*RES_hh_emi!O8/RES_hh_num!O8)</f>
        <v>2434.0794711252538</v>
      </c>
      <c r="P8" s="72">
        <f>IF(RES_hh_emi!P8=0,0,1000000*RES_hh_emi!P8/RES_hh_num!P8)</f>
        <v>1821.142968934482</v>
      </c>
      <c r="Q8" s="72">
        <f>IF(RES_hh_emi!Q8=0,0,1000000*RES_hh_emi!Q8/RES_hh_num!Q8)</f>
        <v>2123.5380126860855</v>
      </c>
      <c r="R8" s="72">
        <f>IF(RES_hh_emi!R8=0,0,1000000*RES_hh_emi!R8/RES_hh_num!R8)</f>
        <v>2244.0710614398231</v>
      </c>
      <c r="S8" s="72">
        <f>IF(RES_hh_emi!S8=0,0,1000000*RES_hh_emi!S8/RES_hh_num!S8)</f>
        <v>2190.755304445825</v>
      </c>
      <c r="T8" s="72">
        <f>IF(RES_hh_emi!T8=0,0,1000000*RES_hh_emi!T8/RES_hh_num!T8)</f>
        <v>1969.5687352714851</v>
      </c>
      <c r="U8" s="72">
        <f>IF(RES_hh_emi!U8=0,0,1000000*RES_hh_emi!U8/RES_hh_num!U8)</f>
        <v>1878.8263221566187</v>
      </c>
      <c r="V8" s="72">
        <f>IF(RES_hh_emi!V8=0,0,1000000*RES_hh_emi!V8/RES_hh_num!V8)</f>
        <v>1913.6531319343865</v>
      </c>
      <c r="W8" s="72">
        <f>IF(RES_hh_emi!W8=0,0,1000000*RES_hh_emi!W8/RES_hh_num!W8)</f>
        <v>2113.2017834140884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215.28015729248307</v>
      </c>
      <c r="C17" s="69">
        <f>IF(RES_hh_emi!C17=0,0,1000000*RES_hh_emi!C17/RES_hh_num!C17)</f>
        <v>182.13439145821852</v>
      </c>
      <c r="D17" s="69">
        <f>IF(RES_hh_emi!D17=0,0,1000000*RES_hh_emi!D17/RES_hh_num!D17)</f>
        <v>240.80731424570953</v>
      </c>
      <c r="E17" s="69">
        <f>IF(RES_hh_emi!E17=0,0,1000000*RES_hh_emi!E17/RES_hh_num!E17)</f>
        <v>264.81874512462508</v>
      </c>
      <c r="F17" s="69">
        <f>IF(RES_hh_emi!F17=0,0,1000000*RES_hh_emi!F17/RES_hh_num!F17)</f>
        <v>272.87827275056202</v>
      </c>
      <c r="G17" s="69">
        <f>IF(RES_hh_emi!G17=0,0,1000000*RES_hh_emi!G17/RES_hh_num!G17)</f>
        <v>216.96529950536291</v>
      </c>
      <c r="H17" s="69">
        <f>IF(RES_hh_emi!H17=0,0,1000000*RES_hh_emi!H17/RES_hh_num!H17)</f>
        <v>235.39277620059505</v>
      </c>
      <c r="I17" s="69">
        <f>IF(RES_hh_emi!I17=0,0,1000000*RES_hh_emi!I17/RES_hh_num!I17)</f>
        <v>172.0914771101998</v>
      </c>
      <c r="J17" s="69">
        <f>IF(RES_hh_emi!J17=0,0,1000000*RES_hh_emi!J17/RES_hh_num!J17)</f>
        <v>193.92341457073334</v>
      </c>
      <c r="K17" s="69">
        <f>IF(RES_hh_emi!K17=0,0,1000000*RES_hh_emi!K17/RES_hh_num!K17)</f>
        <v>193.24481682059519</v>
      </c>
      <c r="L17" s="69">
        <f>IF(RES_hh_emi!L17=0,0,1000000*RES_hh_emi!L17/RES_hh_num!L17)</f>
        <v>189.78941436527757</v>
      </c>
      <c r="M17" s="69">
        <f>IF(RES_hh_emi!M17=0,0,1000000*RES_hh_emi!M17/RES_hh_num!M17)</f>
        <v>168.19445001339662</v>
      </c>
      <c r="N17" s="69">
        <f>IF(RES_hh_emi!N17=0,0,1000000*RES_hh_emi!N17/RES_hh_num!N17)</f>
        <v>153.13300550259279</v>
      </c>
      <c r="O17" s="69">
        <f>IF(RES_hh_emi!O17=0,0,1000000*RES_hh_emi!O17/RES_hh_num!O17)</f>
        <v>132.05751308589629</v>
      </c>
      <c r="P17" s="69">
        <f>IF(RES_hh_emi!P17=0,0,1000000*RES_hh_emi!P17/RES_hh_num!P17)</f>
        <v>120.61864910990295</v>
      </c>
      <c r="Q17" s="69">
        <f>IF(RES_hh_emi!Q17=0,0,1000000*RES_hh_emi!Q17/RES_hh_num!Q17)</f>
        <v>115.44075133880223</v>
      </c>
      <c r="R17" s="69">
        <f>IF(RES_hh_emi!R17=0,0,1000000*RES_hh_emi!R17/RES_hh_num!R17)</f>
        <v>110.89895188481772</v>
      </c>
      <c r="S17" s="69">
        <f>IF(RES_hh_emi!S17=0,0,1000000*RES_hh_emi!S17/RES_hh_num!S17)</f>
        <v>111.27146491269148</v>
      </c>
      <c r="T17" s="69">
        <f>IF(RES_hh_emi!T17=0,0,1000000*RES_hh_emi!T17/RES_hh_num!T17)</f>
        <v>109.05672419269567</v>
      </c>
      <c r="U17" s="69">
        <f>IF(RES_hh_emi!U17=0,0,1000000*RES_hh_emi!U17/RES_hh_num!U17)</f>
        <v>106.1600430135005</v>
      </c>
      <c r="V17" s="69">
        <f>IF(RES_hh_emi!V17=0,0,1000000*RES_hh_emi!V17/RES_hh_num!V17)</f>
        <v>98.666569616867534</v>
      </c>
      <c r="W17" s="69">
        <f>IF(RES_hh_emi!W17=0,0,1000000*RES_hh_emi!W17/RES_hh_num!W17)</f>
        <v>89.743318098540698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613.81005004468363</v>
      </c>
      <c r="C19" s="72">
        <f>IF(RES_hh_emi!C19=0,0,1000000*RES_hh_emi!C19/RES_hh_num!C19)</f>
        <v>547.36489134356975</v>
      </c>
      <c r="D19" s="72">
        <f>IF(RES_hh_emi!D19=0,0,1000000*RES_hh_emi!D19/RES_hh_num!D19)</f>
        <v>701.2440243367148</v>
      </c>
      <c r="E19" s="72">
        <f>IF(RES_hh_emi!E19=0,0,1000000*RES_hh_emi!E19/RES_hh_num!E19)</f>
        <v>655.71142031781449</v>
      </c>
      <c r="F19" s="72">
        <f>IF(RES_hh_emi!F19=0,0,1000000*RES_hh_emi!F19/RES_hh_num!F19)</f>
        <v>644.42939802608805</v>
      </c>
      <c r="G19" s="72">
        <f>IF(RES_hh_emi!G19=0,0,1000000*RES_hh_emi!G19/RES_hh_num!G19)</f>
        <v>704.22225353651766</v>
      </c>
      <c r="H19" s="72">
        <f>IF(RES_hh_emi!H19=0,0,1000000*RES_hh_emi!H19/RES_hh_num!H19)</f>
        <v>612.27599445625845</v>
      </c>
      <c r="I19" s="72">
        <f>IF(RES_hh_emi!I19=0,0,1000000*RES_hh_emi!I19/RES_hh_num!I19)</f>
        <v>633.15109385508129</v>
      </c>
      <c r="J19" s="72">
        <f>IF(RES_hh_emi!J19=0,0,1000000*RES_hh_emi!J19/RES_hh_num!J19)</f>
        <v>702.81703283732816</v>
      </c>
      <c r="K19" s="72">
        <f>IF(RES_hh_emi!K19=0,0,1000000*RES_hh_emi!K19/RES_hh_num!K19)</f>
        <v>645.72211665248722</v>
      </c>
      <c r="L19" s="72">
        <f>IF(RES_hh_emi!L19=0,0,1000000*RES_hh_emi!L19/RES_hh_num!L19)</f>
        <v>623.21292639749493</v>
      </c>
      <c r="M19" s="72">
        <f>IF(RES_hh_emi!M19=0,0,1000000*RES_hh_emi!M19/RES_hh_num!M19)</f>
        <v>761.86014359504168</v>
      </c>
      <c r="N19" s="72">
        <f>IF(RES_hh_emi!N19=0,0,1000000*RES_hh_emi!N19/RES_hh_num!N19)</f>
        <v>676.83587598004249</v>
      </c>
      <c r="O19" s="72">
        <f>IF(RES_hh_emi!O19=0,0,1000000*RES_hh_emi!O19/RES_hh_num!O19)</f>
        <v>549.32421854157326</v>
      </c>
      <c r="P19" s="72">
        <f>IF(RES_hh_emi!P19=0,0,1000000*RES_hh_emi!P19/RES_hh_num!P19)</f>
        <v>429.85295424645545</v>
      </c>
      <c r="Q19" s="72">
        <f>IF(RES_hh_emi!Q19=0,0,1000000*RES_hh_emi!Q19/RES_hh_num!Q19)</f>
        <v>654.9711739692483</v>
      </c>
      <c r="R19" s="72">
        <f>IF(RES_hh_emi!R19=0,0,1000000*RES_hh_emi!R19/RES_hh_num!R19)</f>
        <v>560.5993474704253</v>
      </c>
      <c r="S19" s="72">
        <f>IF(RES_hh_emi!S19=0,0,1000000*RES_hh_emi!S19/RES_hh_num!S19)</f>
        <v>595.61859363388692</v>
      </c>
      <c r="T19" s="72">
        <f>IF(RES_hh_emi!T19=0,0,1000000*RES_hh_emi!T19/RES_hh_num!T19)</f>
        <v>553.68861321677582</v>
      </c>
      <c r="U19" s="72">
        <f>IF(RES_hh_emi!U19=0,0,1000000*RES_hh_emi!U19/RES_hh_num!U19)</f>
        <v>573.18904035707726</v>
      </c>
      <c r="V19" s="72">
        <f>IF(RES_hh_emi!V19=0,0,1000000*RES_hh_emi!V19/RES_hh_num!V19)</f>
        <v>370.50321771506998</v>
      </c>
      <c r="W19" s="72">
        <f>IF(RES_hh_emi!W19=0,0,1000000*RES_hh_emi!W19/RES_hh_num!W19)</f>
        <v>525.42211306221088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747.33225883195837</v>
      </c>
      <c r="C20" s="72">
        <f>IF(RES_hh_emi!C20=0,0,1000000*RES_hh_emi!C20/RES_hh_num!C20)</f>
        <v>618.61127874747024</v>
      </c>
      <c r="D20" s="72">
        <f>IF(RES_hh_emi!D20=0,0,1000000*RES_hh_emi!D20/RES_hh_num!D20)</f>
        <v>837.03471271963224</v>
      </c>
      <c r="E20" s="72">
        <f>IF(RES_hh_emi!E20=0,0,1000000*RES_hh_emi!E20/RES_hh_num!E20)</f>
        <v>930.89110074836287</v>
      </c>
      <c r="F20" s="72">
        <f>IF(RES_hh_emi!F20=0,0,1000000*RES_hh_emi!F20/RES_hh_num!F20)</f>
        <v>960.91509396194976</v>
      </c>
      <c r="G20" s="72">
        <f>IF(RES_hh_emi!G20=0,0,1000000*RES_hh_emi!G20/RES_hh_num!G20)</f>
        <v>804.17210795935159</v>
      </c>
      <c r="H20" s="72">
        <f>IF(RES_hh_emi!H20=0,0,1000000*RES_hh_emi!H20/RES_hh_num!H20)</f>
        <v>986.41749678011047</v>
      </c>
      <c r="I20" s="72">
        <f>IF(RES_hh_emi!I20=0,0,1000000*RES_hh_emi!I20/RES_hh_num!I20)</f>
        <v>759.69907239055544</v>
      </c>
      <c r="J20" s="72">
        <f>IF(RES_hh_emi!J20=0,0,1000000*RES_hh_emi!J20/RES_hh_num!J20)</f>
        <v>876.44662251295256</v>
      </c>
      <c r="K20" s="72">
        <f>IF(RES_hh_emi!K20=0,0,1000000*RES_hh_emi!K20/RES_hh_num!K20)</f>
        <v>912.52891063730431</v>
      </c>
      <c r="L20" s="72">
        <f>IF(RES_hh_emi!L20=0,0,1000000*RES_hh_emi!L20/RES_hh_num!L20)</f>
        <v>948.71794268791973</v>
      </c>
      <c r="M20" s="72">
        <f>IF(RES_hh_emi!M20=0,0,1000000*RES_hh_emi!M20/RES_hh_num!M20)</f>
        <v>848.25162621438153</v>
      </c>
      <c r="N20" s="72">
        <f>IF(RES_hh_emi!N20=0,0,1000000*RES_hh_emi!N20/RES_hh_num!N20)</f>
        <v>827.78536968678077</v>
      </c>
      <c r="O20" s="72">
        <f>IF(RES_hh_emi!O20=0,0,1000000*RES_hh_emi!O20/RES_hh_num!O20)</f>
        <v>770.68374555832202</v>
      </c>
      <c r="P20" s="72">
        <f>IF(RES_hh_emi!P20=0,0,1000000*RES_hh_emi!P20/RES_hh_num!P20)</f>
        <v>814.27782126951411</v>
      </c>
      <c r="Q20" s="72">
        <f>IF(RES_hh_emi!Q20=0,0,1000000*RES_hh_emi!Q20/RES_hh_num!Q20)</f>
        <v>762.39136280726154</v>
      </c>
      <c r="R20" s="72">
        <f>IF(RES_hh_emi!R20=0,0,1000000*RES_hh_emi!R20/RES_hh_num!R20)</f>
        <v>724.38527041700729</v>
      </c>
      <c r="S20" s="72">
        <f>IF(RES_hh_emi!S20=0,0,1000000*RES_hh_emi!S20/RES_hh_num!S20)</f>
        <v>698.82879851238533</v>
      </c>
      <c r="T20" s="72">
        <f>IF(RES_hh_emi!T20=0,0,1000000*RES_hh_emi!T20/RES_hh_num!T20)</f>
        <v>689.70853475935633</v>
      </c>
      <c r="U20" s="72">
        <f>IF(RES_hh_emi!U20=0,0,1000000*RES_hh_emi!U20/RES_hh_num!U20)</f>
        <v>689.99018416484171</v>
      </c>
      <c r="V20" s="72">
        <f>IF(RES_hh_emi!V20=0,0,1000000*RES_hh_emi!V20/RES_hh_num!V20)</f>
        <v>718.98478260869558</v>
      </c>
      <c r="W20" s="72">
        <f>IF(RES_hh_emi!W20=0,0,1000000*RES_hh_emi!W20/RES_hh_num!W20)</f>
        <v>568.48411358403655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580.60091465652852</v>
      </c>
      <c r="C21" s="72">
        <f>IF(RES_hh_emi!C21=0,0,1000000*RES_hh_emi!C21/RES_hh_num!C21)</f>
        <v>523.86038345152917</v>
      </c>
      <c r="D21" s="72">
        <f>IF(RES_hh_emi!D21=0,0,1000000*RES_hh_emi!D21/RES_hh_num!D21)</f>
        <v>566.10644778977962</v>
      </c>
      <c r="E21" s="72">
        <f>IF(RES_hh_emi!E21=0,0,1000000*RES_hh_emi!E21/RES_hh_num!E21)</f>
        <v>627.41185647954671</v>
      </c>
      <c r="F21" s="72">
        <f>IF(RES_hh_emi!F21=0,0,1000000*RES_hh_emi!F21/RES_hh_num!F21)</f>
        <v>681.22034806363217</v>
      </c>
      <c r="G21" s="72">
        <f>IF(RES_hh_emi!G21=0,0,1000000*RES_hh_emi!G21/RES_hh_num!G21)</f>
        <v>586.00972435050369</v>
      </c>
      <c r="H21" s="72">
        <f>IF(RES_hh_emi!H21=0,0,1000000*RES_hh_emi!H21/RES_hh_num!H21)</f>
        <v>635.50859209205748</v>
      </c>
      <c r="I21" s="72">
        <f>IF(RES_hh_emi!I21=0,0,1000000*RES_hh_emi!I21/RES_hh_num!I21)</f>
        <v>535.40543033404253</v>
      </c>
      <c r="J21" s="72">
        <f>IF(RES_hh_emi!J21=0,0,1000000*RES_hh_emi!J21/RES_hh_num!J21)</f>
        <v>601.99621540644068</v>
      </c>
      <c r="K21" s="72">
        <f>IF(RES_hh_emi!K21=0,0,1000000*RES_hh_emi!K21/RES_hh_num!K21)</f>
        <v>610.55848341702563</v>
      </c>
      <c r="L21" s="72">
        <f>IF(RES_hh_emi!L21=0,0,1000000*RES_hh_emi!L21/RES_hh_num!L21)</f>
        <v>583.34969838638926</v>
      </c>
      <c r="M21" s="72">
        <f>IF(RES_hh_emi!M21=0,0,1000000*RES_hh_emi!M21/RES_hh_num!M21)</f>
        <v>573.36658539677694</v>
      </c>
      <c r="N21" s="72">
        <f>IF(RES_hh_emi!N21=0,0,1000000*RES_hh_emi!N21/RES_hh_num!N21)</f>
        <v>578.18193232375916</v>
      </c>
      <c r="O21" s="72">
        <f>IF(RES_hh_emi!O21=0,0,1000000*RES_hh_emi!O21/RES_hh_num!O21)</f>
        <v>558.31419062485713</v>
      </c>
      <c r="P21" s="72">
        <f>IF(RES_hh_emi!P21=0,0,1000000*RES_hh_emi!P21/RES_hh_num!P21)</f>
        <v>496.21649014691224</v>
      </c>
      <c r="Q21" s="72">
        <f>IF(RES_hh_emi!Q21=0,0,1000000*RES_hh_emi!Q21/RES_hh_num!Q21)</f>
        <v>501.77161748068551</v>
      </c>
      <c r="R21" s="72">
        <f>IF(RES_hh_emi!R21=0,0,1000000*RES_hh_emi!R21/RES_hh_num!R21)</f>
        <v>510.85166194635167</v>
      </c>
      <c r="S21" s="72">
        <f>IF(RES_hh_emi!S21=0,0,1000000*RES_hh_emi!S21/RES_hh_num!S21)</f>
        <v>508.84427030307734</v>
      </c>
      <c r="T21" s="72">
        <f>IF(RES_hh_emi!T21=0,0,1000000*RES_hh_emi!T21/RES_hh_num!T21)</f>
        <v>482.54707533534378</v>
      </c>
      <c r="U21" s="72">
        <f>IF(RES_hh_emi!U21=0,0,1000000*RES_hh_emi!U21/RES_hh_num!U21)</f>
        <v>458.83444063739341</v>
      </c>
      <c r="V21" s="72">
        <f>IF(RES_hh_emi!V21=0,0,1000000*RES_hh_emi!V21/RES_hh_num!V21)</f>
        <v>426.28180287864694</v>
      </c>
      <c r="W21" s="72">
        <f>IF(RES_hh_emi!W21=0,0,1000000*RES_hh_emi!W21/RES_hh_num!W21)</f>
        <v>429.10089969738141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87.97157387012308</v>
      </c>
      <c r="C27" s="69">
        <f>IF(RES_hh_emi!C27=0,0,1000000*RES_hh_emi!C27/RES_hh_num!C27)</f>
        <v>90.986643391740387</v>
      </c>
      <c r="D27" s="69">
        <f>IF(RES_hh_emi!D27=0,0,1000000*RES_hh_emi!D27/RES_hh_num!D27)</f>
        <v>110.45116232108808</v>
      </c>
      <c r="E27" s="69">
        <f>IF(RES_hh_emi!E27=0,0,1000000*RES_hh_emi!E27/RES_hh_num!E27)</f>
        <v>89.394193164932233</v>
      </c>
      <c r="F27" s="69">
        <f>IF(RES_hh_emi!F27=0,0,1000000*RES_hh_emi!F27/RES_hh_num!F27)</f>
        <v>84.581794665668411</v>
      </c>
      <c r="G27" s="69">
        <f>IF(RES_hh_emi!G27=0,0,1000000*RES_hh_emi!G27/RES_hh_num!G27)</f>
        <v>94.068055599295874</v>
      </c>
      <c r="H27" s="69">
        <f>IF(RES_hh_emi!H27=0,0,1000000*RES_hh_emi!H27/RES_hh_num!H27)</f>
        <v>80.160337424449196</v>
      </c>
      <c r="I27" s="69">
        <f>IF(RES_hh_emi!I27=0,0,1000000*RES_hh_emi!I27/RES_hh_num!I27)</f>
        <v>75.28679061182423</v>
      </c>
      <c r="J27" s="69">
        <f>IF(RES_hh_emi!J27=0,0,1000000*RES_hh_emi!J27/RES_hh_num!J27)</f>
        <v>73.021525428236089</v>
      </c>
      <c r="K27" s="69">
        <f>IF(RES_hh_emi!K27=0,0,1000000*RES_hh_emi!K27/RES_hh_num!K27)</f>
        <v>74.008415428278909</v>
      </c>
      <c r="L27" s="69">
        <f>IF(RES_hh_emi!L27=0,0,1000000*RES_hh_emi!L27/RES_hh_num!L27)</f>
        <v>68.306434048953989</v>
      </c>
      <c r="M27" s="69">
        <f>IF(RES_hh_emi!M27=0,0,1000000*RES_hh_emi!M27/RES_hh_num!M27)</f>
        <v>67.209997196412061</v>
      </c>
      <c r="N27" s="69">
        <f>IF(RES_hh_emi!N27=0,0,1000000*RES_hh_emi!N27/RES_hh_num!N27)</f>
        <v>65.856949336369112</v>
      </c>
      <c r="O27" s="69">
        <f>IF(RES_hh_emi!O27=0,0,1000000*RES_hh_emi!O27/RES_hh_num!O27)</f>
        <v>63.955623529550429</v>
      </c>
      <c r="P27" s="69">
        <f>IF(RES_hh_emi!P27=0,0,1000000*RES_hh_emi!P27/RES_hh_num!P27)</f>
        <v>61.479871044068467</v>
      </c>
      <c r="Q27" s="69">
        <f>IF(RES_hh_emi!Q27=0,0,1000000*RES_hh_emi!Q27/RES_hh_num!Q27)</f>
        <v>60.193151306553425</v>
      </c>
      <c r="R27" s="69">
        <f>IF(RES_hh_emi!R27=0,0,1000000*RES_hh_emi!R27/RES_hh_num!R27)</f>
        <v>58.147451331842518</v>
      </c>
      <c r="S27" s="69">
        <f>IF(RES_hh_emi!S27=0,0,1000000*RES_hh_emi!S27/RES_hh_num!S27)</f>
        <v>56.541627002663333</v>
      </c>
      <c r="T27" s="69">
        <f>IF(RES_hh_emi!T27=0,0,1000000*RES_hh_emi!T27/RES_hh_num!T27)</f>
        <v>54.481567230049343</v>
      </c>
      <c r="U27" s="69">
        <f>IF(RES_hh_emi!U27=0,0,1000000*RES_hh_emi!U27/RES_hh_num!U27)</f>
        <v>51.843383379137805</v>
      </c>
      <c r="V27" s="69">
        <f>IF(RES_hh_emi!V27=0,0,1000000*RES_hh_emi!V27/RES_hh_num!V27)</f>
        <v>69.164508825157355</v>
      </c>
      <c r="W27" s="69">
        <f>IF(RES_hh_emi!W27=0,0,1000000*RES_hh_emi!W27/RES_hh_num!W27)</f>
        <v>62.007930900053658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215.79328168737058</v>
      </c>
      <c r="C29" s="72">
        <f>IF(RES_hh_emi!C29=0,0,1000000*RES_hh_emi!C29/RES_hh_num!C29)</f>
        <v>225.46040756654858</v>
      </c>
      <c r="D29" s="72">
        <f>IF(RES_hh_emi!D29=0,0,1000000*RES_hh_emi!D29/RES_hh_num!D29)</f>
        <v>287.23483006365598</v>
      </c>
      <c r="E29" s="72">
        <f>IF(RES_hh_emi!E29=0,0,1000000*RES_hh_emi!E29/RES_hh_num!E29)</f>
        <v>224.76168721584338</v>
      </c>
      <c r="F29" s="72">
        <f>IF(RES_hh_emi!F29=0,0,1000000*RES_hh_emi!F29/RES_hh_num!F29)</f>
        <v>218.93932648782553</v>
      </c>
      <c r="G29" s="72">
        <f>IF(RES_hh_emi!G29=0,0,1000000*RES_hh_emi!G29/RES_hh_num!G29)</f>
        <v>256.99757062596996</v>
      </c>
      <c r="H29" s="72">
        <f>IF(RES_hh_emi!H29=0,0,1000000*RES_hh_emi!H29/RES_hh_num!H29)</f>
        <v>222.55675071029142</v>
      </c>
      <c r="I29" s="72">
        <f>IF(RES_hh_emi!I29=0,0,1000000*RES_hh_emi!I29/RES_hh_num!I29)</f>
        <v>212.08564682152365</v>
      </c>
      <c r="J29" s="72">
        <f>IF(RES_hh_emi!J29=0,0,1000000*RES_hh_emi!J29/RES_hh_num!J29)</f>
        <v>192.60277064529026</v>
      </c>
      <c r="K29" s="72">
        <f>IF(RES_hh_emi!K29=0,0,1000000*RES_hh_emi!K29/RES_hh_num!K29)</f>
        <v>188.73245607206786</v>
      </c>
      <c r="L29" s="72">
        <f>IF(RES_hh_emi!L29=0,0,1000000*RES_hh_emi!L29/RES_hh_num!L29)</f>
        <v>168.94645935494412</v>
      </c>
      <c r="M29" s="72">
        <f>IF(RES_hh_emi!M29=0,0,1000000*RES_hh_emi!M29/RES_hh_num!M29)</f>
        <v>162.13470657236726</v>
      </c>
      <c r="N29" s="72">
        <f>IF(RES_hh_emi!N29=0,0,1000000*RES_hh_emi!N29/RES_hh_num!N29)</f>
        <v>160.76911631849731</v>
      </c>
      <c r="O29" s="72">
        <f>IF(RES_hh_emi!O29=0,0,1000000*RES_hh_emi!O29/RES_hh_num!O29)</f>
        <v>161.02429376926585</v>
      </c>
      <c r="P29" s="72">
        <f>IF(RES_hh_emi!P29=0,0,1000000*RES_hh_emi!P29/RES_hh_num!P29)</f>
        <v>162.43845869539535</v>
      </c>
      <c r="Q29" s="72">
        <f>IF(RES_hh_emi!Q29=0,0,1000000*RES_hh_emi!Q29/RES_hh_num!Q29)</f>
        <v>163.1303654786071</v>
      </c>
      <c r="R29" s="72">
        <f>IF(RES_hh_emi!R29=0,0,1000000*RES_hh_emi!R29/RES_hh_num!R29)</f>
        <v>164.03558897397875</v>
      </c>
      <c r="S29" s="72">
        <f>IF(RES_hh_emi!S29=0,0,1000000*RES_hh_emi!S29/RES_hh_num!S29)</f>
        <v>164.65317901206583</v>
      </c>
      <c r="T29" s="72">
        <f>IF(RES_hh_emi!T29=0,0,1000000*RES_hh_emi!T29/RES_hh_num!T29)</f>
        <v>162.99914782811973</v>
      </c>
      <c r="U29" s="72">
        <f>IF(RES_hh_emi!U29=0,0,1000000*RES_hh_emi!U29/RES_hh_num!U29)</f>
        <v>160.34290532141483</v>
      </c>
      <c r="V29" s="72">
        <f>IF(RES_hh_emi!V29=0,0,1000000*RES_hh_emi!V29/RES_hh_num!V29)</f>
        <v>215.49148851837703</v>
      </c>
      <c r="W29" s="72">
        <f>IF(RES_hh_emi!W29=0,0,1000000*RES_hh_emi!W29/RES_hh_num!W29)</f>
        <v>195.87650513765291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182.14147993619488</v>
      </c>
      <c r="C30" s="72">
        <f>IF(RES_hh_emi!C30=0,0,1000000*RES_hh_emi!C30/RES_hh_num!C30)</f>
        <v>193.26915731789035</v>
      </c>
      <c r="D30" s="72">
        <f>IF(RES_hh_emi!D30=0,0,1000000*RES_hh_emi!D30/RES_hh_num!D30)</f>
        <v>193.65551736101506</v>
      </c>
      <c r="E30" s="72">
        <f>IF(RES_hh_emi!E30=0,0,1000000*RES_hh_emi!E30/RES_hh_num!E30)</f>
        <v>234.89516499942408</v>
      </c>
      <c r="F30" s="72">
        <f>IF(RES_hh_emi!F30=0,0,1000000*RES_hh_emi!F30/RES_hh_num!F30)</f>
        <v>227.5883058975387</v>
      </c>
      <c r="G30" s="72">
        <f>IF(RES_hh_emi!G30=0,0,1000000*RES_hh_emi!G30/RES_hh_num!G30)</f>
        <v>214.77434274581614</v>
      </c>
      <c r="H30" s="72">
        <f>IF(RES_hh_emi!H30=0,0,1000000*RES_hh_emi!H30/RES_hh_num!H30)</f>
        <v>200.89556759855739</v>
      </c>
      <c r="I30" s="72">
        <f>IF(RES_hh_emi!I30=0,0,1000000*RES_hh_emi!I30/RES_hh_num!I30)</f>
        <v>180.39344413909089</v>
      </c>
      <c r="J30" s="72">
        <f>IF(RES_hh_emi!J30=0,0,1000000*RES_hh_emi!J30/RES_hh_num!J30)</f>
        <v>198.93687939964727</v>
      </c>
      <c r="K30" s="72">
        <f>IF(RES_hh_emi!K30=0,0,1000000*RES_hh_emi!K30/RES_hh_num!K30)</f>
        <v>159.54222672872416</v>
      </c>
      <c r="L30" s="72">
        <f>IF(RES_hh_emi!L30=0,0,1000000*RES_hh_emi!L30/RES_hh_num!L30)</f>
        <v>144.32741846155716</v>
      </c>
      <c r="M30" s="72">
        <f>IF(RES_hh_emi!M30=0,0,1000000*RES_hh_emi!M30/RES_hh_num!M30)</f>
        <v>144.22582573932189</v>
      </c>
      <c r="N30" s="72">
        <f>IF(RES_hh_emi!N30=0,0,1000000*RES_hh_emi!N30/RES_hh_num!N30)</f>
        <v>149.56490028249547</v>
      </c>
      <c r="O30" s="72">
        <f>IF(RES_hh_emi!O30=0,0,1000000*RES_hh_emi!O30/RES_hh_num!O30)</f>
        <v>147.40109693903196</v>
      </c>
      <c r="P30" s="72">
        <f>IF(RES_hh_emi!P30=0,0,1000000*RES_hh_emi!P30/RES_hh_num!P30)</f>
        <v>137.4213603517459</v>
      </c>
      <c r="Q30" s="72">
        <f>IF(RES_hh_emi!Q30=0,0,1000000*RES_hh_emi!Q30/RES_hh_num!Q30)</f>
        <v>148.29494464147697</v>
      </c>
      <c r="R30" s="72">
        <f>IF(RES_hh_emi!R30=0,0,1000000*RES_hh_emi!R30/RES_hh_num!R30)</f>
        <v>148.36217891144258</v>
      </c>
      <c r="S30" s="72">
        <f>IF(RES_hh_emi!S30=0,0,1000000*RES_hh_emi!S30/RES_hh_num!S30)</f>
        <v>147.00076273852036</v>
      </c>
      <c r="T30" s="72">
        <f>IF(RES_hh_emi!T30=0,0,1000000*RES_hh_emi!T30/RES_hh_num!T30)</f>
        <v>145.21114013583545</v>
      </c>
      <c r="U30" s="72">
        <f>IF(RES_hh_emi!U30=0,0,1000000*RES_hh_emi!U30/RES_hh_num!U30)</f>
        <v>142.66821561591919</v>
      </c>
      <c r="V30" s="72">
        <f>IF(RES_hh_emi!V30=0,0,1000000*RES_hh_emi!V30/RES_hh_num!V30)</f>
        <v>191.43325255678292</v>
      </c>
      <c r="W30" s="72">
        <f>IF(RES_hh_emi!W30=0,0,1000000*RES_hh_emi!W30/RES_hh_num!W30)</f>
        <v>173.84334007312191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245.63008164886531</v>
      </c>
      <c r="C3" s="65">
        <f>IF(RES_hh_fech!C3=0,0,RES_hh_fech!C3/RES_summary!C$19)</f>
        <v>261.67337973234987</v>
      </c>
      <c r="D3" s="65">
        <f>IF(RES_hh_fech!D3=0,0,RES_hh_fech!D3/RES_summary!D$19)</f>
        <v>247.03460558543966</v>
      </c>
      <c r="E3" s="65">
        <f>IF(RES_hh_fech!E3=0,0,RES_hh_fech!E3/RES_summary!E$19)</f>
        <v>269.46293298237009</v>
      </c>
      <c r="F3" s="65">
        <f>IF(RES_hh_fech!F3=0,0,RES_hh_fech!F3/RES_summary!F$19)</f>
        <v>260.48074904323988</v>
      </c>
      <c r="G3" s="65">
        <f>IF(RES_hh_fech!G3=0,0,RES_hh_fech!G3/RES_summary!G$19)</f>
        <v>266.56519445676361</v>
      </c>
      <c r="H3" s="65">
        <f>IF(RES_hh_fech!H3=0,0,RES_hh_fech!H3/RES_summary!H$19)</f>
        <v>238.74660878586772</v>
      </c>
      <c r="I3" s="65">
        <f>IF(RES_hh_fech!I3=0,0,RES_hh_fech!I3/RES_summary!I$19)</f>
        <v>226.97609495028246</v>
      </c>
      <c r="J3" s="65">
        <f>IF(RES_hh_fech!J3=0,0,RES_hh_fech!J3/RES_summary!J$19)</f>
        <v>232.24181947715624</v>
      </c>
      <c r="K3" s="65">
        <f>IF(RES_hh_fech!K3=0,0,RES_hh_fech!K3/RES_summary!K$19)</f>
        <v>216.44539665112555</v>
      </c>
      <c r="L3" s="65">
        <f>IF(RES_hh_fech!L3=0,0,RES_hh_fech!L3/RES_summary!L$19)</f>
        <v>214.86295718714049</v>
      </c>
      <c r="M3" s="65">
        <f>IF(RES_hh_fech!M3=0,0,RES_hh_fech!M3/RES_summary!M$19)</f>
        <v>200.46502883757444</v>
      </c>
      <c r="N3" s="65">
        <f>IF(RES_hh_fech!N3=0,0,RES_hh_fech!N3/RES_summary!N$19)</f>
        <v>188.14025265355144</v>
      </c>
      <c r="O3" s="65">
        <f>IF(RES_hh_fech!O3=0,0,RES_hh_fech!O3/RES_summary!O$19)</f>
        <v>182.82702622645385</v>
      </c>
      <c r="P3" s="65">
        <f>IF(RES_hh_fech!P3=0,0,RES_hh_fech!P3/RES_summary!P$19)</f>
        <v>152.40859148686542</v>
      </c>
      <c r="Q3" s="65">
        <f>IF(RES_hh_fech!Q3=0,0,RES_hh_fech!Q3/RES_summary!Q$19)</f>
        <v>167.97530007057088</v>
      </c>
      <c r="R3" s="65">
        <f>IF(RES_hh_fech!R3=0,0,RES_hh_fech!R3/RES_summary!R$19)</f>
        <v>167.74335731428746</v>
      </c>
      <c r="S3" s="65">
        <f>IF(RES_hh_fech!S3=0,0,RES_hh_fech!S3/RES_summary!S$19)</f>
        <v>161.77591949633432</v>
      </c>
      <c r="T3" s="65">
        <f>IF(RES_hh_fech!T3=0,0,RES_hh_fech!T3/RES_summary!T$19)</f>
        <v>147.5687266579755</v>
      </c>
      <c r="U3" s="65">
        <f>IF(RES_hh_fech!U3=0,0,RES_hh_fech!U3/RES_summary!U$19)</f>
        <v>140.55300286923497</v>
      </c>
      <c r="V3" s="65">
        <f>IF(RES_hh_fech!V3=0,0,RES_hh_fech!V3/RES_summary!V$19)</f>
        <v>142.09894057914875</v>
      </c>
      <c r="W3" s="65">
        <f>IF(RES_hh_fech!W3=0,0,RES_hh_fech!W3/RES_summary!W$19)</f>
        <v>149.56321516596068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198.84857957313821</v>
      </c>
      <c r="C4" s="69">
        <f>IF(RES_hh_fech!C4=0,0,RES_hh_fech!C4/RES_summary!C$19)</f>
        <v>215.6105079341458</v>
      </c>
      <c r="D4" s="69">
        <f>IF(RES_hh_fech!D4=0,0,RES_hh_fech!D4/RES_summary!D$19)</f>
        <v>199.17866962565779</v>
      </c>
      <c r="E4" s="69">
        <f>IF(RES_hh_fech!E4=0,0,RES_hh_fech!E4/RES_summary!E$19)</f>
        <v>217.19251138514048</v>
      </c>
      <c r="F4" s="69">
        <f>IF(RES_hh_fech!F4=0,0,RES_hh_fech!F4/RES_summary!F$19)</f>
        <v>208.53903463593954</v>
      </c>
      <c r="G4" s="69">
        <f>IF(RES_hh_fech!G4=0,0,RES_hh_fech!G4/RES_summary!G$19)</f>
        <v>218.27557401879002</v>
      </c>
      <c r="H4" s="69">
        <f>IF(RES_hh_fech!H4=0,0,RES_hh_fech!H4/RES_summary!H$19)</f>
        <v>189.37568928673517</v>
      </c>
      <c r="I4" s="69">
        <f>IF(RES_hh_fech!I4=0,0,RES_hh_fech!I4/RES_summary!I$19)</f>
        <v>181.66492560622373</v>
      </c>
      <c r="J4" s="69">
        <f>IF(RES_hh_fech!J4=0,0,RES_hh_fech!J4/RES_summary!J$19)</f>
        <v>185.3600213884167</v>
      </c>
      <c r="K4" s="69">
        <f>IF(RES_hh_fech!K4=0,0,RES_hh_fech!K4/RES_summary!K$19)</f>
        <v>172.13942373408236</v>
      </c>
      <c r="L4" s="69">
        <f>IF(RES_hh_fech!L4=0,0,RES_hh_fech!L4/RES_summary!L$19)</f>
        <v>172.68364373173475</v>
      </c>
      <c r="M4" s="69">
        <f>IF(RES_hh_fech!M4=0,0,RES_hh_fech!M4/RES_summary!M$19)</f>
        <v>159.03914096763458</v>
      </c>
      <c r="N4" s="69">
        <f>IF(RES_hh_fech!N4=0,0,RES_hh_fech!N4/RES_summary!N$19)</f>
        <v>147.94411242388063</v>
      </c>
      <c r="O4" s="69">
        <f>IF(RES_hh_fech!O4=0,0,RES_hh_fech!O4/RES_summary!O$19)</f>
        <v>143.59735352455445</v>
      </c>
      <c r="P4" s="69">
        <f>IF(RES_hh_fech!P4=0,0,RES_hh_fech!P4/RES_summary!P$19)</f>
        <v>114.94382276118588</v>
      </c>
      <c r="Q4" s="69">
        <f>IF(RES_hh_fech!Q4=0,0,RES_hh_fech!Q4/RES_summary!Q$19)</f>
        <v>129.76648508787525</v>
      </c>
      <c r="R4" s="69">
        <f>IF(RES_hh_fech!R4=0,0,RES_hh_fech!R4/RES_summary!R$19)</f>
        <v>130.73358671875545</v>
      </c>
      <c r="S4" s="69">
        <f>IF(RES_hh_fech!S4=0,0,RES_hh_fech!S4/RES_summary!S$19)</f>
        <v>124.73257111430259</v>
      </c>
      <c r="T4" s="69">
        <f>IF(RES_hh_fech!T4=0,0,RES_hh_fech!T4/RES_summary!T$19)</f>
        <v>111.95877530020196</v>
      </c>
      <c r="U4" s="69">
        <f>IF(RES_hh_fech!U4=0,0,RES_hh_fech!U4/RES_summary!U$19)</f>
        <v>105.92342170198339</v>
      </c>
      <c r="V4" s="69">
        <f>IF(RES_hh_fech!V4=0,0,RES_hh_fech!V4/RES_summary!V$19)</f>
        <v>107.30386757594708</v>
      </c>
      <c r="W4" s="69">
        <f>IF(RES_hh_fech!W4=0,0,RES_hh_fech!W4/RES_summary!W$19)</f>
        <v>114.96800001180952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185.00260985333483</v>
      </c>
      <c r="C6" s="72">
        <f>IF(RES_hh_fech!C6=0,0,RES_hh_fech!C6/RES_summary!C$19)</f>
        <v>177.3424580325723</v>
      </c>
      <c r="D6" s="72">
        <f>IF(RES_hh_fech!D6=0,0,RES_hh_fech!D6/RES_summary!D$19)</f>
        <v>207.6100021495314</v>
      </c>
      <c r="E6" s="72">
        <f>IF(RES_hh_fech!E6=0,0,RES_hh_fech!E6/RES_summary!E$19)</f>
        <v>265.45066162343517</v>
      </c>
      <c r="F6" s="72">
        <f>IF(RES_hh_fech!F6=0,0,RES_hh_fech!F6/RES_summary!F$19)</f>
        <v>216.91509191488956</v>
      </c>
      <c r="G6" s="72">
        <f>IF(RES_hh_fech!G6=0,0,RES_hh_fech!G6/RES_summary!G$19)</f>
        <v>233.03733656474503</v>
      </c>
      <c r="H6" s="72">
        <f>IF(RES_hh_fech!H6=0,0,RES_hh_fech!H6/RES_summary!H$19)</f>
        <v>174.36960088254824</v>
      </c>
      <c r="I6" s="72">
        <f>IF(RES_hh_fech!I6=0,0,RES_hh_fech!I6/RES_summary!I$19)</f>
        <v>185.14946483992702</v>
      </c>
      <c r="J6" s="72">
        <f>IF(RES_hh_fech!J6=0,0,RES_hh_fech!J6/RES_summary!J$19)</f>
        <v>250.92721933868771</v>
      </c>
      <c r="K6" s="72">
        <f>IF(RES_hh_fech!K6=0,0,RES_hh_fech!K6/RES_summary!K$19)</f>
        <v>173.80393050832666</v>
      </c>
      <c r="L6" s="72">
        <f>IF(RES_hh_fech!L6=0,0,RES_hh_fech!L6/RES_summary!L$19)</f>
        <v>175.51258356744961</v>
      </c>
      <c r="M6" s="72">
        <f>IF(RES_hh_fech!M6=0,0,RES_hh_fech!M6/RES_summary!M$19)</f>
        <v>196.8079412029854</v>
      </c>
      <c r="N6" s="72">
        <f>IF(RES_hh_fech!N6=0,0,RES_hh_fech!N6/RES_summary!N$19)</f>
        <v>184.12253127200771</v>
      </c>
      <c r="O6" s="72">
        <f>IF(RES_hh_fech!O6=0,0,RES_hh_fech!O6/RES_summary!O$19)</f>
        <v>136.03349990764079</v>
      </c>
      <c r="P6" s="72">
        <f>IF(RES_hh_fech!P6=0,0,RES_hh_fech!P6/RES_summary!P$19)</f>
        <v>82.187843380924406</v>
      </c>
      <c r="Q6" s="72">
        <f>IF(RES_hh_fech!Q6=0,0,RES_hh_fech!Q6/RES_summary!Q$19)</f>
        <v>171.41320187999381</v>
      </c>
      <c r="R6" s="72">
        <f>IF(RES_hh_fech!R6=0,0,RES_hh_fech!R6/RES_summary!R$19)</f>
        <v>161.67948663357348</v>
      </c>
      <c r="S6" s="72">
        <f>IF(RES_hh_fech!S6=0,0,RES_hh_fech!S6/RES_summary!S$19)</f>
        <v>160.62172432453227</v>
      </c>
      <c r="T6" s="72">
        <f>IF(RES_hh_fech!T6=0,0,RES_hh_fech!T6/RES_summary!T$19)</f>
        <v>131.2787159716535</v>
      </c>
      <c r="U6" s="72">
        <f>IF(RES_hh_fech!U6=0,0,RES_hh_fech!U6/RES_summary!U$19)</f>
        <v>133.11206579811591</v>
      </c>
      <c r="V6" s="72">
        <f>IF(RES_hh_fech!V6=0,0,RES_hh_fech!V6/RES_summary!V$19)</f>
        <v>99.989695737520123</v>
      </c>
      <c r="W6" s="72">
        <f>IF(RES_hh_fech!W6=0,0,RES_hh_fech!W6/RES_summary!W$19)</f>
        <v>156.19985195732755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202.79745601709897</v>
      </c>
      <c r="C7" s="72">
        <f>IF(RES_hh_fech!C7=0,0,RES_hh_fech!C7/RES_summary!C$19)</f>
        <v>191.60343080700491</v>
      </c>
      <c r="D7" s="72">
        <f>IF(RES_hh_fech!D7=0,0,RES_hh_fech!D7/RES_summary!D$19)</f>
        <v>224.73027213933224</v>
      </c>
      <c r="E7" s="72">
        <f>IF(RES_hh_fech!E7=0,0,RES_hh_fech!E7/RES_summary!E$19)</f>
        <v>245.82864075103123</v>
      </c>
      <c r="F7" s="72">
        <f>IF(RES_hh_fech!F7=0,0,RES_hh_fech!F7/RES_summary!F$19)</f>
        <v>237.01067895090759</v>
      </c>
      <c r="G7" s="72">
        <f>IF(RES_hh_fech!G7=0,0,RES_hh_fech!G7/RES_summary!G$19)</f>
        <v>228.99476011560631</v>
      </c>
      <c r="H7" s="72">
        <f>IF(RES_hh_fech!H7=0,0,RES_hh_fech!H7/RES_summary!H$19)</f>
        <v>229.59895591481359</v>
      </c>
      <c r="I7" s="72">
        <f>IF(RES_hh_fech!I7=0,0,RES_hh_fech!I7/RES_summary!I$19)</f>
        <v>188.28174760162921</v>
      </c>
      <c r="J7" s="72">
        <f>IF(RES_hh_fech!J7=0,0,RES_hh_fech!J7/RES_summary!J$19)</f>
        <v>211.29950274265062</v>
      </c>
      <c r="K7" s="72">
        <f>IF(RES_hh_fech!K7=0,0,RES_hh_fech!K7/RES_summary!K$19)</f>
        <v>203.82188323874021</v>
      </c>
      <c r="L7" s="72">
        <f>IF(RES_hh_fech!L7=0,0,RES_hh_fech!L7/RES_summary!L$19)</f>
        <v>217.72742417340888</v>
      </c>
      <c r="M7" s="72">
        <f>IF(RES_hh_fech!M7=0,0,RES_hh_fech!M7/RES_summary!M$19)</f>
        <v>186.16517365663969</v>
      </c>
      <c r="N7" s="72">
        <f>IF(RES_hh_fech!N7=0,0,RES_hh_fech!N7/RES_summary!N$19)</f>
        <v>177.50505668654031</v>
      </c>
      <c r="O7" s="72">
        <f>IF(RES_hh_fech!O7=0,0,RES_hh_fech!O7/RES_summary!O$19)</f>
        <v>165.37349703428148</v>
      </c>
      <c r="P7" s="72">
        <f>IF(RES_hh_fech!P7=0,0,RES_hh_fech!P7/RES_summary!P$19)</f>
        <v>143.49406943474261</v>
      </c>
      <c r="Q7" s="72">
        <f>IF(RES_hh_fech!Q7=0,0,RES_hh_fech!Q7/RES_summary!Q$19)</f>
        <v>158.35372888845626</v>
      </c>
      <c r="R7" s="72">
        <f>IF(RES_hh_fech!R7=0,0,RES_hh_fech!R7/RES_summary!R$19)</f>
        <v>158.39739730739905</v>
      </c>
      <c r="S7" s="72">
        <f>IF(RES_hh_fech!S7=0,0,RES_hh_fech!S7/RES_summary!S$19)</f>
        <v>149.32753795343567</v>
      </c>
      <c r="T7" s="72">
        <f>IF(RES_hh_fech!T7=0,0,RES_hh_fech!T7/RES_summary!T$19)</f>
        <v>135.52114980001269</v>
      </c>
      <c r="U7" s="72">
        <f>IF(RES_hh_fech!U7=0,0,RES_hh_fech!U7/RES_summary!U$19)</f>
        <v>134.08893970878319</v>
      </c>
      <c r="V7" s="72">
        <f>IF(RES_hh_fech!V7=0,0,RES_hh_fech!V7/RES_summary!V$19)</f>
        <v>152.46934852216515</v>
      </c>
      <c r="W7" s="72">
        <f>IF(RES_hh_fech!W7=0,0,RES_hh_fech!W7/RES_summary!W$19)</f>
        <v>131.03524665216804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189.51387431260827</v>
      </c>
      <c r="C8" s="72">
        <f>IF(RES_hh_fech!C8=0,0,RES_hh_fech!C8/RES_summary!C$19)</f>
        <v>194.65378600367998</v>
      </c>
      <c r="D8" s="72">
        <f>IF(RES_hh_fech!D8=0,0,RES_hh_fech!D8/RES_summary!D$19)</f>
        <v>180.84229005833774</v>
      </c>
      <c r="E8" s="72">
        <f>IF(RES_hh_fech!E8=0,0,RES_hh_fech!E8/RES_summary!E$19)</f>
        <v>200.49234673652504</v>
      </c>
      <c r="F8" s="72">
        <f>IF(RES_hh_fech!F8=0,0,RES_hh_fech!F8/RES_summary!F$19)</f>
        <v>202.93082687645233</v>
      </c>
      <c r="G8" s="72">
        <f>IF(RES_hh_fech!G8=0,0,RES_hh_fech!G8/RES_summary!G$19)</f>
        <v>201.01226917319397</v>
      </c>
      <c r="H8" s="72">
        <f>IF(RES_hh_fech!H8=0,0,RES_hh_fech!H8/RES_summary!H$19)</f>
        <v>177.8996080492054</v>
      </c>
      <c r="I8" s="72">
        <f>IF(RES_hh_fech!I8=0,0,RES_hh_fech!I8/RES_summary!I$19)</f>
        <v>159.34369636247473</v>
      </c>
      <c r="J8" s="72">
        <f>IF(RES_hh_fech!J8=0,0,RES_hh_fech!J8/RES_summary!J$19)</f>
        <v>174.80949609653149</v>
      </c>
      <c r="K8" s="72">
        <f>IF(RES_hh_fech!K8=0,0,RES_hh_fech!K8/RES_summary!K$19)</f>
        <v>166.1183697170012</v>
      </c>
      <c r="L8" s="72">
        <f>IF(RES_hh_fech!L8=0,0,RES_hh_fech!L8/RES_summary!L$19)</f>
        <v>166.44737925368923</v>
      </c>
      <c r="M8" s="72">
        <f>IF(RES_hh_fech!M8=0,0,RES_hh_fech!M8/RES_summary!M$19)</f>
        <v>154.26140609729444</v>
      </c>
      <c r="N8" s="72">
        <f>IF(RES_hh_fech!N8=0,0,RES_hh_fech!N8/RES_summary!N$19)</f>
        <v>153.00415499481832</v>
      </c>
      <c r="O8" s="72">
        <f>IF(RES_hh_fech!O8=0,0,RES_hh_fech!O8/RES_summary!O$19)</f>
        <v>148.95030329369686</v>
      </c>
      <c r="P8" s="72">
        <f>IF(RES_hh_fech!P8=0,0,RES_hh_fech!P8/RES_summary!P$19)</f>
        <v>111.35345908691748</v>
      </c>
      <c r="Q8" s="72">
        <f>IF(RES_hh_fech!Q8=0,0,RES_hh_fech!Q8/RES_summary!Q$19)</f>
        <v>129.65038874798159</v>
      </c>
      <c r="R8" s="72">
        <f>IF(RES_hh_fech!R8=0,0,RES_hh_fech!R8/RES_summary!R$19)</f>
        <v>136.52568701896368</v>
      </c>
      <c r="S8" s="72">
        <f>IF(RES_hh_fech!S8=0,0,RES_hh_fech!S8/RES_summary!S$19)</f>
        <v>132.68696179046546</v>
      </c>
      <c r="T8" s="72">
        <f>IF(RES_hh_fech!T8=0,0,RES_hh_fech!T8/RES_summary!T$19)</f>
        <v>118.64077148997518</v>
      </c>
      <c r="U8" s="72">
        <f>IF(RES_hh_fech!U8=0,0,RES_hh_fech!U8/RES_summary!U$19)</f>
        <v>112.42445601603914</v>
      </c>
      <c r="V8" s="72">
        <f>IF(RES_hh_fech!V8=0,0,RES_hh_fech!V8/RES_summary!V$19)</f>
        <v>113.66045390462072</v>
      </c>
      <c r="W8" s="72">
        <f>IF(RES_hh_fech!W8=0,0,RES_hh_fech!W8/RES_summary!W$19)</f>
        <v>124.56508263152583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223.50619624927862</v>
      </c>
      <c r="C9" s="72">
        <f>IF(RES_hh_fech!C9=0,0,RES_hh_fech!C9/RES_summary!C$19)</f>
        <v>267.47093321236332</v>
      </c>
      <c r="D9" s="72">
        <f>IF(RES_hh_fech!D9=0,0,RES_hh_fech!D9/RES_summary!D$19)</f>
        <v>204.745741956106</v>
      </c>
      <c r="E9" s="72">
        <f>IF(RES_hh_fech!E9=0,0,RES_hh_fech!E9/RES_summary!E$19)</f>
        <v>220.98181451762142</v>
      </c>
      <c r="F9" s="72">
        <f>IF(RES_hh_fech!F9=0,0,RES_hh_fech!F9/RES_summary!F$19)</f>
        <v>209.53983363557566</v>
      </c>
      <c r="G9" s="72">
        <f>IF(RES_hh_fech!G9=0,0,RES_hh_fech!G9/RES_summary!G$19)</f>
        <v>237.53135593321397</v>
      </c>
      <c r="H9" s="72">
        <f>IF(RES_hh_fech!H9=0,0,RES_hh_fech!H9/RES_summary!H$19)</f>
        <v>186.77531109655982</v>
      </c>
      <c r="I9" s="72">
        <f>IF(RES_hh_fech!I9=0,0,RES_hh_fech!I9/RES_summary!I$19)</f>
        <v>199.62984036460395</v>
      </c>
      <c r="J9" s="72">
        <f>IF(RES_hh_fech!J9=0,0,RES_hh_fech!J9/RES_summary!J$19)</f>
        <v>189.7704794615629</v>
      </c>
      <c r="K9" s="72">
        <f>IF(RES_hh_fech!K9=0,0,RES_hh_fech!K9/RES_summary!K$19)</f>
        <v>174.50443334317663</v>
      </c>
      <c r="L9" s="72">
        <f>IF(RES_hh_fech!L9=0,0,RES_hh_fech!L9/RES_summary!L$19)</f>
        <v>169.68424374258507</v>
      </c>
      <c r="M9" s="72">
        <f>IF(RES_hh_fech!M9=0,0,RES_hh_fech!M9/RES_summary!M$19)</f>
        <v>163.66474288822258</v>
      </c>
      <c r="N9" s="72">
        <f>IF(RES_hh_fech!N9=0,0,RES_hh_fech!N9/RES_summary!N$19)</f>
        <v>150.8952070003383</v>
      </c>
      <c r="O9" s="72">
        <f>IF(RES_hh_fech!O9=0,0,RES_hh_fech!O9/RES_summary!O$19)</f>
        <v>151.26738756442964</v>
      </c>
      <c r="P9" s="72">
        <f>IF(RES_hh_fech!P9=0,0,RES_hh_fech!P9/RES_summary!P$19)</f>
        <v>121.97715721754396</v>
      </c>
      <c r="Q9" s="72">
        <f>IF(RES_hh_fech!Q9=0,0,RES_hh_fech!Q9/RES_summary!Q$19)</f>
        <v>139.4134417892256</v>
      </c>
      <c r="R9" s="72">
        <f>IF(RES_hh_fech!R9=0,0,RES_hh_fech!R9/RES_summary!R$19)</f>
        <v>141.61559874051682</v>
      </c>
      <c r="S9" s="72">
        <f>IF(RES_hh_fech!S9=0,0,RES_hh_fech!S9/RES_summary!S$19)</f>
        <v>137.17895081298224</v>
      </c>
      <c r="T9" s="72">
        <f>IF(RES_hh_fech!T9=0,0,RES_hh_fech!T9/RES_summary!T$19)</f>
        <v>123.74569596711115</v>
      </c>
      <c r="U9" s="72">
        <f>IF(RES_hh_fech!U9=0,0,RES_hh_fech!U9/RES_summary!U$19)</f>
        <v>116.28172020271292</v>
      </c>
      <c r="V9" s="72">
        <f>IF(RES_hh_fech!V9=0,0,RES_hh_fech!V9/RES_summary!V$19)</f>
        <v>116.97080277131755</v>
      </c>
      <c r="W9" s="72">
        <f>IF(RES_hh_fech!W9=0,0,RES_hh_fech!W9/RES_summary!W$19)</f>
        <v>131.77575645647684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126.54240536170714</v>
      </c>
      <c r="C11" s="72">
        <f>IF(RES_hh_fech!C11=0,0,RES_hh_fech!C11/RES_summary!C$19)</f>
        <v>140.67687036299301</v>
      </c>
      <c r="D11" s="72">
        <f>IF(RES_hh_fech!D11=0,0,RES_hh_fech!D11/RES_summary!D$19)</f>
        <v>131.49855178952012</v>
      </c>
      <c r="E11" s="72">
        <f>IF(RES_hh_fech!E11=0,0,RES_hh_fech!E11/RES_summary!E$19)</f>
        <v>137.76275303350923</v>
      </c>
      <c r="F11" s="72">
        <f>IF(RES_hh_fech!F11=0,0,RES_hh_fech!F11/RES_summary!F$19)</f>
        <v>143.85492341784678</v>
      </c>
      <c r="G11" s="72">
        <f>IF(RES_hh_fech!G11=0,0,RES_hh_fech!G11/RES_summary!G$19)</f>
        <v>149.91304889486059</v>
      </c>
      <c r="H11" s="72">
        <f>IF(RES_hh_fech!H11=0,0,RES_hh_fech!H11/RES_summary!H$19)</f>
        <v>135.01154626779143</v>
      </c>
      <c r="I11" s="72">
        <f>IF(RES_hh_fech!I11=0,0,RES_hh_fech!I11/RES_summary!I$19)</f>
        <v>127.42230406194423</v>
      </c>
      <c r="J11" s="72">
        <f>IF(RES_hh_fech!J11=0,0,RES_hh_fech!J11/RES_summary!J$19)</f>
        <v>135.30608964177696</v>
      </c>
      <c r="K11" s="72">
        <f>IF(RES_hh_fech!K11=0,0,RES_hh_fech!K11/RES_summary!K$19)</f>
        <v>129.3223520228124</v>
      </c>
      <c r="L11" s="72">
        <f>IF(RES_hh_fech!L11=0,0,RES_hh_fech!L11/RES_summary!L$19)</f>
        <v>137.87602937317882</v>
      </c>
      <c r="M11" s="72">
        <f>IF(RES_hh_fech!M11=0,0,RES_hh_fech!M11/RES_summary!M$19)</f>
        <v>124.6682932825115</v>
      </c>
      <c r="N11" s="72">
        <f>IF(RES_hh_fech!N11=0,0,RES_hh_fech!N11/RES_summary!N$19)</f>
        <v>118.7889712778591</v>
      </c>
      <c r="O11" s="72">
        <f>IF(RES_hh_fech!O11=0,0,RES_hh_fech!O11/RES_summary!O$19)</f>
        <v>120.39369703508058</v>
      </c>
      <c r="P11" s="72">
        <f>IF(RES_hh_fech!P11=0,0,RES_hh_fech!P11/RES_summary!P$19)</f>
        <v>94.877153855438166</v>
      </c>
      <c r="Q11" s="72">
        <f>IF(RES_hh_fech!Q11=0,0,RES_hh_fech!Q11/RES_summary!Q$19)</f>
        <v>111.93732665422223</v>
      </c>
      <c r="R11" s="72">
        <f>IF(RES_hh_fech!R11=0,0,RES_hh_fech!R11/RES_summary!R$19)</f>
        <v>118.45931266136741</v>
      </c>
      <c r="S11" s="72">
        <f>IF(RES_hh_fech!S11=0,0,RES_hh_fech!S11/RES_summary!S$19)</f>
        <v>111.5934955976949</v>
      </c>
      <c r="T11" s="72">
        <f>IF(RES_hh_fech!T11=0,0,RES_hh_fech!T11/RES_summary!T$19)</f>
        <v>102.95309068327279</v>
      </c>
      <c r="U11" s="72">
        <f>IF(RES_hh_fech!U11=0,0,RES_hh_fech!U11/RES_summary!U$19)</f>
        <v>99.472100675230138</v>
      </c>
      <c r="V11" s="72">
        <f>IF(RES_hh_fech!V11=0,0,RES_hh_fech!V11/RES_summary!V$19)</f>
        <v>101.87867288599709</v>
      </c>
      <c r="W11" s="72">
        <f>IF(RES_hh_fech!W11=0,0,RES_hh_fech!W11/RES_summary!W$19)</f>
        <v>112.20315013627021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73.952320500284998</v>
      </c>
      <c r="C12" s="72">
        <f>IF(RES_hh_fech!C12=0,0,RES_hh_fech!C12/RES_summary!C$19)</f>
        <v>79.260389853692772</v>
      </c>
      <c r="D12" s="72">
        <f>IF(RES_hh_fech!D12=0,0,RES_hh_fech!D12/RES_summary!D$19)</f>
        <v>69.684941863057063</v>
      </c>
      <c r="E12" s="72">
        <f>IF(RES_hh_fech!E12=0,0,RES_hh_fech!E12/RES_summary!E$19)</f>
        <v>70.48129297147679</v>
      </c>
      <c r="F12" s="72">
        <f>IF(RES_hh_fech!F12=0,0,RES_hh_fech!F12/RES_summary!F$19)</f>
        <v>69.287229630890693</v>
      </c>
      <c r="G12" s="72">
        <f>IF(RES_hh_fech!G12=0,0,RES_hh_fech!G12/RES_summary!G$19)</f>
        <v>68.796491308520501</v>
      </c>
      <c r="H12" s="72">
        <f>IF(RES_hh_fech!H12=0,0,RES_hh_fech!H12/RES_summary!H$19)</f>
        <v>60.310691283148792</v>
      </c>
      <c r="I12" s="72">
        <f>IF(RES_hh_fech!I12=0,0,RES_hh_fech!I12/RES_summary!I$19)</f>
        <v>54.759706336047373</v>
      </c>
      <c r="J12" s="72">
        <f>IF(RES_hh_fech!J12=0,0,RES_hh_fech!J12/RES_summary!J$19)</f>
        <v>54.186157837779362</v>
      </c>
      <c r="K12" s="72">
        <f>IF(RES_hh_fech!K12=0,0,RES_hh_fech!K12/RES_summary!K$19)</f>
        <v>48.900051735314847</v>
      </c>
      <c r="L12" s="72">
        <f>IF(RES_hh_fech!L12=0,0,RES_hh_fech!L12/RES_summary!L$19)</f>
        <v>46.014435088097287</v>
      </c>
      <c r="M12" s="72">
        <f>IF(RES_hh_fech!M12=0,0,RES_hh_fech!M12/RES_summary!M$19)</f>
        <v>40.022027406626677</v>
      </c>
      <c r="N12" s="72">
        <f>IF(RES_hh_fech!N12=0,0,RES_hh_fech!N12/RES_summary!N$19)</f>
        <v>40.455276484239057</v>
      </c>
      <c r="O12" s="72">
        <f>IF(RES_hh_fech!O12=0,0,RES_hh_fech!O12/RES_summary!O$19)</f>
        <v>37.041877528897537</v>
      </c>
      <c r="P12" s="72">
        <f>IF(RES_hh_fech!P12=0,0,RES_hh_fech!P12/RES_summary!P$19)</f>
        <v>29.648951778034853</v>
      </c>
      <c r="Q12" s="72">
        <f>IF(RES_hh_fech!Q12=0,0,RES_hh_fech!Q12/RES_summary!Q$19)</f>
        <v>33.123129911829324</v>
      </c>
      <c r="R12" s="72">
        <f>IF(RES_hh_fech!R12=0,0,RES_hh_fech!R12/RES_summary!R$19)</f>
        <v>32.885991169351492</v>
      </c>
      <c r="S12" s="72">
        <f>IF(RES_hh_fech!S12=0,0,RES_hh_fech!S12/RES_summary!S$19)</f>
        <v>30.444132032145863</v>
      </c>
      <c r="T12" s="72">
        <f>IF(RES_hh_fech!T12=0,0,RES_hh_fech!T12/RES_summary!T$19)</f>
        <v>27.65985388123142</v>
      </c>
      <c r="U12" s="72">
        <f>IF(RES_hh_fech!U12=0,0,RES_hh_fech!U12/RES_summary!U$19)</f>
        <v>25.22764137402627</v>
      </c>
      <c r="V12" s="72">
        <f>IF(RES_hh_fech!V12=0,0,RES_hh_fech!V12/RES_summary!V$19)</f>
        <v>26.644356178839459</v>
      </c>
      <c r="W12" s="72">
        <f>IF(RES_hh_fech!W12=0,0,RES_hh_fech!W12/RES_summary!W$19)</f>
        <v>29.121020595461545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142.67546712800785</v>
      </c>
      <c r="C13" s="74">
        <f>IF(RES_hh_fech!C13=0,0,RES_hh_fech!C13/RES_summary!C$19)</f>
        <v>148.32040274452069</v>
      </c>
      <c r="D13" s="74">
        <f>IF(RES_hh_fech!D13=0,0,RES_hh_fech!D13/RES_summary!D$19)</f>
        <v>144.9648284331976</v>
      </c>
      <c r="E13" s="74">
        <f>IF(RES_hh_fech!E13=0,0,RES_hh_fech!E13/RES_summary!E$19)</f>
        <v>170.97016671346927</v>
      </c>
      <c r="F13" s="74">
        <f>IF(RES_hh_fech!F13=0,0,RES_hh_fech!F13/RES_summary!F$19)</f>
        <v>160.29092280581492</v>
      </c>
      <c r="G13" s="74">
        <f>IF(RES_hh_fech!G13=0,0,RES_hh_fech!G13/RES_summary!G$19)</f>
        <v>155.17584292052339</v>
      </c>
      <c r="H13" s="74">
        <f>IF(RES_hh_fech!H13=0,0,RES_hh_fech!H13/RES_summary!H$19)</f>
        <v>152.07120169496258</v>
      </c>
      <c r="I13" s="74">
        <f>IF(RES_hh_fech!I13=0,0,RES_hh_fech!I13/RES_summary!I$19)</f>
        <v>129.94159445331618</v>
      </c>
      <c r="J13" s="74">
        <f>IF(RES_hh_fech!J13=0,0,RES_hh_fech!J13/RES_summary!J$19)</f>
        <v>150.24383418968412</v>
      </c>
      <c r="K13" s="74">
        <f>IF(RES_hh_fech!K13=0,0,RES_hh_fech!K13/RES_summary!K$19)</f>
        <v>149.98735446621953</v>
      </c>
      <c r="L13" s="74">
        <f>IF(RES_hh_fech!L13=0,0,RES_hh_fech!L13/RES_summary!L$19)</f>
        <v>149.41987795800537</v>
      </c>
      <c r="M13" s="74">
        <f>IF(RES_hh_fech!M13=0,0,RES_hh_fech!M13/RES_summary!M$19)</f>
        <v>131.47799271709096</v>
      </c>
      <c r="N13" s="74">
        <f>IF(RES_hh_fech!N13=0,0,RES_hh_fech!N13/RES_summary!N$19)</f>
        <v>121.96777101663662</v>
      </c>
      <c r="O13" s="74">
        <f>IF(RES_hh_fech!O13=0,0,RES_hh_fech!O13/RES_summary!O$19)</f>
        <v>122.51790114714973</v>
      </c>
      <c r="P13" s="74">
        <f>IF(RES_hh_fech!P13=0,0,RES_hh_fech!P13/RES_summary!P$19)</f>
        <v>133.96741689488528</v>
      </c>
      <c r="Q13" s="74">
        <f>IF(RES_hh_fech!Q13=0,0,RES_hh_fech!Q13/RES_summary!Q$19)</f>
        <v>94.908017893092307</v>
      </c>
      <c r="R13" s="74">
        <f>IF(RES_hh_fech!R13=0,0,RES_hh_fech!R13/RES_summary!R$19)</f>
        <v>84.737044109450309</v>
      </c>
      <c r="S13" s="74">
        <f>IF(RES_hh_fech!S13=0,0,RES_hh_fech!S13/RES_summary!S$19)</f>
        <v>85.316487088950268</v>
      </c>
      <c r="T13" s="74">
        <f>IF(RES_hh_fech!T13=0,0,RES_hh_fech!T13/RES_summary!T$19)</f>
        <v>96.672794942501156</v>
      </c>
      <c r="U13" s="74">
        <f>IF(RES_hh_fech!U13=0,0,RES_hh_fech!U13/RES_summary!U$19)</f>
        <v>105.81425793005356</v>
      </c>
      <c r="V13" s="74">
        <f>IF(RES_hh_fech!V13=0,0,RES_hh_fech!V13/RES_summary!V$19)</f>
        <v>111.53620194691817</v>
      </c>
      <c r="W13" s="74">
        <f>IF(RES_hh_fech!W13=0,0,RES_hh_fech!W13/RES_summary!W$19)</f>
        <v>109.71091616876944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1.4954564670776995</v>
      </c>
      <c r="C14" s="76">
        <f>IF(RES_hh_fech!C14=0,0,RES_hh_fech!C14/RES_summary!C$19)</f>
        <v>1.5242904696717843</v>
      </c>
      <c r="D14" s="76">
        <f>IF(RES_hh_fech!D14=0,0,RES_hh_fech!D14/RES_summary!D$19)</f>
        <v>1.5348937739016417</v>
      </c>
      <c r="E14" s="76">
        <f>IF(RES_hh_fech!E14=0,0,RES_hh_fech!E14/RES_summary!E$19)</f>
        <v>1.719028735585743</v>
      </c>
      <c r="F14" s="76">
        <f>IF(RES_hh_fech!F14=0,0,RES_hh_fech!F14/RES_summary!F$19)</f>
        <v>1.6600115529710364</v>
      </c>
      <c r="G14" s="76">
        <f>IF(RES_hh_fech!G14=0,0,RES_hh_fech!G14/RES_summary!G$19)</f>
        <v>1.6071228417823857</v>
      </c>
      <c r="H14" s="76">
        <f>IF(RES_hh_fech!H14=0,0,RES_hh_fech!H14/RES_summary!H$19)</f>
        <v>1.4222483709236144</v>
      </c>
      <c r="I14" s="76">
        <f>IF(RES_hh_fech!I14=0,0,RES_hh_fech!I14/RES_summary!I$19)</f>
        <v>1.254936597569801</v>
      </c>
      <c r="J14" s="76">
        <f>IF(RES_hh_fech!J14=0,0,RES_hh_fech!J14/RES_summary!J$19)</f>
        <v>1.3492495827980215</v>
      </c>
      <c r="K14" s="76">
        <f>IF(RES_hh_fech!K14=0,0,RES_hh_fech!K14/RES_summary!K$19)</f>
        <v>1.2702669740492039</v>
      </c>
      <c r="L14" s="76">
        <f>IF(RES_hh_fech!L14=0,0,RES_hh_fech!L14/RES_summary!L$19)</f>
        <v>1.3041006597062275</v>
      </c>
      <c r="M14" s="76">
        <f>IF(RES_hh_fech!M14=0,0,RES_hh_fech!M14/RES_summary!M$19)</f>
        <v>1.1964467767887381</v>
      </c>
      <c r="N14" s="76">
        <f>IF(RES_hh_fech!N14=0,0,RES_hh_fech!N14/RES_summary!N$19)</f>
        <v>1.1300381654181042</v>
      </c>
      <c r="O14" s="76">
        <f>IF(RES_hh_fech!O14=0,0,RES_hh_fech!O14/RES_summary!O$19)</f>
        <v>1.0904164447525673</v>
      </c>
      <c r="P14" s="76">
        <f>IF(RES_hh_fech!P14=0,0,RES_hh_fech!P14/RES_summary!P$19)</f>
        <v>0.85938699937846075</v>
      </c>
      <c r="Q14" s="76">
        <f>IF(RES_hh_fech!Q14=0,0,RES_hh_fech!Q14/RES_summary!Q$19)</f>
        <v>0.98847717751346076</v>
      </c>
      <c r="R14" s="76">
        <f>IF(RES_hh_fech!R14=0,0,RES_hh_fech!R14/RES_summary!R$19)</f>
        <v>1.0119868584661658</v>
      </c>
      <c r="S14" s="76">
        <f>IF(RES_hh_fech!S14=0,0,RES_hh_fech!S14/RES_summary!S$19)</f>
        <v>0.99208471630279083</v>
      </c>
      <c r="T14" s="76">
        <f>IF(RES_hh_fech!T14=0,0,RES_hh_fech!T14/RES_summary!T$19)</f>
        <v>0.90736206970596933</v>
      </c>
      <c r="U14" s="76">
        <f>IF(RES_hh_fech!U14=0,0,RES_hh_fech!U14/RES_summary!U$19)</f>
        <v>0.87755180313955317</v>
      </c>
      <c r="V14" s="76">
        <f>IF(RES_hh_fech!V14=0,0,RES_hh_fech!V14/RES_summary!V$19)</f>
        <v>0.90828356797653587</v>
      </c>
      <c r="W14" s="76">
        <f>IF(RES_hh_fech!W14=0,0,RES_hh_fech!W14/RES_summary!W$19)</f>
        <v>0.97337150578439202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0.11479385668587598</v>
      </c>
      <c r="C15" s="69">
        <f>IF(RES_hh_fech!C15=0,0,RES_hh_fech!C15/RES_summary!C$19)</f>
        <v>0.13353510620871034</v>
      </c>
      <c r="D15" s="69">
        <f>IF(RES_hh_fech!D15=0,0,RES_hh_fech!D15/RES_summary!D$19)</f>
        <v>0.15657586061887516</v>
      </c>
      <c r="E15" s="69">
        <f>IF(RES_hh_fech!E15=0,0,RES_hh_fech!E15/RES_summary!E$19)</f>
        <v>0.35629931145827543</v>
      </c>
      <c r="F15" s="69">
        <f>IF(RES_hh_fech!F15=0,0,RES_hh_fech!F15/RES_summary!F$19)</f>
        <v>0.20488267636515436</v>
      </c>
      <c r="G15" s="69">
        <f>IF(RES_hh_fech!G15=0,0,RES_hh_fech!G15/RES_summary!G$19)</f>
        <v>0.25238391754557116</v>
      </c>
      <c r="H15" s="69">
        <f>IF(RES_hh_fech!H15=0,0,RES_hh_fech!H15/RES_summary!H$19)</f>
        <v>0.36210130946418045</v>
      </c>
      <c r="I15" s="69">
        <f>IF(RES_hh_fech!I15=0,0,RES_hh_fech!I15/RES_summary!I$19)</f>
        <v>0.40249162239985703</v>
      </c>
      <c r="J15" s="69">
        <f>IF(RES_hh_fech!J15=0,0,RES_hh_fech!J15/RES_summary!J$19)</f>
        <v>0.45939379525653246</v>
      </c>
      <c r="K15" s="69">
        <f>IF(RES_hh_fech!K15=0,0,RES_hh_fech!K15/RES_summary!K$19)</f>
        <v>0.50790143407629174</v>
      </c>
      <c r="L15" s="69">
        <f>IF(RES_hh_fech!L15=0,0,RES_hh_fech!L15/RES_summary!L$19)</f>
        <v>0.6272789851022148</v>
      </c>
      <c r="M15" s="69">
        <f>IF(RES_hh_fech!M15=0,0,RES_hh_fech!M15/RES_summary!M$19)</f>
        <v>0.66845246459099417</v>
      </c>
      <c r="N15" s="69">
        <f>IF(RES_hh_fech!N15=0,0,RES_hh_fech!N15/RES_summary!N$19)</f>
        <v>1.1599463627070172</v>
      </c>
      <c r="O15" s="69">
        <f>IF(RES_hh_fech!O15=0,0,RES_hh_fech!O15/RES_summary!O$19)</f>
        <v>1.1136580426511642</v>
      </c>
      <c r="P15" s="69">
        <f>IF(RES_hh_fech!P15=0,0,RES_hh_fech!P15/RES_summary!P$19)</f>
        <v>0.43828578849321814</v>
      </c>
      <c r="Q15" s="69">
        <f>IF(RES_hh_fech!Q15=0,0,RES_hh_fech!Q15/RES_summary!Q$19)</f>
        <v>1.3437316879311616</v>
      </c>
      <c r="R15" s="69">
        <f>IF(RES_hh_fech!R15=0,0,RES_hh_fech!R15/RES_summary!R$19)</f>
        <v>0.79941615460029203</v>
      </c>
      <c r="S15" s="69">
        <f>IF(RES_hh_fech!S15=0,0,RES_hh_fech!S15/RES_summary!S$19)</f>
        <v>1.3253169466830224</v>
      </c>
      <c r="T15" s="69">
        <f>IF(RES_hh_fech!T15=0,0,RES_hh_fech!T15/RES_summary!T$19)</f>
        <v>1.0014342668890619</v>
      </c>
      <c r="U15" s="69">
        <f>IF(RES_hh_fech!U15=0,0,RES_hh_fech!U15/RES_summary!U$19)</f>
        <v>1.3241791510770582</v>
      </c>
      <c r="V15" s="69">
        <f>IF(RES_hh_fech!V15=0,0,RES_hh_fech!V15/RES_summary!V$19)</f>
        <v>0.9665833450852227</v>
      </c>
      <c r="W15" s="69">
        <f>IF(RES_hh_fech!W15=0,0,RES_hh_fech!W15/RES_summary!W$19)</f>
        <v>1.6762203670629596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0.11479385668587598</v>
      </c>
      <c r="C16" s="72">
        <f>IF(RES_hh_fech!C16=0,0,RES_hh_fech!C16/RES_summary!C$19)</f>
        <v>0.13353510620871034</v>
      </c>
      <c r="D16" s="72">
        <f>IF(RES_hh_fech!D16=0,0,RES_hh_fech!D16/RES_summary!D$19)</f>
        <v>0.15657586061887516</v>
      </c>
      <c r="E16" s="72">
        <f>IF(RES_hh_fech!E16=0,0,RES_hh_fech!E16/RES_summary!E$19)</f>
        <v>0.35629931145827543</v>
      </c>
      <c r="F16" s="72">
        <f>IF(RES_hh_fech!F16=0,0,RES_hh_fech!F16/RES_summary!F$19)</f>
        <v>0.20488267636515436</v>
      </c>
      <c r="G16" s="72">
        <f>IF(RES_hh_fech!G16=0,0,RES_hh_fech!G16/RES_summary!G$19)</f>
        <v>0.25238391754557116</v>
      </c>
      <c r="H16" s="72">
        <f>IF(RES_hh_fech!H16=0,0,RES_hh_fech!H16/RES_summary!H$19)</f>
        <v>0.36210130946418045</v>
      </c>
      <c r="I16" s="72">
        <f>IF(RES_hh_fech!I16=0,0,RES_hh_fech!I16/RES_summary!I$19)</f>
        <v>0.40249162239985703</v>
      </c>
      <c r="J16" s="72">
        <f>IF(RES_hh_fech!J16=0,0,RES_hh_fech!J16/RES_summary!J$19)</f>
        <v>0.45939379525653246</v>
      </c>
      <c r="K16" s="72">
        <f>IF(RES_hh_fech!K16=0,0,RES_hh_fech!K16/RES_summary!K$19)</f>
        <v>0.50790143407629174</v>
      </c>
      <c r="L16" s="72">
        <f>IF(RES_hh_fech!L16=0,0,RES_hh_fech!L16/RES_summary!L$19)</f>
        <v>0.6272789851022148</v>
      </c>
      <c r="M16" s="72">
        <f>IF(RES_hh_fech!M16=0,0,RES_hh_fech!M16/RES_summary!M$19)</f>
        <v>0.66845246459099417</v>
      </c>
      <c r="N16" s="72">
        <f>IF(RES_hh_fech!N16=0,0,RES_hh_fech!N16/RES_summary!N$19)</f>
        <v>1.1599463627070172</v>
      </c>
      <c r="O16" s="72">
        <f>IF(RES_hh_fech!O16=0,0,RES_hh_fech!O16/RES_summary!O$19)</f>
        <v>1.1136580426511642</v>
      </c>
      <c r="P16" s="72">
        <f>IF(RES_hh_fech!P16=0,0,RES_hh_fech!P16/RES_summary!P$19)</f>
        <v>0.43828578849321814</v>
      </c>
      <c r="Q16" s="72">
        <f>IF(RES_hh_fech!Q16=0,0,RES_hh_fech!Q16/RES_summary!Q$19)</f>
        <v>1.3437316879311616</v>
      </c>
      <c r="R16" s="72">
        <f>IF(RES_hh_fech!R16=0,0,RES_hh_fech!R16/RES_summary!R$19)</f>
        <v>0.79941615460029203</v>
      </c>
      <c r="S16" s="72">
        <f>IF(RES_hh_fech!S16=0,0,RES_hh_fech!S16/RES_summary!S$19)</f>
        <v>1.3253169466830224</v>
      </c>
      <c r="T16" s="72">
        <f>IF(RES_hh_fech!T16=0,0,RES_hh_fech!T16/RES_summary!T$19)</f>
        <v>1.0014342668890619</v>
      </c>
      <c r="U16" s="72">
        <f>IF(RES_hh_fech!U16=0,0,RES_hh_fech!U16/RES_summary!U$19)</f>
        <v>1.3241791510770582</v>
      </c>
      <c r="V16" s="72">
        <f>IF(RES_hh_fech!V16=0,0,RES_hh_fech!V16/RES_summary!V$19)</f>
        <v>0.9665833450852227</v>
      </c>
      <c r="W16" s="72">
        <f>IF(RES_hh_fech!W16=0,0,RES_hh_fech!W16/RES_summary!W$19)</f>
        <v>1.6762203670629596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35.675083585839396</v>
      </c>
      <c r="C17" s="69">
        <f>IF(RES_hh_fech!C17=0,0,RES_hh_fech!C17/RES_summary!C$19)</f>
        <v>33.745333220404518</v>
      </c>
      <c r="D17" s="69">
        <f>IF(RES_hh_fech!D17=0,0,RES_hh_fech!D17/RES_summary!D$19)</f>
        <v>35.706676135034854</v>
      </c>
      <c r="E17" s="69">
        <f>IF(RES_hh_fech!E17=0,0,RES_hh_fech!E17/RES_summary!E$19)</f>
        <v>38.40976220353734</v>
      </c>
      <c r="F17" s="69">
        <f>IF(RES_hh_fech!F17=0,0,RES_hh_fech!F17/RES_summary!F$19)</f>
        <v>39.380747687827309</v>
      </c>
      <c r="G17" s="69">
        <f>IF(RES_hh_fech!G17=0,0,RES_hh_fech!G17/RES_summary!G$19)</f>
        <v>35.561549771551199</v>
      </c>
      <c r="H17" s="69">
        <f>IF(RES_hh_fech!H17=0,0,RES_hh_fech!H17/RES_summary!H$19)</f>
        <v>37.671379371846278</v>
      </c>
      <c r="I17" s="69">
        <f>IF(RES_hh_fech!I17=0,0,RES_hh_fech!I17/RES_summary!I$19)</f>
        <v>33.873357353753804</v>
      </c>
      <c r="J17" s="69">
        <f>IF(RES_hh_fech!J17=0,0,RES_hh_fech!J17/RES_summary!J$19)</f>
        <v>35.234866395568396</v>
      </c>
      <c r="K17" s="69">
        <f>IF(RES_hh_fech!K17=0,0,RES_hh_fech!K17/RES_summary!K$19)</f>
        <v>34.842553964510394</v>
      </c>
      <c r="L17" s="69">
        <f>IF(RES_hh_fech!L17=0,0,RES_hh_fech!L17/RES_summary!L$19)</f>
        <v>33.416307049876913</v>
      </c>
      <c r="M17" s="69">
        <f>IF(RES_hh_fech!M17=0,0,RES_hh_fech!M17/RES_summary!M$19)</f>
        <v>32.628717149974392</v>
      </c>
      <c r="N17" s="69">
        <f>IF(RES_hh_fech!N17=0,0,RES_hh_fech!N17/RES_summary!N$19)</f>
        <v>31.071065786962176</v>
      </c>
      <c r="O17" s="69">
        <f>IF(RES_hh_fech!O17=0,0,RES_hh_fech!O17/RES_summary!O$19)</f>
        <v>30.204875351623723</v>
      </c>
      <c r="P17" s="69">
        <f>IF(RES_hh_fech!P17=0,0,RES_hh_fech!P17/RES_summary!P$19)</f>
        <v>29.134830445907642</v>
      </c>
      <c r="Q17" s="69">
        <f>IF(RES_hh_fech!Q17=0,0,RES_hh_fech!Q17/RES_summary!Q$19)</f>
        <v>28.901322052947137</v>
      </c>
      <c r="R17" s="69">
        <f>IF(RES_hh_fech!R17=0,0,RES_hh_fech!R17/RES_summary!R$19)</f>
        <v>28.333079921643531</v>
      </c>
      <c r="S17" s="69">
        <f>IF(RES_hh_fech!S17=0,0,RES_hh_fech!S17/RES_summary!S$19)</f>
        <v>27.898845093275089</v>
      </c>
      <c r="T17" s="69">
        <f>IF(RES_hh_fech!T17=0,0,RES_hh_fech!T17/RES_summary!T$19)</f>
        <v>26.956403167158506</v>
      </c>
      <c r="U17" s="69">
        <f>IF(RES_hh_fech!U17=0,0,RES_hh_fech!U17/RES_summary!U$19)</f>
        <v>25.845206912927409</v>
      </c>
      <c r="V17" s="69">
        <f>IF(RES_hh_fech!V17=0,0,RES_hh_fech!V17/RES_summary!V$19)</f>
        <v>24.254193977270983</v>
      </c>
      <c r="W17" s="69">
        <f>IF(RES_hh_fech!W17=0,0,RES_hh_fech!W17/RES_summary!W$19)</f>
        <v>24.072655307121721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36.194285125906845</v>
      </c>
      <c r="C19" s="72">
        <f>IF(RES_hh_fech!C19=0,0,RES_hh_fech!C19/RES_summary!C$19)</f>
        <v>32.052033926482522</v>
      </c>
      <c r="D19" s="72">
        <f>IF(RES_hh_fech!D19=0,0,RES_hh_fech!D19/RES_summary!D$19)</f>
        <v>40.779456558690164</v>
      </c>
      <c r="E19" s="72">
        <f>IF(RES_hh_fech!E19=0,0,RES_hh_fech!E19/RES_summary!E$19)</f>
        <v>37.862541256830063</v>
      </c>
      <c r="F19" s="72">
        <f>IF(RES_hh_fech!F19=0,0,RES_hh_fech!F19/RES_summary!F$19)</f>
        <v>36.946710913119304</v>
      </c>
      <c r="G19" s="72">
        <f>IF(RES_hh_fech!G19=0,0,RES_hh_fech!G19/RES_summary!G$19)</f>
        <v>40.089991516358012</v>
      </c>
      <c r="H19" s="72">
        <f>IF(RES_hh_fech!H19=0,0,RES_hh_fech!H19/RES_summary!H$19)</f>
        <v>34.613058706003713</v>
      </c>
      <c r="I19" s="72">
        <f>IF(RES_hh_fech!I19=0,0,RES_hh_fech!I19/RES_summary!I$19)</f>
        <v>35.54840585771948</v>
      </c>
      <c r="J19" s="72">
        <f>IF(RES_hh_fech!J19=0,0,RES_hh_fech!J19/RES_summary!J$19)</f>
        <v>39.19608406707119</v>
      </c>
      <c r="K19" s="72">
        <f>IF(RES_hh_fech!K19=0,0,RES_hh_fech!K19/RES_summary!K$19)</f>
        <v>35.778566059746446</v>
      </c>
      <c r="L19" s="72">
        <f>IF(RES_hh_fech!L19=0,0,RES_hh_fech!L19/RES_summary!L$19)</f>
        <v>34.317880657682331</v>
      </c>
      <c r="M19" s="72">
        <f>IF(RES_hh_fech!M19=0,0,RES_hh_fech!M19/RES_summary!M$19)</f>
        <v>41.714529110645124</v>
      </c>
      <c r="N19" s="72">
        <f>IF(RES_hh_fech!N19=0,0,RES_hh_fech!N19/RES_summary!N$19)</f>
        <v>36.90510988326465</v>
      </c>
      <c r="O19" s="72">
        <f>IF(RES_hh_fech!O19=0,0,RES_hh_fech!O19/RES_summary!O$19)</f>
        <v>29.886075336670039</v>
      </c>
      <c r="P19" s="72">
        <f>IF(RES_hh_fech!P19=0,0,RES_hh_fech!P19/RES_summary!P$19)</f>
        <v>23.367545066319725</v>
      </c>
      <c r="Q19" s="72">
        <f>IF(RES_hh_fech!Q19=0,0,RES_hh_fech!Q19/RES_summary!Q$19)</f>
        <v>35.552444930869299</v>
      </c>
      <c r="R19" s="72">
        <f>IF(RES_hh_fech!R19=0,0,RES_hh_fech!R19/RES_summary!R$19)</f>
        <v>30.322419745142835</v>
      </c>
      <c r="S19" s="72">
        <f>IF(RES_hh_fech!S19=0,0,RES_hh_fech!S19/RES_summary!S$19)</f>
        <v>32.072744665938998</v>
      </c>
      <c r="T19" s="72">
        <f>IF(RES_hh_fech!T19=0,0,RES_hh_fech!T19/RES_summary!T$19)</f>
        <v>29.65254097119529</v>
      </c>
      <c r="U19" s="72">
        <f>IF(RES_hh_fech!U19=0,0,RES_hh_fech!U19/RES_summary!U$19)</f>
        <v>30.4933780983514</v>
      </c>
      <c r="V19" s="72">
        <f>IF(RES_hh_fech!V19=0,0,RES_hh_fech!V19/RES_summary!V$19)</f>
        <v>19.564630565316392</v>
      </c>
      <c r="W19" s="72">
        <f>IF(RES_hh_fech!W19=0,0,RES_hh_fech!W19/RES_summary!W$19)</f>
        <v>27.535768425349985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37.525880282693727</v>
      </c>
      <c r="C20" s="72">
        <f>IF(RES_hh_fech!C20=0,0,RES_hh_fech!C20/RES_summary!C$19)</f>
        <v>30.846624103862073</v>
      </c>
      <c r="D20" s="72">
        <f>IF(RES_hh_fech!D20=0,0,RES_hh_fech!D20/RES_summary!D$19)</f>
        <v>41.450223897179171</v>
      </c>
      <c r="E20" s="72">
        <f>IF(RES_hh_fech!E20=0,0,RES_hh_fech!E20/RES_summary!E$19)</f>
        <v>45.772753821964152</v>
      </c>
      <c r="F20" s="72">
        <f>IF(RES_hh_fech!F20=0,0,RES_hh_fech!F20/RES_summary!F$19)</f>
        <v>46.913367136860877</v>
      </c>
      <c r="G20" s="72">
        <f>IF(RES_hh_fech!G20=0,0,RES_hh_fech!G20/RES_summary!G$19)</f>
        <v>38.983998060885902</v>
      </c>
      <c r="H20" s="72">
        <f>IF(RES_hh_fech!H20=0,0,RES_hh_fech!H20/RES_summary!H$19)</f>
        <v>47.485899050502056</v>
      </c>
      <c r="I20" s="72">
        <f>IF(RES_hh_fech!I20=0,0,RES_hh_fech!I20/RES_summary!I$19)</f>
        <v>36.321645531236527</v>
      </c>
      <c r="J20" s="72">
        <f>IF(RES_hh_fech!J20=0,0,RES_hh_fech!J20/RES_summary!J$19)</f>
        <v>41.623349470913446</v>
      </c>
      <c r="K20" s="72">
        <f>IF(RES_hh_fech!K20=0,0,RES_hh_fech!K20/RES_summary!K$19)</f>
        <v>43.056136080435792</v>
      </c>
      <c r="L20" s="72">
        <f>IF(RES_hh_fech!L20=0,0,RES_hh_fech!L20/RES_summary!L$19)</f>
        <v>44.486913193713455</v>
      </c>
      <c r="M20" s="72">
        <f>IF(RES_hh_fech!M20=0,0,RES_hh_fech!M20/RES_summary!M$19)</f>
        <v>39.550132556887768</v>
      </c>
      <c r="N20" s="72">
        <f>IF(RES_hh_fech!N20=0,0,RES_hh_fech!N20/RES_summary!N$19)</f>
        <v>38.435455281474432</v>
      </c>
      <c r="O20" s="72">
        <f>IF(RES_hh_fech!O20=0,0,RES_hh_fech!O20/RES_summary!O$19)</f>
        <v>35.704872862888173</v>
      </c>
      <c r="P20" s="72">
        <f>IF(RES_hh_fech!P20=0,0,RES_hh_fech!P20/RES_summary!P$19)</f>
        <v>37.694408285555859</v>
      </c>
      <c r="Q20" s="72">
        <f>IF(RES_hh_fech!Q20=0,0,RES_hh_fech!Q20/RES_summary!Q$19)</f>
        <v>35.24004096133838</v>
      </c>
      <c r="R20" s="72">
        <f>IF(RES_hh_fech!R20=0,0,RES_hh_fech!R20/RES_summary!R$19)</f>
        <v>33.365069163716079</v>
      </c>
      <c r="S20" s="72">
        <f>IF(RES_hh_fech!S20=0,0,RES_hh_fech!S20/RES_summary!S$19)</f>
        <v>32.044228880719629</v>
      </c>
      <c r="T20" s="72">
        <f>IF(RES_hh_fech!T20=0,0,RES_hh_fech!T20/RES_summary!T$19)</f>
        <v>31.453796589047759</v>
      </c>
      <c r="U20" s="72">
        <f>IF(RES_hh_fech!U20=0,0,RES_hh_fech!U20/RES_summary!U$19)</f>
        <v>31.258038707134915</v>
      </c>
      <c r="V20" s="72">
        <f>IF(RES_hh_fech!V20=0,0,RES_hh_fech!V20/RES_summary!V$19)</f>
        <v>32.330358280183582</v>
      </c>
      <c r="W20" s="72">
        <f>IF(RES_hh_fech!W20=0,0,RES_hh_fech!W20/RES_summary!W$19)</f>
        <v>25.369875614250937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38.507934283821768</v>
      </c>
      <c r="C21" s="72">
        <f>IF(RES_hh_fech!C21=0,0,RES_hh_fech!C21/RES_summary!C$19)</f>
        <v>34.503306050774547</v>
      </c>
      <c r="D21" s="72">
        <f>IF(RES_hh_fech!D21=0,0,RES_hh_fech!D21/RES_summary!D$19)</f>
        <v>37.028563132149031</v>
      </c>
      <c r="E21" s="72">
        <f>IF(RES_hh_fech!E21=0,0,RES_hh_fech!E21/RES_summary!E$19)</f>
        <v>40.748932062727881</v>
      </c>
      <c r="F21" s="72">
        <f>IF(RES_hh_fech!F21=0,0,RES_hh_fech!F21/RES_summary!F$19)</f>
        <v>43.929326828424671</v>
      </c>
      <c r="G21" s="72">
        <f>IF(RES_hh_fech!G21=0,0,RES_hh_fech!G21/RES_summary!G$19)</f>
        <v>37.522998884564288</v>
      </c>
      <c r="H21" s="72">
        <f>IF(RES_hh_fech!H21=0,0,RES_hh_fech!H21/RES_summary!H$19)</f>
        <v>40.409238949173051</v>
      </c>
      <c r="I21" s="72">
        <f>IF(RES_hh_fech!I21=0,0,RES_hh_fech!I21/RES_summary!I$19)</f>
        <v>33.81131315038833</v>
      </c>
      <c r="J21" s="72">
        <f>IF(RES_hh_fech!J21=0,0,RES_hh_fech!J21/RES_summary!J$19)</f>
        <v>37.762493306654214</v>
      </c>
      <c r="K21" s="72">
        <f>IF(RES_hh_fech!K21=0,0,RES_hh_fech!K21/RES_summary!K$19)</f>
        <v>38.051434779962243</v>
      </c>
      <c r="L21" s="72">
        <f>IF(RES_hh_fech!L21=0,0,RES_hh_fech!L21/RES_summary!L$19)</f>
        <v>36.1309584726677</v>
      </c>
      <c r="M21" s="72">
        <f>IF(RES_hh_fech!M21=0,0,RES_hh_fech!M21/RES_summary!M$19)</f>
        <v>35.311077399000823</v>
      </c>
      <c r="N21" s="72">
        <f>IF(RES_hh_fech!N21=0,0,RES_hh_fech!N21/RES_summary!N$19)</f>
        <v>35.459625646219045</v>
      </c>
      <c r="O21" s="72">
        <f>IF(RES_hh_fech!O21=0,0,RES_hh_fech!O21/RES_summary!O$19)</f>
        <v>34.165305206038646</v>
      </c>
      <c r="P21" s="72">
        <f>IF(RES_hh_fech!P21=0,0,RES_hh_fech!P21/RES_summary!P$19)</f>
        <v>30.341067986637508</v>
      </c>
      <c r="Q21" s="72">
        <f>IF(RES_hh_fech!Q21=0,0,RES_hh_fech!Q21/RES_summary!Q$19)</f>
        <v>30.635140449775019</v>
      </c>
      <c r="R21" s="72">
        <f>IF(RES_hh_fech!R21=0,0,RES_hh_fech!R21/RES_summary!R$19)</f>
        <v>31.079396419494959</v>
      </c>
      <c r="S21" s="72">
        <f>IF(RES_hh_fech!S21=0,0,RES_hh_fech!S21/RES_summary!S$19)</f>
        <v>30.819051362781408</v>
      </c>
      <c r="T21" s="72">
        <f>IF(RES_hh_fech!T21=0,0,RES_hh_fech!T21/RES_summary!T$19)</f>
        <v>29.067153774719621</v>
      </c>
      <c r="U21" s="72">
        <f>IF(RES_hh_fech!U21=0,0,RES_hh_fech!U21/RES_summary!U$19)</f>
        <v>27.455551256526661</v>
      </c>
      <c r="V21" s="72">
        <f>IF(RES_hh_fech!V21=0,0,RES_hh_fech!V21/RES_summary!V$19)</f>
        <v>25.318790745264621</v>
      </c>
      <c r="W21" s="72">
        <f>IF(RES_hh_fech!W21=0,0,RES_hh_fech!W21/RES_summary!W$19)</f>
        <v>25.293840582374919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45.826883776812082</v>
      </c>
      <c r="C22" s="72">
        <f>IF(RES_hh_fech!C22=0,0,RES_hh_fech!C22/RES_summary!C$19)</f>
        <v>47.752789211876838</v>
      </c>
      <c r="D22" s="72">
        <f>IF(RES_hh_fech!D22=0,0,RES_hh_fech!D22/RES_summary!D$19)</f>
        <v>41.253309290364221</v>
      </c>
      <c r="E22" s="72">
        <f>IF(RES_hh_fech!E22=0,0,RES_hh_fech!E22/RES_summary!E$19)</f>
        <v>42.493418573135394</v>
      </c>
      <c r="F22" s="72">
        <f>IF(RES_hh_fech!F22=0,0,RES_hh_fech!F22/RES_summary!F$19)</f>
        <v>42.129266948665396</v>
      </c>
      <c r="G22" s="72">
        <f>IF(RES_hh_fech!G22=0,0,RES_hh_fech!G22/RES_summary!G$19)</f>
        <v>40.535504395039176</v>
      </c>
      <c r="H22" s="72">
        <f>IF(RES_hh_fech!H22=0,0,RES_hh_fech!H22/RES_summary!H$19)</f>
        <v>39.37271226211633</v>
      </c>
      <c r="I22" s="72">
        <f>IF(RES_hh_fech!I22=0,0,RES_hh_fech!I22/RES_summary!I$19)</f>
        <v>38.722605216332404</v>
      </c>
      <c r="J22" s="72">
        <f>IF(RES_hh_fech!J22=0,0,RES_hh_fech!J22/RES_summary!J$19)</f>
        <v>36.393806925891411</v>
      </c>
      <c r="K22" s="72">
        <f>IF(RES_hh_fech!K22=0,0,RES_hh_fech!K22/RES_summary!K$19)</f>
        <v>35.464633010280423</v>
      </c>
      <c r="L22" s="72">
        <f>IF(RES_hh_fech!L22=0,0,RES_hh_fech!L22/RES_summary!L$19)</f>
        <v>32.96637295740566</v>
      </c>
      <c r="M22" s="72">
        <f>IF(RES_hh_fech!M22=0,0,RES_hh_fech!M22/RES_summary!M$19)</f>
        <v>32.614896089555607</v>
      </c>
      <c r="N22" s="72">
        <f>IF(RES_hh_fech!N22=0,0,RES_hh_fech!N22/RES_summary!N$19)</f>
        <v>30.730523782500558</v>
      </c>
      <c r="O22" s="72">
        <f>IF(RES_hh_fech!O22=0,0,RES_hh_fech!O22/RES_summary!O$19)</f>
        <v>30.253274973683656</v>
      </c>
      <c r="P22" s="72">
        <f>IF(RES_hh_fech!P22=0,0,RES_hh_fech!P22/RES_summary!P$19)</f>
        <v>28.377777188867011</v>
      </c>
      <c r="Q22" s="72">
        <f>IF(RES_hh_fech!Q22=0,0,RES_hh_fech!Q22/RES_summary!Q$19)</f>
        <v>28.53950298532661</v>
      </c>
      <c r="R22" s="72">
        <f>IF(RES_hh_fech!R22=0,0,RES_hh_fech!R22/RES_summary!R$19)</f>
        <v>28.453433040574261</v>
      </c>
      <c r="S22" s="72">
        <f>IF(RES_hh_fech!S22=0,0,RES_hh_fech!S22/RES_summary!S$19)</f>
        <v>27.749874751008097</v>
      </c>
      <c r="T22" s="72">
        <f>IF(RES_hh_fech!T22=0,0,RES_hh_fech!T22/RES_summary!T$19)</f>
        <v>26.566153963765036</v>
      </c>
      <c r="U22" s="72">
        <f>IF(RES_hh_fech!U22=0,0,RES_hh_fech!U22/RES_summary!U$19)</f>
        <v>25.308061408489507</v>
      </c>
      <c r="V22" s="72">
        <f>IF(RES_hh_fech!V22=0,0,RES_hh_fech!V22/RES_summary!V$19)</f>
        <v>23.47363913110614</v>
      </c>
      <c r="W22" s="72">
        <f>IF(RES_hh_fech!W22=0,0,RES_hh_fech!W22/RES_summary!W$19)</f>
        <v>24.005131755051419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25.880995896914477</v>
      </c>
      <c r="C24" s="72">
        <f>IF(RES_hh_fech!C24=0,0,RES_hh_fech!C24/RES_summary!C$19)</f>
        <v>24.90525776207145</v>
      </c>
      <c r="D24" s="72">
        <f>IF(RES_hh_fech!D24=0,0,RES_hh_fech!D24/RES_summary!D$19)</f>
        <v>26.540925260412397</v>
      </c>
      <c r="E24" s="72">
        <f>IF(RES_hh_fech!E24=0,0,RES_hh_fech!E24/RES_summary!E$19)</f>
        <v>27.311088283114294</v>
      </c>
      <c r="F24" s="72">
        <f>IF(RES_hh_fech!F24=0,0,RES_hh_fech!F24/RES_summary!F$19)</f>
        <v>30.111056692802389</v>
      </c>
      <c r="G24" s="72">
        <f>IF(RES_hh_fech!G24=0,0,RES_hh_fech!G24/RES_summary!G$19)</f>
        <v>26.918027869859579</v>
      </c>
      <c r="H24" s="72">
        <f>IF(RES_hh_fech!H24=0,0,RES_hh_fech!H24/RES_summary!H$19)</f>
        <v>29.349650997601497</v>
      </c>
      <c r="I24" s="72">
        <f>IF(RES_hh_fech!I24=0,0,RES_hh_fech!I24/RES_summary!I$19)</f>
        <v>25.747978210572711</v>
      </c>
      <c r="J24" s="72">
        <f>IF(RES_hh_fech!J24=0,0,RES_hh_fech!J24/RES_summary!J$19)</f>
        <v>27.636598777361542</v>
      </c>
      <c r="K24" s="72">
        <f>IF(RES_hh_fech!K24=0,0,RES_hh_fech!K24/RES_summary!K$19)</f>
        <v>27.729390251232889</v>
      </c>
      <c r="L24" s="72">
        <f>IF(RES_hh_fech!L24=0,0,RES_hh_fech!L24/RES_summary!L$19)</f>
        <v>27.596997476765335</v>
      </c>
      <c r="M24" s="72">
        <f>IF(RES_hh_fech!M24=0,0,RES_hh_fech!M24/RES_summary!M$19)</f>
        <v>26.378458746479836</v>
      </c>
      <c r="N24" s="72">
        <f>IF(RES_hh_fech!N24=0,0,RES_hh_fech!N24/RES_summary!N$19)</f>
        <v>24.65821048113002</v>
      </c>
      <c r="O24" s="72">
        <f>IF(RES_hh_fech!O24=0,0,RES_hh_fech!O24/RES_summary!O$19)</f>
        <v>25.490090941249541</v>
      </c>
      <c r="P24" s="72">
        <f>IF(RES_hh_fech!P24=0,0,RES_hh_fech!P24/RES_summary!P$19)</f>
        <v>26.07422986333464</v>
      </c>
      <c r="Q24" s="72">
        <f>IF(RES_hh_fech!Q24=0,0,RES_hh_fech!Q24/RES_summary!Q$19)</f>
        <v>24.561668166802125</v>
      </c>
      <c r="R24" s="72">
        <f>IF(RES_hh_fech!R24=0,0,RES_hh_fech!R24/RES_summary!R$19)</f>
        <v>24.02163281629592</v>
      </c>
      <c r="S24" s="72">
        <f>IF(RES_hh_fech!S24=0,0,RES_hh_fech!S24/RES_summary!S$19)</f>
        <v>23.631398669821532</v>
      </c>
      <c r="T24" s="72">
        <f>IF(RES_hh_fech!T24=0,0,RES_hh_fech!T24/RES_summary!T$19)</f>
        <v>23.338618652214368</v>
      </c>
      <c r="U24" s="72">
        <f>IF(RES_hh_fech!U24=0,0,RES_hh_fech!U24/RES_summary!U$19)</f>
        <v>23.365535087437376</v>
      </c>
      <c r="V24" s="72">
        <f>IF(RES_hh_fech!V24=0,0,RES_hh_fech!V24/RES_summary!V$19)</f>
        <v>21.619166780220453</v>
      </c>
      <c r="W24" s="72">
        <f>IF(RES_hh_fech!W24=0,0,RES_hh_fech!W24/RES_summary!W$19)</f>
        <v>21.66963933286543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26.810017702006185</v>
      </c>
      <c r="C25" s="74">
        <f>IF(RES_hh_fech!C25=0,0,RES_hh_fech!C25/RES_summary!C$19)</f>
        <v>25.432042870200572</v>
      </c>
      <c r="D25" s="74">
        <f>IF(RES_hh_fech!D25=0,0,RES_hh_fech!D25/RES_summary!D$19)</f>
        <v>26.975145192556639</v>
      </c>
      <c r="E25" s="74">
        <f>IF(RES_hh_fech!E25=0,0,RES_hh_fech!E25/RES_summary!E$19)</f>
        <v>30.483703012267945</v>
      </c>
      <c r="F25" s="74">
        <f>IF(RES_hh_fech!F25=0,0,RES_hh_fech!F25/RES_summary!F$19)</f>
        <v>31.474457639297651</v>
      </c>
      <c r="G25" s="74">
        <f>IF(RES_hh_fech!G25=0,0,RES_hh_fech!G25/RES_summary!G$19)</f>
        <v>28.244893337414695</v>
      </c>
      <c r="H25" s="74">
        <f>IF(RES_hh_fech!H25=0,0,RES_hh_fech!H25/RES_summary!H$19)</f>
        <v>30.014715001320191</v>
      </c>
      <c r="I25" s="74">
        <f>IF(RES_hh_fech!I25=0,0,RES_hh_fech!I25/RES_summary!I$19)</f>
        <v>27.220450391403826</v>
      </c>
      <c r="J25" s="74">
        <f>IF(RES_hh_fech!J25=0,0,RES_hh_fech!J25/RES_summary!J$19)</f>
        <v>29.116589662362994</v>
      </c>
      <c r="K25" s="74">
        <f>IF(RES_hh_fech!K25=0,0,RES_hh_fech!K25/RES_summary!K$19)</f>
        <v>27.830585123584598</v>
      </c>
      <c r="L25" s="74">
        <f>IF(RES_hh_fech!L25=0,0,RES_hh_fech!L25/RES_summary!L$19)</f>
        <v>26.250869495699849</v>
      </c>
      <c r="M25" s="74">
        <f>IF(RES_hh_fech!M25=0,0,RES_hh_fech!M25/RES_summary!M$19)</f>
        <v>26.181342077175646</v>
      </c>
      <c r="N25" s="74">
        <f>IF(RES_hh_fech!N25=0,0,RES_hh_fech!N25/RES_summary!N$19)</f>
        <v>24.585612410281584</v>
      </c>
      <c r="O25" s="74">
        <f>IF(RES_hh_fech!O25=0,0,RES_hh_fech!O25/RES_summary!O$19)</f>
        <v>24.081320774461279</v>
      </c>
      <c r="P25" s="74">
        <f>IF(RES_hh_fech!P25=0,0,RES_hh_fech!P25/RES_summary!P$19)</f>
        <v>23.925969244432462</v>
      </c>
      <c r="Q25" s="74">
        <f>IF(RES_hh_fech!Q25=0,0,RES_hh_fech!Q25/RES_summary!Q$19)</f>
        <v>23.681221411243058</v>
      </c>
      <c r="R25" s="74">
        <f>IF(RES_hh_fech!R25=0,0,RES_hh_fech!R25/RES_summary!R$19)</f>
        <v>23.026876226647705</v>
      </c>
      <c r="S25" s="74">
        <f>IF(RES_hh_fech!S25=0,0,RES_hh_fech!S25/RES_summary!S$19)</f>
        <v>22.839189644006744</v>
      </c>
      <c r="T25" s="74">
        <f>IF(RES_hh_fech!T25=0,0,RES_hh_fech!T25/RES_summary!T$19)</f>
        <v>22.288647576937361</v>
      </c>
      <c r="U25" s="74">
        <f>IF(RES_hh_fech!U25=0,0,RES_hh_fech!U25/RES_summary!U$19)</f>
        <v>21.176011604953683</v>
      </c>
      <c r="V25" s="74">
        <f>IF(RES_hh_fech!V25=0,0,RES_hh_fech!V25/RES_summary!V$19)</f>
        <v>20.218330780261006</v>
      </c>
      <c r="W25" s="74">
        <f>IF(RES_hh_fech!W25=0,0,RES_hh_fech!W25/RES_summary!W$19)</f>
        <v>20.214330796588008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13.543115371748062</v>
      </c>
      <c r="C26" s="77">
        <f>IF(RES_hh_fech!C26=0,0,RES_hh_fech!C26/RES_summary!C$19)</f>
        <v>13.16939089396161</v>
      </c>
      <c r="D26" s="77">
        <f>IF(RES_hh_fech!D26=0,0,RES_hh_fech!D26/RES_summary!D$19)</f>
        <v>13.078212304706055</v>
      </c>
      <c r="E26" s="77">
        <f>IF(RES_hh_fech!E26=0,0,RES_hh_fech!E26/RES_summary!E$19)</f>
        <v>12.471754502959509</v>
      </c>
      <c r="F26" s="77">
        <f>IF(RES_hh_fech!F26=0,0,RES_hh_fech!F26/RES_summary!F$19)</f>
        <v>12.303429024119961</v>
      </c>
      <c r="G26" s="77">
        <f>IF(RES_hh_fech!G26=0,0,RES_hh_fech!G26/RES_summary!G$19)</f>
        <v>12.642996235684935</v>
      </c>
      <c r="H26" s="77">
        <f>IF(RES_hh_fech!H26=0,0,RES_hh_fech!H26/RES_summary!H$19)</f>
        <v>13.180126544783878</v>
      </c>
      <c r="I26" s="77">
        <f>IF(RES_hh_fech!I26=0,0,RES_hh_fech!I26/RES_summary!I$19)</f>
        <v>13.918796188868999</v>
      </c>
      <c r="J26" s="77">
        <f>IF(RES_hh_fech!J26=0,0,RES_hh_fech!J26/RES_summary!J$19)</f>
        <v>14.71104322870244</v>
      </c>
      <c r="K26" s="77">
        <f>IF(RES_hh_fech!K26=0,0,RES_hh_fech!K26/RES_summary!K$19)</f>
        <v>14.820488958891762</v>
      </c>
      <c r="L26" s="77">
        <f>IF(RES_hh_fech!L26=0,0,RES_hh_fech!L26/RES_summary!L$19)</f>
        <v>14.448276823191543</v>
      </c>
      <c r="M26" s="77">
        <f>IF(RES_hh_fech!M26=0,0,RES_hh_fech!M26/RES_summary!M$19)</f>
        <v>14.44092862818662</v>
      </c>
      <c r="N26" s="77">
        <f>IF(RES_hh_fech!N26=0,0,RES_hh_fech!N26/RES_summary!N$19)</f>
        <v>14.061001716158229</v>
      </c>
      <c r="O26" s="77">
        <f>IF(RES_hh_fech!O26=0,0,RES_hh_fech!O26/RES_summary!O$19)</f>
        <v>13.972439832739553</v>
      </c>
      <c r="P26" s="77">
        <f>IF(RES_hh_fech!P26=0,0,RES_hh_fech!P26/RES_summary!P$19)</f>
        <v>13.594811635480413</v>
      </c>
      <c r="Q26" s="77">
        <f>IF(RES_hh_fech!Q26=0,0,RES_hh_fech!Q26/RES_summary!Q$19)</f>
        <v>13.625045881763835</v>
      </c>
      <c r="R26" s="77">
        <f>IF(RES_hh_fech!R26=0,0,RES_hh_fech!R26/RES_summary!R$19)</f>
        <v>13.524611353657392</v>
      </c>
      <c r="S26" s="77">
        <f>IF(RES_hh_fech!S26=0,0,RES_hh_fech!S26/RES_summary!S$19)</f>
        <v>13.506797102410861</v>
      </c>
      <c r="T26" s="77">
        <f>IF(RES_hh_fech!T26=0,0,RES_hh_fech!T26/RES_summary!T$19)</f>
        <v>13.241664296606043</v>
      </c>
      <c r="U26" s="77">
        <f>IF(RES_hh_fech!U26=0,0,RES_hh_fech!U26/RES_summary!U$19)</f>
        <v>13.139128582304927</v>
      </c>
      <c r="V26" s="77">
        <f>IF(RES_hh_fech!V26=0,0,RES_hh_fech!V26/RES_summary!V$19)</f>
        <v>12.613528391530314</v>
      </c>
      <c r="W26" s="77">
        <f>IF(RES_hh_fech!W26=0,0,RES_hh_fech!W26/RES_summary!W$19)</f>
        <v>12.343819353017642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10.991624633201793</v>
      </c>
      <c r="C27" s="69">
        <f>IF(RES_hh_fech!C27=0,0,RES_hh_fech!C27/RES_summary!C$19)</f>
        <v>12.184003471590872</v>
      </c>
      <c r="D27" s="69">
        <f>IF(RES_hh_fech!D27=0,0,RES_hh_fech!D27/RES_summary!D$19)</f>
        <v>11.992683964128144</v>
      </c>
      <c r="E27" s="69">
        <f>IF(RES_hh_fech!E27=0,0,RES_hh_fech!E27/RES_summary!E$19)</f>
        <v>13.504360082234001</v>
      </c>
      <c r="F27" s="69">
        <f>IF(RES_hh_fech!F27=0,0,RES_hh_fech!F27/RES_summary!F$19)</f>
        <v>12.356084043107826</v>
      </c>
      <c r="G27" s="69">
        <f>IF(RES_hh_fech!G27=0,0,RES_hh_fech!G27/RES_summary!G$19)</f>
        <v>12.47568674887675</v>
      </c>
      <c r="H27" s="69">
        <f>IF(RES_hh_fech!H27=0,0,RES_hh_fech!H27/RES_summary!H$19)</f>
        <v>11.337438817822139</v>
      </c>
      <c r="I27" s="69">
        <f>IF(RES_hh_fech!I27=0,0,RES_hh_fech!I27/RES_summary!I$19)</f>
        <v>11.035320367905117</v>
      </c>
      <c r="J27" s="69">
        <f>IF(RES_hh_fech!J27=0,0,RES_hh_fech!J27/RES_summary!J$19)</f>
        <v>11.18753789791459</v>
      </c>
      <c r="K27" s="69">
        <f>IF(RES_hh_fech!K27=0,0,RES_hh_fech!K27/RES_summary!K$19)</f>
        <v>8.9555175184564995</v>
      </c>
      <c r="L27" s="69">
        <f>IF(RES_hh_fech!L27=0,0,RES_hh_fech!L27/RES_summary!L$19)</f>
        <v>8.1357274204265995</v>
      </c>
      <c r="M27" s="69">
        <f>IF(RES_hh_fech!M27=0,0,RES_hh_fech!M27/RES_summary!M$19)</f>
        <v>8.1287182553745065</v>
      </c>
      <c r="N27" s="69">
        <f>IF(RES_hh_fech!N27=0,0,RES_hh_fech!N27/RES_summary!N$19)</f>
        <v>7.965128080001592</v>
      </c>
      <c r="O27" s="69">
        <f>IF(RES_hh_fech!O27=0,0,RES_hh_fech!O27/RES_summary!O$19)</f>
        <v>7.9111393076245333</v>
      </c>
      <c r="P27" s="69">
        <f>IF(RES_hh_fech!P27=0,0,RES_hh_fech!P27/RES_summary!P$19)</f>
        <v>7.8916524912787116</v>
      </c>
      <c r="Q27" s="69">
        <f>IF(RES_hh_fech!Q27=0,0,RES_hh_fech!Q27/RES_summary!Q$19)</f>
        <v>7.9637612418173216</v>
      </c>
      <c r="R27" s="69">
        <f>IF(RES_hh_fech!R27=0,0,RES_hh_fech!R27/RES_summary!R$19)</f>
        <v>7.8772745192881519</v>
      </c>
      <c r="S27" s="69">
        <f>IF(RES_hh_fech!S27=0,0,RES_hh_fech!S27/RES_summary!S$19)</f>
        <v>7.8191863420736292</v>
      </c>
      <c r="T27" s="69">
        <f>IF(RES_hh_fech!T27=0,0,RES_hh_fech!T27/RES_summary!T$19)</f>
        <v>7.6521139237259757</v>
      </c>
      <c r="U27" s="69">
        <f>IF(RES_hh_fech!U27=0,0,RES_hh_fech!U27/RES_summary!U$19)</f>
        <v>7.4601951032471092</v>
      </c>
      <c r="V27" s="69">
        <f>IF(RES_hh_fech!V27=0,0,RES_hh_fech!V27/RES_summary!V$19)</f>
        <v>9.5742956808454345</v>
      </c>
      <c r="W27" s="69">
        <f>IF(RES_hh_fech!W27=0,0,RES_hh_fech!W27/RES_summary!W$19)</f>
        <v>8.846339479966435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12.724593813801588</v>
      </c>
      <c r="C29" s="72">
        <f>IF(RES_hh_fech!C29=0,0,RES_hh_fech!C29/RES_summary!C$19)</f>
        <v>13.202280136497988</v>
      </c>
      <c r="D29" s="72">
        <f>IF(RES_hh_fech!D29=0,0,RES_hh_fech!D29/RES_summary!D$19)</f>
        <v>16.70357232035288</v>
      </c>
      <c r="E29" s="72">
        <f>IF(RES_hh_fech!E29=0,0,RES_hh_fech!E29/RES_summary!E$19)</f>
        <v>12.978344423282888</v>
      </c>
      <c r="F29" s="72">
        <f>IF(RES_hh_fech!F29=0,0,RES_hh_fech!F29/RES_summary!F$19)</f>
        <v>12.552326178842721</v>
      </c>
      <c r="G29" s="72">
        <f>IF(RES_hh_fech!G29=0,0,RES_hh_fech!G29/RES_summary!G$19)</f>
        <v>14.630367578387627</v>
      </c>
      <c r="H29" s="72">
        <f>IF(RES_hh_fech!H29=0,0,RES_hh_fech!H29/RES_summary!H$19)</f>
        <v>12.581531772438421</v>
      </c>
      <c r="I29" s="72">
        <f>IF(RES_hh_fech!I29=0,0,RES_hh_fech!I29/RES_summary!I$19)</f>
        <v>11.907594763682269</v>
      </c>
      <c r="J29" s="72">
        <f>IF(RES_hh_fech!J29=0,0,RES_hh_fech!J29/RES_summary!J$19)</f>
        <v>10.741450529857808</v>
      </c>
      <c r="K29" s="72">
        <f>IF(RES_hh_fech!K29=0,0,RES_hh_fech!K29/RES_summary!K$19)</f>
        <v>10.457403383051158</v>
      </c>
      <c r="L29" s="72">
        <f>IF(RES_hh_fech!L29=0,0,RES_hh_fech!L29/RES_summary!L$19)</f>
        <v>9.3032159380836834</v>
      </c>
      <c r="M29" s="72">
        <f>IF(RES_hh_fech!M29=0,0,RES_hh_fech!M29/RES_summary!M$19)</f>
        <v>8.8774468569048892</v>
      </c>
      <c r="N29" s="72">
        <f>IF(RES_hh_fech!N29=0,0,RES_hh_fech!N29/RES_summary!N$19)</f>
        <v>8.766086601095644</v>
      </c>
      <c r="O29" s="72">
        <f>IF(RES_hh_fech!O29=0,0,RES_hh_fech!O29/RES_summary!O$19)</f>
        <v>8.7605534440097301</v>
      </c>
      <c r="P29" s="72">
        <f>IF(RES_hh_fech!P29=0,0,RES_hh_fech!P29/RES_summary!P$19)</f>
        <v>8.8304336787036046</v>
      </c>
      <c r="Q29" s="72">
        <f>IF(RES_hh_fech!Q29=0,0,RES_hh_fech!Q29/RES_summary!Q$19)</f>
        <v>8.8548680701221691</v>
      </c>
      <c r="R29" s="72">
        <f>IF(RES_hh_fech!R29=0,0,RES_hh_fech!R29/RES_summary!R$19)</f>
        <v>8.8725682690400589</v>
      </c>
      <c r="S29" s="72">
        <f>IF(RES_hh_fech!S29=0,0,RES_hh_fech!S29/RES_summary!S$19)</f>
        <v>8.8662097277223708</v>
      </c>
      <c r="T29" s="72">
        <f>IF(RES_hh_fech!T29=0,0,RES_hh_fech!T29/RES_summary!T$19)</f>
        <v>8.7293449673144661</v>
      </c>
      <c r="U29" s="72">
        <f>IF(RES_hh_fech!U29=0,0,RES_hh_fech!U29/RES_summary!U$19)</f>
        <v>8.5301645584641861</v>
      </c>
      <c r="V29" s="72">
        <f>IF(RES_hh_fech!V29=0,0,RES_hh_fech!V29/RES_summary!V$19)</f>
        <v>11.379149117334764</v>
      </c>
      <c r="W29" s="72">
        <f>IF(RES_hh_fech!W29=0,0,RES_hh_fech!W29/RES_summary!W$19)</f>
        <v>10.265289471740614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12.080401464559019</v>
      </c>
      <c r="C30" s="72">
        <f>IF(RES_hh_fech!C30=0,0,RES_hh_fech!C30/RES_summary!C$19)</f>
        <v>12.729393357021179</v>
      </c>
      <c r="D30" s="72">
        <f>IF(RES_hh_fech!D30=0,0,RES_hh_fech!D30/RES_summary!D$19)</f>
        <v>12.666850163053008</v>
      </c>
      <c r="E30" s="72">
        <f>IF(RES_hh_fech!E30=0,0,RES_hh_fech!E30/RES_summary!E$19)</f>
        <v>15.255891359995079</v>
      </c>
      <c r="F30" s="72">
        <f>IF(RES_hh_fech!F30=0,0,RES_hh_fech!F30/RES_summary!F$19)</f>
        <v>14.676310096313479</v>
      </c>
      <c r="G30" s="72">
        <f>IF(RES_hh_fech!G30=0,0,RES_hh_fech!G30/RES_summary!G$19)</f>
        <v>13.752292988339663</v>
      </c>
      <c r="H30" s="72">
        <f>IF(RES_hh_fech!H30=0,0,RES_hh_fech!H30/RES_summary!H$19)</f>
        <v>12.774079054062417</v>
      </c>
      <c r="I30" s="72">
        <f>IF(RES_hh_fech!I30=0,0,RES_hh_fech!I30/RES_summary!I$19)</f>
        <v>11.392001060315124</v>
      </c>
      <c r="J30" s="72">
        <f>IF(RES_hh_fech!J30=0,0,RES_hh_fech!J30/RES_summary!J$19)</f>
        <v>12.479069443491188</v>
      </c>
      <c r="K30" s="72">
        <f>IF(RES_hh_fech!K30=0,0,RES_hh_fech!K30/RES_summary!K$19)</f>
        <v>9.9430452608607709</v>
      </c>
      <c r="L30" s="72">
        <f>IF(RES_hh_fech!L30=0,0,RES_hh_fech!L30/RES_summary!L$19)</f>
        <v>8.9392142951753737</v>
      </c>
      <c r="M30" s="72">
        <f>IF(RES_hh_fech!M30=0,0,RES_hh_fech!M30/RES_summary!M$19)</f>
        <v>8.882221994314035</v>
      </c>
      <c r="N30" s="72">
        <f>IF(RES_hh_fech!N30=0,0,RES_hh_fech!N30/RES_summary!N$19)</f>
        <v>9.1727449049058229</v>
      </c>
      <c r="O30" s="72">
        <f>IF(RES_hh_fech!O30=0,0,RES_hh_fech!O30/RES_summary!O$19)</f>
        <v>9.0200169531615852</v>
      </c>
      <c r="P30" s="72">
        <f>IF(RES_hh_fech!P30=0,0,RES_hh_fech!P30/RES_summary!P$19)</f>
        <v>8.4026043471753233</v>
      </c>
      <c r="Q30" s="72">
        <f>IF(RES_hh_fech!Q30=0,0,RES_hh_fech!Q30/RES_summary!Q$19)</f>
        <v>9.0539924914308578</v>
      </c>
      <c r="R30" s="72">
        <f>IF(RES_hh_fech!R30=0,0,RES_hh_fech!R30/RES_summary!R$19)</f>
        <v>9.0261171990333811</v>
      </c>
      <c r="S30" s="72">
        <f>IF(RES_hh_fech!S30=0,0,RES_hh_fech!S30/RES_summary!S$19)</f>
        <v>8.9033606578847291</v>
      </c>
      <c r="T30" s="72">
        <f>IF(RES_hh_fech!T30=0,0,RES_hh_fech!T30/RES_summary!T$19)</f>
        <v>8.7470730958164555</v>
      </c>
      <c r="U30" s="72">
        <f>IF(RES_hh_fech!U30=0,0,RES_hh_fech!U30/RES_summary!U$19)</f>
        <v>8.5369234730476613</v>
      </c>
      <c r="V30" s="72">
        <f>IF(RES_hh_fech!V30=0,0,RES_hh_fech!V30/RES_summary!V$19)</f>
        <v>11.370080614373277</v>
      </c>
      <c r="W30" s="72">
        <f>IF(RES_hh_fech!W30=0,0,RES_hh_fech!W30/RES_summary!W$19)</f>
        <v>10.24739340611543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14.317161171753158</v>
      </c>
      <c r="C31" s="72">
        <f>IF(RES_hh_fech!C31=0,0,RES_hh_fech!C31/RES_summary!C$19)</f>
        <v>17.742849299754901</v>
      </c>
      <c r="D31" s="72">
        <f>IF(RES_hh_fech!D31=0,0,RES_hh_fech!D31/RES_summary!D$19)</f>
        <v>13.884383523472756</v>
      </c>
      <c r="E31" s="72">
        <f>IF(RES_hh_fech!E31=0,0,RES_hh_fech!E31/RES_summary!E$19)</f>
        <v>15.500347340789837</v>
      </c>
      <c r="F31" s="72">
        <f>IF(RES_hh_fech!F31=0,0,RES_hh_fech!F31/RES_summary!F$19)</f>
        <v>13.879128719577094</v>
      </c>
      <c r="G31" s="72">
        <f>IF(RES_hh_fech!G31=0,0,RES_hh_fech!G31/RES_summary!G$19)</f>
        <v>15.111766996403025</v>
      </c>
      <c r="H31" s="72">
        <f>IF(RES_hh_fech!H31=0,0,RES_hh_fech!H31/RES_summary!H$19)</f>
        <v>12.987289963277277</v>
      </c>
      <c r="I31" s="72">
        <f>IF(RES_hh_fech!I31=0,0,RES_hh_fech!I31/RES_summary!I$19)</f>
        <v>14.010333800882634</v>
      </c>
      <c r="J31" s="72">
        <f>IF(RES_hh_fech!J31=0,0,RES_hh_fech!J31/RES_summary!J$19)</f>
        <v>13.200589238851283</v>
      </c>
      <c r="K31" s="72">
        <f>IF(RES_hh_fech!K31=0,0,RES_hh_fech!K31/RES_summary!K$19)</f>
        <v>10.524803777530185</v>
      </c>
      <c r="L31" s="72">
        <f>IF(RES_hh_fech!L31=0,0,RES_hh_fech!L31/RES_summary!L$19)</f>
        <v>9.7478647618988372</v>
      </c>
      <c r="M31" s="72">
        <f>IF(RES_hh_fech!M31=0,0,RES_hh_fech!M31/RES_summary!M$19)</f>
        <v>9.5430052162991128</v>
      </c>
      <c r="N31" s="72">
        <f>IF(RES_hh_fech!N31=0,0,RES_hh_fech!N31/RES_summary!N$19)</f>
        <v>9.4295662491765899</v>
      </c>
      <c r="O31" s="72">
        <f>IF(RES_hh_fech!O31=0,0,RES_hh_fech!O31/RES_summary!O$19)</f>
        <v>9.4296144882899799</v>
      </c>
      <c r="P31" s="72">
        <f>IF(RES_hh_fech!P31=0,0,RES_hh_fech!P31/RES_summary!P$19)</f>
        <v>9.4857332301760664</v>
      </c>
      <c r="Q31" s="72">
        <f>IF(RES_hh_fech!Q31=0,0,RES_hh_fech!Q31/RES_summary!Q$19)</f>
        <v>9.5144319203822487</v>
      </c>
      <c r="R31" s="72">
        <f>IF(RES_hh_fech!R31=0,0,RES_hh_fech!R31/RES_summary!R$19)</f>
        <v>9.5396873123097876</v>
      </c>
      <c r="S31" s="72">
        <f>IF(RES_hh_fech!S31=0,0,RES_hh_fech!S31/RES_summary!S$19)</f>
        <v>9.5316111594290263</v>
      </c>
      <c r="T31" s="72">
        <f>IF(RES_hh_fech!T31=0,0,RES_hh_fech!T31/RES_summary!T$19)</f>
        <v>9.369371072547823</v>
      </c>
      <c r="U31" s="72">
        <f>IF(RES_hh_fech!U31=0,0,RES_hh_fech!U31/RES_summary!U$19)</f>
        <v>9.1207630473214003</v>
      </c>
      <c r="V31" s="72">
        <f>IF(RES_hh_fech!V31=0,0,RES_hh_fech!V31/RES_summary!V$19)</f>
        <v>12.201954056774369</v>
      </c>
      <c r="W31" s="72">
        <f>IF(RES_hh_fech!W31=0,0,RES_hh_fech!W31/RES_summary!W$19)</f>
        <v>11.061485162795694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8.9721148333364411</v>
      </c>
      <c r="C32" s="77">
        <f>IF(RES_hh_fech!C32=0,0,RES_hh_fech!C32/RES_summary!C$19)</f>
        <v>10.369176961636194</v>
      </c>
      <c r="D32" s="77">
        <f>IF(RES_hh_fech!D32=0,0,RES_hh_fech!D32/RES_summary!D$19)</f>
        <v>8.3411977864091007</v>
      </c>
      <c r="E32" s="77">
        <f>IF(RES_hh_fech!E32=0,0,RES_hh_fech!E32/RES_summary!E$19)</f>
        <v>13.218023179439969</v>
      </c>
      <c r="F32" s="77">
        <f>IF(RES_hh_fech!F32=0,0,RES_hh_fech!F32/RES_summary!F$19)</f>
        <v>11.607882248655798</v>
      </c>
      <c r="G32" s="77">
        <f>IF(RES_hh_fech!G32=0,0,RES_hh_fech!G32/RES_summary!G$19)</f>
        <v>10.483998791600994</v>
      </c>
      <c r="H32" s="77">
        <f>IF(RES_hh_fech!H32=0,0,RES_hh_fech!H32/RES_summary!H$19)</f>
        <v>10.075580528835056</v>
      </c>
      <c r="I32" s="77">
        <f>IF(RES_hh_fech!I32=0,0,RES_hh_fech!I32/RES_summary!I$19)</f>
        <v>9.7962442580358413</v>
      </c>
      <c r="J32" s="77">
        <f>IF(RES_hh_fech!J32=0,0,RES_hh_fech!J32/RES_summary!J$19)</f>
        <v>10.731655843039643</v>
      </c>
      <c r="K32" s="77">
        <f>IF(RES_hh_fech!K32=0,0,RES_hh_fech!K32/RES_summary!K$19)</f>
        <v>7.3615499956584349</v>
      </c>
      <c r="L32" s="77">
        <f>IF(RES_hh_fech!L32=0,0,RES_hh_fech!L32/RES_summary!L$19)</f>
        <v>6.7511551747435368</v>
      </c>
      <c r="M32" s="77">
        <f>IF(RES_hh_fech!M32=0,0,RES_hh_fech!M32/RES_summary!M$19)</f>
        <v>7.0801043723744002</v>
      </c>
      <c r="N32" s="77">
        <f>IF(RES_hh_fech!N32=0,0,RES_hh_fech!N32/RES_summary!N$19)</f>
        <v>6.8284756915636216</v>
      </c>
      <c r="O32" s="77">
        <f>IF(RES_hh_fech!O32=0,0,RES_hh_fech!O32/RES_summary!O$19)</f>
        <v>6.8185086144929885</v>
      </c>
      <c r="P32" s="77">
        <f>IF(RES_hh_fech!P32=0,0,RES_hh_fech!P32/RES_summary!P$19)</f>
        <v>6.914165097923048</v>
      </c>
      <c r="Q32" s="77">
        <f>IF(RES_hh_fech!Q32=0,0,RES_hh_fech!Q32/RES_summary!Q$19)</f>
        <v>6.9954482127418789</v>
      </c>
      <c r="R32" s="77">
        <f>IF(RES_hh_fech!R32=0,0,RES_hh_fech!R32/RES_summary!R$19)</f>
        <v>6.8973205905289312</v>
      </c>
      <c r="S32" s="77">
        <f>IF(RES_hh_fech!S32=0,0,RES_hh_fech!S32/RES_summary!S$19)</f>
        <v>6.8679929042689469</v>
      </c>
      <c r="T32" s="77">
        <f>IF(RES_hh_fech!T32=0,0,RES_hh_fech!T32/RES_summary!T$19)</f>
        <v>6.7282300621203586</v>
      </c>
      <c r="U32" s="77">
        <f>IF(RES_hh_fech!U32=0,0,RES_hh_fech!U32/RES_summary!U$19)</f>
        <v>6.6002433086023826</v>
      </c>
      <c r="V32" s="77">
        <f>IF(RES_hh_fech!V32=0,0,RES_hh_fech!V32/RES_summary!V$19)</f>
        <v>8.1643624727821393</v>
      </c>
      <c r="W32" s="77">
        <f>IF(RES_hh_fech!W32=0,0,RES_hh_fech!W32/RES_summary!W$19)</f>
        <v>7.7387729156667531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127.73849962017879</v>
      </c>
      <c r="C3" s="65">
        <f>IF(RES_hh_tesh!C3=0,0,RES_hh_tesh!C3/RES_summary!C$19)</f>
        <v>137.54583048210011</v>
      </c>
      <c r="D3" s="65">
        <f>IF(RES_hh_tesh!D3=0,0,RES_hh_tesh!D3/RES_summary!D$19)</f>
        <v>131.96414762471881</v>
      </c>
      <c r="E3" s="65">
        <f>IF(RES_hh_tesh!E3=0,0,RES_hh_tesh!E3/RES_summary!E$19)</f>
        <v>146.2360853609847</v>
      </c>
      <c r="F3" s="65">
        <f>IF(RES_hh_tesh!F3=0,0,RES_hh_tesh!F3/RES_summary!F$19)</f>
        <v>143.98823571346483</v>
      </c>
      <c r="G3" s="65">
        <f>IF(RES_hh_tesh!G3=0,0,RES_hh_tesh!G3/RES_summary!G$19)</f>
        <v>149.85068856506351</v>
      </c>
      <c r="H3" s="65">
        <f>IF(RES_hh_tesh!H3=0,0,RES_hh_tesh!H3/RES_summary!H$19)</f>
        <v>137.75248572110092</v>
      </c>
      <c r="I3" s="65">
        <f>IF(RES_hh_tesh!I3=0,0,RES_hh_tesh!I3/RES_summary!I$19)</f>
        <v>134.31984740002719</v>
      </c>
      <c r="J3" s="65">
        <f>IF(RES_hh_tesh!J3=0,0,RES_hh_tesh!J3/RES_summary!J$19)</f>
        <v>140.40780748840405</v>
      </c>
      <c r="K3" s="65">
        <f>IF(RES_hh_tesh!K3=0,0,RES_hh_tesh!K3/RES_summary!K$19)</f>
        <v>134.14963664094842</v>
      </c>
      <c r="L3" s="65">
        <f>IF(RES_hh_tesh!L3=0,0,RES_hh_tesh!L3/RES_summary!L$19)</f>
        <v>136.63585488455962</v>
      </c>
      <c r="M3" s="65">
        <f>IF(RES_hh_tesh!M3=0,0,RES_hh_tesh!M3/RES_summary!M$19)</f>
        <v>131.5536553628844</v>
      </c>
      <c r="N3" s="65">
        <f>IF(RES_hh_tesh!N3=0,0,RES_hh_tesh!N3/RES_summary!N$19)</f>
        <v>129.05321714277031</v>
      </c>
      <c r="O3" s="65">
        <f>IF(RES_hh_tesh!O3=0,0,RES_hh_tesh!O3/RES_summary!O$19)</f>
        <v>129.44570760336919</v>
      </c>
      <c r="P3" s="65">
        <f>IF(RES_hh_tesh!P3=0,0,RES_hh_tesh!P3/RES_summary!P$19)</f>
        <v>108.62100787630227</v>
      </c>
      <c r="Q3" s="65">
        <f>IF(RES_hh_tesh!Q3=0,0,RES_hh_tesh!Q3/RES_summary!Q$19)</f>
        <v>123.72991460993104</v>
      </c>
      <c r="R3" s="65">
        <f>IF(RES_hh_tesh!R3=0,0,RES_hh_tesh!R3/RES_summary!R$19)</f>
        <v>124.69237283528804</v>
      </c>
      <c r="S3" s="65">
        <f>IF(RES_hh_tesh!S3=0,0,RES_hh_tesh!S3/RES_summary!S$19)</f>
        <v>124.01889370062044</v>
      </c>
      <c r="T3" s="65">
        <f>IF(RES_hh_tesh!T3=0,0,RES_hh_tesh!T3/RES_summary!T$19)</f>
        <v>115.23210149217529</v>
      </c>
      <c r="U3" s="65">
        <f>IF(RES_hh_tesh!U3=0,0,RES_hh_tesh!U3/RES_summary!U$19)</f>
        <v>112.89029077825043</v>
      </c>
      <c r="V3" s="65">
        <f>IF(RES_hh_tesh!V3=0,0,RES_hh_tesh!V3/RES_summary!V$19)</f>
        <v>115.8946599131129</v>
      </c>
      <c r="W3" s="65">
        <f>IF(RES_hh_tesh!W3=0,0,RES_hh_tesh!W3/RES_summary!W$19)</f>
        <v>126.94574974119563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99.321084356643382</v>
      </c>
      <c r="C4" s="69">
        <f>IF(RES_hh_tesh!C4=0,0,RES_hh_tesh!C4/RES_summary!C$19)</f>
        <v>109.20980638446252</v>
      </c>
      <c r="D4" s="69">
        <f>IF(RES_hh_tesh!D4=0,0,RES_hh_tesh!D4/RES_summary!D$19)</f>
        <v>102.42759794986331</v>
      </c>
      <c r="E4" s="69">
        <f>IF(RES_hh_tesh!E4=0,0,RES_hh_tesh!E4/RES_summary!E$19)</f>
        <v>113.17363157560115</v>
      </c>
      <c r="F4" s="69">
        <f>IF(RES_hh_tesh!F4=0,0,RES_hh_tesh!F4/RES_summary!F$19)</f>
        <v>111.12053522097847</v>
      </c>
      <c r="G4" s="69">
        <f>IF(RES_hh_tesh!G4=0,0,RES_hh_tesh!G4/RES_summary!G$19)</f>
        <v>118.8280249990637</v>
      </c>
      <c r="H4" s="69">
        <f>IF(RES_hh_tesh!H4=0,0,RES_hh_tesh!H4/RES_summary!H$19)</f>
        <v>105.51142182717953</v>
      </c>
      <c r="I4" s="69">
        <f>IF(RES_hh_tesh!I4=0,0,RES_hh_tesh!I4/RES_summary!I$19)</f>
        <v>104.08128020847792</v>
      </c>
      <c r="J4" s="69">
        <f>IF(RES_hh_tesh!J4=0,0,RES_hh_tesh!J4/RES_summary!J$19)</f>
        <v>108.62867287994119</v>
      </c>
      <c r="K4" s="69">
        <f>IF(RES_hh_tesh!K4=0,0,RES_hh_tesh!K4/RES_summary!K$19)</f>
        <v>103.70521049392099</v>
      </c>
      <c r="L4" s="69">
        <f>IF(RES_hh_tesh!L4=0,0,RES_hh_tesh!L4/RES_summary!L$19)</f>
        <v>106.96855104442808</v>
      </c>
      <c r="M4" s="69">
        <f>IF(RES_hh_tesh!M4=0,0,RES_hh_tesh!M4/RES_summary!M$19)</f>
        <v>101.71924305838112</v>
      </c>
      <c r="N4" s="69">
        <f>IF(RES_hh_tesh!N4=0,0,RES_hh_tesh!N4/RES_summary!N$19)</f>
        <v>98.483549689574446</v>
      </c>
      <c r="O4" s="69">
        <f>IF(RES_hh_tesh!O4=0,0,RES_hh_tesh!O4/RES_summary!O$19)</f>
        <v>99.054933041274865</v>
      </c>
      <c r="P4" s="69">
        <f>IF(RES_hh_tesh!P4=0,0,RES_hh_tesh!P4/RES_summary!P$19)</f>
        <v>80.682689535173438</v>
      </c>
      <c r="Q4" s="69">
        <f>IF(RES_hh_tesh!Q4=0,0,RES_hh_tesh!Q4/RES_summary!Q$19)</f>
        <v>92.858508491775851</v>
      </c>
      <c r="R4" s="69">
        <f>IF(RES_hh_tesh!R4=0,0,RES_hh_tesh!R4/RES_summary!R$19)</f>
        <v>95.568268310342646</v>
      </c>
      <c r="S4" s="69">
        <f>IF(RES_hh_tesh!S4=0,0,RES_hh_tesh!S4/RES_summary!S$19)</f>
        <v>93.127578440090673</v>
      </c>
      <c r="T4" s="69">
        <f>IF(RES_hh_tesh!T4=0,0,RES_hh_tesh!T4/RES_summary!T$19)</f>
        <v>85.760032840716249</v>
      </c>
      <c r="U4" s="69">
        <f>IF(RES_hh_tesh!U4=0,0,RES_hh_tesh!U4/RES_summary!U$19)</f>
        <v>82.83529383254465</v>
      </c>
      <c r="V4" s="69">
        <f>IF(RES_hh_tesh!V4=0,0,RES_hh_tesh!V4/RES_summary!V$19)</f>
        <v>86.429826438748179</v>
      </c>
      <c r="W4" s="69">
        <f>IF(RES_hh_tesh!W4=0,0,RES_hh_tesh!W4/RES_summary!W$19)</f>
        <v>95.140874432665029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89.054822009098473</v>
      </c>
      <c r="C6" s="72">
        <f>IF(RES_hh_tesh!C6=0,0,RES_hh_tesh!C6/RES_summary!C$19)</f>
        <v>86.449962801900142</v>
      </c>
      <c r="D6" s="72">
        <f>IF(RES_hh_tesh!D6=0,0,RES_hh_tesh!D6/RES_summary!D$19)</f>
        <v>102.47282330255332</v>
      </c>
      <c r="E6" s="72">
        <f>IF(RES_hh_tesh!E6=0,0,RES_hh_tesh!E6/RES_summary!E$19)</f>
        <v>132.59764180558383</v>
      </c>
      <c r="F6" s="72">
        <f>IF(RES_hh_tesh!F6=0,0,RES_hh_tesh!F6/RES_summary!F$19)</f>
        <v>109.55925830101417</v>
      </c>
      <c r="G6" s="72">
        <f>IF(RES_hh_tesh!G6=0,0,RES_hh_tesh!G6/RES_summary!G$19)</f>
        <v>118.15363769982321</v>
      </c>
      <c r="H6" s="72">
        <f>IF(RES_hh_tesh!H6=0,0,RES_hh_tesh!H6/RES_summary!H$19)</f>
        <v>88.741132986699256</v>
      </c>
      <c r="I6" s="72">
        <f>IF(RES_hh_tesh!I6=0,0,RES_hh_tesh!I6/RES_summary!I$19)</f>
        <v>95.094283721350138</v>
      </c>
      <c r="J6" s="72">
        <f>IF(RES_hh_tesh!J6=0,0,RES_hh_tesh!J6/RES_summary!J$19)</f>
        <v>131.27555958280306</v>
      </c>
      <c r="K6" s="72">
        <f>IF(RES_hh_tesh!K6=0,0,RES_hh_tesh!K6/RES_summary!K$19)</f>
        <v>92.588137766189007</v>
      </c>
      <c r="L6" s="72">
        <f>IF(RES_hh_tesh!L6=0,0,RES_hh_tesh!L6/RES_summary!L$19)</f>
        <v>95.518575515531481</v>
      </c>
      <c r="M6" s="72">
        <f>IF(RES_hh_tesh!M6=0,0,RES_hh_tesh!M6/RES_summary!M$19)</f>
        <v>110.02063667724596</v>
      </c>
      <c r="N6" s="72">
        <f>IF(RES_hh_tesh!N6=0,0,RES_hh_tesh!N6/RES_summary!N$19)</f>
        <v>105.66543526361806</v>
      </c>
      <c r="O6" s="72">
        <f>IF(RES_hh_tesh!O6=0,0,RES_hh_tesh!O6/RES_summary!O$19)</f>
        <v>80.773243959101606</v>
      </c>
      <c r="P6" s="72">
        <f>IF(RES_hh_tesh!P6=0,0,RES_hh_tesh!P6/RES_summary!P$19)</f>
        <v>49.27525431615873</v>
      </c>
      <c r="Q6" s="72">
        <f>IF(RES_hh_tesh!Q6=0,0,RES_hh_tesh!Q6/RES_summary!Q$19)</f>
        <v>104.57940729994219</v>
      </c>
      <c r="R6" s="72">
        <f>IF(RES_hh_tesh!R6=0,0,RES_hh_tesh!R6/RES_summary!R$19)</f>
        <v>100.89368069113178</v>
      </c>
      <c r="S6" s="72">
        <f>IF(RES_hh_tesh!S6=0,0,RES_hh_tesh!S6/RES_summary!S$19)</f>
        <v>102.65478136263998</v>
      </c>
      <c r="T6" s="72">
        <f>IF(RES_hh_tesh!T6=0,0,RES_hh_tesh!T6/RES_summary!T$19)</f>
        <v>85.621405684857052</v>
      </c>
      <c r="U6" s="72">
        <f>IF(RES_hh_tesh!U6=0,0,RES_hh_tesh!U6/RES_summary!U$19)</f>
        <v>87.643440877274827</v>
      </c>
      <c r="V6" s="72">
        <f>IF(RES_hh_tesh!V6=0,0,RES_hh_tesh!V6/RES_summary!V$19)</f>
        <v>66.307723481526281</v>
      </c>
      <c r="W6" s="72">
        <f>IF(RES_hh_tesh!W6=0,0,RES_hh_tesh!W6/RES_summary!W$19)</f>
        <v>104.11626578443888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92.789537394591989</v>
      </c>
      <c r="C7" s="72">
        <f>IF(RES_hh_tesh!C7=0,0,RES_hh_tesh!C7/RES_summary!C$19)</f>
        <v>88.558749161095577</v>
      </c>
      <c r="D7" s="72">
        <f>IF(RES_hh_tesh!D7=0,0,RES_hh_tesh!D7/RES_summary!D$19)</f>
        <v>104.91150414717723</v>
      </c>
      <c r="E7" s="72">
        <f>IF(RES_hh_tesh!E7=0,0,RES_hh_tesh!E7/RES_summary!E$19)</f>
        <v>116.30107614037539</v>
      </c>
      <c r="F7" s="72">
        <f>IF(RES_hh_tesh!F7=0,0,RES_hh_tesh!F7/RES_summary!F$19)</f>
        <v>113.30469921251033</v>
      </c>
      <c r="G7" s="72">
        <f>IF(RES_hh_tesh!G7=0,0,RES_hh_tesh!G7/RES_summary!G$19)</f>
        <v>109.87784075159165</v>
      </c>
      <c r="H7" s="72">
        <f>IF(RES_hh_tesh!H7=0,0,RES_hh_tesh!H7/RES_summary!H$19)</f>
        <v>110.76298353395907</v>
      </c>
      <c r="I7" s="72">
        <f>IF(RES_hh_tesh!I7=0,0,RES_hh_tesh!I7/RES_summary!I$19)</f>
        <v>91.311462735405868</v>
      </c>
      <c r="J7" s="72">
        <f>IF(RES_hh_tesh!J7=0,0,RES_hh_tesh!J7/RES_summary!J$19)</f>
        <v>104.12642139887704</v>
      </c>
      <c r="K7" s="72">
        <f>IF(RES_hh_tesh!K7=0,0,RES_hh_tesh!K7/RES_summary!K$19)</f>
        <v>102.57468978958579</v>
      </c>
      <c r="L7" s="72">
        <f>IF(RES_hh_tesh!L7=0,0,RES_hh_tesh!L7/RES_summary!L$19)</f>
        <v>112.40179816704226</v>
      </c>
      <c r="M7" s="72">
        <f>IF(RES_hh_tesh!M7=0,0,RES_hh_tesh!M7/RES_summary!M$19)</f>
        <v>98.27279919894147</v>
      </c>
      <c r="N7" s="72">
        <f>IF(RES_hh_tesh!N7=0,0,RES_hh_tesh!N7/RES_summary!N$19)</f>
        <v>96.568946281293364</v>
      </c>
      <c r="O7" s="72">
        <f>IF(RES_hh_tesh!O7=0,0,RES_hh_tesh!O7/RES_summary!O$19)</f>
        <v>92.799851037567436</v>
      </c>
      <c r="P7" s="72">
        <f>IF(RES_hh_tesh!P7=0,0,RES_hh_tesh!P7/RES_summary!P$19)</f>
        <v>80.798219644518639</v>
      </c>
      <c r="Q7" s="72">
        <f>IF(RES_hh_tesh!Q7=0,0,RES_hh_tesh!Q7/RES_summary!Q$19)</f>
        <v>89.541688679175437</v>
      </c>
      <c r="R7" s="72">
        <f>IF(RES_hh_tesh!R7=0,0,RES_hh_tesh!R7/RES_summary!R$19)</f>
        <v>90.202023816490652</v>
      </c>
      <c r="S7" s="72">
        <f>IF(RES_hh_tesh!S7=0,0,RES_hh_tesh!S7/RES_summary!S$19)</f>
        <v>87.48963005163813</v>
      </c>
      <c r="T7" s="72">
        <f>IF(RES_hh_tesh!T7=0,0,RES_hh_tesh!T7/RES_summary!T$19)</f>
        <v>82.311530685846165</v>
      </c>
      <c r="U7" s="72">
        <f>IF(RES_hh_tesh!U7=0,0,RES_hh_tesh!U7/RES_summary!U$19)</f>
        <v>84.006015076088445</v>
      </c>
      <c r="V7" s="72">
        <f>IF(RES_hh_tesh!V7=0,0,RES_hh_tesh!V7/RES_summary!V$19)</f>
        <v>96.989698291872728</v>
      </c>
      <c r="W7" s="72">
        <f>IF(RES_hh_tesh!W7=0,0,RES_hh_tesh!W7/RES_summary!W$19)</f>
        <v>84.226992743836178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97.247521136901028</v>
      </c>
      <c r="C8" s="72">
        <f>IF(RES_hh_tesh!C8=0,0,RES_hh_tesh!C8/RES_summary!C$19)</f>
        <v>101.81321775220702</v>
      </c>
      <c r="D8" s="72">
        <f>IF(RES_hh_tesh!D8=0,0,RES_hh_tesh!D8/RES_summary!D$19)</f>
        <v>97.784012189396179</v>
      </c>
      <c r="E8" s="72">
        <f>IF(RES_hh_tesh!E8=0,0,RES_hh_tesh!E8/RES_summary!E$19)</f>
        <v>111.41739727019485</v>
      </c>
      <c r="F8" s="72">
        <f>IF(RES_hh_tesh!F8=0,0,RES_hh_tesh!F8/RES_summary!F$19)</f>
        <v>115.44998037409349</v>
      </c>
      <c r="G8" s="72">
        <f>IF(RES_hh_tesh!G8=0,0,RES_hh_tesh!G8/RES_summary!G$19)</f>
        <v>116.11397186006343</v>
      </c>
      <c r="H8" s="72">
        <f>IF(RES_hh_tesh!H8=0,0,RES_hh_tesh!H8/RES_summary!H$19)</f>
        <v>104.32309341571028</v>
      </c>
      <c r="I8" s="72">
        <f>IF(RES_hh_tesh!I8=0,0,RES_hh_tesh!I8/RES_summary!I$19)</f>
        <v>94.858422506856897</v>
      </c>
      <c r="J8" s="72">
        <f>IF(RES_hh_tesh!J8=0,0,RES_hh_tesh!J8/RES_summary!J$19)</f>
        <v>106.24811174063976</v>
      </c>
      <c r="K8" s="72">
        <f>IF(RES_hh_tesh!K8=0,0,RES_hh_tesh!K8/RES_summary!K$19)</f>
        <v>103.02010390310429</v>
      </c>
      <c r="L8" s="72">
        <f>IF(RES_hh_tesh!L8=0,0,RES_hh_tesh!L8/RES_summary!L$19)</f>
        <v>105.2568556505999</v>
      </c>
      <c r="M8" s="72">
        <f>IF(RES_hh_tesh!M8=0,0,RES_hh_tesh!M8/RES_summary!M$19)</f>
        <v>99.377965814551359</v>
      </c>
      <c r="N8" s="72">
        <f>IF(RES_hh_tesh!N8=0,0,RES_hh_tesh!N8/RES_summary!N$19)</f>
        <v>100.38561550360089</v>
      </c>
      <c r="O8" s="72">
        <f>IF(RES_hh_tesh!O8=0,0,RES_hh_tesh!O8/RES_summary!O$19)</f>
        <v>99.249432991852601</v>
      </c>
      <c r="P8" s="72">
        <f>IF(RES_hh_tesh!P8=0,0,RES_hh_tesh!P8/RES_summary!P$19)</f>
        <v>74.66790932042268</v>
      </c>
      <c r="Q8" s="72">
        <f>IF(RES_hh_tesh!Q8=0,0,RES_hh_tesh!Q8/RES_summary!Q$19)</f>
        <v>88.119464397239938</v>
      </c>
      <c r="R8" s="72">
        <f>IF(RES_hh_tesh!R8=0,0,RES_hh_tesh!R8/RES_summary!R$19)</f>
        <v>94.597024185704555</v>
      </c>
      <c r="S8" s="72">
        <f>IF(RES_hh_tesh!S8=0,0,RES_hh_tesh!S8/RES_summary!S$19)</f>
        <v>93.938799360419281</v>
      </c>
      <c r="T8" s="72">
        <f>IF(RES_hh_tesh!T8=0,0,RES_hh_tesh!T8/RES_summary!T$19)</f>
        <v>85.534365908512811</v>
      </c>
      <c r="U8" s="72">
        <f>IF(RES_hh_tesh!U8=0,0,RES_hh_tesh!U8/RES_summary!U$19)</f>
        <v>82.205094286539847</v>
      </c>
      <c r="V8" s="72">
        <f>IF(RES_hh_tesh!V8=0,0,RES_hh_tesh!V8/RES_summary!V$19)</f>
        <v>84.084459953956014</v>
      </c>
      <c r="W8" s="72">
        <f>IF(RES_hh_tesh!W8=0,0,RES_hh_tesh!W8/RES_summary!W$19)</f>
        <v>93.156374917114661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102.36867533379331</v>
      </c>
      <c r="C9" s="72">
        <f>IF(RES_hh_tesh!C9=0,0,RES_hh_tesh!C9/RES_summary!C$19)</f>
        <v>124.88499096007904</v>
      </c>
      <c r="D9" s="72">
        <f>IF(RES_hh_tesh!D9=0,0,RES_hh_tesh!D9/RES_summary!D$19)</f>
        <v>97.500057735009477</v>
      </c>
      <c r="E9" s="72">
        <f>IF(RES_hh_tesh!E9=0,0,RES_hh_tesh!E9/RES_summary!E$19)</f>
        <v>107.08010249146975</v>
      </c>
      <c r="F9" s="72">
        <f>IF(RES_hh_tesh!F9=0,0,RES_hh_tesh!F9/RES_summary!F$19)</f>
        <v>103.87243032567655</v>
      </c>
      <c r="G9" s="72">
        <f>IF(RES_hh_tesh!G9=0,0,RES_hh_tesh!G9/RES_summary!G$19)</f>
        <v>122.42058089761274</v>
      </c>
      <c r="H9" s="72">
        <f>IF(RES_hh_tesh!H9=0,0,RES_hh_tesh!H9/RES_summary!H$19)</f>
        <v>99.964271611675301</v>
      </c>
      <c r="I9" s="72">
        <f>IF(RES_hh_tesh!I9=0,0,RES_hh_tesh!I9/RES_summary!I$19)</f>
        <v>110.67604635182816</v>
      </c>
      <c r="J9" s="72">
        <f>IF(RES_hh_tesh!J9=0,0,RES_hh_tesh!J9/RES_summary!J$19)</f>
        <v>107.85524055788075</v>
      </c>
      <c r="K9" s="72">
        <f>IF(RES_hh_tesh!K9=0,0,RES_hh_tesh!K9/RES_summary!K$19)</f>
        <v>102.21127462636035</v>
      </c>
      <c r="L9" s="72">
        <f>IF(RES_hh_tesh!L9=0,0,RES_hh_tesh!L9/RES_summary!L$19)</f>
        <v>102.49604234701442</v>
      </c>
      <c r="M9" s="72">
        <f>IF(RES_hh_tesh!M9=0,0,RES_hh_tesh!M9/RES_summary!M$19)</f>
        <v>101.88583527843863</v>
      </c>
      <c r="N9" s="72">
        <f>IF(RES_hh_tesh!N9=0,0,RES_hh_tesh!N9/RES_summary!N$19)</f>
        <v>96.997560473040167</v>
      </c>
      <c r="O9" s="72">
        <f>IF(RES_hh_tesh!O9=0,0,RES_hh_tesh!O9/RES_summary!O$19)</f>
        <v>99.827100682712583</v>
      </c>
      <c r="P9" s="72">
        <f>IF(RES_hh_tesh!P9=0,0,RES_hh_tesh!P9/RES_summary!P$19)</f>
        <v>80.943639607982789</v>
      </c>
      <c r="Q9" s="72">
        <f>IF(RES_hh_tesh!Q9=0,0,RES_hh_tesh!Q9/RES_summary!Q$19)</f>
        <v>93.225797180020734</v>
      </c>
      <c r="R9" s="72">
        <f>IF(RES_hh_tesh!R9=0,0,RES_hh_tesh!R9/RES_summary!R$19)</f>
        <v>95.537847489003823</v>
      </c>
      <c r="S9" s="72">
        <f>IF(RES_hh_tesh!S9=0,0,RES_hh_tesh!S9/RES_summary!S$19)</f>
        <v>93.487297353115466</v>
      </c>
      <c r="T9" s="72">
        <f>IF(RES_hh_tesh!T9=0,0,RES_hh_tesh!T9/RES_summary!T$19)</f>
        <v>85.303841831289162</v>
      </c>
      <c r="U9" s="72">
        <f>IF(RES_hh_tesh!U9=0,0,RES_hh_tesh!U9/RES_summary!U$19)</f>
        <v>81.335806207333462</v>
      </c>
      <c r="V9" s="72">
        <f>IF(RES_hh_tesh!V9=0,0,RES_hh_tesh!V9/RES_summary!V$19)</f>
        <v>83.1667948636223</v>
      </c>
      <c r="W9" s="72">
        <f>IF(RES_hh_tesh!W9=0,0,RES_hh_tesh!W9/RES_summary!W$19)</f>
        <v>95.511409746573705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98.41004999834179</v>
      </c>
      <c r="C11" s="72">
        <f>IF(RES_hh_tesh!C11=0,0,RES_hh_tesh!C11/RES_summary!C$19)</f>
        <v>109.68900463820192</v>
      </c>
      <c r="D11" s="72">
        <f>IF(RES_hh_tesh!D11=0,0,RES_hh_tesh!D11/RES_summary!D$19)</f>
        <v>102.74710827916978</v>
      </c>
      <c r="E11" s="72">
        <f>IF(RES_hh_tesh!E11=0,0,RES_hh_tesh!E11/RES_summary!E$19)</f>
        <v>107.89928449401059</v>
      </c>
      <c r="F11" s="72">
        <f>IF(RES_hh_tesh!F11=0,0,RES_hh_tesh!F11/RES_summary!F$19)</f>
        <v>113.06135892058548</v>
      </c>
      <c r="G11" s="72">
        <f>IF(RES_hh_tesh!G11=0,0,RES_hh_tesh!G11/RES_summary!G$19)</f>
        <v>118.19559090215756</v>
      </c>
      <c r="H11" s="72">
        <f>IF(RES_hh_tesh!H11=0,0,RES_hh_tesh!H11/RES_summary!H$19)</f>
        <v>106.82091851834227</v>
      </c>
      <c r="I11" s="72">
        <f>IF(RES_hh_tesh!I11=0,0,RES_hh_tesh!I11/RES_summary!I$19)</f>
        <v>101.15138486858635</v>
      </c>
      <c r="J11" s="72">
        <f>IF(RES_hh_tesh!J11=0,0,RES_hh_tesh!J11/RES_summary!J$19)</f>
        <v>107.85909951266623</v>
      </c>
      <c r="K11" s="72">
        <f>IF(RES_hh_tesh!K11=0,0,RES_hh_tesh!K11/RES_summary!K$19)</f>
        <v>103.53195427462053</v>
      </c>
      <c r="L11" s="72">
        <f>IF(RES_hh_tesh!L11=0,0,RES_hh_tesh!L11/RES_summary!L$19)</f>
        <v>110.88149962996593</v>
      </c>
      <c r="M11" s="72">
        <f>IF(RES_hh_tesh!M11=0,0,RES_hh_tesh!M11/RES_summary!M$19)</f>
        <v>100.70572673313418</v>
      </c>
      <c r="N11" s="72">
        <f>IF(RES_hh_tesh!N11=0,0,RES_hh_tesh!N11/RES_summary!N$19)</f>
        <v>96.4649260499733</v>
      </c>
      <c r="O11" s="72">
        <f>IF(RES_hh_tesh!O11=0,0,RES_hh_tesh!O11/RES_summary!O$19)</f>
        <v>98.311248978512197</v>
      </c>
      <c r="P11" s="72">
        <f>IF(RES_hh_tesh!P11=0,0,RES_hh_tesh!P11/RES_summary!P$19)</f>
        <v>77.57954224994009</v>
      </c>
      <c r="Q11" s="72">
        <f>IF(RES_hh_tesh!Q11=0,0,RES_hh_tesh!Q11/RES_summary!Q$19)</f>
        <v>91.804286940979722</v>
      </c>
      <c r="R11" s="72">
        <f>IF(RES_hh_tesh!R11=0,0,RES_hh_tesh!R11/RES_summary!R$19)</f>
        <v>97.570769449728516</v>
      </c>
      <c r="S11" s="72">
        <f>IF(RES_hh_tesh!S11=0,0,RES_hh_tesh!S11/RES_summary!S$19)</f>
        <v>92.386400007433878</v>
      </c>
      <c r="T11" s="72">
        <f>IF(RES_hh_tesh!T11=0,0,RES_hh_tesh!T11/RES_summary!T$19)</f>
        <v>85.657493602124759</v>
      </c>
      <c r="U11" s="72">
        <f>IF(RES_hh_tesh!U11=0,0,RES_hh_tesh!U11/RES_summary!U$19)</f>
        <v>83.177182044851165</v>
      </c>
      <c r="V11" s="72">
        <f>IF(RES_hh_tesh!V11=0,0,RES_hh_tesh!V11/RES_summary!V$19)</f>
        <v>85.649385259462576</v>
      </c>
      <c r="W11" s="72">
        <f>IF(RES_hh_tesh!W11=0,0,RES_hh_tesh!W11/RES_summary!W$19)</f>
        <v>94.83287569014756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99.4550192489735</v>
      </c>
      <c r="C12" s="72">
        <f>IF(RES_hh_tesh!C12=0,0,RES_hh_tesh!C12/RES_summary!C$19)</f>
        <v>107.74220678244183</v>
      </c>
      <c r="D12" s="72">
        <f>IF(RES_hh_tesh!D12=0,0,RES_hh_tesh!D12/RES_summary!D$19)</f>
        <v>97.406576556839951</v>
      </c>
      <c r="E12" s="72">
        <f>IF(RES_hh_tesh!E12=0,0,RES_hh_tesh!E12/RES_summary!E$19)</f>
        <v>102.85061840912257</v>
      </c>
      <c r="F12" s="72">
        <f>IF(RES_hh_tesh!F12=0,0,RES_hh_tesh!F12/RES_summary!F$19)</f>
        <v>107.54416468133896</v>
      </c>
      <c r="G12" s="72">
        <f>IF(RES_hh_tesh!G12=0,0,RES_hh_tesh!G12/RES_summary!G$19)</f>
        <v>113.68335674345697</v>
      </c>
      <c r="H12" s="72">
        <f>IF(RES_hh_tesh!H12=0,0,RES_hh_tesh!H12/RES_summary!H$19)</f>
        <v>105.99148996168137</v>
      </c>
      <c r="I12" s="72">
        <f>IF(RES_hh_tesh!I12=0,0,RES_hh_tesh!I12/RES_summary!I$19)</f>
        <v>101.70375107215519</v>
      </c>
      <c r="J12" s="72">
        <f>IF(RES_hh_tesh!J12=0,0,RES_hh_tesh!J12/RES_summary!J$19)</f>
        <v>106.23555585767494</v>
      </c>
      <c r="K12" s="72">
        <f>IF(RES_hh_tesh!K12=0,0,RES_hh_tesh!K12/RES_summary!K$19)</f>
        <v>101.08799348150588</v>
      </c>
      <c r="L12" s="72">
        <f>IF(RES_hh_tesh!L12=0,0,RES_hh_tesh!L12/RES_summary!L$19)</f>
        <v>100.82324144717514</v>
      </c>
      <c r="M12" s="72">
        <f>IF(RES_hh_tesh!M12=0,0,RES_hh_tesh!M12/RES_summary!M$19)</f>
        <v>93.25238503963557</v>
      </c>
      <c r="N12" s="72">
        <f>IF(RES_hh_tesh!N12=0,0,RES_hh_tesh!N12/RES_summary!N$19)</f>
        <v>100.44471351020202</v>
      </c>
      <c r="O12" s="72">
        <f>IF(RES_hh_tesh!O12=0,0,RES_hh_tesh!O12/RES_summary!O$19)</f>
        <v>97.017698511691577</v>
      </c>
      <c r="P12" s="72">
        <f>IF(RES_hh_tesh!P12=0,0,RES_hh_tesh!P12/RES_summary!P$19)</f>
        <v>81.163492681654745</v>
      </c>
      <c r="Q12" s="72">
        <f>IF(RES_hh_tesh!Q12=0,0,RES_hh_tesh!Q12/RES_summary!Q$19)</f>
        <v>94.196152410980758</v>
      </c>
      <c r="R12" s="72">
        <f>IF(RES_hh_tesh!R12=0,0,RES_hh_tesh!R12/RES_summary!R$19)</f>
        <v>96.709500320304301</v>
      </c>
      <c r="S12" s="72">
        <f>IF(RES_hh_tesh!S12=0,0,RES_hh_tesh!S12/RES_summary!S$19)</f>
        <v>92.218457707302875</v>
      </c>
      <c r="T12" s="72">
        <f>IF(RES_hh_tesh!T12=0,0,RES_hh_tesh!T12/RES_summary!T$19)</f>
        <v>86.221083177253163</v>
      </c>
      <c r="U12" s="72">
        <f>IF(RES_hh_tesh!U12=0,0,RES_hh_tesh!U12/RES_summary!U$19)</f>
        <v>80.674315579447153</v>
      </c>
      <c r="V12" s="72">
        <f>IF(RES_hh_tesh!V12=0,0,RES_hh_tesh!V12/RES_summary!V$19)</f>
        <v>87.446898477355859</v>
      </c>
      <c r="W12" s="72">
        <f>IF(RES_hh_tesh!W12=0,0,RES_hh_tesh!W12/RES_summary!W$19)</f>
        <v>97.556681234947149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99.467829511901215</v>
      </c>
      <c r="C13" s="74">
        <f>IF(RES_hh_tesh!C13=0,0,RES_hh_tesh!C13/RES_summary!C$19)</f>
        <v>104.06376144565387</v>
      </c>
      <c r="D13" s="74">
        <f>IF(RES_hh_tesh!D13=0,0,RES_hh_tesh!D13/RES_summary!D$19)</f>
        <v>102.71325789512295</v>
      </c>
      <c r="E13" s="74">
        <f>IF(RES_hh_tesh!E13=0,0,RES_hh_tesh!E13/RES_summary!E$19)</f>
        <v>121.9976794682172</v>
      </c>
      <c r="F13" s="74">
        <f>IF(RES_hh_tesh!F13=0,0,RES_hh_tesh!F13/RES_summary!F$19)</f>
        <v>114.93748987622187</v>
      </c>
      <c r="G13" s="74">
        <f>IF(RES_hh_tesh!G13=0,0,RES_hh_tesh!G13/RES_summary!G$19)</f>
        <v>111.61010141802737</v>
      </c>
      <c r="H13" s="74">
        <f>IF(RES_hh_tesh!H13=0,0,RES_hh_tesh!H13/RES_summary!H$19)</f>
        <v>109.92641601893276</v>
      </c>
      <c r="I13" s="74">
        <f>IF(RES_hh_tesh!I13=0,0,RES_hh_tesh!I13/RES_summary!I$19)</f>
        <v>94.413725586446219</v>
      </c>
      <c r="J13" s="74">
        <f>IF(RES_hh_tesh!J13=0,0,RES_hh_tesh!J13/RES_summary!J$19)</f>
        <v>110.03859077716832</v>
      </c>
      <c r="K13" s="74">
        <f>IF(RES_hh_tesh!K13=0,0,RES_hh_tesh!K13/RES_summary!K$19)</f>
        <v>110.59702997136108</v>
      </c>
      <c r="L13" s="74">
        <f>IF(RES_hh_tesh!L13=0,0,RES_hh_tesh!L13/RES_summary!L$19)</f>
        <v>110.79579754437059</v>
      </c>
      <c r="M13" s="74">
        <f>IF(RES_hh_tesh!M13=0,0,RES_hh_tesh!M13/RES_summary!M$19)</f>
        <v>97.979382275160674</v>
      </c>
      <c r="N13" s="74">
        <f>IF(RES_hh_tesh!N13=0,0,RES_hh_tesh!N13/RES_summary!N$19)</f>
        <v>91.654922288531225</v>
      </c>
      <c r="O13" s="74">
        <f>IF(RES_hh_tesh!O13=0,0,RES_hh_tesh!O13/RES_summary!O$19)</f>
        <v>92.916860575898284</v>
      </c>
      <c r="P13" s="74">
        <f>IF(RES_hh_tesh!P13=0,0,RES_hh_tesh!P13/RES_summary!P$19)</f>
        <v>102.22473734852041</v>
      </c>
      <c r="Q13" s="74">
        <f>IF(RES_hh_tesh!Q13=0,0,RES_hh_tesh!Q13/RES_summary!Q$19)</f>
        <v>72.830389497407566</v>
      </c>
      <c r="R13" s="74">
        <f>IF(RES_hh_tesh!R13=0,0,RES_hh_tesh!R13/RES_summary!R$19)</f>
        <v>65.610744885141514</v>
      </c>
      <c r="S13" s="74">
        <f>IF(RES_hh_tesh!S13=0,0,RES_hh_tesh!S13/RES_summary!S$19)</f>
        <v>67.174328858600973</v>
      </c>
      <c r="T13" s="74">
        <f>IF(RES_hh_tesh!T13=0,0,RES_hh_tesh!T13/RES_summary!T$19)</f>
        <v>77.438893525628586</v>
      </c>
      <c r="U13" s="74">
        <f>IF(RES_hh_tesh!U13=0,0,RES_hh_tesh!U13/RES_summary!U$19)</f>
        <v>86.952797689380532</v>
      </c>
      <c r="V13" s="74">
        <f>IF(RES_hh_tesh!V13=0,0,RES_hh_tesh!V13/RES_summary!V$19)</f>
        <v>93.389745747508314</v>
      </c>
      <c r="W13" s="74">
        <f>IF(RES_hh_tesh!W13=0,0,RES_hh_tesh!W13/RES_summary!W$19)</f>
        <v>92.462126532033622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1.4954564670776995</v>
      </c>
      <c r="C14" s="76">
        <f>IF(RES_hh_tesh!C14=0,0,RES_hh_tesh!C14/RES_summary!C$19)</f>
        <v>1.5242904696717843</v>
      </c>
      <c r="D14" s="76">
        <f>IF(RES_hh_tesh!D14=0,0,RES_hh_tesh!D14/RES_summary!D$19)</f>
        <v>1.5348937739016417</v>
      </c>
      <c r="E14" s="76">
        <f>IF(RES_hh_tesh!E14=0,0,RES_hh_tesh!E14/RES_summary!E$19)</f>
        <v>1.719028735585743</v>
      </c>
      <c r="F14" s="76">
        <f>IF(RES_hh_tesh!F14=0,0,RES_hh_tesh!F14/RES_summary!F$19)</f>
        <v>1.6600115529710364</v>
      </c>
      <c r="G14" s="76">
        <f>IF(RES_hh_tesh!G14=0,0,RES_hh_tesh!G14/RES_summary!G$19)</f>
        <v>1.6071228417823857</v>
      </c>
      <c r="H14" s="76">
        <f>IF(RES_hh_tesh!H14=0,0,RES_hh_tesh!H14/RES_summary!H$19)</f>
        <v>1.4222483709236144</v>
      </c>
      <c r="I14" s="76">
        <f>IF(RES_hh_tesh!I14=0,0,RES_hh_tesh!I14/RES_summary!I$19)</f>
        <v>1.254936597569801</v>
      </c>
      <c r="J14" s="76">
        <f>IF(RES_hh_tesh!J14=0,0,RES_hh_tesh!J14/RES_summary!J$19)</f>
        <v>1.3492495827980215</v>
      </c>
      <c r="K14" s="76">
        <f>IF(RES_hh_tesh!K14=0,0,RES_hh_tesh!K14/RES_summary!K$19)</f>
        <v>1.2702669740492039</v>
      </c>
      <c r="L14" s="76">
        <f>IF(RES_hh_tesh!L14=0,0,RES_hh_tesh!L14/RES_summary!L$19)</f>
        <v>1.3041006597062275</v>
      </c>
      <c r="M14" s="76">
        <f>IF(RES_hh_tesh!M14=0,0,RES_hh_tesh!M14/RES_summary!M$19)</f>
        <v>1.1964467767887381</v>
      </c>
      <c r="N14" s="76">
        <f>IF(RES_hh_tesh!N14=0,0,RES_hh_tesh!N14/RES_summary!N$19)</f>
        <v>1.1300381654181042</v>
      </c>
      <c r="O14" s="76">
        <f>IF(RES_hh_tesh!O14=0,0,RES_hh_tesh!O14/RES_summary!O$19)</f>
        <v>1.0904164447525673</v>
      </c>
      <c r="P14" s="76">
        <f>IF(RES_hh_tesh!P14=0,0,RES_hh_tesh!P14/RES_summary!P$19)</f>
        <v>0.85938699937846075</v>
      </c>
      <c r="Q14" s="76">
        <f>IF(RES_hh_tesh!Q14=0,0,RES_hh_tesh!Q14/RES_summary!Q$19)</f>
        <v>0.98847717751346076</v>
      </c>
      <c r="R14" s="76">
        <f>IF(RES_hh_tesh!R14=0,0,RES_hh_tesh!R14/RES_summary!R$19)</f>
        <v>1.0119868584661658</v>
      </c>
      <c r="S14" s="76">
        <f>IF(RES_hh_tesh!S14=0,0,RES_hh_tesh!S14/RES_summary!S$19)</f>
        <v>0.99208471630279083</v>
      </c>
      <c r="T14" s="76">
        <f>IF(RES_hh_tesh!T14=0,0,RES_hh_tesh!T14/RES_summary!T$19)</f>
        <v>0.90736206970596933</v>
      </c>
      <c r="U14" s="76">
        <f>IF(RES_hh_tesh!U14=0,0,RES_hh_tesh!U14/RES_summary!U$19)</f>
        <v>0.87755180313955317</v>
      </c>
      <c r="V14" s="76">
        <f>IF(RES_hh_tesh!V14=0,0,RES_hh_tesh!V14/RES_summary!V$19)</f>
        <v>0.90828356797653587</v>
      </c>
      <c r="W14" s="76">
        <f>IF(RES_hh_tesh!W14=0,0,RES_hh_tesh!W14/RES_summary!W$19)</f>
        <v>0.97337150578439202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0.19772787120025848</v>
      </c>
      <c r="C15" s="69">
        <f>IF(RES_hh_tesh!C15=0,0,RES_hh_tesh!C15/RES_summary!C$19)</f>
        <v>0.24601962039116965</v>
      </c>
      <c r="D15" s="69">
        <f>IF(RES_hh_tesh!D15=0,0,RES_hh_tesh!D15/RES_summary!D$19)</f>
        <v>0.30698969923736469</v>
      </c>
      <c r="E15" s="69">
        <f>IF(RES_hh_tesh!E15=0,0,RES_hh_tesh!E15/RES_summary!E$19)</f>
        <v>0.73484182531247189</v>
      </c>
      <c r="F15" s="69">
        <f>IF(RES_hh_tesh!F15=0,0,RES_hh_tesh!F15/RES_summary!F$19)</f>
        <v>0.44238225846926993</v>
      </c>
      <c r="G15" s="69">
        <f>IF(RES_hh_tesh!G15=0,0,RES_hh_tesh!G15/RES_summary!G$19)</f>
        <v>0.57005842079611457</v>
      </c>
      <c r="H15" s="69">
        <f>IF(RES_hh_tesh!H15=0,0,RES_hh_tesh!H15/RES_summary!H$19)</f>
        <v>0.85143566692845918</v>
      </c>
      <c r="I15" s="69">
        <f>IF(RES_hh_tesh!I15=0,0,RES_hh_tesh!I15/RES_summary!I$19)</f>
        <v>0.97854223982517174</v>
      </c>
      <c r="J15" s="69">
        <f>IF(RES_hh_tesh!J15=0,0,RES_hh_tesh!J15/RES_summary!J$19)</f>
        <v>1.1470790792487506</v>
      </c>
      <c r="K15" s="69">
        <f>IF(RES_hh_tesh!K15=0,0,RES_hh_tesh!K15/RES_summary!K$19)</f>
        <v>1.301572973071538</v>
      </c>
      <c r="L15" s="69">
        <f>IF(RES_hh_tesh!L15=0,0,RES_hh_tesh!L15/RES_summary!L$19)</f>
        <v>1.653998022879686</v>
      </c>
      <c r="M15" s="69">
        <f>IF(RES_hh_tesh!M15=0,0,RES_hh_tesh!M15/RES_summary!M$19)</f>
        <v>1.8097405032594751</v>
      </c>
      <c r="N15" s="69">
        <f>IF(RES_hh_tesh!N15=0,0,RES_hh_tesh!N15/RES_summary!N$19)</f>
        <v>3.2299347734200383</v>
      </c>
      <c r="O15" s="69">
        <f>IF(RES_hh_tesh!O15=0,0,RES_hh_tesh!O15/RES_summary!O$19)</f>
        <v>3.191038305882413</v>
      </c>
      <c r="P15" s="69">
        <f>IF(RES_hh_tesh!P15=0,0,RES_hh_tesh!P15/RES_summary!P$19)</f>
        <v>1.2896099865986321</v>
      </c>
      <c r="Q15" s="69">
        <f>IF(RES_hh_tesh!Q15=0,0,RES_hh_tesh!Q15/RES_summary!Q$19)</f>
        <v>4.082802981389742</v>
      </c>
      <c r="R15" s="69">
        <f>IF(RES_hh_tesh!R15=0,0,RES_hh_tesh!R15/RES_summary!R$19)</f>
        <v>2.5139672244297122</v>
      </c>
      <c r="S15" s="69">
        <f>IF(RES_hh_tesh!S15=0,0,RES_hh_tesh!S15/RES_summary!S$19)</f>
        <v>4.3077086734230674</v>
      </c>
      <c r="T15" s="69">
        <f>IF(RES_hh_tesh!T15=0,0,RES_hh_tesh!T15/RES_summary!T$19)</f>
        <v>3.3616057605494545</v>
      </c>
      <c r="U15" s="69">
        <f>IF(RES_hh_tesh!U15=0,0,RES_hh_tesh!U15/RES_summary!U$19)</f>
        <v>4.5694381592535054</v>
      </c>
      <c r="V15" s="69">
        <f>IF(RES_hh_tesh!V15=0,0,RES_hh_tesh!V15/RES_summary!V$19)</f>
        <v>3.4090829270569634</v>
      </c>
      <c r="W15" s="69">
        <f>IF(RES_hh_tesh!W15=0,0,RES_hh_tesh!W15/RES_summary!W$19)</f>
        <v>6.0143045057021247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0.19772787120025848</v>
      </c>
      <c r="C16" s="72">
        <f>IF(RES_hh_tesh!C16=0,0,RES_hh_tesh!C16/RES_summary!C$19)</f>
        <v>0.24601962039116965</v>
      </c>
      <c r="D16" s="72">
        <f>IF(RES_hh_tesh!D16=0,0,RES_hh_tesh!D16/RES_summary!D$19)</f>
        <v>0.30698969923736469</v>
      </c>
      <c r="E16" s="72">
        <f>IF(RES_hh_tesh!E16=0,0,RES_hh_tesh!E16/RES_summary!E$19)</f>
        <v>0.73484182531247189</v>
      </c>
      <c r="F16" s="72">
        <f>IF(RES_hh_tesh!F16=0,0,RES_hh_tesh!F16/RES_summary!F$19)</f>
        <v>0.44238225846926993</v>
      </c>
      <c r="G16" s="72">
        <f>IF(RES_hh_tesh!G16=0,0,RES_hh_tesh!G16/RES_summary!G$19)</f>
        <v>0.57005842079611457</v>
      </c>
      <c r="H16" s="72">
        <f>IF(RES_hh_tesh!H16=0,0,RES_hh_tesh!H16/RES_summary!H$19)</f>
        <v>0.85143566692845918</v>
      </c>
      <c r="I16" s="72">
        <f>IF(RES_hh_tesh!I16=0,0,RES_hh_tesh!I16/RES_summary!I$19)</f>
        <v>0.97854223982517174</v>
      </c>
      <c r="J16" s="72">
        <f>IF(RES_hh_tesh!J16=0,0,RES_hh_tesh!J16/RES_summary!J$19)</f>
        <v>1.1470790792487506</v>
      </c>
      <c r="K16" s="72">
        <f>IF(RES_hh_tesh!K16=0,0,RES_hh_tesh!K16/RES_summary!K$19)</f>
        <v>1.301572973071538</v>
      </c>
      <c r="L16" s="72">
        <f>IF(RES_hh_tesh!L16=0,0,RES_hh_tesh!L16/RES_summary!L$19)</f>
        <v>1.653998022879686</v>
      </c>
      <c r="M16" s="72">
        <f>IF(RES_hh_tesh!M16=0,0,RES_hh_tesh!M16/RES_summary!M$19)</f>
        <v>1.8097405032594751</v>
      </c>
      <c r="N16" s="72">
        <f>IF(RES_hh_tesh!N16=0,0,RES_hh_tesh!N16/RES_summary!N$19)</f>
        <v>3.2299347734200383</v>
      </c>
      <c r="O16" s="72">
        <f>IF(RES_hh_tesh!O16=0,0,RES_hh_tesh!O16/RES_summary!O$19)</f>
        <v>3.191038305882413</v>
      </c>
      <c r="P16" s="72">
        <f>IF(RES_hh_tesh!P16=0,0,RES_hh_tesh!P16/RES_summary!P$19)</f>
        <v>1.2896099865986321</v>
      </c>
      <c r="Q16" s="72">
        <f>IF(RES_hh_tesh!Q16=0,0,RES_hh_tesh!Q16/RES_summary!Q$19)</f>
        <v>4.082802981389742</v>
      </c>
      <c r="R16" s="72">
        <f>IF(RES_hh_tesh!R16=0,0,RES_hh_tesh!R16/RES_summary!R$19)</f>
        <v>2.5139672244297122</v>
      </c>
      <c r="S16" s="72">
        <f>IF(RES_hh_tesh!S16=0,0,RES_hh_tesh!S16/RES_summary!S$19)</f>
        <v>4.3077086734230674</v>
      </c>
      <c r="T16" s="72">
        <f>IF(RES_hh_tesh!T16=0,0,RES_hh_tesh!T16/RES_summary!T$19)</f>
        <v>3.3616057605494545</v>
      </c>
      <c r="U16" s="72">
        <f>IF(RES_hh_tesh!U16=0,0,RES_hh_tesh!U16/RES_summary!U$19)</f>
        <v>4.5694381592535054</v>
      </c>
      <c r="V16" s="72">
        <f>IF(RES_hh_tesh!V16=0,0,RES_hh_tesh!V16/RES_summary!V$19)</f>
        <v>3.4090829270569634</v>
      </c>
      <c r="W16" s="72">
        <f>IF(RES_hh_tesh!W16=0,0,RES_hh_tesh!W16/RES_summary!W$19)</f>
        <v>6.0143045057021247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20.912353886844279</v>
      </c>
      <c r="C17" s="69">
        <f>IF(RES_hh_tesh!C17=0,0,RES_hh_tesh!C17/RES_summary!C$19)</f>
        <v>19.940145680488577</v>
      </c>
      <c r="D17" s="69">
        <f>IF(RES_hh_tesh!D17=0,0,RES_hh_tesh!D17/RES_summary!D$19)</f>
        <v>21.30462084008083</v>
      </c>
      <c r="E17" s="69">
        <f>IF(RES_hh_tesh!E17=0,0,RES_hh_tesh!E17/RES_summary!E$19)</f>
        <v>23.083274109609206</v>
      </c>
      <c r="F17" s="69">
        <f>IF(RES_hh_tesh!F17=0,0,RES_hh_tesh!F17/RES_summary!F$19)</f>
        <v>23.959976940246097</v>
      </c>
      <c r="G17" s="69">
        <f>IF(RES_hh_tesh!G17=0,0,RES_hh_tesh!G17/RES_summary!G$19)</f>
        <v>21.994102569722511</v>
      </c>
      <c r="H17" s="69">
        <f>IF(RES_hh_tesh!H17=0,0,RES_hh_tesh!H17/RES_summary!H$19)</f>
        <v>23.623606377706722</v>
      </c>
      <c r="I17" s="69">
        <f>IF(RES_hh_tesh!I17=0,0,RES_hh_tesh!I17/RES_summary!I$19)</f>
        <v>21.712270662344846</v>
      </c>
      <c r="J17" s="69">
        <f>IF(RES_hh_tesh!J17=0,0,RES_hh_tesh!J17/RES_summary!J$19)</f>
        <v>22.923565849646909</v>
      </c>
      <c r="K17" s="69">
        <f>IF(RES_hh_tesh!K17=0,0,RES_hh_tesh!K17/RES_summary!K$19)</f>
        <v>23.094267436692018</v>
      </c>
      <c r="L17" s="69">
        <f>IF(RES_hh_tesh!L17=0,0,RES_hh_tesh!L17/RES_summary!L$19)</f>
        <v>22.514022518988067</v>
      </c>
      <c r="M17" s="69">
        <f>IF(RES_hh_tesh!M17=0,0,RES_hh_tesh!M17/RES_summary!M$19)</f>
        <v>22.500669128409655</v>
      </c>
      <c r="N17" s="69">
        <f>IF(RES_hh_tesh!N17=0,0,RES_hh_tesh!N17/RES_summary!N$19)</f>
        <v>21.908779472529215</v>
      </c>
      <c r="O17" s="69">
        <f>IF(RES_hh_tesh!O17=0,0,RES_hh_tesh!O17/RES_summary!O$19)</f>
        <v>21.773220495264731</v>
      </c>
      <c r="P17" s="69">
        <f>IF(RES_hh_tesh!P17=0,0,RES_hh_tesh!P17/RES_summary!P$19)</f>
        <v>21.196114401458267</v>
      </c>
      <c r="Q17" s="69">
        <f>IF(RES_hh_tesh!Q17=0,0,RES_hh_tesh!Q17/RES_summary!Q$19)</f>
        <v>21.24194931537431</v>
      </c>
      <c r="R17" s="69">
        <f>IF(RES_hh_tesh!R17=0,0,RES_hh_tesh!R17/RES_summary!R$19)</f>
        <v>21.080367877382592</v>
      </c>
      <c r="S17" s="69">
        <f>IF(RES_hh_tesh!S17=0,0,RES_hh_tesh!S17/RES_summary!S$19)</f>
        <v>21.045096358480077</v>
      </c>
      <c r="T17" s="69">
        <f>IF(RES_hh_tesh!T17=0,0,RES_hh_tesh!T17/RES_summary!T$19)</f>
        <v>20.633193287404275</v>
      </c>
      <c r="U17" s="69">
        <f>IF(RES_hh_tesh!U17=0,0,RES_hh_tesh!U17/RES_summary!U$19)</f>
        <v>20.072620738102707</v>
      </c>
      <c r="V17" s="69">
        <f>IF(RES_hh_tesh!V17=0,0,RES_hh_tesh!V17/RES_summary!V$19)</f>
        <v>19.079855923800064</v>
      </c>
      <c r="W17" s="69">
        <f>IF(RES_hh_tesh!W17=0,0,RES_hh_tesh!W17/RES_summary!W$19)</f>
        <v>19.252955695001468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21.128321924621154</v>
      </c>
      <c r="C19" s="72">
        <f>IF(RES_hh_tesh!C19=0,0,RES_hh_tesh!C19/RES_summary!C$19)</f>
        <v>18.823623268459897</v>
      </c>
      <c r="D19" s="72">
        <f>IF(RES_hh_tesh!D19=0,0,RES_hh_tesh!D19/RES_summary!D$19)</f>
        <v>24.077326525953083</v>
      </c>
      <c r="E19" s="72">
        <f>IF(RES_hh_tesh!E19=0,0,RES_hh_tesh!E19/RES_summary!E$19)</f>
        <v>22.451181735951081</v>
      </c>
      <c r="F19" s="72">
        <f>IF(RES_hh_tesh!F19=0,0,RES_hh_tesh!F19/RES_summary!F$19)</f>
        <v>22.023526727394255</v>
      </c>
      <c r="G19" s="72">
        <f>IF(RES_hh_tesh!G19=0,0,RES_hh_tesh!G19/RES_summary!G$19)</f>
        <v>24.081839147502169</v>
      </c>
      <c r="H19" s="72">
        <f>IF(RES_hh_tesh!H19=0,0,RES_hh_tesh!H19/RES_summary!H$19)</f>
        <v>20.986432154554297</v>
      </c>
      <c r="I19" s="72">
        <f>IF(RES_hh_tesh!I19=0,0,RES_hh_tesh!I19/RES_summary!I$19)</f>
        <v>21.683789098634062</v>
      </c>
      <c r="J19" s="72">
        <f>IF(RES_hh_tesh!J19=0,0,RES_hh_tesh!J19/RES_summary!J$19)</f>
        <v>23.977674087681372</v>
      </c>
      <c r="K19" s="72">
        <f>IF(RES_hh_tesh!K19=0,0,RES_hh_tesh!K19/RES_summary!K$19)</f>
        <v>22.007435616139322</v>
      </c>
      <c r="L19" s="72">
        <f>IF(RES_hh_tesh!L19=0,0,RES_hh_tesh!L19/RES_summary!L$19)</f>
        <v>21.22189390716424</v>
      </c>
      <c r="M19" s="72">
        <f>IF(RES_hh_tesh!M19=0,0,RES_hh_tesh!M19/RES_summary!M$19)</f>
        <v>25.940816816199305</v>
      </c>
      <c r="N19" s="72">
        <f>IF(RES_hh_tesh!N19=0,0,RES_hh_tesh!N19/RES_summary!N$19)</f>
        <v>23.142595014217587</v>
      </c>
      <c r="O19" s="72">
        <f>IF(RES_hh_tesh!O19=0,0,RES_hh_tesh!O19/RES_summary!O$19)</f>
        <v>19.009040342486433</v>
      </c>
      <c r="P19" s="72">
        <f>IF(RES_hh_tesh!P19=0,0,RES_hh_tesh!P19/RES_summary!P$19)</f>
        <v>15.204703470434678</v>
      </c>
      <c r="Q19" s="72">
        <f>IF(RES_hh_tesh!Q19=0,0,RES_hh_tesh!Q19/RES_summary!Q$19)</f>
        <v>23.875235203654999</v>
      </c>
      <c r="R19" s="72">
        <f>IF(RES_hh_tesh!R19=0,0,RES_hh_tesh!R19/RES_summary!R$19)</f>
        <v>21.02531214652392</v>
      </c>
      <c r="S19" s="72">
        <f>IF(RES_hh_tesh!S19=0,0,RES_hh_tesh!S19/RES_summary!S$19)</f>
        <v>22.886500098216004</v>
      </c>
      <c r="T19" s="72">
        <f>IF(RES_hh_tesh!T19=0,0,RES_hh_tesh!T19/RES_summary!T$19)</f>
        <v>21.711518938732294</v>
      </c>
      <c r="U19" s="72">
        <f>IF(RES_hh_tesh!U19=0,0,RES_hh_tesh!U19/RES_summary!U$19)</f>
        <v>22.790558716430326</v>
      </c>
      <c r="V19" s="72">
        <f>IF(RES_hh_tesh!V19=0,0,RES_hh_tesh!V19/RES_summary!V$19)</f>
        <v>14.878970489627045</v>
      </c>
      <c r="W19" s="72">
        <f>IF(RES_hh_tesh!W19=0,0,RES_hh_tesh!W19/RES_summary!W$19)</f>
        <v>21.349032221557085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19.741212281133098</v>
      </c>
      <c r="C20" s="72">
        <f>IF(RES_hh_tesh!C20=0,0,RES_hh_tesh!C20/RES_summary!C$19)</f>
        <v>16.270462845624436</v>
      </c>
      <c r="D20" s="72">
        <f>IF(RES_hh_tesh!D20=0,0,RES_hh_tesh!D20/RES_summary!D$19)</f>
        <v>21.927354136185997</v>
      </c>
      <c r="E20" s="72">
        <f>IF(RES_hh_tesh!E20=0,0,RES_hh_tesh!E20/RES_summary!E$19)</f>
        <v>24.284757194672043</v>
      </c>
      <c r="F20" s="72">
        <f>IF(RES_hh_tesh!F20=0,0,RES_hh_tesh!F20/RES_summary!F$19)</f>
        <v>24.96031411732379</v>
      </c>
      <c r="G20" s="72">
        <f>IF(RES_hh_tesh!G20=0,0,RES_hh_tesh!G20/RES_summary!G$19)</f>
        <v>20.770675996199369</v>
      </c>
      <c r="H20" s="72">
        <f>IF(RES_hh_tesh!H20=0,0,RES_hh_tesh!H20/RES_summary!H$19)</f>
        <v>25.325595795572756</v>
      </c>
      <c r="I20" s="72">
        <f>IF(RES_hh_tesh!I20=0,0,RES_hh_tesh!I20/RES_summary!I$19)</f>
        <v>19.414836785957149</v>
      </c>
      <c r="J20" s="72">
        <f>IF(RES_hh_tesh!J20=0,0,RES_hh_tesh!J20/RES_summary!J$19)</f>
        <v>22.398621540755521</v>
      </c>
      <c r="K20" s="72">
        <f>IF(RES_hh_tesh!K20=0,0,RES_hh_tesh!K20/RES_summary!K$19)</f>
        <v>23.368105370316332</v>
      </c>
      <c r="L20" s="72">
        <f>IF(RES_hh_tesh!L20=0,0,RES_hh_tesh!L20/RES_summary!L$19)</f>
        <v>24.391100745524142</v>
      </c>
      <c r="M20" s="72">
        <f>IF(RES_hh_tesh!M20=0,0,RES_hh_tesh!M20/RES_summary!M$19)</f>
        <v>21.931176676607599</v>
      </c>
      <c r="N20" s="72">
        <f>IF(RES_hh_tesh!N20=0,0,RES_hh_tesh!N20/RES_summary!N$19)</f>
        <v>21.669512739243125</v>
      </c>
      <c r="O20" s="72">
        <f>IF(RES_hh_tesh!O20=0,0,RES_hh_tesh!O20/RES_summary!O$19)</f>
        <v>20.548483366118116</v>
      </c>
      <c r="P20" s="72">
        <f>IF(RES_hh_tesh!P20=0,0,RES_hh_tesh!P20/RES_summary!P$19)</f>
        <v>21.919394941032266</v>
      </c>
      <c r="Q20" s="72">
        <f>IF(RES_hh_tesh!Q20=0,0,RES_hh_tesh!Q20/RES_summary!Q$19)</f>
        <v>20.814529544503849</v>
      </c>
      <c r="R20" s="72">
        <f>IF(RES_hh_tesh!R20=0,0,RES_hh_tesh!R20/RES_summary!R$19)</f>
        <v>20.033180257337481</v>
      </c>
      <c r="S20" s="72">
        <f>IF(RES_hh_tesh!S20=0,0,RES_hh_tesh!S20/RES_summary!S$19)</f>
        <v>19.783137534422586</v>
      </c>
      <c r="T20" s="72">
        <f>IF(RES_hh_tesh!T20=0,0,RES_hh_tesh!T20/RES_summary!T$19)</f>
        <v>20.094944028418666</v>
      </c>
      <c r="U20" s="72">
        <f>IF(RES_hh_tesh!U20=0,0,RES_hh_tesh!U20/RES_summary!U$19)</f>
        <v>20.597548300287581</v>
      </c>
      <c r="V20" s="72">
        <f>IF(RES_hh_tesh!V20=0,0,RES_hh_tesh!V20/RES_summary!V$19)</f>
        <v>21.673613781638569</v>
      </c>
      <c r="W20" s="72">
        <f>IF(RES_hh_tesh!W20=0,0,RES_hh_tesh!W20/RES_summary!W$19)</f>
        <v>17.171651214374723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20.960376443356232</v>
      </c>
      <c r="C21" s="72">
        <f>IF(RES_hh_tesh!C21=0,0,RES_hh_tesh!C21/RES_summary!C$19)</f>
        <v>18.986904506346495</v>
      </c>
      <c r="D21" s="72">
        <f>IF(RES_hh_tesh!D21=0,0,RES_hh_tesh!D21/RES_summary!D$19)</f>
        <v>20.781734902274032</v>
      </c>
      <c r="E21" s="72">
        <f>IF(RES_hh_tesh!E21=0,0,RES_hh_tesh!E21/RES_summary!E$19)</f>
        <v>23.254441536675841</v>
      </c>
      <c r="F21" s="72">
        <f>IF(RES_hh_tesh!F21=0,0,RES_hh_tesh!F21/RES_summary!F$19)</f>
        <v>25.439618866099018</v>
      </c>
      <c r="G21" s="72">
        <f>IF(RES_hh_tesh!G21=0,0,RES_hh_tesh!G21/RES_summary!G$19)</f>
        <v>21.941929943881938</v>
      </c>
      <c r="H21" s="72">
        <f>IF(RES_hh_tesh!H21=0,0,RES_hh_tesh!H21/RES_summary!H$19)</f>
        <v>23.864502719080889</v>
      </c>
      <c r="I21" s="72">
        <f>IF(RES_hh_tesh!I21=0,0,RES_hh_tesh!I21/RES_summary!I$19)</f>
        <v>20.170422177940196</v>
      </c>
      <c r="J21" s="72">
        <f>IF(RES_hh_tesh!J21=0,0,RES_hh_tesh!J21/RES_summary!J$19)</f>
        <v>22.86450316492208</v>
      </c>
      <c r="K21" s="72">
        <f>IF(RES_hh_tesh!K21=0,0,RES_hh_tesh!K21/RES_summary!K$19)</f>
        <v>23.387285986229934</v>
      </c>
      <c r="L21" s="72">
        <f>IF(RES_hh_tesh!L21=0,0,RES_hh_tesh!L21/RES_summary!L$19)</f>
        <v>22.543791011115484</v>
      </c>
      <c r="M21" s="72">
        <f>IF(RES_hh_tesh!M21=0,0,RES_hh_tesh!M21/RES_summary!M$19)</f>
        <v>22.364057956754024</v>
      </c>
      <c r="N21" s="72">
        <f>IF(RES_hh_tesh!N21=0,0,RES_hh_tesh!N21/RES_summary!N$19)</f>
        <v>22.812429457878888</v>
      </c>
      <c r="O21" s="72">
        <f>IF(RES_hh_tesh!O21=0,0,RES_hh_tesh!O21/RES_summary!O$19)</f>
        <v>22.270017106122989</v>
      </c>
      <c r="P21" s="72">
        <f>IF(RES_hh_tesh!P21=0,0,RES_hh_tesh!P21/RES_summary!P$19)</f>
        <v>19.9137425401948</v>
      </c>
      <c r="Q21" s="72">
        <f>IF(RES_hh_tesh!Q21=0,0,RES_hh_tesh!Q21/RES_summary!Q$19)</f>
        <v>20.444998319631967</v>
      </c>
      <c r="R21" s="72">
        <f>IF(RES_hh_tesh!R21=0,0,RES_hh_tesh!R21/RES_summary!R$19)</f>
        <v>21.257948265614917</v>
      </c>
      <c r="S21" s="72">
        <f>IF(RES_hh_tesh!S21=0,0,RES_hh_tesh!S21/RES_summary!S$19)</f>
        <v>21.665469522791472</v>
      </c>
      <c r="T21" s="72">
        <f>IF(RES_hh_tesh!T21=0,0,RES_hh_tesh!T21/RES_summary!T$19)</f>
        <v>20.923276503577338</v>
      </c>
      <c r="U21" s="72">
        <f>IF(RES_hh_tesh!U21=0,0,RES_hh_tesh!U21/RES_summary!U$19)</f>
        <v>20.148296803713254</v>
      </c>
      <c r="V21" s="72">
        <f>IF(RES_hh_tesh!V21=0,0,RES_hh_tesh!V21/RES_summary!V$19)</f>
        <v>18.889266850970117</v>
      </c>
      <c r="W21" s="72">
        <f>IF(RES_hh_tesh!W21=0,0,RES_hh_tesh!W21/RES_summary!W$19)</f>
        <v>19.183432723248963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22.473386332116768</v>
      </c>
      <c r="C22" s="72">
        <f>IF(RES_hh_tesh!C22=0,0,RES_hh_tesh!C22/RES_summary!C$19)</f>
        <v>23.829419377395286</v>
      </c>
      <c r="D22" s="72">
        <f>IF(RES_hh_tesh!D22=0,0,RES_hh_tesh!D22/RES_summary!D$19)</f>
        <v>21.036333765499059</v>
      </c>
      <c r="E22" s="72">
        <f>IF(RES_hh_tesh!E22=0,0,RES_hh_tesh!E22/RES_summary!E$19)</f>
        <v>22.174351863526287</v>
      </c>
      <c r="F22" s="72">
        <f>IF(RES_hh_tesh!F22=0,0,RES_hh_tesh!F22/RES_summary!F$19)</f>
        <v>22.519068056667169</v>
      </c>
      <c r="G22" s="72">
        <f>IF(RES_hh_tesh!G22=0,0,RES_hh_tesh!G22/RES_summary!G$19)</f>
        <v>22.552262263202401</v>
      </c>
      <c r="H22" s="72">
        <f>IF(RES_hh_tesh!H22=0,0,RES_hh_tesh!H22/RES_summary!H$19)</f>
        <v>22.68760048845564</v>
      </c>
      <c r="I22" s="72">
        <f>IF(RES_hh_tesh!I22=0,0,RES_hh_tesh!I22/RES_summary!I$19)</f>
        <v>23.196680758725876</v>
      </c>
      <c r="J22" s="72">
        <f>IF(RES_hh_tesh!J22=0,0,RES_hh_tesh!J22/RES_summary!J$19)</f>
        <v>22.613051851136138</v>
      </c>
      <c r="K22" s="72">
        <f>IF(RES_hh_tesh!K22=0,0,RES_hh_tesh!K22/RES_summary!K$19)</f>
        <v>22.850359820948647</v>
      </c>
      <c r="L22" s="72">
        <f>IF(RES_hh_tesh!L22=0,0,RES_hh_tesh!L22/RES_summary!L$19)</f>
        <v>22.005971931405416</v>
      </c>
      <c r="M22" s="72">
        <f>IF(RES_hh_tesh!M22=0,0,RES_hh_tesh!M22/RES_summary!M$19)</f>
        <v>22.611251583342455</v>
      </c>
      <c r="N22" s="72">
        <f>IF(RES_hh_tesh!N22=0,0,RES_hh_tesh!N22/RES_summary!N$19)</f>
        <v>22.075817694642211</v>
      </c>
      <c r="O22" s="72">
        <f>IF(RES_hh_tesh!O22=0,0,RES_hh_tesh!O22/RES_summary!O$19)</f>
        <v>22.287260176206267</v>
      </c>
      <c r="P22" s="72">
        <f>IF(RES_hh_tesh!P22=0,0,RES_hh_tesh!P22/RES_summary!P$19)</f>
        <v>21.014633043568541</v>
      </c>
      <c r="Q22" s="72">
        <f>IF(RES_hh_tesh!Q22=0,0,RES_hh_tesh!Q22/RES_summary!Q$19)</f>
        <v>21.275335381077188</v>
      </c>
      <c r="R22" s="72">
        <f>IF(RES_hh_tesh!R22=0,0,RES_hh_tesh!R22/RES_summary!R$19)</f>
        <v>21.38794630926288</v>
      </c>
      <c r="S22" s="72">
        <f>IF(RES_hh_tesh!S22=0,0,RES_hh_tesh!S22/RES_summary!S$19)</f>
        <v>21.094455475879283</v>
      </c>
      <c r="T22" s="72">
        <f>IF(RES_hh_tesh!T22=0,0,RES_hh_tesh!T22/RES_summary!T$19)</f>
        <v>20.44900623525751</v>
      </c>
      <c r="U22" s="72">
        <f>IF(RES_hh_tesh!U22=0,0,RES_hh_tesh!U22/RES_summary!U$19)</f>
        <v>19.755692913692759</v>
      </c>
      <c r="V22" s="72">
        <f>IF(RES_hh_tesh!V22=0,0,RES_hh_tesh!V22/RES_summary!V$19)</f>
        <v>18.638311576664389</v>
      </c>
      <c r="W22" s="72">
        <f>IF(RES_hh_tesh!W22=0,0,RES_hh_tesh!W22/RES_summary!W$19)</f>
        <v>19.518105433431078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20.803317543832904</v>
      </c>
      <c r="C24" s="72">
        <f>IF(RES_hh_tesh!C24=0,0,RES_hh_tesh!C24/RES_summary!C$19)</f>
        <v>20.068942803034989</v>
      </c>
      <c r="D24" s="72">
        <f>IF(RES_hh_tesh!D24=0,0,RES_hh_tesh!D24/RES_summary!D$19)</f>
        <v>21.431471566846181</v>
      </c>
      <c r="E24" s="72">
        <f>IF(RES_hh_tesh!E24=0,0,RES_hh_tesh!E24/RES_summary!E$19)</f>
        <v>22.106431594597058</v>
      </c>
      <c r="F24" s="72">
        <f>IF(RES_hh_tesh!F24=0,0,RES_hh_tesh!F24/RES_summary!F$19)</f>
        <v>24.458466923908965</v>
      </c>
      <c r="G24" s="72">
        <f>IF(RES_hh_tesh!G24=0,0,RES_hh_tesh!G24/RES_summary!G$19)</f>
        <v>21.936047388871291</v>
      </c>
      <c r="H24" s="72">
        <f>IF(RES_hh_tesh!H24=0,0,RES_hh_tesh!H24/RES_summary!H$19)</f>
        <v>24.006098367262428</v>
      </c>
      <c r="I24" s="72">
        <f>IF(RES_hh_tesh!I24=0,0,RES_hh_tesh!I24/RES_summary!I$19)</f>
        <v>21.137711689311562</v>
      </c>
      <c r="J24" s="72">
        <f>IF(RES_hh_tesh!J24=0,0,RES_hh_tesh!J24/RES_summary!J$19)</f>
        <v>22.815784254672906</v>
      </c>
      <c r="K24" s="72">
        <f>IF(RES_hh_tesh!K24=0,0,RES_hh_tesh!K24/RES_summary!K$19)</f>
        <v>23.023481798059123</v>
      </c>
      <c r="L24" s="72">
        <f>IF(RES_hh_tesh!L24=0,0,RES_hh_tesh!L24/RES_summary!L$19)</f>
        <v>23.051501317803481</v>
      </c>
      <c r="M24" s="72">
        <f>IF(RES_hh_tesh!M24=0,0,RES_hh_tesh!M24/RES_summary!M$19)</f>
        <v>22.171210541782667</v>
      </c>
      <c r="N24" s="72">
        <f>IF(RES_hh_tesh!N24=0,0,RES_hh_tesh!N24/RES_summary!N$19)</f>
        <v>20.877627409796467</v>
      </c>
      <c r="O24" s="72">
        <f>IF(RES_hh_tesh!O24=0,0,RES_hh_tesh!O24/RES_summary!O$19)</f>
        <v>21.729594183811763</v>
      </c>
      <c r="P24" s="72">
        <f>IF(RES_hh_tesh!P24=0,0,RES_hh_tesh!P24/RES_summary!P$19)</f>
        <v>22.285352479333529</v>
      </c>
      <c r="Q24" s="72">
        <f>IF(RES_hh_tesh!Q24=0,0,RES_hh_tesh!Q24/RES_summary!Q$19)</f>
        <v>21.045602661390713</v>
      </c>
      <c r="R24" s="72">
        <f>IF(RES_hh_tesh!R24=0,0,RES_hh_tesh!R24/RES_summary!R$19)</f>
        <v>20.655083852532805</v>
      </c>
      <c r="S24" s="72">
        <f>IF(RES_hh_tesh!S24=0,0,RES_hh_tesh!S24/RES_summary!S$19)</f>
        <v>20.430391896415468</v>
      </c>
      <c r="T24" s="72">
        <f>IF(RES_hh_tesh!T24=0,0,RES_hh_tesh!T24/RES_summary!T$19)</f>
        <v>20.312704954349012</v>
      </c>
      <c r="U24" s="72">
        <f>IF(RES_hh_tesh!U24=0,0,RES_hh_tesh!U24/RES_summary!U$19)</f>
        <v>20.486814104814023</v>
      </c>
      <c r="V24" s="72">
        <f>IF(RES_hh_tesh!V24=0,0,RES_hh_tesh!V24/RES_summary!V$19)</f>
        <v>19.091699844384351</v>
      </c>
      <c r="W24" s="72">
        <f>IF(RES_hh_tesh!W24=0,0,RES_hh_tesh!W24/RES_summary!W$19)</f>
        <v>19.247070128738933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17.533466785009978</v>
      </c>
      <c r="C25" s="74">
        <f>IF(RES_hh_tesh!C25=0,0,RES_hh_tesh!C25/RES_summary!C$19)</f>
        <v>16.723585585401803</v>
      </c>
      <c r="D25" s="74">
        <f>IF(RES_hh_tesh!D25=0,0,RES_hh_tesh!D25/RES_summary!D$19)</f>
        <v>17.834197949628503</v>
      </c>
      <c r="E25" s="74">
        <f>IF(RES_hh_tesh!E25=0,0,RES_hh_tesh!E25/RES_summary!E$19)</f>
        <v>20.275544036233732</v>
      </c>
      <c r="F25" s="74">
        <f>IF(RES_hh_tesh!F25=0,0,RES_hh_tesh!F25/RES_summary!F$19)</f>
        <v>21.071616721508388</v>
      </c>
      <c r="G25" s="74">
        <f>IF(RES_hh_tesh!G25=0,0,RES_hh_tesh!G25/RES_summary!G$19)</f>
        <v>19.041263617912172</v>
      </c>
      <c r="H25" s="74">
        <f>IF(RES_hh_tesh!H25=0,0,RES_hh_tesh!H25/RES_summary!H$19)</f>
        <v>20.393753616988946</v>
      </c>
      <c r="I25" s="74">
        <f>IF(RES_hh_tesh!I25=0,0,RES_hh_tesh!I25/RES_summary!I$19)</f>
        <v>18.561926181016414</v>
      </c>
      <c r="J25" s="74">
        <f>IF(RES_hh_tesh!J25=0,0,RES_hh_tesh!J25/RES_summary!J$19)</f>
        <v>19.880971858452035</v>
      </c>
      <c r="K25" s="74">
        <f>IF(RES_hh_tesh!K25=0,0,RES_hh_tesh!K25/RES_summary!K$19)</f>
        <v>19.046251935228636</v>
      </c>
      <c r="L25" s="74">
        <f>IF(RES_hh_tesh!L25=0,0,RES_hh_tesh!L25/RES_summary!L$19)</f>
        <v>18.014598714107048</v>
      </c>
      <c r="M25" s="74">
        <f>IF(RES_hh_tesh!M25=0,0,RES_hh_tesh!M25/RES_summary!M$19)</f>
        <v>18.017617849672696</v>
      </c>
      <c r="N25" s="74">
        <f>IF(RES_hh_tesh!N25=0,0,RES_hh_tesh!N25/RES_summary!N$19)</f>
        <v>16.999103155664205</v>
      </c>
      <c r="O25" s="74">
        <f>IF(RES_hh_tesh!O25=0,0,RES_hh_tesh!O25/RES_summary!O$19)</f>
        <v>16.763919044889395</v>
      </c>
      <c r="P25" s="74">
        <f>IF(RES_hh_tesh!P25=0,0,RES_hh_tesh!P25/RES_summary!P$19)</f>
        <v>16.795098133787505</v>
      </c>
      <c r="Q25" s="74">
        <f>IF(RES_hh_tesh!Q25=0,0,RES_hh_tesh!Q25/RES_summary!Q$19)</f>
        <v>16.800207243286636</v>
      </c>
      <c r="R25" s="74">
        <f>IF(RES_hh_tesh!R25=0,0,RES_hh_tesh!R25/RES_summary!R$19)</f>
        <v>16.527609637052986</v>
      </c>
      <c r="S25" s="74">
        <f>IF(RES_hh_tesh!S25=0,0,RES_hh_tesh!S25/RES_summary!S$19)</f>
        <v>16.604120842970673</v>
      </c>
      <c r="T25" s="74">
        <f>IF(RES_hh_tesh!T25=0,0,RES_hh_tesh!T25/RES_summary!T$19)</f>
        <v>16.431311145596652</v>
      </c>
      <c r="U25" s="74">
        <f>IF(RES_hh_tesh!U25=0,0,RES_hh_tesh!U25/RES_summary!U$19)</f>
        <v>15.833241895342324</v>
      </c>
      <c r="V25" s="74">
        <f>IF(RES_hh_tesh!V25=0,0,RES_hh_tesh!V25/RES_summary!V$19)</f>
        <v>15.317678159818628</v>
      </c>
      <c r="W25" s="74">
        <f>IF(RES_hh_tesh!W25=0,0,RES_hh_tesh!W25/RES_summary!W$19)</f>
        <v>15.473653412075356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13.54311537174806</v>
      </c>
      <c r="C26" s="77">
        <f>IF(RES_hh_tesh!C26=0,0,RES_hh_tesh!C26/RES_summary!C$19)</f>
        <v>13.169390893961609</v>
      </c>
      <c r="D26" s="77">
        <f>IF(RES_hh_tesh!D26=0,0,RES_hh_tesh!D26/RES_summary!D$19)</f>
        <v>13.078212304706048</v>
      </c>
      <c r="E26" s="77">
        <f>IF(RES_hh_tesh!E26=0,0,RES_hh_tesh!E26/RES_summary!E$19)</f>
        <v>12.471754502959508</v>
      </c>
      <c r="F26" s="77">
        <f>IF(RES_hh_tesh!F26=0,0,RES_hh_tesh!F26/RES_summary!F$19)</f>
        <v>12.303429024119961</v>
      </c>
      <c r="G26" s="77">
        <f>IF(RES_hh_tesh!G26=0,0,RES_hh_tesh!G26/RES_summary!G$19)</f>
        <v>12.642996235684933</v>
      </c>
      <c r="H26" s="77">
        <f>IF(RES_hh_tesh!H26=0,0,RES_hh_tesh!H26/RES_summary!H$19)</f>
        <v>13.180126544783878</v>
      </c>
      <c r="I26" s="77">
        <f>IF(RES_hh_tesh!I26=0,0,RES_hh_tesh!I26/RES_summary!I$19)</f>
        <v>13.91879618886898</v>
      </c>
      <c r="J26" s="77">
        <f>IF(RES_hh_tesh!J26=0,0,RES_hh_tesh!J26/RES_summary!J$19)</f>
        <v>14.711043228702458</v>
      </c>
      <c r="K26" s="77">
        <f>IF(RES_hh_tesh!K26=0,0,RES_hh_tesh!K26/RES_summary!K$19)</f>
        <v>14.820488958891769</v>
      </c>
      <c r="L26" s="77">
        <f>IF(RES_hh_tesh!L26=0,0,RES_hh_tesh!L26/RES_summary!L$19)</f>
        <v>14.448276823191526</v>
      </c>
      <c r="M26" s="77">
        <f>IF(RES_hh_tesh!M26=0,0,RES_hh_tesh!M26/RES_summary!M$19)</f>
        <v>14.440928628186608</v>
      </c>
      <c r="N26" s="77">
        <f>IF(RES_hh_tesh!N26=0,0,RES_hh_tesh!N26/RES_summary!N$19)</f>
        <v>14.061001716158206</v>
      </c>
      <c r="O26" s="77">
        <f>IF(RES_hh_tesh!O26=0,0,RES_hh_tesh!O26/RES_summary!O$19)</f>
        <v>13.972439832739488</v>
      </c>
      <c r="P26" s="77">
        <f>IF(RES_hh_tesh!P26=0,0,RES_hh_tesh!P26/RES_summary!P$19)</f>
        <v>13.594811635480371</v>
      </c>
      <c r="Q26" s="77">
        <f>IF(RES_hh_tesh!Q26=0,0,RES_hh_tesh!Q26/RES_summary!Q$19)</f>
        <v>13.625045881763846</v>
      </c>
      <c r="R26" s="77">
        <f>IF(RES_hh_tesh!R26=0,0,RES_hh_tesh!R26/RES_summary!R$19)</f>
        <v>13.524611353657329</v>
      </c>
      <c r="S26" s="77">
        <f>IF(RES_hh_tesh!S26=0,0,RES_hh_tesh!S26/RES_summary!S$19)</f>
        <v>13.506797102410909</v>
      </c>
      <c r="T26" s="77">
        <f>IF(RES_hh_tesh!T26=0,0,RES_hh_tesh!T26/RES_summary!T$19)</f>
        <v>13.241664296605942</v>
      </c>
      <c r="U26" s="77">
        <f>IF(RES_hh_tesh!U26=0,0,RES_hh_tesh!U26/RES_summary!U$19)</f>
        <v>13.139128582304926</v>
      </c>
      <c r="V26" s="77">
        <f>IF(RES_hh_tesh!V26=0,0,RES_hh_tesh!V26/RES_summary!V$19)</f>
        <v>12.613528391530368</v>
      </c>
      <c r="W26" s="77">
        <f>IF(RES_hh_tesh!W26=0,0,RES_hh_tesh!W26/RES_summary!W$19)</f>
        <v>12.343819353017599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7.3073335054908775</v>
      </c>
      <c r="C27" s="69">
        <f>IF(RES_hh_tesh!C27=0,0,RES_hh_tesh!C27/RES_summary!C$19)</f>
        <v>8.149858796757826</v>
      </c>
      <c r="D27" s="69">
        <f>IF(RES_hh_tesh!D27=0,0,RES_hh_tesh!D27/RES_summary!D$19)</f>
        <v>7.9249391355372971</v>
      </c>
      <c r="E27" s="69">
        <f>IF(RES_hh_tesh!E27=0,0,RES_hh_tesh!E27/RES_summary!E$19)</f>
        <v>9.2443378504618661</v>
      </c>
      <c r="F27" s="69">
        <f>IF(RES_hh_tesh!F27=0,0,RES_hh_tesh!F27/RES_summary!F$19)</f>
        <v>8.4653412937709991</v>
      </c>
      <c r="G27" s="69">
        <f>IF(RES_hh_tesh!G27=0,0,RES_hh_tesh!G27/RES_summary!G$19)</f>
        <v>8.4585025754811731</v>
      </c>
      <c r="H27" s="69">
        <f>IF(RES_hh_tesh!H27=0,0,RES_hh_tesh!H27/RES_summary!H$19)</f>
        <v>7.7660218492862167</v>
      </c>
      <c r="I27" s="69">
        <f>IF(RES_hh_tesh!I27=0,0,RES_hh_tesh!I27/RES_summary!I$19)</f>
        <v>7.5477542893792382</v>
      </c>
      <c r="J27" s="69">
        <f>IF(RES_hh_tesh!J27=0,0,RES_hh_tesh!J27/RES_summary!J$19)</f>
        <v>7.7084896795672009</v>
      </c>
      <c r="K27" s="69">
        <f>IF(RES_hh_tesh!K27=0,0,RES_hh_tesh!K27/RES_summary!K$19)</f>
        <v>6.0485857372638554</v>
      </c>
      <c r="L27" s="69">
        <f>IF(RES_hh_tesh!L27=0,0,RES_hh_tesh!L27/RES_summary!L$19)</f>
        <v>5.4992832982637738</v>
      </c>
      <c r="M27" s="69">
        <f>IF(RES_hh_tesh!M27=0,0,RES_hh_tesh!M27/RES_summary!M$19)</f>
        <v>5.5240026728341256</v>
      </c>
      <c r="N27" s="69">
        <f>IF(RES_hh_tesh!N27=0,0,RES_hh_tesh!N27/RES_summary!N$19)</f>
        <v>5.4309532072466062</v>
      </c>
      <c r="O27" s="69">
        <f>IF(RES_hh_tesh!O27=0,0,RES_hh_tesh!O27/RES_summary!O$19)</f>
        <v>5.4265157609471562</v>
      </c>
      <c r="P27" s="69">
        <f>IF(RES_hh_tesh!P27=0,0,RES_hh_tesh!P27/RES_summary!P$19)</f>
        <v>5.4525939530719327</v>
      </c>
      <c r="Q27" s="69">
        <f>IF(RES_hh_tesh!Q27=0,0,RES_hh_tesh!Q27/RES_summary!Q$19)</f>
        <v>5.5466538213911525</v>
      </c>
      <c r="R27" s="69">
        <f>IF(RES_hh_tesh!R27=0,0,RES_hh_tesh!R27/RES_summary!R$19)</f>
        <v>5.5297694231330841</v>
      </c>
      <c r="S27" s="69">
        <f>IF(RES_hh_tesh!S27=0,0,RES_hh_tesh!S27/RES_summary!S$19)</f>
        <v>5.5385102286265884</v>
      </c>
      <c r="T27" s="69">
        <f>IF(RES_hh_tesh!T27=0,0,RES_hh_tesh!T27/RES_summary!T$19)</f>
        <v>5.4772696035053166</v>
      </c>
      <c r="U27" s="69">
        <f>IF(RES_hh_tesh!U27=0,0,RES_hh_tesh!U27/RES_summary!U$19)</f>
        <v>5.4129380483495755</v>
      </c>
      <c r="V27" s="69">
        <f>IF(RES_hh_tesh!V27=0,0,RES_hh_tesh!V27/RES_summary!V$19)</f>
        <v>6.975894623507684</v>
      </c>
      <c r="W27" s="69">
        <f>IF(RES_hh_tesh!W27=0,0,RES_hh_tesh!W27/RES_summary!W$19)</f>
        <v>6.5376151078269933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7.8018773396252756</v>
      </c>
      <c r="C29" s="72">
        <f>IF(RES_hh_tesh!C29=0,0,RES_hh_tesh!C29/RES_summary!C$19)</f>
        <v>8.107243461305476</v>
      </c>
      <c r="D29" s="72">
        <f>IF(RES_hh_tesh!D29=0,0,RES_hh_tesh!D29/RES_summary!D$19)</f>
        <v>10.272365649795107</v>
      </c>
      <c r="E29" s="72">
        <f>IF(RES_hh_tesh!E29=0,0,RES_hh_tesh!E29/RES_summary!E$19)</f>
        <v>7.9937373364992865</v>
      </c>
      <c r="F29" s="72">
        <f>IF(RES_hh_tesh!F29=0,0,RES_hh_tesh!F29/RES_summary!F$19)</f>
        <v>7.7450543569420471</v>
      </c>
      <c r="G29" s="72">
        <f>IF(RES_hh_tesh!G29=0,0,RES_hh_tesh!G29/RES_summary!G$19)</f>
        <v>9.0473641504550226</v>
      </c>
      <c r="H29" s="72">
        <f>IF(RES_hh_tesh!H29=0,0,RES_hh_tesh!H29/RES_summary!H$19)</f>
        <v>7.7991438125471655</v>
      </c>
      <c r="I29" s="72">
        <f>IF(RES_hh_tesh!I29=0,0,RES_hh_tesh!I29/RES_summary!I$19)</f>
        <v>7.3899434556304788</v>
      </c>
      <c r="J29" s="72">
        <f>IF(RES_hh_tesh!J29=0,0,RES_hh_tesh!J29/RES_summary!J$19)</f>
        <v>6.6684910975473883</v>
      </c>
      <c r="K29" s="72">
        <f>IF(RES_hh_tesh!K29=0,0,RES_hh_tesh!K29/RES_summary!K$19)</f>
        <v>6.4958964257274463</v>
      </c>
      <c r="L29" s="72">
        <f>IF(RES_hh_tesh!L29=0,0,RES_hh_tesh!L29/RES_summary!L$19)</f>
        <v>5.7814505988511184</v>
      </c>
      <c r="M29" s="72">
        <f>IF(RES_hh_tesh!M29=0,0,RES_hh_tesh!M29/RES_summary!M$19)</f>
        <v>5.5187791293948312</v>
      </c>
      <c r="N29" s="72">
        <f>IF(RES_hh_tesh!N29=0,0,RES_hh_tesh!N29/RES_summary!N$19)</f>
        <v>5.4511478325156828</v>
      </c>
      <c r="O29" s="72">
        <f>IF(RES_hh_tesh!O29=0,0,RES_hh_tesh!O29/RES_summary!O$19)</f>
        <v>5.4490842028758175</v>
      </c>
      <c r="P29" s="72">
        <f>IF(RES_hh_tesh!P29=0,0,RES_hh_tesh!P29/RES_summary!P$19)</f>
        <v>5.4932996555268199</v>
      </c>
      <c r="Q29" s="72">
        <f>IF(RES_hh_tesh!Q29=0,0,RES_hh_tesh!Q29/RES_summary!Q$19)</f>
        <v>5.5091342973085524</v>
      </c>
      <c r="R29" s="72">
        <f>IF(RES_hh_tesh!R29=0,0,RES_hh_tesh!R29/RES_summary!R$19)</f>
        <v>5.5217648567863602</v>
      </c>
      <c r="S29" s="72">
        <f>IF(RES_hh_tesh!S29=0,0,RES_hh_tesh!S29/RES_summary!S$19)</f>
        <v>5.521766291617844</v>
      </c>
      <c r="T29" s="72">
        <f>IF(RES_hh_tesh!T29=0,0,RES_hh_tesh!T29/RES_summary!T$19)</f>
        <v>5.4421370231082165</v>
      </c>
      <c r="U29" s="72">
        <f>IF(RES_hh_tesh!U29=0,0,RES_hh_tesh!U29/RES_summary!U$19)</f>
        <v>5.3250757295446789</v>
      </c>
      <c r="V29" s="72">
        <f>IF(RES_hh_tesh!V29=0,0,RES_hh_tesh!V29/RES_summary!V$19)</f>
        <v>7.1155801275908139</v>
      </c>
      <c r="W29" s="72">
        <f>IF(RES_hh_tesh!W29=0,0,RES_hh_tesh!W29/RES_summary!W$19)</f>
        <v>6.4306650547630326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7.3435594223776874</v>
      </c>
      <c r="C30" s="72">
        <f>IF(RES_hh_tesh!C30=0,0,RES_hh_tesh!C30/RES_summary!C$19)</f>
        <v>7.7540965579185022</v>
      </c>
      <c r="D30" s="72">
        <f>IF(RES_hh_tesh!D30=0,0,RES_hh_tesh!D30/RES_summary!D$19)</f>
        <v>7.7382826007395886</v>
      </c>
      <c r="E30" s="72">
        <f>IF(RES_hh_tesh!E30=0,0,RES_hh_tesh!E30/RES_summary!E$19)</f>
        <v>9.342170536068636</v>
      </c>
      <c r="F30" s="72">
        <f>IF(RES_hh_tesh!F30=0,0,RES_hh_tesh!F30/RES_summary!F$19)</f>
        <v>9.0058713627532114</v>
      </c>
      <c r="G30" s="72">
        <f>IF(RES_hh_tesh!G30=0,0,RES_hh_tesh!G30/RES_summary!G$19)</f>
        <v>8.4532072208177027</v>
      </c>
      <c r="H30" s="72">
        <f>IF(RES_hh_tesh!H30=0,0,RES_hh_tesh!H30/RES_summary!H$19)</f>
        <v>7.8659405018986277</v>
      </c>
      <c r="I30" s="72">
        <f>IF(RES_hh_tesh!I30=0,0,RES_hh_tesh!I30/RES_summary!I$19)</f>
        <v>7.0218905874699207</v>
      </c>
      <c r="J30" s="72">
        <f>IF(RES_hh_tesh!J30=0,0,RES_hh_tesh!J30/RES_summary!J$19)</f>
        <v>7.698117032367044</v>
      </c>
      <c r="K30" s="72">
        <f>IF(RES_hh_tesh!K30=0,0,RES_hh_tesh!K30/RES_summary!K$19)</f>
        <v>6.1399971037742196</v>
      </c>
      <c r="L30" s="72">
        <f>IF(RES_hh_tesh!L30=0,0,RES_hh_tesh!L30/RES_summary!L$19)</f>
        <v>5.5259225414947579</v>
      </c>
      <c r="M30" s="72">
        <f>IF(RES_hh_tesh!M30=0,0,RES_hh_tesh!M30/RES_summary!M$19)</f>
        <v>5.4952280133417934</v>
      </c>
      <c r="N30" s="72">
        <f>IF(RES_hh_tesh!N30=0,0,RES_hh_tesh!N30/RES_summary!N$19)</f>
        <v>5.6783120726782306</v>
      </c>
      <c r="O30" s="72">
        <f>IF(RES_hh_tesh!O30=0,0,RES_hh_tesh!O30/RES_summary!O$19)</f>
        <v>5.5858470823846043</v>
      </c>
      <c r="P30" s="72">
        <f>IF(RES_hh_tesh!P30=0,0,RES_hh_tesh!P30/RES_summary!P$19)</f>
        <v>5.204641937238538</v>
      </c>
      <c r="Q30" s="72">
        <f>IF(RES_hh_tesh!Q30=0,0,RES_hh_tesh!Q30/RES_summary!Q$19)</f>
        <v>5.6092764762756877</v>
      </c>
      <c r="R30" s="72">
        <f>IF(RES_hh_tesh!R30=0,0,RES_hh_tesh!R30/RES_summary!R$19)</f>
        <v>5.5953870723902686</v>
      </c>
      <c r="S30" s="72">
        <f>IF(RES_hh_tesh!S30=0,0,RES_hh_tesh!S30/RES_summary!S$19)</f>
        <v>5.5266486412452229</v>
      </c>
      <c r="T30" s="72">
        <f>IF(RES_hh_tesh!T30=0,0,RES_hh_tesh!T30/RES_summary!T$19)</f>
        <v>5.4413135382799185</v>
      </c>
      <c r="U30" s="72">
        <f>IF(RES_hh_tesh!U30=0,0,RES_hh_tesh!U30/RES_summary!U$19)</f>
        <v>5.3251758655624775</v>
      </c>
      <c r="V30" s="72">
        <f>IF(RES_hh_tesh!V30=0,0,RES_hh_tesh!V30/RES_summary!V$19)</f>
        <v>7.1154375093310289</v>
      </c>
      <c r="W30" s="72">
        <f>IF(RES_hh_tesh!W30=0,0,RES_hh_tesh!W30/RES_summary!W$19)</f>
        <v>6.4332451735464709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8.1446377828716425</v>
      </c>
      <c r="C31" s="72">
        <f>IF(RES_hh_tesh!C31=0,0,RES_hh_tesh!C31/RES_summary!C$19)</f>
        <v>10.110249054839958</v>
      </c>
      <c r="D31" s="72">
        <f>IF(RES_hh_tesh!D31=0,0,RES_hh_tesh!D31/RES_summary!D$19)</f>
        <v>7.9274990873819862</v>
      </c>
      <c r="E31" s="72">
        <f>IF(RES_hh_tesh!E31=0,0,RES_hh_tesh!E31/RES_summary!E$19)</f>
        <v>8.8681357992639818</v>
      </c>
      <c r="F31" s="72">
        <f>IF(RES_hh_tesh!F31=0,0,RES_hh_tesh!F31/RES_summary!F$19)</f>
        <v>7.9562066529730942</v>
      </c>
      <c r="G31" s="72">
        <f>IF(RES_hh_tesh!G31=0,0,RES_hh_tesh!G31/RES_summary!G$19)</f>
        <v>8.6829493804606201</v>
      </c>
      <c r="H31" s="72">
        <f>IF(RES_hh_tesh!H31=0,0,RES_hh_tesh!H31/RES_summary!H$19)</f>
        <v>7.4778979662099854</v>
      </c>
      <c r="I31" s="72">
        <f>IF(RES_hh_tesh!I31=0,0,RES_hh_tesh!I31/RES_summary!I$19)</f>
        <v>8.0753918852855566</v>
      </c>
      <c r="J31" s="72">
        <f>IF(RES_hh_tesh!J31=0,0,RES_hh_tesh!J31/RES_summary!J$19)</f>
        <v>7.6119895221439995</v>
      </c>
      <c r="K31" s="72">
        <f>IF(RES_hh_tesh!K31=0,0,RES_hh_tesh!K31/RES_summary!K$19)</f>
        <v>6.0723294662855407</v>
      </c>
      <c r="L31" s="72">
        <f>IF(RES_hh_tesh!L31=0,0,RES_hh_tesh!L31/RES_summary!L$19)</f>
        <v>5.6271846113267481</v>
      </c>
      <c r="M31" s="72">
        <f>IF(RES_hh_tesh!M31=0,0,RES_hh_tesh!M31/RES_summary!M$19)</f>
        <v>5.5118328141789199</v>
      </c>
      <c r="N31" s="72">
        <f>IF(RES_hh_tesh!N31=0,0,RES_hh_tesh!N31/RES_summary!N$19)</f>
        <v>5.4490374918761502</v>
      </c>
      <c r="O31" s="72">
        <f>IF(RES_hh_tesh!O31=0,0,RES_hh_tesh!O31/RES_summary!O$19)</f>
        <v>5.4515672544590936</v>
      </c>
      <c r="P31" s="72">
        <f>IF(RES_hh_tesh!P31=0,0,RES_hh_tesh!P31/RES_summary!P$19)</f>
        <v>5.4851305800580388</v>
      </c>
      <c r="Q31" s="72">
        <f>IF(RES_hh_tesh!Q31=0,0,RES_hh_tesh!Q31/RES_summary!Q$19)</f>
        <v>5.5026583529179947</v>
      </c>
      <c r="R31" s="72">
        <f>IF(RES_hh_tesh!R31=0,0,RES_hh_tesh!R31/RES_summary!R$19)</f>
        <v>5.5193899367418693</v>
      </c>
      <c r="S31" s="72">
        <f>IF(RES_hh_tesh!S31=0,0,RES_hh_tesh!S31/RES_summary!S$19)</f>
        <v>5.5194304743358957</v>
      </c>
      <c r="T31" s="72">
        <f>IF(RES_hh_tesh!T31=0,0,RES_hh_tesh!T31/RES_summary!T$19)</f>
        <v>5.4334824383845923</v>
      </c>
      <c r="U31" s="72">
        <f>IF(RES_hh_tesh!U31=0,0,RES_hh_tesh!U31/RES_summary!U$19)</f>
        <v>5.3005192993185108</v>
      </c>
      <c r="V31" s="72">
        <f>IF(RES_hh_tesh!V31=0,0,RES_hh_tesh!V31/RES_summary!V$19)</f>
        <v>7.1109506001206384</v>
      </c>
      <c r="W31" s="72">
        <f>IF(RES_hh_tesh!W31=0,0,RES_hh_tesh!W31/RES_summary!W$19)</f>
        <v>6.4653577722765139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6.7816635765785911</v>
      </c>
      <c r="C32" s="77">
        <f>IF(RES_hh_tesh!C32=0,0,RES_hh_tesh!C32/RES_summary!C$19)</f>
        <v>7.8630019075036275</v>
      </c>
      <c r="D32" s="77">
        <f>IF(RES_hh_tesh!D32=0,0,RES_hh_tesh!D32/RES_summary!D$19)</f>
        <v>6.3469108108663441</v>
      </c>
      <c r="E32" s="77">
        <f>IF(RES_hh_tesh!E32=0,0,RES_hh_tesh!E32/RES_summary!E$19)</f>
        <v>10.095453781987251</v>
      </c>
      <c r="F32" s="77">
        <f>IF(RES_hh_tesh!F32=0,0,RES_hh_tesh!F32/RES_summary!F$19)</f>
        <v>8.9011928148594475</v>
      </c>
      <c r="G32" s="77">
        <f>IF(RES_hh_tesh!G32=0,0,RES_hh_tesh!G32/RES_summary!G$19)</f>
        <v>8.0714633827676021</v>
      </c>
      <c r="H32" s="77">
        <f>IF(RES_hh_tesh!H32=0,0,RES_hh_tesh!H32/RES_summary!H$19)</f>
        <v>7.7937957094756607</v>
      </c>
      <c r="I32" s="77">
        <f>IF(RES_hh_tesh!I32=0,0,RES_hh_tesh!I32/RES_summary!I$19)</f>
        <v>7.5958742927086842</v>
      </c>
      <c r="J32" s="77">
        <f>IF(RES_hh_tesh!J32=0,0,RES_hh_tesh!J32/RES_summary!J$19)</f>
        <v>8.3324162735018046</v>
      </c>
      <c r="K32" s="77">
        <f>IF(RES_hh_tesh!K32=0,0,RES_hh_tesh!K32/RES_summary!K$19)</f>
        <v>5.7269418960438729</v>
      </c>
      <c r="L32" s="77">
        <f>IF(RES_hh_tesh!L32=0,0,RES_hh_tesh!L32/RES_summary!L$19)</f>
        <v>5.2653760662204654</v>
      </c>
      <c r="M32" s="77">
        <f>IF(RES_hh_tesh!M32=0,0,RES_hh_tesh!M32/RES_summary!M$19)</f>
        <v>5.5370160382505684</v>
      </c>
      <c r="N32" s="77">
        <f>IF(RES_hh_tesh!N32=0,0,RES_hh_tesh!N32/RES_summary!N$19)</f>
        <v>5.3600660751358484</v>
      </c>
      <c r="O32" s="77">
        <f>IF(RES_hh_tesh!O32=0,0,RES_hh_tesh!O32/RES_summary!O$19)</f>
        <v>5.3740367898922052</v>
      </c>
      <c r="P32" s="77">
        <f>IF(RES_hh_tesh!P32=0,0,RES_hh_tesh!P32/RES_summary!P$19)</f>
        <v>5.4700225741501969</v>
      </c>
      <c r="Q32" s="77">
        <f>IF(RES_hh_tesh!Q32=0,0,RES_hh_tesh!Q32/RES_summary!Q$19)</f>
        <v>5.5636951304397453</v>
      </c>
      <c r="R32" s="77">
        <f>IF(RES_hh_tesh!R32=0,0,RES_hh_tesh!R32/RES_summary!R$19)</f>
        <v>5.5243242015414538</v>
      </c>
      <c r="S32" s="77">
        <f>IF(RES_hh_tesh!S32=0,0,RES_hh_tesh!S32/RES_summary!S$19)</f>
        <v>5.5514658934168333</v>
      </c>
      <c r="T32" s="77">
        <f>IF(RES_hh_tesh!T32=0,0,RES_hh_tesh!T32/RES_summary!T$19)</f>
        <v>5.5055313325072612</v>
      </c>
      <c r="U32" s="77">
        <f>IF(RES_hh_tesh!U32=0,0,RES_hh_tesh!U32/RES_summary!U$19)</f>
        <v>5.4799091968611453</v>
      </c>
      <c r="V32" s="77">
        <f>IF(RES_hh_tesh!V32=0,0,RES_hh_tesh!V32/RES_summary!V$19)</f>
        <v>6.8767906213838099</v>
      </c>
      <c r="W32" s="77">
        <f>IF(RES_hh_tesh!W32=0,0,RES_hh_tesh!W32/RES_summary!W$19)</f>
        <v>6.6070935686696854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25.598892729910343</v>
      </c>
      <c r="C3" s="65">
        <f>IF(RES_hh_emih!C3=0,0,RES_hh_emih!C3/RES_summary!C$19)</f>
        <v>24.120595503638192</v>
      </c>
      <c r="D3" s="65">
        <f>IF(RES_hh_emih!D3=0,0,RES_hh_emih!D3/RES_summary!D$19)</f>
        <v>28.097780850495873</v>
      </c>
      <c r="E3" s="65">
        <f>IF(RES_hh_emih!E3=0,0,RES_hh_emih!E3/RES_summary!E$19)</f>
        <v>30.990806232459427</v>
      </c>
      <c r="F3" s="65">
        <f>IF(RES_hh_emih!F3=0,0,RES_hh_emih!F3/RES_summary!F$19)</f>
        <v>29.707222702241932</v>
      </c>
      <c r="G3" s="65">
        <f>IF(RES_hh_emih!G3=0,0,RES_hh_emih!G3/RES_summary!G$19)</f>
        <v>26.448503987445914</v>
      </c>
      <c r="H3" s="65">
        <f>IF(RES_hh_emih!H3=0,0,RES_hh_emih!H3/RES_summary!H$19)</f>
        <v>24.109882008236866</v>
      </c>
      <c r="I3" s="65">
        <f>IF(RES_hh_emih!I3=0,0,RES_hh_emih!I3/RES_summary!I$19)</f>
        <v>18.392992891464061</v>
      </c>
      <c r="J3" s="65">
        <f>IF(RES_hh_emih!J3=0,0,RES_hh_emih!J3/RES_summary!J$19)</f>
        <v>20.245760901924385</v>
      </c>
      <c r="K3" s="65">
        <f>IF(RES_hh_emih!K3=0,0,RES_hh_emih!K3/RES_summary!K$19)</f>
        <v>18.736900749161165</v>
      </c>
      <c r="L3" s="65">
        <f>IF(RES_hh_emih!L3=0,0,RES_hh_emih!L3/RES_summary!L$19)</f>
        <v>18.89295417601258</v>
      </c>
      <c r="M3" s="65">
        <f>IF(RES_hh_emih!M3=0,0,RES_hh_emih!M3/RES_summary!M$19)</f>
        <v>15.918077278297758</v>
      </c>
      <c r="N3" s="65">
        <f>IF(RES_hh_emih!N3=0,0,RES_hh_emih!N3/RES_summary!N$19)</f>
        <v>14.242205412227978</v>
      </c>
      <c r="O3" s="65">
        <f>IF(RES_hh_emih!O3=0,0,RES_hh_emih!O3/RES_summary!O$19)</f>
        <v>12.291196842883274</v>
      </c>
      <c r="P3" s="65">
        <f>IF(RES_hh_emih!P3=0,0,RES_hh_emih!P3/RES_summary!P$19)</f>
        <v>9.8296758105198911</v>
      </c>
      <c r="Q3" s="65">
        <f>IF(RES_hh_emih!Q3=0,0,RES_hh_emih!Q3/RES_summary!Q$19)</f>
        <v>10.450920587801257</v>
      </c>
      <c r="R3" s="65">
        <f>IF(RES_hh_emih!R3=0,0,RES_hh_emih!R3/RES_summary!R$19)</f>
        <v>10.272208921409378</v>
      </c>
      <c r="S3" s="65">
        <f>IF(RES_hh_emih!S3=0,0,RES_hh_emih!S3/RES_summary!S$19)</f>
        <v>9.9474062143717781</v>
      </c>
      <c r="T3" s="65">
        <f>IF(RES_hh_emih!T3=0,0,RES_hh_emih!T3/RES_summary!T$19)</f>
        <v>9.1859739519995145</v>
      </c>
      <c r="U3" s="65">
        <f>IF(RES_hh_emih!U3=0,0,RES_hh_emih!U3/RES_summary!U$19)</f>
        <v>8.8596362139646452</v>
      </c>
      <c r="V3" s="65">
        <f>IF(RES_hh_emih!V3=0,0,RES_hh_emih!V3/RES_summary!V$19)</f>
        <v>9.1130412115150019</v>
      </c>
      <c r="W3" s="65">
        <f>IF(RES_hh_emih!W3=0,0,RES_hh_emih!W3/RES_summary!W$19)</f>
        <v>8.5448788106797515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21.536881150116542</v>
      </c>
      <c r="C4" s="69">
        <f>IF(RES_hh_emih!C4=0,0,RES_hh_emih!C4/RES_summary!C$19)</f>
        <v>20.48759326649715</v>
      </c>
      <c r="D4" s="69">
        <f>IF(RES_hh_emih!D4=0,0,RES_hh_emih!D4/RES_summary!D$19)</f>
        <v>23.457642454633284</v>
      </c>
      <c r="E4" s="69">
        <f>IF(RES_hh_emih!E4=0,0,RES_hh_emih!E4/RES_summary!E$19)</f>
        <v>26.344655530216539</v>
      </c>
      <c r="F4" s="69">
        <f>IF(RES_hh_emih!F4=0,0,RES_hh_emih!F4/RES_summary!F$19)</f>
        <v>25.051792376362243</v>
      </c>
      <c r="G4" s="69">
        <f>IF(RES_hh_emih!G4=0,0,RES_hh_emih!G4/RES_summary!G$19)</f>
        <v>22.426291178183856</v>
      </c>
      <c r="H4" s="69">
        <f>IF(RES_hh_emih!H4=0,0,RES_hh_emih!H4/RES_summary!H$19)</f>
        <v>20.057624119258666</v>
      </c>
      <c r="I4" s="69">
        <f>IF(RES_hh_emih!I4=0,0,RES_hh_emih!I4/RES_summary!I$19)</f>
        <v>15.237943427273706</v>
      </c>
      <c r="J4" s="69">
        <f>IF(RES_hh_emih!J4=0,0,RES_hh_emih!J4/RES_summary!J$19)</f>
        <v>16.8639139024773</v>
      </c>
      <c r="K4" s="69">
        <f>IF(RES_hh_emih!K4=0,0,RES_hh_emih!K4/RES_summary!K$19)</f>
        <v>15.373085805583566</v>
      </c>
      <c r="L4" s="69">
        <f>IF(RES_hh_emih!L4=0,0,RES_hh_emih!L4/RES_summary!L$19)</f>
        <v>15.664483205408144</v>
      </c>
      <c r="M4" s="69">
        <f>IF(RES_hh_emih!M4=0,0,RES_hh_emih!M4/RES_summary!M$19)</f>
        <v>12.990161268225513</v>
      </c>
      <c r="N4" s="69">
        <f>IF(RES_hh_emih!N4=0,0,RES_hh_emih!N4/RES_summary!N$19)</f>
        <v>11.529771370859118</v>
      </c>
      <c r="O4" s="69">
        <f>IF(RES_hh_emih!O4=0,0,RES_hh_emih!O4/RES_summary!O$19)</f>
        <v>9.8687336968427104</v>
      </c>
      <c r="P4" s="69">
        <f>IF(RES_hh_emih!P4=0,0,RES_hh_emih!P4/RES_summary!P$19)</f>
        <v>7.5809761747248592</v>
      </c>
      <c r="Q4" s="69">
        <f>IF(RES_hh_emih!Q4=0,0,RES_hh_emih!Q4/RES_summary!Q$19)</f>
        <v>8.2852744392765274</v>
      </c>
      <c r="R4" s="69">
        <f>IF(RES_hh_emih!R4=0,0,RES_hh_emih!R4/RES_summary!R$19)</f>
        <v>8.1951488259602385</v>
      </c>
      <c r="S4" s="69">
        <f>IF(RES_hh_emih!S4=0,0,RES_hh_emih!S4/RES_summary!S$19)</f>
        <v>7.8947057561719109</v>
      </c>
      <c r="T4" s="69">
        <f>IF(RES_hh_emih!T4=0,0,RES_hh_emih!T4/RES_summary!T$19)</f>
        <v>7.1964570247155137</v>
      </c>
      <c r="U4" s="69">
        <f>IF(RES_hh_emih!U4=0,0,RES_hh_emih!U4/RES_summary!U$19)</f>
        <v>6.9501961713076499</v>
      </c>
      <c r="V4" s="69">
        <f>IF(RES_hh_emih!V4=0,0,RES_hh_emih!V4/RES_summary!V$19)</f>
        <v>7.0998551593708097</v>
      </c>
      <c r="W4" s="69">
        <f>IF(RES_hh_emih!W4=0,0,RES_hh_emih!W4/RES_summary!W$19)</f>
        <v>6.7383163226012464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42.025192854283553</v>
      </c>
      <c r="C6" s="72">
        <f>IF(RES_hh_emih!C6=0,0,RES_hh_emih!C6/RES_summary!C$19)</f>
        <v>40.285112766679127</v>
      </c>
      <c r="D6" s="72">
        <f>IF(RES_hh_emih!D6=0,0,RES_hh_emih!D6/RES_summary!D$19)</f>
        <v>47.160688088287564</v>
      </c>
      <c r="E6" s="72">
        <f>IF(RES_hh_emih!E6=0,0,RES_hh_emih!E6/RES_summary!E$19)</f>
        <v>60.29977229437953</v>
      </c>
      <c r="F6" s="72">
        <f>IF(RES_hh_emih!F6=0,0,RES_hh_emih!F6/RES_summary!F$19)</f>
        <v>49.274432279386311</v>
      </c>
      <c r="G6" s="72">
        <f>IF(RES_hh_emih!G6=0,0,RES_hh_emih!G6/RES_summary!G$19)</f>
        <v>52.936761374047485</v>
      </c>
      <c r="H6" s="72">
        <f>IF(RES_hh_emih!H6=0,0,RES_hh_emih!H6/RES_summary!H$19)</f>
        <v>39.609798536479666</v>
      </c>
      <c r="I6" s="72">
        <f>IF(RES_hh_emih!I6=0,0,RES_hh_emih!I6/RES_summary!I$19)</f>
        <v>42.058552433037825</v>
      </c>
      <c r="J6" s="72">
        <f>IF(RES_hh_emih!J6=0,0,RES_hh_emih!J6/RES_summary!J$19)</f>
        <v>57.000627144976299</v>
      </c>
      <c r="K6" s="72">
        <f>IF(RES_hh_emih!K6=0,0,RES_hh_emih!K6/RES_summary!K$19)</f>
        <v>39.481300854271488</v>
      </c>
      <c r="L6" s="72">
        <f>IF(RES_hh_emih!L6=0,0,RES_hh_emih!L6/RES_summary!L$19)</f>
        <v>39.869438483181867</v>
      </c>
      <c r="M6" s="72">
        <f>IF(RES_hh_emih!M6=0,0,RES_hh_emih!M6/RES_summary!M$19)</f>
        <v>44.70689192367017</v>
      </c>
      <c r="N6" s="72">
        <f>IF(RES_hh_emih!N6=0,0,RES_hh_emih!N6/RES_summary!N$19)</f>
        <v>41.825274203749274</v>
      </c>
      <c r="O6" s="72">
        <f>IF(RES_hh_emih!O6=0,0,RES_hh_emih!O6/RES_summary!O$19)</f>
        <v>30.901369839019686</v>
      </c>
      <c r="P6" s="72">
        <f>IF(RES_hh_emih!P6=0,0,RES_hh_emih!P6/RES_summary!P$19)</f>
        <v>18.669790502410788</v>
      </c>
      <c r="Q6" s="72">
        <f>IF(RES_hh_emih!Q6=0,0,RES_hh_emih!Q6/RES_summary!Q$19)</f>
        <v>38.938222939059401</v>
      </c>
      <c r="R6" s="72">
        <f>IF(RES_hh_emih!R6=0,0,RES_hh_emih!R6/RES_summary!R$19)</f>
        <v>36.727112183682557</v>
      </c>
      <c r="S6" s="72">
        <f>IF(RES_hh_emih!S6=0,0,RES_hh_emih!S6/RES_summary!S$19)</f>
        <v>36.48683089756075</v>
      </c>
      <c r="T6" s="72">
        <f>IF(RES_hh_emih!T6=0,0,RES_hh_emih!T6/RES_summary!T$19)</f>
        <v>29.821273120120811</v>
      </c>
      <c r="U6" s="72">
        <f>IF(RES_hh_emih!U6=0,0,RES_hh_emih!U6/RES_summary!U$19)</f>
        <v>30.237736866700015</v>
      </c>
      <c r="V6" s="72">
        <f>IF(RES_hh_emih!V6=0,0,RES_hh_emih!V6/RES_summary!V$19)</f>
        <v>22.713659283735069</v>
      </c>
      <c r="W6" s="72">
        <f>IF(RES_hh_emih!W6=0,0,RES_hh_emih!W6/RES_summary!W$19)</f>
        <v>35.482358370626528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54.098249367121312</v>
      </c>
      <c r="C7" s="72">
        <f>IF(RES_hh_emih!C7=0,0,RES_hh_emih!C7/RES_summary!C$19)</f>
        <v>51.112131202076633</v>
      </c>
      <c r="D7" s="72">
        <f>IF(RES_hh_emih!D7=0,0,RES_hh_emih!D7/RES_summary!D$19)</f>
        <v>59.949047395888265</v>
      </c>
      <c r="E7" s="72">
        <f>IF(RES_hh_emih!E7=0,0,RES_hh_emih!E7/RES_summary!E$19)</f>
        <v>65.577248206745097</v>
      </c>
      <c r="F7" s="72">
        <f>IF(RES_hh_emih!F7=0,0,RES_hh_emih!F7/RES_summary!F$19)</f>
        <v>63.224968716944112</v>
      </c>
      <c r="G7" s="72">
        <f>IF(RES_hh_emih!G7=0,0,RES_hh_emih!G7/RES_summary!G$19)</f>
        <v>61.086642208439144</v>
      </c>
      <c r="H7" s="72">
        <f>IF(RES_hh_emih!H7=0,0,RES_hh_emih!H7/RES_summary!H$19)</f>
        <v>61.247817479835682</v>
      </c>
      <c r="I7" s="72">
        <f>IF(RES_hh_emih!I7=0,0,RES_hh_emih!I7/RES_summary!I$19)</f>
        <v>50.226038990210604</v>
      </c>
      <c r="J7" s="72">
        <f>IF(RES_hh_emih!J7=0,0,RES_hh_emih!J7/RES_summary!J$19)</f>
        <v>56.366255351629498</v>
      </c>
      <c r="K7" s="72">
        <f>IF(RES_hh_emih!K7=0,0,RES_hh_emih!K7/RES_summary!K$19)</f>
        <v>54.371525572766338</v>
      </c>
      <c r="L7" s="72">
        <f>IF(RES_hh_emih!L7=0,0,RES_hh_emih!L7/RES_summary!L$19)</f>
        <v>58.080967672498552</v>
      </c>
      <c r="M7" s="72">
        <f>IF(RES_hh_emih!M7=0,0,RES_hh_emih!M7/RES_summary!M$19)</f>
        <v>49.661421724645209</v>
      </c>
      <c r="N7" s="72">
        <f>IF(RES_hh_emih!N7=0,0,RES_hh_emih!N7/RES_summary!N$19)</f>
        <v>47.351248921701497</v>
      </c>
      <c r="O7" s="72">
        <f>IF(RES_hh_emih!O7=0,0,RES_hh_emih!O7/RES_summary!O$19)</f>
        <v>44.115034068864929</v>
      </c>
      <c r="P7" s="72">
        <f>IF(RES_hh_emih!P7=0,0,RES_hh_emih!P7/RES_summary!P$19)</f>
        <v>38.278477962411941</v>
      </c>
      <c r="Q7" s="72">
        <f>IF(RES_hh_emih!Q7=0,0,RES_hh_emih!Q7/RES_summary!Q$19)</f>
        <v>42.242440718284598</v>
      </c>
      <c r="R7" s="72">
        <f>IF(RES_hh_emih!R7=0,0,RES_hh_emih!R7/RES_summary!R$19)</f>
        <v>42.254089705721768</v>
      </c>
      <c r="S7" s="72">
        <f>IF(RES_hh_emih!S7=0,0,RES_hh_emih!S7/RES_summary!S$19)</f>
        <v>39.83461402445851</v>
      </c>
      <c r="T7" s="72">
        <f>IF(RES_hh_emih!T7=0,0,RES_hh_emih!T7/RES_summary!T$19)</f>
        <v>36.151621920651387</v>
      </c>
      <c r="U7" s="72">
        <f>IF(RES_hh_emih!U7=0,0,RES_hh_emih!U7/RES_summary!U$19)</f>
        <v>35.769565556715001</v>
      </c>
      <c r="V7" s="72">
        <f>IF(RES_hh_emih!V7=0,0,RES_hh_emih!V7/RES_summary!V$19)</f>
        <v>40.672723411772772</v>
      </c>
      <c r="W7" s="72">
        <f>IF(RES_hh_emih!W7=0,0,RES_hh_emih!W7/RES_summary!W$19)</f>
        <v>34.954962396932352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38.274222056174381</v>
      </c>
      <c r="C8" s="72">
        <f>IF(RES_hh_emih!C8=0,0,RES_hh_emih!C8/RES_summary!C$19)</f>
        <v>39.312278621303221</v>
      </c>
      <c r="D8" s="72">
        <f>IF(RES_hh_emih!D8=0,0,RES_hh_emih!D8/RES_summary!D$19)</f>
        <v>36.522908900181903</v>
      </c>
      <c r="E8" s="72">
        <f>IF(RES_hh_emih!E8=0,0,RES_hh_emih!E8/RES_summary!E$19)</f>
        <v>40.491434346908598</v>
      </c>
      <c r="F8" s="72">
        <f>IF(RES_hh_emih!F8=0,0,RES_hh_emih!F8/RES_summary!F$19)</f>
        <v>40.983909795968316</v>
      </c>
      <c r="G8" s="72">
        <f>IF(RES_hh_emih!G8=0,0,RES_hh_emih!G8/RES_summary!G$19)</f>
        <v>40.596437882218254</v>
      </c>
      <c r="H8" s="72">
        <f>IF(RES_hh_emih!H8=0,0,RES_hh_emih!H8/RES_summary!H$19)</f>
        <v>35.928604841617528</v>
      </c>
      <c r="I8" s="72">
        <f>IF(RES_hh_emih!I8=0,0,RES_hh_emih!I8/RES_summary!I$19)</f>
        <v>32.181052917365399</v>
      </c>
      <c r="J8" s="72">
        <f>IF(RES_hh_emih!J8=0,0,RES_hh_emih!J8/RES_summary!J$19)</f>
        <v>35.304525831655504</v>
      </c>
      <c r="K8" s="72">
        <f>IF(RES_hh_emih!K8=0,0,RES_hh_emih!K8/RES_summary!K$19)</f>
        <v>33.549265948045573</v>
      </c>
      <c r="L8" s="72">
        <f>IF(RES_hh_emih!L8=0,0,RES_hh_emih!L8/RES_summary!L$19)</f>
        <v>33.61571271407508</v>
      </c>
      <c r="M8" s="72">
        <f>IF(RES_hh_emih!M8=0,0,RES_hh_emih!M8/RES_summary!M$19)</f>
        <v>31.154633575409587</v>
      </c>
      <c r="N8" s="72">
        <f>IF(RES_hh_emih!N8=0,0,RES_hh_emih!N8/RES_summary!N$19)</f>
        <v>30.900719142753509</v>
      </c>
      <c r="O8" s="72">
        <f>IF(RES_hh_emih!O8=0,0,RES_hh_emih!O8/RES_summary!O$19)</f>
        <v>30.082003253195019</v>
      </c>
      <c r="P8" s="72">
        <f>IF(RES_hh_emih!P8=0,0,RES_hh_emih!P8/RES_summary!P$19)</f>
        <v>22.488944597193864</v>
      </c>
      <c r="Q8" s="72">
        <f>IF(RES_hh_emih!Q8=0,0,RES_hh_emih!Q8/RES_summary!Q$19)</f>
        <v>26.184192511542363</v>
      </c>
      <c r="R8" s="72">
        <f>IF(RES_hh_emih!R8=0,0,RES_hh_emih!R8/RES_summary!R$19)</f>
        <v>27.572727750349909</v>
      </c>
      <c r="S8" s="72">
        <f>IF(RES_hh_emih!S8=0,0,RES_hh_emih!S8/RES_summary!S$19)</f>
        <v>26.79745880320241</v>
      </c>
      <c r="T8" s="72">
        <f>IF(RES_hh_emih!T8=0,0,RES_hh_emih!T8/RES_summary!T$19)</f>
        <v>23.960690210115384</v>
      </c>
      <c r="U8" s="72">
        <f>IF(RES_hh_emih!U8=0,0,RES_hh_emih!U8/RES_summary!U$19)</f>
        <v>22.705243136999265</v>
      </c>
      <c r="V8" s="72">
        <f>IF(RES_hh_emih!V8=0,0,RES_hh_emih!V8/RES_summary!V$19)</f>
        <v>22.954865270577208</v>
      </c>
      <c r="W8" s="72">
        <f>IF(RES_hh_emih!W8=0,0,RES_hh_emih!W8/RES_summary!W$19)</f>
        <v>25.157164088262956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2.8836455062246582</v>
      </c>
      <c r="C17" s="69">
        <f>IF(RES_hh_emih!C17=0,0,RES_hh_emih!C17/RES_summary!C$19)</f>
        <v>2.422715818983102</v>
      </c>
      <c r="D17" s="69">
        <f>IF(RES_hh_emih!D17=0,0,RES_hh_emih!D17/RES_summary!D$19)</f>
        <v>3.181074164408316</v>
      </c>
      <c r="E17" s="69">
        <f>IF(RES_hh_emih!E17=0,0,RES_hh_emih!E17/RES_summary!E$19)</f>
        <v>3.4735823162451913</v>
      </c>
      <c r="F17" s="69">
        <f>IF(RES_hh_emih!F17=0,0,RES_hh_emih!F17/RES_summary!F$19)</f>
        <v>3.5538676961010252</v>
      </c>
      <c r="G17" s="69">
        <f>IF(RES_hh_emih!G17=0,0,RES_hh_emih!G17/RES_summary!G$19)</f>
        <v>2.8057460478545893</v>
      </c>
      <c r="H17" s="69">
        <f>IF(RES_hh_emih!H17=0,0,RES_hh_emih!H17/RES_summary!H$19)</f>
        <v>3.0228579379532876</v>
      </c>
      <c r="I17" s="69">
        <f>IF(RES_hh_emih!I17=0,0,RES_hh_emih!I17/RES_summary!I$19)</f>
        <v>2.1948456816682773</v>
      </c>
      <c r="J17" s="69">
        <f>IF(RES_hh_emih!J17=0,0,RES_hh_emih!J17/RES_summary!J$19)</f>
        <v>2.4567587521647711</v>
      </c>
      <c r="K17" s="69">
        <f>IF(RES_hh_emih!K17=0,0,RES_hh_emih!K17/RES_summary!K$19)</f>
        <v>2.432299123644265</v>
      </c>
      <c r="L17" s="69">
        <f>IF(RES_hh_emih!L17=0,0,RES_hh_emih!L17/RES_summary!L$19)</f>
        <v>2.3740390191124408</v>
      </c>
      <c r="M17" s="69">
        <f>IF(RES_hh_emih!M17=0,0,RES_hh_emih!M17/RES_summary!M$19)</f>
        <v>2.091970771310903</v>
      </c>
      <c r="N17" s="69">
        <f>IF(RES_hh_emih!N17=0,0,RES_hh_emih!N17/RES_summary!N$19)</f>
        <v>1.8967225108010184</v>
      </c>
      <c r="O17" s="69">
        <f>IF(RES_hh_emih!O17=0,0,RES_hh_emih!O17/RES_summary!O$19)</f>
        <v>1.6320562189460062</v>
      </c>
      <c r="P17" s="69">
        <f>IF(RES_hh_emih!P17=0,0,RES_hh_emih!P17/RES_summary!P$19)</f>
        <v>1.4894965214115286</v>
      </c>
      <c r="Q17" s="69">
        <f>IF(RES_hh_emih!Q17=0,0,RES_hh_emih!Q17/RES_summary!Q$19)</f>
        <v>1.4234371311812852</v>
      </c>
      <c r="R17" s="69">
        <f>IF(RES_hh_emih!R17=0,0,RES_hh_emih!R17/RES_summary!R$19)</f>
        <v>1.3626068535268754</v>
      </c>
      <c r="S17" s="69">
        <f>IF(RES_hh_emih!S17=0,0,RES_hh_emih!S17/RES_summary!S$19)</f>
        <v>1.3610796655010764</v>
      </c>
      <c r="T17" s="69">
        <f>IF(RES_hh_emih!T17=0,0,RES_hh_emih!T17/RES_summary!T$19)</f>
        <v>1.3267241385972706</v>
      </c>
      <c r="U17" s="69">
        <f>IF(RES_hh_emih!U17=0,0,RES_hh_emih!U17/RES_summary!U$19)</f>
        <v>1.2829230459625736</v>
      </c>
      <c r="V17" s="69">
        <f>IF(RES_hh_emih!V17=0,0,RES_hh_emih!V17/RES_summary!V$19)</f>
        <v>1.1835362294606675</v>
      </c>
      <c r="W17" s="69">
        <f>IF(RES_hh_emih!W17=0,0,RES_hh_emih!W17/RES_summary!W$19)</f>
        <v>1.0683728345064369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8.221893809201001</v>
      </c>
      <c r="C19" s="72">
        <f>IF(RES_hh_emih!C19=0,0,RES_hh_emih!C19/RES_summary!C$19)</f>
        <v>7.2809400267397688</v>
      </c>
      <c r="D19" s="72">
        <f>IF(RES_hh_emih!D19=0,0,RES_hh_emih!D19/RES_summary!D$19)</f>
        <v>9.2634613518720581</v>
      </c>
      <c r="E19" s="72">
        <f>IF(RES_hh_emih!E19=0,0,RES_hh_emih!E19/RES_summary!E$19)</f>
        <v>8.6008548719015181</v>
      </c>
      <c r="F19" s="72">
        <f>IF(RES_hh_emih!F19=0,0,RES_hh_emih!F19/RES_summary!F$19)</f>
        <v>8.3928148510241822</v>
      </c>
      <c r="G19" s="72">
        <f>IF(RES_hh_emih!G19=0,0,RES_hh_emih!G19/RES_summary!G$19)</f>
        <v>9.1068424728558863</v>
      </c>
      <c r="H19" s="72">
        <f>IF(RES_hh_emih!H19=0,0,RES_hh_emih!H19/RES_summary!H$19)</f>
        <v>7.8627024156558001</v>
      </c>
      <c r="I19" s="72">
        <f>IF(RES_hh_emih!I19=0,0,RES_hh_emih!I19/RES_summary!I$19)</f>
        <v>8.0751758746395588</v>
      </c>
      <c r="J19" s="72">
        <f>IF(RES_hh_emih!J19=0,0,RES_hh_emih!J19/RES_summary!J$19)</f>
        <v>8.9037824566758914</v>
      </c>
      <c r="K19" s="72">
        <f>IF(RES_hh_emih!K19=0,0,RES_hh_emih!K19/RES_summary!K$19)</f>
        <v>8.127459066132003</v>
      </c>
      <c r="L19" s="72">
        <f>IF(RES_hh_emih!L19=0,0,RES_hh_emih!L19/RES_summary!L$19)</f>
        <v>7.795649770199125</v>
      </c>
      <c r="M19" s="72">
        <f>IF(RES_hh_emih!M19=0,0,RES_hh_emih!M19/RES_summary!M$19)</f>
        <v>9.4758724327741497</v>
      </c>
      <c r="N19" s="72">
        <f>IF(RES_hh_emih!N19=0,0,RES_hh_emih!N19/RES_summary!N$19)</f>
        <v>8.3833647610823956</v>
      </c>
      <c r="O19" s="72">
        <f>IF(RES_hh_emih!O19=0,0,RES_hh_emih!O19/RES_summary!O$19)</f>
        <v>6.7889208734779558</v>
      </c>
      <c r="P19" s="72">
        <f>IF(RES_hh_emih!P19=0,0,RES_hh_emih!P19/RES_summary!P$19)</f>
        <v>5.3081715372651921</v>
      </c>
      <c r="Q19" s="72">
        <f>IF(RES_hh_emih!Q19=0,0,RES_hh_emih!Q19/RES_summary!Q$19)</f>
        <v>8.0760933904962808</v>
      </c>
      <c r="R19" s="72">
        <f>IF(RES_hh_emih!R19=0,0,RES_hh_emih!R19/RES_summary!R$19)</f>
        <v>6.8880408693066455</v>
      </c>
      <c r="S19" s="72">
        <f>IF(RES_hh_emih!S19=0,0,RES_hh_emih!S19/RES_summary!S$19)</f>
        <v>7.2856446783147071</v>
      </c>
      <c r="T19" s="72">
        <f>IF(RES_hh_emih!T19=0,0,RES_hh_emih!T19/RES_summary!T$19)</f>
        <v>6.7358712070167357</v>
      </c>
      <c r="U19" s="72">
        <f>IF(RES_hh_emih!U19=0,0,RES_hh_emih!U19/RES_summary!U$19)</f>
        <v>6.9268757688215121</v>
      </c>
      <c r="V19" s="72">
        <f>IF(RES_hh_emih!V19=0,0,RES_hh_emih!V19/RES_summary!V$19)</f>
        <v>4.4443014792172759</v>
      </c>
      <c r="W19" s="72">
        <f>IF(RES_hh_emih!W19=0,0,RES_hh_emih!W19/RES_summary!W$19)</f>
        <v>6.2550251555025103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10.010403824211378</v>
      </c>
      <c r="C20" s="72">
        <f>IF(RES_hh_emih!C20=0,0,RES_hh_emih!C20/RES_summary!C$19)</f>
        <v>8.228645445946249</v>
      </c>
      <c r="D20" s="72">
        <f>IF(RES_hh_emih!D20=0,0,RES_hh_emih!D20/RES_summary!D$19)</f>
        <v>11.057261726811522</v>
      </c>
      <c r="E20" s="72">
        <f>IF(RES_hh_emih!E20=0,0,RES_hh_emih!E20/RES_summary!E$19)</f>
        <v>12.210339809547165</v>
      </c>
      <c r="F20" s="72">
        <f>IF(RES_hh_emih!F20=0,0,RES_hh_emih!F20/RES_summary!F$19)</f>
        <v>12.51460981742901</v>
      </c>
      <c r="G20" s="72">
        <f>IF(RES_hh_emih!G20=0,0,RES_hh_emih!G20/RES_summary!G$19)</f>
        <v>10.399371322721928</v>
      </c>
      <c r="H20" s="72">
        <f>IF(RES_hh_emih!H20=0,0,RES_hh_emih!H20/RES_summary!H$19)</f>
        <v>12.667338430711922</v>
      </c>
      <c r="I20" s="72">
        <f>IF(RES_hh_emih!I20=0,0,RES_hh_emih!I20/RES_summary!I$19)</f>
        <v>9.6891621619126607</v>
      </c>
      <c r="J20" s="72">
        <f>IF(RES_hh_emih!J20=0,0,RES_hh_emih!J20/RES_summary!J$19)</f>
        <v>11.103444704860877</v>
      </c>
      <c r="K20" s="72">
        <f>IF(RES_hh_emih!K20=0,0,RES_hh_emih!K20/RES_summary!K$19)</f>
        <v>11.485654860817059</v>
      </c>
      <c r="L20" s="72">
        <f>IF(RES_hh_emih!L20=0,0,RES_hh_emih!L20/RES_summary!L$19)</f>
        <v>11.867328963555009</v>
      </c>
      <c r="M20" s="72">
        <f>IF(RES_hh_emih!M20=0,0,RES_hh_emih!M20/RES_summary!M$19)</f>
        <v>10.550393360875391</v>
      </c>
      <c r="N20" s="72">
        <f>IF(RES_hh_emih!N20=0,0,RES_hh_emih!N20/RES_summary!N$19)</f>
        <v>10.253042050886124</v>
      </c>
      <c r="O20" s="72">
        <f>IF(RES_hh_emih!O20=0,0,RES_hh_emih!O20/RES_summary!O$19)</f>
        <v>9.5246318849040446</v>
      </c>
      <c r="P20" s="72">
        <f>IF(RES_hh_emih!P20=0,0,RES_hh_emih!P20/RES_summary!P$19)</f>
        <v>10.055360354254887</v>
      </c>
      <c r="Q20" s="72">
        <f>IF(RES_hh_emih!Q20=0,0,RES_hh_emih!Q20/RES_summary!Q$19)</f>
        <v>9.4006333268466289</v>
      </c>
      <c r="R20" s="72">
        <f>IF(RES_hh_emih!R20=0,0,RES_hh_emih!R20/RES_summary!R$19)</f>
        <v>8.9004658501128944</v>
      </c>
      <c r="S20" s="72">
        <f>IF(RES_hh_emih!S20=0,0,RES_hh_emih!S20/RES_summary!S$19)</f>
        <v>8.5481184962207521</v>
      </c>
      <c r="T20" s="72">
        <f>IF(RES_hh_emih!T20=0,0,RES_hh_emih!T20/RES_summary!T$19)</f>
        <v>8.3906147780943581</v>
      </c>
      <c r="U20" s="72">
        <f>IF(RES_hh_emih!U20=0,0,RES_hh_emih!U20/RES_summary!U$19)</f>
        <v>8.338394405515297</v>
      </c>
      <c r="V20" s="72">
        <f>IF(RES_hh_emih!V20=0,0,RES_hh_emih!V20/RES_summary!V$19)</f>
        <v>8.6244463748217726</v>
      </c>
      <c r="W20" s="72">
        <f>IF(RES_hh_emih!W20=0,0,RES_hh_emih!W20/RES_summary!W$19)</f>
        <v>6.7676680188575782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7.7770624079606447</v>
      </c>
      <c r="C21" s="72">
        <f>IF(RES_hh_emih!C21=0,0,RES_hh_emih!C21/RES_summary!C$19)</f>
        <v>6.9682876900144288</v>
      </c>
      <c r="D21" s="72">
        <f>IF(RES_hh_emih!D21=0,0,RES_hh_emih!D21/RES_summary!D$19)</f>
        <v>7.4782886101688186</v>
      </c>
      <c r="E21" s="72">
        <f>IF(RES_hh_emih!E21=0,0,RES_hh_emih!E21/RES_summary!E$19)</f>
        <v>8.2296543193885228</v>
      </c>
      <c r="F21" s="72">
        <f>IF(RES_hh_emih!F21=0,0,RES_hh_emih!F21/RES_summary!F$19)</f>
        <v>8.871966846268645</v>
      </c>
      <c r="G21" s="72">
        <f>IF(RES_hh_emih!G21=0,0,RES_hh_emih!G21/RES_summary!G$19)</f>
        <v>7.5781448547266068</v>
      </c>
      <c r="H21" s="72">
        <f>IF(RES_hh_emih!H21=0,0,RES_hh_emih!H21/RES_summary!H$19)</f>
        <v>8.161049898174987</v>
      </c>
      <c r="I21" s="72">
        <f>IF(RES_hh_emih!I21=0,0,RES_hh_emih!I21/RES_summary!I$19)</f>
        <v>6.82853280385243</v>
      </c>
      <c r="J21" s="72">
        <f>IF(RES_hh_emih!J21=0,0,RES_hh_emih!J21/RES_summary!J$19)</f>
        <v>7.6265131482118855</v>
      </c>
      <c r="K21" s="72">
        <f>IF(RES_hh_emih!K21=0,0,RES_hh_emih!K21/RES_summary!K$19)</f>
        <v>7.6848677681611779</v>
      </c>
      <c r="L21" s="72">
        <f>IF(RES_hh_emih!L21=0,0,RES_hh_emih!L21/RES_summary!L$19)</f>
        <v>7.2970083731399695</v>
      </c>
      <c r="M21" s="72">
        <f>IF(RES_hh_emih!M21=0,0,RES_hh_emih!M21/RES_summary!M$19)</f>
        <v>7.1314251915022</v>
      </c>
      <c r="N21" s="72">
        <f>IF(RES_hh_emih!N21=0,0,RES_hh_emih!N21/RES_summary!N$19)</f>
        <v>7.1614259955103989</v>
      </c>
      <c r="O21" s="72">
        <f>IF(RES_hh_emih!O21=0,0,RES_hh_emih!O21/RES_summary!O$19)</f>
        <v>6.9000250394115596</v>
      </c>
      <c r="P21" s="72">
        <f>IF(RES_hh_emih!P21=0,0,RES_hh_emih!P21/RES_summary!P$19)</f>
        <v>6.1276820905813114</v>
      </c>
      <c r="Q21" s="72">
        <f>IF(RES_hh_emih!Q21=0,0,RES_hh_emih!Q21/RES_summary!Q$19)</f>
        <v>6.1870729652365668</v>
      </c>
      <c r="R21" s="72">
        <f>IF(RES_hh_emih!R21=0,0,RES_hh_emih!R21/RES_summary!R$19)</f>
        <v>6.2767949008811987</v>
      </c>
      <c r="S21" s="72">
        <f>IF(RES_hh_emih!S21=0,0,RES_hh_emih!S21/RES_summary!S$19)</f>
        <v>6.2242156132273339</v>
      </c>
      <c r="T21" s="72">
        <f>IF(RES_hh_emih!T21=0,0,RES_hh_emih!T21/RES_summary!T$19)</f>
        <v>5.8704023763423807</v>
      </c>
      <c r="U21" s="72">
        <f>IF(RES_hh_emih!U21=0,0,RES_hh_emih!U21/RES_summary!U$19)</f>
        <v>5.5449231317681287</v>
      </c>
      <c r="V21" s="72">
        <f>IF(RES_hh_emih!V21=0,0,RES_hh_emih!V21/RES_summary!V$19)</f>
        <v>5.1133829789136511</v>
      </c>
      <c r="W21" s="72">
        <f>IF(RES_hh_emih!W21=0,0,RES_hh_emih!W21/RES_summary!W$19)</f>
        <v>5.1083440440164454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1.1783660735691439</v>
      </c>
      <c r="C27" s="69">
        <f>IF(RES_hh_emih!C27=0,0,RES_hh_emih!C27/RES_summary!C$19)</f>
        <v>1.2102864181579418</v>
      </c>
      <c r="D27" s="69">
        <f>IF(RES_hh_emih!D27=0,0,RES_hh_emih!D27/RES_summary!D$19)</f>
        <v>1.4590642314542679</v>
      </c>
      <c r="E27" s="69">
        <f>IF(RES_hh_emih!E27=0,0,RES_hh_emih!E27/RES_summary!E$19)</f>
        <v>1.1725683859976903</v>
      </c>
      <c r="F27" s="69">
        <f>IF(RES_hh_emih!F27=0,0,RES_hh_emih!F27/RES_summary!F$19)</f>
        <v>1.1015626297786651</v>
      </c>
      <c r="G27" s="69">
        <f>IF(RES_hh_emih!G27=0,0,RES_hh_emih!G27/RES_summary!G$19)</f>
        <v>1.2164667614074682</v>
      </c>
      <c r="H27" s="69">
        <f>IF(RES_hh_emih!H27=0,0,RES_hh_emih!H27/RES_summary!H$19)</f>
        <v>1.0293999510249103</v>
      </c>
      <c r="I27" s="69">
        <f>IF(RES_hh_emih!I27=0,0,RES_hh_emih!I27/RES_summary!I$19)</f>
        <v>0.96020378252208238</v>
      </c>
      <c r="J27" s="69">
        <f>IF(RES_hh_emih!J27=0,0,RES_hh_emih!J27/RES_summary!J$19)</f>
        <v>0.92508824728231476</v>
      </c>
      <c r="K27" s="69">
        <f>IF(RES_hh_emih!K27=0,0,RES_hh_emih!K27/RES_summary!K$19)</f>
        <v>0.93151581993333321</v>
      </c>
      <c r="L27" s="69">
        <f>IF(RES_hh_emih!L27=0,0,RES_hh_emih!L27/RES_summary!L$19)</f>
        <v>0.85443195149199691</v>
      </c>
      <c r="M27" s="69">
        <f>IF(RES_hh_emih!M27=0,0,RES_hh_emih!M27/RES_summary!M$19)</f>
        <v>0.83594523876134397</v>
      </c>
      <c r="N27" s="69">
        <f>IF(RES_hh_emih!N27=0,0,RES_hh_emih!N27/RES_summary!N$19)</f>
        <v>0.8157115305678404</v>
      </c>
      <c r="O27" s="69">
        <f>IF(RES_hh_emih!O27=0,0,RES_hh_emih!O27/RES_summary!O$19)</f>
        <v>0.79040692709455518</v>
      </c>
      <c r="P27" s="69">
        <f>IF(RES_hh_emih!P27=0,0,RES_hh_emih!P27/RES_summary!P$19)</f>
        <v>0.75920311438350363</v>
      </c>
      <c r="Q27" s="69">
        <f>IF(RES_hh_emih!Q27=0,0,RES_hh_emih!Q27/RES_summary!Q$19)</f>
        <v>0.74220901734344547</v>
      </c>
      <c r="R27" s="69">
        <f>IF(RES_hh_emih!R27=0,0,RES_hh_emih!R27/RES_summary!R$19)</f>
        <v>0.71445324192226278</v>
      </c>
      <c r="S27" s="69">
        <f>IF(RES_hh_emih!S27=0,0,RES_hh_emih!S27/RES_summary!S$19)</f>
        <v>0.69162079269879317</v>
      </c>
      <c r="T27" s="69">
        <f>IF(RES_hh_emih!T27=0,0,RES_hh_emih!T27/RES_summary!T$19)</f>
        <v>0.66279278868673153</v>
      </c>
      <c r="U27" s="69">
        <f>IF(RES_hh_emih!U27=0,0,RES_hh_emih!U27/RES_summary!U$19)</f>
        <v>0.62651699669442151</v>
      </c>
      <c r="V27" s="69">
        <f>IF(RES_hh_emih!V27=0,0,RES_hh_emih!V27/RES_summary!V$19)</f>
        <v>0.82964982268352472</v>
      </c>
      <c r="W27" s="69">
        <f>IF(RES_hh_emih!W27=0,0,RES_hh_emih!W27/RES_summary!W$19)</f>
        <v>0.73818965357206734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2.8905187307431692</v>
      </c>
      <c r="C29" s="72">
        <f>IF(RES_hh_emih!C29=0,0,RES_hh_emih!C29/RES_summary!C$19)</f>
        <v>2.9990299558068831</v>
      </c>
      <c r="D29" s="72">
        <f>IF(RES_hh_emih!D29=0,0,RES_hh_emih!D29/RES_summary!D$19)</f>
        <v>3.7943834882913601</v>
      </c>
      <c r="E29" s="72">
        <f>IF(RES_hh_emih!E29=0,0,RES_hh_emih!E29/RES_summary!E$19)</f>
        <v>2.9481607191929395</v>
      </c>
      <c r="F29" s="72">
        <f>IF(RES_hh_emih!F29=0,0,RES_hh_emih!F29/RES_summary!F$19)</f>
        <v>2.8513864147859174</v>
      </c>
      <c r="G29" s="72">
        <f>IF(RES_hh_emih!G29=0,0,RES_hh_emih!G29/RES_summary!G$19)</f>
        <v>3.3234342991065384</v>
      </c>
      <c r="H29" s="72">
        <f>IF(RES_hh_emih!H29=0,0,RES_hh_emih!H29/RES_summary!H$19)</f>
        <v>2.8580207574271119</v>
      </c>
      <c r="I29" s="72">
        <f>IF(RES_hh_emih!I29=0,0,RES_hh_emih!I29/RES_summary!I$19)</f>
        <v>2.7049292265180682</v>
      </c>
      <c r="J29" s="72">
        <f>IF(RES_hh_emih!J29=0,0,RES_hh_emih!J29/RES_summary!J$19)</f>
        <v>2.4400279023625053</v>
      </c>
      <c r="K29" s="72">
        <f>IF(RES_hh_emih!K29=0,0,RES_hh_emih!K29/RES_summary!K$19)</f>
        <v>2.3755037524939011</v>
      </c>
      <c r="L29" s="72">
        <f>IF(RES_hh_emih!L29=0,0,RES_hh_emih!L29/RES_summary!L$19)</f>
        <v>2.1133185324950925</v>
      </c>
      <c r="M29" s="72">
        <f>IF(RES_hh_emih!M29=0,0,RES_hh_emih!M29/RES_summary!M$19)</f>
        <v>2.0166008280145182</v>
      </c>
      <c r="N29" s="72">
        <f>IF(RES_hh_emih!N29=0,0,RES_hh_emih!N29/RES_summary!N$19)</f>
        <v>1.9913042323048911</v>
      </c>
      <c r="O29" s="72">
        <f>IF(RES_hh_emih!O29=0,0,RES_hh_emih!O29/RES_summary!O$19)</f>
        <v>1.9900473203412614</v>
      </c>
      <c r="P29" s="72">
        <f>IF(RES_hh_emih!P29=0,0,RES_hh_emih!P29/RES_summary!P$19)</f>
        <v>2.005921314454326</v>
      </c>
      <c r="Q29" s="72">
        <f>IF(RES_hh_emih!Q29=0,0,RES_hh_emih!Q29/RES_summary!Q$19)</f>
        <v>2.0114718308089659</v>
      </c>
      <c r="R29" s="72">
        <f>IF(RES_hh_emih!R29=0,0,RES_hh_emih!R29/RES_summary!R$19)</f>
        <v>2.0154926079951596</v>
      </c>
      <c r="S29" s="72">
        <f>IF(RES_hh_emih!S29=0,0,RES_hh_emih!S29/RES_summary!S$19)</f>
        <v>2.014048201749433</v>
      </c>
      <c r="T29" s="72">
        <f>IF(RES_hh_emih!T29=0,0,RES_hh_emih!T29/RES_summary!T$19)</f>
        <v>1.9829580027751788</v>
      </c>
      <c r="U29" s="72">
        <f>IF(RES_hh_emih!U29=0,0,RES_hh_emih!U29/RES_summary!U$19)</f>
        <v>1.9377121811007367</v>
      </c>
      <c r="V29" s="72">
        <f>IF(RES_hh_emih!V29=0,0,RES_hh_emih!V29/RES_summary!V$19)</f>
        <v>2.5848875134937899</v>
      </c>
      <c r="W29" s="72">
        <f>IF(RES_hh_emih!W29=0,0,RES_hh_emih!W29/RES_summary!W$19)</f>
        <v>2.33186315640063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2.4397578797823396</v>
      </c>
      <c r="C30" s="72">
        <f>IF(RES_hh_emih!C30=0,0,RES_hh_emih!C30/RES_summary!C$19)</f>
        <v>2.5708282823839981</v>
      </c>
      <c r="D30" s="72">
        <f>IF(RES_hh_emih!D30=0,0,RES_hh_emih!D30/RES_summary!D$19)</f>
        <v>2.5581970589301855</v>
      </c>
      <c r="E30" s="72">
        <f>IF(RES_hh_emih!E30=0,0,RES_hh_emih!E30/RES_summary!E$19)</f>
        <v>3.0810798190646058</v>
      </c>
      <c r="F30" s="72">
        <f>IF(RES_hh_emih!F30=0,0,RES_hh_emih!F30/RES_summary!F$19)</f>
        <v>2.9640275870514698</v>
      </c>
      <c r="G30" s="72">
        <f>IF(RES_hh_emih!G30=0,0,RES_hh_emih!G30/RES_summary!G$19)</f>
        <v>2.7774130919250783</v>
      </c>
      <c r="H30" s="72">
        <f>IF(RES_hh_emih!H30=0,0,RES_hh_emih!H30/RES_summary!H$19)</f>
        <v>2.5798530057584466</v>
      </c>
      <c r="I30" s="72">
        <f>IF(RES_hh_emih!I30=0,0,RES_hh_emih!I30/RES_summary!I$19)</f>
        <v>2.3007285341412427</v>
      </c>
      <c r="J30" s="72">
        <f>IF(RES_hh_emih!J30=0,0,RES_hh_emih!J30/RES_summary!J$19)</f>
        <v>2.5202728648074815</v>
      </c>
      <c r="K30" s="72">
        <f>IF(RES_hh_emih!K30=0,0,RES_hh_emih!K30/RES_summary!K$19)</f>
        <v>2.0080974208834421</v>
      </c>
      <c r="L30" s="72">
        <f>IF(RES_hh_emih!L30=0,0,RES_hh_emih!L30/RES_summary!L$19)</f>
        <v>1.8053637190536194</v>
      </c>
      <c r="M30" s="72">
        <f>IF(RES_hh_emih!M30=0,0,RES_hh_emih!M30/RES_summary!M$19)</f>
        <v>1.7938535539716651</v>
      </c>
      <c r="N30" s="72">
        <f>IF(RES_hh_emih!N30=0,0,RES_hh_emih!N30/RES_summary!N$19)</f>
        <v>1.852527560994782</v>
      </c>
      <c r="O30" s="72">
        <f>IF(RES_hh_emih!O30=0,0,RES_hh_emih!O30/RES_summary!O$19)</f>
        <v>1.8216826238605179</v>
      </c>
      <c r="P30" s="72">
        <f>IF(RES_hh_emih!P30=0,0,RES_hh_emih!P30/RES_summary!P$19)</f>
        <v>1.6969899739555321</v>
      </c>
      <c r="Q30" s="72">
        <f>IF(RES_hh_emih!Q30=0,0,RES_hh_emih!Q30/RES_summary!Q$19)</f>
        <v>1.8285443235693832</v>
      </c>
      <c r="R30" s="72">
        <f>IF(RES_hh_emih!R30=0,0,RES_hh_emih!R30/RES_summary!R$19)</f>
        <v>1.8229146295167837</v>
      </c>
      <c r="S30" s="72">
        <f>IF(RES_hh_emih!S30=0,0,RES_hh_emih!S30/RES_summary!S$19)</f>
        <v>1.7981227184664086</v>
      </c>
      <c r="T30" s="72">
        <f>IF(RES_hh_emih!T30=0,0,RES_hh_emih!T30/RES_summary!T$19)</f>
        <v>1.7665588824310878</v>
      </c>
      <c r="U30" s="72">
        <f>IF(RES_hh_emih!U30=0,0,RES_hh_emih!U30/RES_summary!U$19)</f>
        <v>1.724117064616711</v>
      </c>
      <c r="V30" s="72">
        <f>IF(RES_hh_emih!V30=0,0,RES_hh_emih!V30/RES_summary!V$19)</f>
        <v>2.2963014808788245</v>
      </c>
      <c r="W30" s="72">
        <f>IF(RES_hh_emih!W30=0,0,RES_hh_emih!W30/RES_summary!W$19)</f>
        <v>2.0695635722990704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20805</v>
      </c>
      <c r="D3" s="67">
        <f t="shared" si="0"/>
        <v>21528</v>
      </c>
      <c r="E3" s="67">
        <f t="shared" si="0"/>
        <v>20675</v>
      </c>
      <c r="F3" s="67">
        <f t="shared" si="0"/>
        <v>20965</v>
      </c>
      <c r="G3" s="67">
        <f t="shared" si="0"/>
        <v>21034</v>
      </c>
      <c r="H3" s="67">
        <f t="shared" si="0"/>
        <v>32914</v>
      </c>
      <c r="I3" s="67">
        <f t="shared" si="0"/>
        <v>25877</v>
      </c>
      <c r="J3" s="67">
        <f t="shared" si="0"/>
        <v>26353</v>
      </c>
      <c r="K3" s="67">
        <f t="shared" si="0"/>
        <v>39322</v>
      </c>
      <c r="L3" s="67">
        <f t="shared" si="0"/>
        <v>43993</v>
      </c>
      <c r="M3" s="67">
        <f t="shared" si="0"/>
        <v>25472</v>
      </c>
      <c r="N3" s="67">
        <f t="shared" si="0"/>
        <v>33371</v>
      </c>
      <c r="O3" s="67">
        <f t="shared" si="0"/>
        <v>24344</v>
      </c>
      <c r="P3" s="67">
        <f t="shared" si="0"/>
        <v>19436</v>
      </c>
      <c r="Q3" s="67">
        <f t="shared" si="0"/>
        <v>26582</v>
      </c>
      <c r="R3" s="67">
        <f t="shared" si="0"/>
        <v>25658</v>
      </c>
      <c r="S3" s="67">
        <f t="shared" si="0"/>
        <v>19514</v>
      </c>
      <c r="T3" s="67">
        <f t="shared" si="0"/>
        <v>21907</v>
      </c>
      <c r="U3" s="67">
        <f t="shared" si="0"/>
        <v>31098</v>
      </c>
      <c r="V3" s="67">
        <f t="shared" si="0"/>
        <v>21722</v>
      </c>
      <c r="W3" s="67">
        <f t="shared" si="0"/>
        <v>21005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20805</v>
      </c>
      <c r="D4" s="71">
        <f t="shared" si="1"/>
        <v>21528</v>
      </c>
      <c r="E4" s="71">
        <f t="shared" si="1"/>
        <v>20675</v>
      </c>
      <c r="F4" s="71">
        <f t="shared" si="1"/>
        <v>20965</v>
      </c>
      <c r="G4" s="71">
        <f t="shared" si="1"/>
        <v>21034</v>
      </c>
      <c r="H4" s="71">
        <f t="shared" si="1"/>
        <v>32914</v>
      </c>
      <c r="I4" s="71">
        <f t="shared" si="1"/>
        <v>25877</v>
      </c>
      <c r="J4" s="71">
        <f t="shared" si="1"/>
        <v>26353</v>
      </c>
      <c r="K4" s="71">
        <f t="shared" si="1"/>
        <v>39322</v>
      </c>
      <c r="L4" s="71">
        <f t="shared" si="1"/>
        <v>43993</v>
      </c>
      <c r="M4" s="71">
        <f t="shared" si="1"/>
        <v>25472</v>
      </c>
      <c r="N4" s="71">
        <f t="shared" si="1"/>
        <v>33371</v>
      </c>
      <c r="O4" s="71">
        <f t="shared" si="1"/>
        <v>24344</v>
      </c>
      <c r="P4" s="71">
        <f t="shared" si="1"/>
        <v>19436</v>
      </c>
      <c r="Q4" s="71">
        <f t="shared" si="1"/>
        <v>26582</v>
      </c>
      <c r="R4" s="71">
        <f t="shared" ref="R4:V4" si="2">SUM(R5:R13)</f>
        <v>25658</v>
      </c>
      <c r="S4" s="71">
        <f t="shared" si="2"/>
        <v>19514</v>
      </c>
      <c r="T4" s="71">
        <f t="shared" si="2"/>
        <v>21907</v>
      </c>
      <c r="U4" s="71">
        <f t="shared" si="2"/>
        <v>31098</v>
      </c>
      <c r="V4" s="71">
        <f t="shared" si="2"/>
        <v>21722</v>
      </c>
      <c r="W4" s="71">
        <f t="shared" ref="W4" si="3">SUM(W5:W13)</f>
        <v>21005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621</v>
      </c>
      <c r="D6" s="82">
        <v>603</v>
      </c>
      <c r="E6" s="82">
        <v>528</v>
      </c>
      <c r="F6" s="82">
        <v>442</v>
      </c>
      <c r="G6" s="82">
        <v>0</v>
      </c>
      <c r="H6" s="82">
        <v>0</v>
      </c>
      <c r="I6" s="82">
        <v>224</v>
      </c>
      <c r="J6" s="82">
        <v>516</v>
      </c>
      <c r="K6" s="82">
        <v>514</v>
      </c>
      <c r="L6" s="82">
        <v>607</v>
      </c>
      <c r="M6" s="82">
        <v>512</v>
      </c>
      <c r="N6" s="82">
        <v>316</v>
      </c>
      <c r="O6" s="82">
        <v>461</v>
      </c>
      <c r="P6" s="82">
        <v>311</v>
      </c>
      <c r="Q6" s="82">
        <v>552</v>
      </c>
      <c r="R6" s="82">
        <v>604</v>
      </c>
      <c r="S6" s="82">
        <v>364</v>
      </c>
      <c r="T6" s="82">
        <v>311</v>
      </c>
      <c r="U6" s="82">
        <v>0</v>
      </c>
      <c r="V6" s="82">
        <v>0</v>
      </c>
      <c r="W6" s="82">
        <v>88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6397</v>
      </c>
      <c r="D7" s="82">
        <v>5894</v>
      </c>
      <c r="E7" s="82">
        <v>7403</v>
      </c>
      <c r="F7" s="82">
        <v>4950</v>
      </c>
      <c r="G7" s="82">
        <v>0</v>
      </c>
      <c r="H7" s="82">
        <v>913</v>
      </c>
      <c r="I7" s="82">
        <v>0</v>
      </c>
      <c r="J7" s="82">
        <v>4820</v>
      </c>
      <c r="K7" s="82">
        <v>7306</v>
      </c>
      <c r="L7" s="82">
        <v>8807</v>
      </c>
      <c r="M7" s="82">
        <v>2626</v>
      </c>
      <c r="N7" s="82">
        <v>3360</v>
      </c>
      <c r="O7" s="82">
        <v>1649</v>
      </c>
      <c r="P7" s="82">
        <v>0</v>
      </c>
      <c r="Q7" s="82">
        <v>0</v>
      </c>
      <c r="R7" s="82">
        <v>254</v>
      </c>
      <c r="S7" s="82">
        <v>2641</v>
      </c>
      <c r="T7" s="82">
        <v>4005</v>
      </c>
      <c r="U7" s="82">
        <v>4457</v>
      </c>
      <c r="V7" s="82">
        <v>1067</v>
      </c>
      <c r="W7" s="82">
        <v>685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1602</v>
      </c>
      <c r="D8" s="82">
        <v>3272</v>
      </c>
      <c r="E8" s="82">
        <v>3098</v>
      </c>
      <c r="F8" s="82">
        <v>3032</v>
      </c>
      <c r="G8" s="82">
        <v>1679</v>
      </c>
      <c r="H8" s="82">
        <v>2315</v>
      </c>
      <c r="I8" s="82">
        <v>1839</v>
      </c>
      <c r="J8" s="82">
        <v>3516</v>
      </c>
      <c r="K8" s="82">
        <v>4474</v>
      </c>
      <c r="L8" s="82">
        <v>4812</v>
      </c>
      <c r="M8" s="82">
        <v>3043</v>
      </c>
      <c r="N8" s="82">
        <v>3068</v>
      </c>
      <c r="O8" s="82">
        <v>1812</v>
      </c>
      <c r="P8" s="82">
        <v>1704</v>
      </c>
      <c r="Q8" s="82">
        <v>4063</v>
      </c>
      <c r="R8" s="82">
        <v>5352</v>
      </c>
      <c r="S8" s="82">
        <v>4105</v>
      </c>
      <c r="T8" s="82">
        <v>3320</v>
      </c>
      <c r="U8" s="82">
        <v>2929</v>
      </c>
      <c r="V8" s="82">
        <v>1595</v>
      </c>
      <c r="W8" s="82">
        <v>1676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8833</v>
      </c>
      <c r="D9" s="82">
        <v>8655</v>
      </c>
      <c r="E9" s="82">
        <v>6607</v>
      </c>
      <c r="F9" s="82">
        <v>8532</v>
      </c>
      <c r="G9" s="82">
        <v>16152</v>
      </c>
      <c r="H9" s="82">
        <v>24430</v>
      </c>
      <c r="I9" s="82">
        <v>20029</v>
      </c>
      <c r="J9" s="82">
        <v>11989</v>
      </c>
      <c r="K9" s="82">
        <v>20536</v>
      </c>
      <c r="L9" s="82">
        <v>22705</v>
      </c>
      <c r="M9" s="82">
        <v>14865</v>
      </c>
      <c r="N9" s="82">
        <v>20138</v>
      </c>
      <c r="O9" s="82">
        <v>14505</v>
      </c>
      <c r="P9" s="82">
        <v>9348</v>
      </c>
      <c r="Q9" s="82">
        <v>12840</v>
      </c>
      <c r="R9" s="82">
        <v>10370</v>
      </c>
      <c r="S9" s="82">
        <v>5833</v>
      </c>
      <c r="T9" s="82">
        <v>7274</v>
      </c>
      <c r="U9" s="82">
        <v>13429</v>
      </c>
      <c r="V9" s="82">
        <v>10459</v>
      </c>
      <c r="W9" s="82">
        <v>12509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2764</v>
      </c>
      <c r="D11" s="82">
        <v>2028</v>
      </c>
      <c r="E11" s="82">
        <v>2063</v>
      </c>
      <c r="F11" s="82">
        <v>3045</v>
      </c>
      <c r="G11" s="82">
        <v>2396</v>
      </c>
      <c r="H11" s="82">
        <v>3640</v>
      </c>
      <c r="I11" s="82">
        <v>2412</v>
      </c>
      <c r="J11" s="82">
        <v>3465</v>
      </c>
      <c r="K11" s="82">
        <v>3968</v>
      </c>
      <c r="L11" s="82">
        <v>4042</v>
      </c>
      <c r="M11" s="82">
        <v>1914</v>
      </c>
      <c r="N11" s="82">
        <v>2290</v>
      </c>
      <c r="O11" s="82">
        <v>2073</v>
      </c>
      <c r="P11" s="82">
        <v>1392</v>
      </c>
      <c r="Q11" s="82">
        <v>3118</v>
      </c>
      <c r="R11" s="82">
        <v>3630</v>
      </c>
      <c r="S11" s="82">
        <v>2576</v>
      </c>
      <c r="T11" s="82">
        <v>2427</v>
      </c>
      <c r="U11" s="82">
        <v>2827</v>
      </c>
      <c r="V11" s="82">
        <v>2108</v>
      </c>
      <c r="W11" s="82">
        <v>2018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126</v>
      </c>
      <c r="D12" s="82">
        <v>245</v>
      </c>
      <c r="E12" s="82">
        <v>342</v>
      </c>
      <c r="F12" s="82">
        <v>561</v>
      </c>
      <c r="G12" s="82">
        <v>660</v>
      </c>
      <c r="H12" s="82">
        <v>1145</v>
      </c>
      <c r="I12" s="82">
        <v>1003</v>
      </c>
      <c r="J12" s="82">
        <v>1253</v>
      </c>
      <c r="K12" s="82">
        <v>1758</v>
      </c>
      <c r="L12" s="82">
        <v>2523</v>
      </c>
      <c r="M12" s="82">
        <v>2343</v>
      </c>
      <c r="N12" s="82">
        <v>3650</v>
      </c>
      <c r="O12" s="82">
        <v>3301</v>
      </c>
      <c r="P12" s="82">
        <v>5838</v>
      </c>
      <c r="Q12" s="82">
        <v>5439</v>
      </c>
      <c r="R12" s="82">
        <v>4725</v>
      </c>
      <c r="S12" s="82">
        <v>3041</v>
      </c>
      <c r="T12" s="82">
        <v>3535</v>
      </c>
      <c r="U12" s="82">
        <v>4551</v>
      </c>
      <c r="V12" s="82">
        <v>4257</v>
      </c>
      <c r="W12" s="82">
        <v>3470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462</v>
      </c>
      <c r="D13" s="83">
        <v>831</v>
      </c>
      <c r="E13" s="83">
        <v>634</v>
      </c>
      <c r="F13" s="83">
        <v>403</v>
      </c>
      <c r="G13" s="83">
        <v>147</v>
      </c>
      <c r="H13" s="83">
        <v>471</v>
      </c>
      <c r="I13" s="83">
        <v>370</v>
      </c>
      <c r="J13" s="83">
        <v>794</v>
      </c>
      <c r="K13" s="83">
        <v>766</v>
      </c>
      <c r="L13" s="83">
        <v>497</v>
      </c>
      <c r="M13" s="83">
        <v>169</v>
      </c>
      <c r="N13" s="83">
        <v>549</v>
      </c>
      <c r="O13" s="83">
        <v>543</v>
      </c>
      <c r="P13" s="83">
        <v>843</v>
      </c>
      <c r="Q13" s="83">
        <v>570</v>
      </c>
      <c r="R13" s="83">
        <v>723</v>
      </c>
      <c r="S13" s="83">
        <v>954</v>
      </c>
      <c r="T13" s="83">
        <v>1035</v>
      </c>
      <c r="U13" s="83">
        <v>2905</v>
      </c>
      <c r="V13" s="83">
        <v>2236</v>
      </c>
      <c r="W13" s="83">
        <v>559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20217</v>
      </c>
      <c r="D14" s="85">
        <f t="shared" si="4"/>
        <v>20452</v>
      </c>
      <c r="E14" s="85">
        <f t="shared" si="4"/>
        <v>19699</v>
      </c>
      <c r="F14" s="85">
        <f t="shared" si="4"/>
        <v>20001</v>
      </c>
      <c r="G14" s="85">
        <f t="shared" si="4"/>
        <v>20227</v>
      </c>
      <c r="H14" s="85">
        <f t="shared" si="4"/>
        <v>31298</v>
      </c>
      <c r="I14" s="85">
        <f t="shared" si="4"/>
        <v>24504</v>
      </c>
      <c r="J14" s="85">
        <f t="shared" si="4"/>
        <v>24306</v>
      </c>
      <c r="K14" s="85">
        <f t="shared" si="4"/>
        <v>36798</v>
      </c>
      <c r="L14" s="85">
        <f t="shared" si="4"/>
        <v>40973</v>
      </c>
      <c r="M14" s="85">
        <f t="shared" si="4"/>
        <v>22960</v>
      </c>
      <c r="N14" s="85">
        <f t="shared" si="4"/>
        <v>29172</v>
      </c>
      <c r="O14" s="85">
        <f t="shared" si="4"/>
        <v>20500</v>
      </c>
      <c r="P14" s="85">
        <f t="shared" si="4"/>
        <v>12755</v>
      </c>
      <c r="Q14" s="85">
        <f t="shared" si="4"/>
        <v>20573</v>
      </c>
      <c r="R14" s="85">
        <f t="shared" ref="R14:V14" si="5">SUM(R5:R11)</f>
        <v>20210</v>
      </c>
      <c r="S14" s="85">
        <f t="shared" si="5"/>
        <v>15519</v>
      </c>
      <c r="T14" s="85">
        <f t="shared" si="5"/>
        <v>17337</v>
      </c>
      <c r="U14" s="85">
        <f t="shared" si="5"/>
        <v>23642</v>
      </c>
      <c r="V14" s="85">
        <f t="shared" si="5"/>
        <v>15229</v>
      </c>
      <c r="W14" s="85">
        <f t="shared" ref="W14" si="6">SUM(W5:W11)</f>
        <v>16976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1899</v>
      </c>
      <c r="D15" s="71">
        <f t="shared" si="7"/>
        <v>2373</v>
      </c>
      <c r="E15" s="71">
        <f t="shared" si="7"/>
        <v>2148</v>
      </c>
      <c r="F15" s="71">
        <f t="shared" si="7"/>
        <v>2464</v>
      </c>
      <c r="G15" s="71">
        <f t="shared" si="7"/>
        <v>3519</v>
      </c>
      <c r="H15" s="71">
        <f t="shared" si="7"/>
        <v>3960</v>
      </c>
      <c r="I15" s="71">
        <f t="shared" si="7"/>
        <v>6826</v>
      </c>
      <c r="J15" s="71">
        <f t="shared" si="7"/>
        <v>7455</v>
      </c>
      <c r="K15" s="71">
        <f t="shared" si="7"/>
        <v>7096</v>
      </c>
      <c r="L15" s="71">
        <f t="shared" si="7"/>
        <v>10613</v>
      </c>
      <c r="M15" s="71">
        <f t="shared" si="7"/>
        <v>9120</v>
      </c>
      <c r="N15" s="71">
        <f t="shared" si="7"/>
        <v>10210</v>
      </c>
      <c r="O15" s="71">
        <f t="shared" si="7"/>
        <v>7556</v>
      </c>
      <c r="P15" s="71">
        <f t="shared" si="7"/>
        <v>6372</v>
      </c>
      <c r="Q15" s="71">
        <f t="shared" si="7"/>
        <v>7220</v>
      </c>
      <c r="R15" s="71">
        <f t="shared" si="7"/>
        <v>7809</v>
      </c>
      <c r="S15" s="71">
        <f t="shared" si="7"/>
        <v>6790</v>
      </c>
      <c r="T15" s="71">
        <f t="shared" si="7"/>
        <v>7306</v>
      </c>
      <c r="U15" s="71">
        <f t="shared" si="7"/>
        <v>9887</v>
      </c>
      <c r="V15" s="71">
        <f t="shared" si="7"/>
        <v>7617</v>
      </c>
      <c r="W15" s="71">
        <f t="shared" si="7"/>
        <v>6781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1899</v>
      </c>
      <c r="D16" s="82">
        <v>2373</v>
      </c>
      <c r="E16" s="82">
        <v>2148</v>
      </c>
      <c r="F16" s="82">
        <v>2464</v>
      </c>
      <c r="G16" s="82">
        <v>3519</v>
      </c>
      <c r="H16" s="82">
        <v>3960</v>
      </c>
      <c r="I16" s="82">
        <v>6826</v>
      </c>
      <c r="J16" s="82">
        <v>7455</v>
      </c>
      <c r="K16" s="82">
        <v>7096</v>
      </c>
      <c r="L16" s="82">
        <v>10613</v>
      </c>
      <c r="M16" s="82">
        <v>9120</v>
      </c>
      <c r="N16" s="82">
        <v>10210</v>
      </c>
      <c r="O16" s="82">
        <v>7556</v>
      </c>
      <c r="P16" s="82">
        <v>6372</v>
      </c>
      <c r="Q16" s="82">
        <v>7220</v>
      </c>
      <c r="R16" s="82">
        <v>7809</v>
      </c>
      <c r="S16" s="82">
        <v>6790</v>
      </c>
      <c r="T16" s="82">
        <v>7306</v>
      </c>
      <c r="U16" s="82">
        <v>9887</v>
      </c>
      <c r="V16" s="82">
        <v>7617</v>
      </c>
      <c r="W16" s="82">
        <v>6781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20805</v>
      </c>
      <c r="D17" s="71">
        <f t="shared" si="8"/>
        <v>21528</v>
      </c>
      <c r="E17" s="71">
        <f t="shared" si="8"/>
        <v>20675</v>
      </c>
      <c r="F17" s="71">
        <f t="shared" si="8"/>
        <v>20965</v>
      </c>
      <c r="G17" s="71">
        <f t="shared" si="8"/>
        <v>21034</v>
      </c>
      <c r="H17" s="71">
        <f t="shared" si="8"/>
        <v>32914</v>
      </c>
      <c r="I17" s="71">
        <f t="shared" si="8"/>
        <v>25877</v>
      </c>
      <c r="J17" s="71">
        <f t="shared" si="8"/>
        <v>26353</v>
      </c>
      <c r="K17" s="71">
        <f t="shared" si="8"/>
        <v>39322</v>
      </c>
      <c r="L17" s="71">
        <f t="shared" si="8"/>
        <v>43993</v>
      </c>
      <c r="M17" s="71">
        <f t="shared" si="8"/>
        <v>25472</v>
      </c>
      <c r="N17" s="71">
        <f t="shared" si="8"/>
        <v>33371</v>
      </c>
      <c r="O17" s="71">
        <f t="shared" si="8"/>
        <v>24344</v>
      </c>
      <c r="P17" s="71">
        <f t="shared" si="8"/>
        <v>19436</v>
      </c>
      <c r="Q17" s="71">
        <f t="shared" si="8"/>
        <v>26582</v>
      </c>
      <c r="R17" s="71">
        <f t="shared" ref="R17:V17" si="9">SUM(R18:R25)</f>
        <v>25658</v>
      </c>
      <c r="S17" s="71">
        <f t="shared" si="9"/>
        <v>19514</v>
      </c>
      <c r="T17" s="71">
        <f t="shared" si="9"/>
        <v>21907</v>
      </c>
      <c r="U17" s="71">
        <f t="shared" si="9"/>
        <v>31098</v>
      </c>
      <c r="V17" s="71">
        <f t="shared" si="9"/>
        <v>21722</v>
      </c>
      <c r="W17" s="71">
        <f t="shared" ref="W17" si="10">SUM(W18:W25)</f>
        <v>21005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1173</v>
      </c>
      <c r="D19" s="82">
        <v>965</v>
      </c>
      <c r="E19" s="82">
        <v>502</v>
      </c>
      <c r="F19" s="82">
        <v>525</v>
      </c>
      <c r="G19" s="82">
        <v>795</v>
      </c>
      <c r="H19" s="82">
        <v>1078</v>
      </c>
      <c r="I19" s="82">
        <v>796</v>
      </c>
      <c r="J19" s="82">
        <v>565</v>
      </c>
      <c r="K19" s="82">
        <v>1040</v>
      </c>
      <c r="L19" s="82">
        <v>989</v>
      </c>
      <c r="M19" s="82">
        <v>524</v>
      </c>
      <c r="N19" s="82">
        <v>548</v>
      </c>
      <c r="O19" s="82">
        <v>496</v>
      </c>
      <c r="P19" s="82">
        <v>766</v>
      </c>
      <c r="Q19" s="82">
        <v>1135</v>
      </c>
      <c r="R19" s="82">
        <v>1031</v>
      </c>
      <c r="S19" s="82">
        <v>491</v>
      </c>
      <c r="T19" s="82">
        <v>467</v>
      </c>
      <c r="U19" s="82">
        <v>527</v>
      </c>
      <c r="V19" s="82">
        <v>320</v>
      </c>
      <c r="W19" s="82">
        <v>497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2133</v>
      </c>
      <c r="D20" s="82">
        <v>2262</v>
      </c>
      <c r="E20" s="82">
        <v>1658</v>
      </c>
      <c r="F20" s="82">
        <v>868</v>
      </c>
      <c r="G20" s="82">
        <v>0</v>
      </c>
      <c r="H20" s="82">
        <v>0</v>
      </c>
      <c r="I20" s="82">
        <v>0</v>
      </c>
      <c r="J20" s="82">
        <v>2476</v>
      </c>
      <c r="K20" s="82">
        <v>3149</v>
      </c>
      <c r="L20" s="82">
        <v>4133</v>
      </c>
      <c r="M20" s="82">
        <v>1170</v>
      </c>
      <c r="N20" s="82">
        <v>1909</v>
      </c>
      <c r="O20" s="82">
        <v>968</v>
      </c>
      <c r="P20" s="82">
        <v>0</v>
      </c>
      <c r="Q20" s="82">
        <v>0</v>
      </c>
      <c r="R20" s="82">
        <v>49</v>
      </c>
      <c r="S20" s="82">
        <v>663</v>
      </c>
      <c r="T20" s="82">
        <v>1560</v>
      </c>
      <c r="U20" s="82">
        <v>2335</v>
      </c>
      <c r="V20" s="82">
        <v>834</v>
      </c>
      <c r="W20" s="82">
        <v>234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1501</v>
      </c>
      <c r="D21" s="82">
        <v>3133</v>
      </c>
      <c r="E21" s="82">
        <v>2962</v>
      </c>
      <c r="F21" s="82">
        <v>2884</v>
      </c>
      <c r="G21" s="82">
        <v>1569</v>
      </c>
      <c r="H21" s="82">
        <v>2140</v>
      </c>
      <c r="I21" s="82">
        <v>1713</v>
      </c>
      <c r="J21" s="82">
        <v>3339</v>
      </c>
      <c r="K21" s="82">
        <v>4209</v>
      </c>
      <c r="L21" s="82">
        <v>4553</v>
      </c>
      <c r="M21" s="82">
        <v>2901</v>
      </c>
      <c r="N21" s="82">
        <v>2917</v>
      </c>
      <c r="O21" s="82">
        <v>1626</v>
      </c>
      <c r="P21" s="82">
        <v>1289</v>
      </c>
      <c r="Q21" s="82">
        <v>3596</v>
      </c>
      <c r="R21" s="82">
        <v>4920</v>
      </c>
      <c r="S21" s="82">
        <v>3758</v>
      </c>
      <c r="T21" s="82">
        <v>2965</v>
      </c>
      <c r="U21" s="82">
        <v>2547</v>
      </c>
      <c r="V21" s="82">
        <v>1397</v>
      </c>
      <c r="W21" s="82">
        <v>1521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1683</v>
      </c>
      <c r="D22" s="82">
        <v>2481</v>
      </c>
      <c r="E22" s="82">
        <v>2347</v>
      </c>
      <c r="F22" s="82">
        <v>2016</v>
      </c>
      <c r="G22" s="82">
        <v>6472</v>
      </c>
      <c r="H22" s="82">
        <v>6811</v>
      </c>
      <c r="I22" s="82">
        <v>10695</v>
      </c>
      <c r="J22" s="82">
        <v>7728</v>
      </c>
      <c r="K22" s="82">
        <v>8980</v>
      </c>
      <c r="L22" s="82">
        <v>9350</v>
      </c>
      <c r="M22" s="82">
        <v>8075</v>
      </c>
      <c r="N22" s="82">
        <v>8308</v>
      </c>
      <c r="O22" s="82">
        <v>5375</v>
      </c>
      <c r="P22" s="82">
        <v>1541</v>
      </c>
      <c r="Q22" s="82">
        <v>2439</v>
      </c>
      <c r="R22" s="82">
        <v>2352</v>
      </c>
      <c r="S22" s="82">
        <v>1560</v>
      </c>
      <c r="T22" s="82">
        <v>1853</v>
      </c>
      <c r="U22" s="82">
        <v>3239</v>
      </c>
      <c r="V22" s="82">
        <v>3170</v>
      </c>
      <c r="W22" s="82">
        <v>6230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1283</v>
      </c>
      <c r="D24" s="82">
        <v>760</v>
      </c>
      <c r="E24" s="82">
        <v>780</v>
      </c>
      <c r="F24" s="82">
        <v>1434</v>
      </c>
      <c r="G24" s="82">
        <v>898</v>
      </c>
      <c r="H24" s="82">
        <v>1260</v>
      </c>
      <c r="I24" s="82">
        <v>1369</v>
      </c>
      <c r="J24" s="82">
        <v>2412</v>
      </c>
      <c r="K24" s="82">
        <v>2437</v>
      </c>
      <c r="L24" s="82">
        <v>2717</v>
      </c>
      <c r="M24" s="82">
        <v>1624</v>
      </c>
      <c r="N24" s="82">
        <v>2290</v>
      </c>
      <c r="O24" s="82">
        <v>2073</v>
      </c>
      <c r="P24" s="82">
        <v>1392</v>
      </c>
      <c r="Q24" s="82">
        <v>1444</v>
      </c>
      <c r="R24" s="82">
        <v>1496</v>
      </c>
      <c r="S24" s="82">
        <v>1829</v>
      </c>
      <c r="T24" s="82">
        <v>2427</v>
      </c>
      <c r="U24" s="82">
        <v>2827</v>
      </c>
      <c r="V24" s="82">
        <v>2108</v>
      </c>
      <c r="W24" s="82">
        <v>2018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13032</v>
      </c>
      <c r="D25" s="83">
        <v>11927</v>
      </c>
      <c r="E25" s="83">
        <v>12426</v>
      </c>
      <c r="F25" s="83">
        <v>13238</v>
      </c>
      <c r="G25" s="83">
        <v>11300</v>
      </c>
      <c r="H25" s="83">
        <v>21625</v>
      </c>
      <c r="I25" s="83">
        <v>11304</v>
      </c>
      <c r="J25" s="83">
        <v>9833</v>
      </c>
      <c r="K25" s="83">
        <v>19507</v>
      </c>
      <c r="L25" s="83">
        <v>22251</v>
      </c>
      <c r="M25" s="83">
        <v>11178</v>
      </c>
      <c r="N25" s="83">
        <v>17399</v>
      </c>
      <c r="O25" s="83">
        <v>13806</v>
      </c>
      <c r="P25" s="83">
        <v>14448</v>
      </c>
      <c r="Q25" s="83">
        <v>17968</v>
      </c>
      <c r="R25" s="83">
        <v>15810</v>
      </c>
      <c r="S25" s="83">
        <v>11213</v>
      </c>
      <c r="T25" s="83">
        <v>12635</v>
      </c>
      <c r="U25" s="83">
        <v>19623</v>
      </c>
      <c r="V25" s="83">
        <v>13893</v>
      </c>
      <c r="W25" s="83">
        <v>10505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3400</v>
      </c>
      <c r="D26" s="85">
        <v>2986</v>
      </c>
      <c r="E26" s="85">
        <v>3162</v>
      </c>
      <c r="F26" s="85">
        <v>3029</v>
      </c>
      <c r="G26" s="85">
        <v>2720</v>
      </c>
      <c r="H26" s="85">
        <v>4404</v>
      </c>
      <c r="I26" s="85">
        <v>3005</v>
      </c>
      <c r="J26" s="85">
        <v>2342</v>
      </c>
      <c r="K26" s="85">
        <v>8958</v>
      </c>
      <c r="L26" s="85">
        <v>6718</v>
      </c>
      <c r="M26" s="85">
        <v>4378</v>
      </c>
      <c r="N26" s="85">
        <v>6824</v>
      </c>
      <c r="O26" s="85">
        <v>4203</v>
      </c>
      <c r="P26" s="85">
        <v>4629</v>
      </c>
      <c r="Q26" s="85">
        <v>4776</v>
      </c>
      <c r="R26" s="85">
        <v>4945</v>
      </c>
      <c r="S26" s="85">
        <v>3947</v>
      </c>
      <c r="T26" s="85">
        <v>4160</v>
      </c>
      <c r="U26" s="85">
        <v>5353</v>
      </c>
      <c r="V26" s="85">
        <v>4116</v>
      </c>
      <c r="W26" s="85">
        <v>3248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20805</v>
      </c>
      <c r="D27" s="71">
        <f t="shared" si="11"/>
        <v>21528</v>
      </c>
      <c r="E27" s="71">
        <f t="shared" si="11"/>
        <v>20675</v>
      </c>
      <c r="F27" s="71">
        <f t="shared" si="11"/>
        <v>20965</v>
      </c>
      <c r="G27" s="71">
        <f t="shared" si="11"/>
        <v>21034</v>
      </c>
      <c r="H27" s="71">
        <f t="shared" si="11"/>
        <v>32914</v>
      </c>
      <c r="I27" s="71">
        <f t="shared" si="11"/>
        <v>25877</v>
      </c>
      <c r="J27" s="71">
        <f t="shared" si="11"/>
        <v>26353</v>
      </c>
      <c r="K27" s="71">
        <f t="shared" si="11"/>
        <v>39322</v>
      </c>
      <c r="L27" s="71">
        <f t="shared" si="11"/>
        <v>43993</v>
      </c>
      <c r="M27" s="71">
        <f t="shared" si="11"/>
        <v>25472</v>
      </c>
      <c r="N27" s="71">
        <f t="shared" si="11"/>
        <v>33371</v>
      </c>
      <c r="O27" s="71">
        <f t="shared" si="11"/>
        <v>24344</v>
      </c>
      <c r="P27" s="71">
        <f t="shared" si="11"/>
        <v>19436</v>
      </c>
      <c r="Q27" s="71">
        <f t="shared" si="11"/>
        <v>26582</v>
      </c>
      <c r="R27" s="71">
        <f t="shared" ref="R27:V27" si="12">SUM(R28:R32)</f>
        <v>25658</v>
      </c>
      <c r="S27" s="71">
        <f t="shared" si="12"/>
        <v>19514</v>
      </c>
      <c r="T27" s="71">
        <f t="shared" si="12"/>
        <v>21907</v>
      </c>
      <c r="U27" s="71">
        <f t="shared" si="12"/>
        <v>31098</v>
      </c>
      <c r="V27" s="71">
        <f t="shared" si="12"/>
        <v>21722</v>
      </c>
      <c r="W27" s="71">
        <f t="shared" ref="W27" si="13">SUM(W28:W32)</f>
        <v>21005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7235</v>
      </c>
      <c r="D29" s="82">
        <v>6105</v>
      </c>
      <c r="E29" s="82">
        <v>5307</v>
      </c>
      <c r="F29" s="82">
        <v>5326</v>
      </c>
      <c r="G29" s="82">
        <v>7192</v>
      </c>
      <c r="H29" s="82">
        <v>9892</v>
      </c>
      <c r="I29" s="82">
        <v>8781</v>
      </c>
      <c r="J29" s="82">
        <v>8457</v>
      </c>
      <c r="K29" s="82">
        <v>17746</v>
      </c>
      <c r="L29" s="82">
        <v>15115</v>
      </c>
      <c r="M29" s="82">
        <v>7989</v>
      </c>
      <c r="N29" s="82">
        <v>8452</v>
      </c>
      <c r="O29" s="82">
        <v>6587</v>
      </c>
      <c r="P29" s="82">
        <v>5235</v>
      </c>
      <c r="Q29" s="82">
        <v>6493</v>
      </c>
      <c r="R29" s="82">
        <v>6510</v>
      </c>
      <c r="S29" s="82">
        <v>5491</v>
      </c>
      <c r="T29" s="82">
        <v>5503</v>
      </c>
      <c r="U29" s="82">
        <v>7079</v>
      </c>
      <c r="V29" s="82">
        <v>5479</v>
      </c>
      <c r="W29" s="82">
        <v>5015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1509</v>
      </c>
      <c r="D30" s="82">
        <v>3208</v>
      </c>
      <c r="E30" s="82">
        <v>3027</v>
      </c>
      <c r="F30" s="82">
        <v>2933</v>
      </c>
      <c r="G30" s="82">
        <v>1582</v>
      </c>
      <c r="H30" s="82">
        <v>2158</v>
      </c>
      <c r="I30" s="82">
        <v>1709</v>
      </c>
      <c r="J30" s="82">
        <v>3357</v>
      </c>
      <c r="K30" s="82">
        <v>4263</v>
      </c>
      <c r="L30" s="82">
        <v>4633</v>
      </c>
      <c r="M30" s="82">
        <v>2925</v>
      </c>
      <c r="N30" s="82">
        <v>2927</v>
      </c>
      <c r="O30" s="82">
        <v>1603</v>
      </c>
      <c r="P30" s="82">
        <v>1061</v>
      </c>
      <c r="Q30" s="82">
        <v>2291</v>
      </c>
      <c r="R30" s="82">
        <v>2577</v>
      </c>
      <c r="S30" s="82">
        <v>2096</v>
      </c>
      <c r="T30" s="82">
        <v>2087</v>
      </c>
      <c r="U30" s="82">
        <v>2170</v>
      </c>
      <c r="V30" s="82">
        <v>1462</v>
      </c>
      <c r="W30" s="82">
        <v>1068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305</v>
      </c>
      <c r="D31" s="82">
        <v>585</v>
      </c>
      <c r="E31" s="82">
        <v>633</v>
      </c>
      <c r="F31" s="82">
        <v>677</v>
      </c>
      <c r="G31" s="82">
        <v>1649</v>
      </c>
      <c r="H31" s="82">
        <v>2580</v>
      </c>
      <c r="I31" s="82">
        <v>2471</v>
      </c>
      <c r="J31" s="82">
        <v>2468</v>
      </c>
      <c r="K31" s="82">
        <v>2593</v>
      </c>
      <c r="L31" s="82">
        <v>2406</v>
      </c>
      <c r="M31" s="82">
        <v>1536</v>
      </c>
      <c r="N31" s="82">
        <v>1792</v>
      </c>
      <c r="O31" s="82">
        <v>1275</v>
      </c>
      <c r="P31" s="82">
        <v>581</v>
      </c>
      <c r="Q31" s="82">
        <v>825</v>
      </c>
      <c r="R31" s="82">
        <v>915</v>
      </c>
      <c r="S31" s="82">
        <v>555</v>
      </c>
      <c r="T31" s="82">
        <v>676</v>
      </c>
      <c r="U31" s="82">
        <v>1152</v>
      </c>
      <c r="V31" s="82">
        <v>1141</v>
      </c>
      <c r="W31" s="82">
        <v>1373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11756</v>
      </c>
      <c r="D32" s="86">
        <v>11630</v>
      </c>
      <c r="E32" s="86">
        <v>11708</v>
      </c>
      <c r="F32" s="86">
        <v>12029</v>
      </c>
      <c r="G32" s="86">
        <v>10611</v>
      </c>
      <c r="H32" s="86">
        <v>18284</v>
      </c>
      <c r="I32" s="86">
        <v>12916</v>
      </c>
      <c r="J32" s="86">
        <v>12071</v>
      </c>
      <c r="K32" s="86">
        <v>14720</v>
      </c>
      <c r="L32" s="86">
        <v>21839</v>
      </c>
      <c r="M32" s="86">
        <v>13022</v>
      </c>
      <c r="N32" s="86">
        <v>20200</v>
      </c>
      <c r="O32" s="86">
        <v>14879</v>
      </c>
      <c r="P32" s="86">
        <v>12559</v>
      </c>
      <c r="Q32" s="86">
        <v>16973</v>
      </c>
      <c r="R32" s="86">
        <v>15656</v>
      </c>
      <c r="S32" s="86">
        <v>11372</v>
      </c>
      <c r="T32" s="86">
        <v>13641</v>
      </c>
      <c r="U32" s="86">
        <v>20697</v>
      </c>
      <c r="V32" s="86">
        <v>13640</v>
      </c>
      <c r="W32" s="86">
        <v>13549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34.509305073135657</v>
      </c>
      <c r="D3" s="65">
        <f t="shared" si="0"/>
        <v>33.371649797135113</v>
      </c>
      <c r="E3" s="65">
        <f t="shared" si="0"/>
        <v>35.769589632809812</v>
      </c>
      <c r="F3" s="65">
        <f t="shared" si="0"/>
        <v>33.802259386789331</v>
      </c>
      <c r="G3" s="65">
        <f t="shared" si="0"/>
        <v>34.825228908968214</v>
      </c>
      <c r="H3" s="65">
        <f t="shared" si="0"/>
        <v>44.349274839167236</v>
      </c>
      <c r="I3" s="65">
        <f t="shared" si="0"/>
        <v>36.299069428384072</v>
      </c>
      <c r="J3" s="65">
        <f t="shared" si="0"/>
        <v>36.630367227735903</v>
      </c>
      <c r="K3" s="65">
        <f t="shared" si="0"/>
        <v>49.64983560217027</v>
      </c>
      <c r="L3" s="65">
        <f t="shared" si="0"/>
        <v>54.713459773197684</v>
      </c>
      <c r="M3" s="65">
        <f t="shared" si="0"/>
        <v>29.497663546696355</v>
      </c>
      <c r="N3" s="65">
        <f t="shared" si="0"/>
        <v>34.479687110873826</v>
      </c>
      <c r="O3" s="65">
        <f t="shared" si="0"/>
        <v>23.243244981725439</v>
      </c>
      <c r="P3" s="65">
        <f t="shared" si="0"/>
        <v>13.212647620148784</v>
      </c>
      <c r="Q3" s="65">
        <f t="shared" si="0"/>
        <v>20.842127005928482</v>
      </c>
      <c r="R3" s="65">
        <f t="shared" ref="R3:V3" si="1">SUM(R4,R15,R17,R27)</f>
        <v>20.526236986589264</v>
      </c>
      <c r="S3" s="65">
        <f t="shared" si="1"/>
        <v>15.365007708103906</v>
      </c>
      <c r="T3" s="65">
        <f t="shared" si="1"/>
        <v>15.789801443637909</v>
      </c>
      <c r="U3" s="65">
        <f t="shared" si="1"/>
        <v>21.111874878541784</v>
      </c>
      <c r="V3" s="65">
        <f t="shared" si="1"/>
        <v>14.501993276115769</v>
      </c>
      <c r="W3" s="65">
        <f t="shared" ref="W3" si="2">SUM(W4,W15,W17,W27)</f>
        <v>14.072167101514021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29.015213809225436</v>
      </c>
      <c r="D4" s="69">
        <f t="shared" si="3"/>
        <v>27.242887314027971</v>
      </c>
      <c r="E4" s="69">
        <f t="shared" si="3"/>
        <v>29.175396261779294</v>
      </c>
      <c r="F4" s="69">
        <f t="shared" si="3"/>
        <v>27.207793517042838</v>
      </c>
      <c r="G4" s="69">
        <f t="shared" si="3"/>
        <v>28.532929616164129</v>
      </c>
      <c r="H4" s="69">
        <f t="shared" si="3"/>
        <v>34.515752380941812</v>
      </c>
      <c r="I4" s="69">
        <f t="shared" si="3"/>
        <v>28.784677857705883</v>
      </c>
      <c r="J4" s="69">
        <f t="shared" si="3"/>
        <v>28.652146939154836</v>
      </c>
      <c r="K4" s="69">
        <f t="shared" si="3"/>
        <v>38.573193973350016</v>
      </c>
      <c r="L4" s="69">
        <f t="shared" si="3"/>
        <v>42.721171419414517</v>
      </c>
      <c r="M4" s="69">
        <f t="shared" si="3"/>
        <v>22.634499602678193</v>
      </c>
      <c r="N4" s="69">
        <f t="shared" si="3"/>
        <v>25.777248065121615</v>
      </c>
      <c r="O4" s="69">
        <f t="shared" si="3"/>
        <v>17.064466027658806</v>
      </c>
      <c r="P4" s="69">
        <f t="shared" si="3"/>
        <v>8.5761869379444491</v>
      </c>
      <c r="Q4" s="69">
        <f t="shared" si="3"/>
        <v>14.345611797517282</v>
      </c>
      <c r="R4" s="69">
        <f t="shared" ref="R4:V4" si="4">SUM(R5:R14)</f>
        <v>14.494798588885459</v>
      </c>
      <c r="S4" s="69">
        <f t="shared" si="4"/>
        <v>10.736616400062077</v>
      </c>
      <c r="T4" s="69">
        <f t="shared" si="4"/>
        <v>10.805902015439939</v>
      </c>
      <c r="U4" s="69">
        <f t="shared" si="4"/>
        <v>14.20514977136266</v>
      </c>
      <c r="V4" s="69">
        <f t="shared" si="4"/>
        <v>9.6115354239022004</v>
      </c>
      <c r="W4" s="69">
        <f t="shared" ref="W4" si="5">SUM(W5:W14)</f>
        <v>9.4278121709443319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0.73848284899417072</v>
      </c>
      <c r="D6" s="72">
        <v>0.83076986964204691</v>
      </c>
      <c r="E6" s="72">
        <v>0.93385092036802542</v>
      </c>
      <c r="F6" s="72">
        <v>0.63377599783321004</v>
      </c>
      <c r="G6" s="72">
        <v>0</v>
      </c>
      <c r="H6" s="72">
        <v>0</v>
      </c>
      <c r="I6" s="72">
        <v>0.25478339805963918</v>
      </c>
      <c r="J6" s="72">
        <v>0.7868967919393044</v>
      </c>
      <c r="K6" s="72">
        <v>0.518329304682831</v>
      </c>
      <c r="L6" s="72">
        <v>0.6083272356299283</v>
      </c>
      <c r="M6" s="72">
        <v>0.5883507142394403</v>
      </c>
      <c r="N6" s="72">
        <v>0.31491784530937161</v>
      </c>
      <c r="O6" s="72">
        <v>0.31846090363545904</v>
      </c>
      <c r="P6" s="72">
        <v>0.11619414069630124</v>
      </c>
      <c r="Q6" s="72">
        <v>0.42211459993514427</v>
      </c>
      <c r="R6" s="72">
        <v>0.44742856654280938</v>
      </c>
      <c r="S6" s="72">
        <v>0.2700149102735428</v>
      </c>
      <c r="T6" s="72">
        <v>0.18686731614440397</v>
      </c>
      <c r="U6" s="72">
        <v>0</v>
      </c>
      <c r="V6" s="72">
        <v>0</v>
      </c>
      <c r="W6" s="72">
        <v>5.246457124939518E-2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8.2064801691394074</v>
      </c>
      <c r="D7" s="72">
        <v>8.7562687544488949</v>
      </c>
      <c r="E7" s="72">
        <v>12.079452439497151</v>
      </c>
      <c r="F7" s="72">
        <v>7.7159238520674469</v>
      </c>
      <c r="G7" s="72">
        <v>0</v>
      </c>
      <c r="H7" s="72">
        <v>1.2652755173110382</v>
      </c>
      <c r="I7" s="72">
        <v>0</v>
      </c>
      <c r="J7" s="72">
        <v>6.1045132302288527</v>
      </c>
      <c r="K7" s="72">
        <v>8.5407029162234682</v>
      </c>
      <c r="L7" s="72">
        <v>10.864293978900472</v>
      </c>
      <c r="M7" s="72">
        <v>2.809488744357572</v>
      </c>
      <c r="N7" s="72">
        <v>3.1805883116766709</v>
      </c>
      <c r="O7" s="72">
        <v>1.3496590178103056</v>
      </c>
      <c r="P7" s="72">
        <v>0</v>
      </c>
      <c r="Q7" s="72">
        <v>0</v>
      </c>
      <c r="R7" s="72">
        <v>0.16872307420840843</v>
      </c>
      <c r="S7" s="72">
        <v>1.6774281502509847</v>
      </c>
      <c r="T7" s="72">
        <v>2.3364095024952567</v>
      </c>
      <c r="U7" s="72">
        <v>2.5152590321149337</v>
      </c>
      <c r="V7" s="72">
        <v>0.687566322024598</v>
      </c>
      <c r="W7" s="72">
        <v>0.3393876335300326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2.0191367469344015</v>
      </c>
      <c r="D8" s="72">
        <v>3.8376641654406827</v>
      </c>
      <c r="E8" s="72">
        <v>4.0825030583289177</v>
      </c>
      <c r="F8" s="72">
        <v>4.0441057442622945</v>
      </c>
      <c r="G8" s="72">
        <v>2.2009740519484322</v>
      </c>
      <c r="H8" s="72">
        <v>2.5285644349643728</v>
      </c>
      <c r="I8" s="72">
        <v>1.8299187655943143</v>
      </c>
      <c r="J8" s="72">
        <v>3.8103963969457539</v>
      </c>
      <c r="K8" s="72">
        <v>4.4212077701072223</v>
      </c>
      <c r="L8" s="72">
        <v>4.6956250093611773</v>
      </c>
      <c r="M8" s="72">
        <v>2.805716503609053</v>
      </c>
      <c r="N8" s="72">
        <v>2.6096529265609814</v>
      </c>
      <c r="O8" s="72">
        <v>1.3968708146235658</v>
      </c>
      <c r="P8" s="72">
        <v>0.88782025773536266</v>
      </c>
      <c r="Q8" s="72">
        <v>2.4346208796776652</v>
      </c>
      <c r="R8" s="72">
        <v>3.4698166183022794</v>
      </c>
      <c r="S8" s="72">
        <v>2.6035436144006412</v>
      </c>
      <c r="T8" s="72">
        <v>1.8633223777599106</v>
      </c>
      <c r="U8" s="72">
        <v>1.486738905461831</v>
      </c>
      <c r="V8" s="72">
        <v>0.81923800437275585</v>
      </c>
      <c r="W8" s="72">
        <v>0.84666543203174249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14.401515636740175</v>
      </c>
      <c r="D9" s="72">
        <v>10.670096757560376</v>
      </c>
      <c r="E9" s="72">
        <v>8.8005932229775325</v>
      </c>
      <c r="F9" s="72">
        <v>10.71348049557637</v>
      </c>
      <c r="G9" s="72">
        <v>23.156039485184412</v>
      </c>
      <c r="H9" s="72">
        <v>26.339209462203875</v>
      </c>
      <c r="I9" s="72">
        <v>23.795890696921163</v>
      </c>
      <c r="J9" s="72">
        <v>13.40229549848995</v>
      </c>
      <c r="K9" s="72">
        <v>20.323060566122717</v>
      </c>
      <c r="L9" s="72">
        <v>21.649141690128783</v>
      </c>
      <c r="M9" s="72">
        <v>14.097296087810379</v>
      </c>
      <c r="N9" s="72">
        <v>16.735844309111137</v>
      </c>
      <c r="O9" s="72">
        <v>11.551059003901477</v>
      </c>
      <c r="P9" s="72">
        <v>5.5190730402847246</v>
      </c>
      <c r="Q9" s="72">
        <v>8.5712901063232163</v>
      </c>
      <c r="R9" s="72">
        <v>7.079744075565932</v>
      </c>
      <c r="S9" s="72">
        <v>3.7951349721316312</v>
      </c>
      <c r="T9" s="72">
        <v>4.1438577005424353</v>
      </c>
      <c r="U9" s="72">
        <v>6.803292376389324</v>
      </c>
      <c r="V9" s="72">
        <v>5.3343692049624067</v>
      </c>
      <c r="W9" s="72">
        <v>6.5002933112431602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2.8536199511503737</v>
      </c>
      <c r="D11" s="72">
        <v>1.9359664734291457</v>
      </c>
      <c r="E11" s="72">
        <v>2.0708359839896429</v>
      </c>
      <c r="F11" s="72">
        <v>3.1657709817988611</v>
      </c>
      <c r="G11" s="72">
        <v>2.5707361418596708</v>
      </c>
      <c r="H11" s="72">
        <v>3.3047562200679588</v>
      </c>
      <c r="I11" s="72">
        <v>2.0971006215151933</v>
      </c>
      <c r="J11" s="72">
        <v>3.1497085796323914</v>
      </c>
      <c r="K11" s="72">
        <v>3.2799872996871402</v>
      </c>
      <c r="L11" s="72">
        <v>3.4834325356620752</v>
      </c>
      <c r="M11" s="72">
        <v>1.5146253520317519</v>
      </c>
      <c r="N11" s="72">
        <v>1.6063068453882752</v>
      </c>
      <c r="O11" s="72">
        <v>1.3838744821155815</v>
      </c>
      <c r="P11" s="72">
        <v>0.67157619776231603</v>
      </c>
      <c r="Q11" s="72">
        <v>1.7593510188593713</v>
      </c>
      <c r="R11" s="72">
        <v>2.2058560108957681</v>
      </c>
      <c r="S11" s="72">
        <v>1.4662671887512038</v>
      </c>
      <c r="T11" s="72">
        <v>1.2476826082730601</v>
      </c>
      <c r="U11" s="72">
        <v>1.3324043003907626</v>
      </c>
      <c r="V11" s="72">
        <v>1.0160927111521725</v>
      </c>
      <c r="W11" s="72">
        <v>0.95897184378433464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6.7540606079614748E-2</v>
      </c>
      <c r="D12" s="72">
        <v>0.10874384725763994</v>
      </c>
      <c r="E12" s="72">
        <v>0.14932292152318899</v>
      </c>
      <c r="F12" s="72">
        <v>0.23660292210066072</v>
      </c>
      <c r="G12" s="72">
        <v>0.27290288100271382</v>
      </c>
      <c r="H12" s="72">
        <v>0.39087289678954845</v>
      </c>
      <c r="I12" s="72">
        <v>0.31478930727891269</v>
      </c>
      <c r="J12" s="72">
        <v>0.38266632297434322</v>
      </c>
      <c r="K12" s="72">
        <v>0.46167484310399032</v>
      </c>
      <c r="L12" s="72">
        <v>0.61550155973460585</v>
      </c>
      <c r="M12" s="72">
        <v>0.50933415599214438</v>
      </c>
      <c r="N12" s="72">
        <v>0.75581750627772759</v>
      </c>
      <c r="O12" s="72">
        <v>0.58722538520838152</v>
      </c>
      <c r="P12" s="72">
        <v>0.7655884490007413</v>
      </c>
      <c r="Q12" s="72">
        <v>0.79051233239684926</v>
      </c>
      <c r="R12" s="72">
        <v>0.70399310994351449</v>
      </c>
      <c r="S12" s="72">
        <v>0.4226722326758679</v>
      </c>
      <c r="T12" s="72">
        <v>0.44486348563592409</v>
      </c>
      <c r="U12" s="72">
        <v>0.50446958771162853</v>
      </c>
      <c r="V12" s="72">
        <v>0.50550726683389646</v>
      </c>
      <c r="W12" s="72">
        <v>0.40681555914343037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0.49375078601827505</v>
      </c>
      <c r="D13" s="74">
        <v>0.85793887414603009</v>
      </c>
      <c r="E13" s="74">
        <v>0.7746237403835573</v>
      </c>
      <c r="F13" s="74">
        <v>0.45782327696835956</v>
      </c>
      <c r="G13" s="74">
        <v>0.1598998495924886</v>
      </c>
      <c r="H13" s="74">
        <v>0.47162696731622461</v>
      </c>
      <c r="I13" s="74">
        <v>0.32122855570545417</v>
      </c>
      <c r="J13" s="74">
        <v>0.78695005923766426</v>
      </c>
      <c r="K13" s="74">
        <v>0.72216971095672211</v>
      </c>
      <c r="L13" s="74">
        <v>0.45567710042438808</v>
      </c>
      <c r="M13" s="74">
        <v>0.13804964035584474</v>
      </c>
      <c r="N13" s="74">
        <v>0.3875210613676659</v>
      </c>
      <c r="O13" s="74">
        <v>0.36193002811365865</v>
      </c>
      <c r="P13" s="74">
        <v>0.56635399012199727</v>
      </c>
      <c r="Q13" s="74">
        <v>0.26749511702253442</v>
      </c>
      <c r="R13" s="74">
        <v>0.30660303660134841</v>
      </c>
      <c r="S13" s="74">
        <v>0.40522418388132603</v>
      </c>
      <c r="T13" s="74">
        <v>0.48854106048749862</v>
      </c>
      <c r="U13" s="74">
        <v>1.4580578252974721</v>
      </c>
      <c r="V13" s="74">
        <v>1.1898784715888315</v>
      </c>
      <c r="W13" s="74">
        <v>0.2604505778068002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0.234687064169015</v>
      </c>
      <c r="D14" s="76">
        <v>0.2454385721031549</v>
      </c>
      <c r="E14" s="76">
        <v>0.28421397471127852</v>
      </c>
      <c r="F14" s="76">
        <v>0.24031024643563251</v>
      </c>
      <c r="G14" s="76">
        <v>0.17237720657641448</v>
      </c>
      <c r="H14" s="76">
        <v>0.21544688228879438</v>
      </c>
      <c r="I14" s="76">
        <v>0.17096651263121013</v>
      </c>
      <c r="J14" s="76">
        <v>0.22872005970656992</v>
      </c>
      <c r="K14" s="76">
        <v>0.30606156246592159</v>
      </c>
      <c r="L14" s="76">
        <v>0.34917230957309303</v>
      </c>
      <c r="M14" s="76">
        <v>0.17163840428201024</v>
      </c>
      <c r="N14" s="76">
        <v>0.18659925942979014</v>
      </c>
      <c r="O14" s="76">
        <v>0.11538639225037577</v>
      </c>
      <c r="P14" s="76">
        <v>4.9580862343007112E-2</v>
      </c>
      <c r="Q14" s="76">
        <v>0.10022774330250074</v>
      </c>
      <c r="R14" s="76">
        <v>0.11263409682539982</v>
      </c>
      <c r="S14" s="76">
        <v>9.6331147696880393E-2</v>
      </c>
      <c r="T14" s="76">
        <v>9.435796410144906E-2</v>
      </c>
      <c r="U14" s="76">
        <v>0.10492774399670576</v>
      </c>
      <c r="V14" s="76">
        <v>5.8883442967537364E-2</v>
      </c>
      <c r="W14" s="76">
        <v>6.2763242155434787E-2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6.9532128138925745E-2</v>
      </c>
      <c r="D15" s="69">
        <f t="shared" si="6"/>
        <v>8.3563691925454542E-2</v>
      </c>
      <c r="E15" s="69">
        <f t="shared" si="6"/>
        <v>0.14735795558284834</v>
      </c>
      <c r="F15" s="69">
        <f t="shared" si="6"/>
        <v>8.2517568038968675E-2</v>
      </c>
      <c r="G15" s="69">
        <f t="shared" si="6"/>
        <v>0.11956119291527099</v>
      </c>
      <c r="H15" s="69">
        <f t="shared" si="6"/>
        <v>0.15675061974004403</v>
      </c>
      <c r="I15" s="69">
        <f t="shared" si="6"/>
        <v>0.23978661170738894</v>
      </c>
      <c r="J15" s="69">
        <f t="shared" si="6"/>
        <v>0.23693054919794562</v>
      </c>
      <c r="K15" s="69">
        <f t="shared" si="6"/>
        <v>0.20987367386937522</v>
      </c>
      <c r="L15" s="69">
        <f t="shared" si="6"/>
        <v>0.3232565369743664</v>
      </c>
      <c r="M15" s="69">
        <f t="shared" si="6"/>
        <v>0.25773800816025061</v>
      </c>
      <c r="N15" s="69">
        <f t="shared" si="6"/>
        <v>0.40787949707116755</v>
      </c>
      <c r="O15" s="69">
        <f t="shared" si="6"/>
        <v>0.24891369086683501</v>
      </c>
      <c r="P15" s="69">
        <f t="shared" si="6"/>
        <v>7.2642168594060696E-2</v>
      </c>
      <c r="Q15" s="69">
        <f t="shared" si="6"/>
        <v>0.24267668877293147</v>
      </c>
      <c r="R15" s="69">
        <f t="shared" si="6"/>
        <v>0.15387088337275867</v>
      </c>
      <c r="S15" s="69">
        <f t="shared" si="6"/>
        <v>0.21279238915078266</v>
      </c>
      <c r="T15" s="69">
        <f t="shared" si="6"/>
        <v>0.16442140227987703</v>
      </c>
      <c r="U15" s="69">
        <f t="shared" si="6"/>
        <v>0.27228199767600297</v>
      </c>
      <c r="V15" s="69">
        <f t="shared" si="6"/>
        <v>0.15090407898457731</v>
      </c>
      <c r="W15" s="69">
        <f t="shared" si="6"/>
        <v>0.20713027078016594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6.9532128138925745E-2</v>
      </c>
      <c r="D16" s="72">
        <v>8.3563691925454542E-2</v>
      </c>
      <c r="E16" s="72">
        <v>0.14735795558284834</v>
      </c>
      <c r="F16" s="72">
        <v>8.2517568038968675E-2</v>
      </c>
      <c r="G16" s="72">
        <v>0.11956119291527099</v>
      </c>
      <c r="H16" s="72">
        <v>0.15675061974004403</v>
      </c>
      <c r="I16" s="72">
        <v>0.23978661170738894</v>
      </c>
      <c r="J16" s="72">
        <v>0.23693054919794562</v>
      </c>
      <c r="K16" s="72">
        <v>0.20987367386937522</v>
      </c>
      <c r="L16" s="72">
        <v>0.3232565369743664</v>
      </c>
      <c r="M16" s="72">
        <v>0.25773800816025061</v>
      </c>
      <c r="N16" s="72">
        <v>0.40787949707116755</v>
      </c>
      <c r="O16" s="72">
        <v>0.24891369086683501</v>
      </c>
      <c r="P16" s="72">
        <v>7.2642168594060696E-2</v>
      </c>
      <c r="Q16" s="72">
        <v>0.24267668877293147</v>
      </c>
      <c r="R16" s="72">
        <v>0.15387088337275867</v>
      </c>
      <c r="S16" s="72">
        <v>0.21279238915078266</v>
      </c>
      <c r="T16" s="72">
        <v>0.16442140227987703</v>
      </c>
      <c r="U16" s="72">
        <v>0.27228199767600297</v>
      </c>
      <c r="V16" s="72">
        <v>0.15090407898457731</v>
      </c>
      <c r="W16" s="72">
        <v>0.20713027078016594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3.879317059589483</v>
      </c>
      <c r="D17" s="69">
        <f t="shared" si="7"/>
        <v>4.4491344836274829</v>
      </c>
      <c r="E17" s="69">
        <f t="shared" si="7"/>
        <v>4.6316043279593195</v>
      </c>
      <c r="F17" s="69">
        <f t="shared" si="7"/>
        <v>4.8160703739254416</v>
      </c>
      <c r="G17" s="69">
        <f t="shared" si="7"/>
        <v>4.4330909713580082</v>
      </c>
      <c r="H17" s="69">
        <f t="shared" si="7"/>
        <v>7.2106891594667823</v>
      </c>
      <c r="I17" s="69">
        <f t="shared" si="7"/>
        <v>5.3582518435045916</v>
      </c>
      <c r="J17" s="69">
        <f t="shared" si="7"/>
        <v>5.7476353110520062</v>
      </c>
      <c r="K17" s="69">
        <f t="shared" si="7"/>
        <v>8.3902944794693024</v>
      </c>
      <c r="L17" s="69">
        <f t="shared" si="7"/>
        <v>9.2520493261505816</v>
      </c>
      <c r="M17" s="69">
        <f t="shared" si="7"/>
        <v>5.2026875117308764</v>
      </c>
      <c r="N17" s="69">
        <f t="shared" si="7"/>
        <v>6.5279606856496768</v>
      </c>
      <c r="O17" s="69">
        <f t="shared" si="7"/>
        <v>4.6462369984612408</v>
      </c>
      <c r="P17" s="69">
        <f t="shared" si="7"/>
        <v>3.5461493051846933</v>
      </c>
      <c r="Q17" s="69">
        <f t="shared" si="7"/>
        <v>4.8423420239630222</v>
      </c>
      <c r="R17" s="69">
        <f t="shared" ref="R17:V17" si="8">SUM(R18:R26)</f>
        <v>4.5151127732845735</v>
      </c>
      <c r="S17" s="69">
        <f t="shared" si="8"/>
        <v>3.3767702301369189</v>
      </c>
      <c r="T17" s="69">
        <f t="shared" si="8"/>
        <v>3.6863437967270363</v>
      </c>
      <c r="U17" s="69">
        <f t="shared" si="8"/>
        <v>5.0720214707784272</v>
      </c>
      <c r="V17" s="69">
        <f t="shared" si="8"/>
        <v>3.3141887689580116</v>
      </c>
      <c r="W17" s="69">
        <f t="shared" ref="W17" si="9">SUM(W18:W26)</f>
        <v>3.1534384105310238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0.2361039869526777</v>
      </c>
      <c r="D19" s="72">
        <v>0.24819976697145091</v>
      </c>
      <c r="E19" s="72">
        <v>0.12109138768548224</v>
      </c>
      <c r="F19" s="72">
        <v>0.12438333131849082</v>
      </c>
      <c r="G19" s="72">
        <v>0.20564665400542723</v>
      </c>
      <c r="H19" s="72">
        <v>0.24385472625019328</v>
      </c>
      <c r="I19" s="72">
        <v>0.18562457783248612</v>
      </c>
      <c r="J19" s="72">
        <v>0.14564789130035943</v>
      </c>
      <c r="K19" s="72">
        <v>0.24474920703181532</v>
      </c>
      <c r="L19" s="72">
        <v>0.22379041725500576</v>
      </c>
      <c r="M19" s="72">
        <v>0.14263835757840335</v>
      </c>
      <c r="N19" s="72">
        <v>0.13014441391255374</v>
      </c>
      <c r="O19" s="72">
        <v>9.3435491818416636E-2</v>
      </c>
      <c r="P19" s="72">
        <v>0.11029927869443285</v>
      </c>
      <c r="Q19" s="72">
        <v>0.24572282496346859</v>
      </c>
      <c r="R19" s="72">
        <v>0.19208044993760354</v>
      </c>
      <c r="S19" s="72">
        <v>9.6838306946452624E-2</v>
      </c>
      <c r="T19" s="72">
        <v>8.5740753841044404E-2</v>
      </c>
      <c r="U19" s="72">
        <v>9.9714023378871211E-2</v>
      </c>
      <c r="V19" s="72">
        <v>3.9295761330453816E-2</v>
      </c>
      <c r="W19" s="72">
        <v>8.6420154427006762E-2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0.4120288434050734</v>
      </c>
      <c r="D20" s="72">
        <v>0.58653848440132783</v>
      </c>
      <c r="E20" s="72">
        <v>0.47868150738240411</v>
      </c>
      <c r="F20" s="72">
        <v>0.257778876624913</v>
      </c>
      <c r="G20" s="72">
        <v>0</v>
      </c>
      <c r="H20" s="72">
        <v>0</v>
      </c>
      <c r="I20" s="72">
        <v>0</v>
      </c>
      <c r="J20" s="72">
        <v>0.65729341755859116</v>
      </c>
      <c r="K20" s="72">
        <v>0.86464877326039324</v>
      </c>
      <c r="L20" s="72">
        <v>1.1807092681842544</v>
      </c>
      <c r="M20" s="72">
        <v>0.29696473619220592</v>
      </c>
      <c r="N20" s="72">
        <v>0.46435253734336762</v>
      </c>
      <c r="O20" s="72">
        <v>0.21457023321579327</v>
      </c>
      <c r="P20" s="72">
        <v>0</v>
      </c>
      <c r="Q20" s="72">
        <v>0</v>
      </c>
      <c r="R20" s="72">
        <v>9.3320793685077418E-3</v>
      </c>
      <c r="S20" s="72">
        <v>0.1214629478600832</v>
      </c>
      <c r="T20" s="72">
        <v>0.28326223162174669</v>
      </c>
      <c r="U20" s="72">
        <v>0.4276191325603535</v>
      </c>
      <c r="V20" s="72">
        <v>0.15828250954396236</v>
      </c>
      <c r="W20" s="72">
        <v>3.4935501513678892E-2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0.30558192493512454</v>
      </c>
      <c r="D21" s="72">
        <v>0.69406118442519638</v>
      </c>
      <c r="E21" s="72">
        <v>0.73044848267129903</v>
      </c>
      <c r="F21" s="72">
        <v>0.77343516864500261</v>
      </c>
      <c r="G21" s="72">
        <v>0.36092627704715513</v>
      </c>
      <c r="H21" s="72">
        <v>0.53168995139200204</v>
      </c>
      <c r="I21" s="72">
        <v>0.35742685866761842</v>
      </c>
      <c r="J21" s="72">
        <v>0.78190022594191211</v>
      </c>
      <c r="K21" s="72">
        <v>0.99707071624416133</v>
      </c>
      <c r="L21" s="72">
        <v>1.0312429637106724</v>
      </c>
      <c r="M21" s="72">
        <v>0.63994988850214085</v>
      </c>
      <c r="N21" s="72">
        <v>0.63703128699237299</v>
      </c>
      <c r="O21" s="72">
        <v>0.33463718183107805</v>
      </c>
      <c r="P21" s="72">
        <v>0.22740040066021719</v>
      </c>
      <c r="Q21" s="72">
        <v>0.62728619841180833</v>
      </c>
      <c r="R21" s="72">
        <v>0.86999121286804992</v>
      </c>
      <c r="S21" s="72">
        <v>0.66369510754643835</v>
      </c>
      <c r="T21" s="72">
        <v>0.49731150074392499</v>
      </c>
      <c r="U21" s="72">
        <v>0.40615679408827093</v>
      </c>
      <c r="V21" s="72">
        <v>0.20669305256062614</v>
      </c>
      <c r="W21" s="72">
        <v>0.22550439102209394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0.41502662307166505</v>
      </c>
      <c r="D22" s="72">
        <v>0.53307935177940813</v>
      </c>
      <c r="E22" s="72">
        <v>0.52202746946315337</v>
      </c>
      <c r="F22" s="72">
        <v>0.44713983603472379</v>
      </c>
      <c r="G22" s="72">
        <v>1.4103519831675677</v>
      </c>
      <c r="H22" s="72">
        <v>1.470407800222846</v>
      </c>
      <c r="I22" s="72">
        <v>2.3157849285316772</v>
      </c>
      <c r="J22" s="72">
        <v>1.6080706473343791</v>
      </c>
      <c r="K22" s="72">
        <v>1.8491360092919762</v>
      </c>
      <c r="L22" s="72">
        <v>1.8274112500565958</v>
      </c>
      <c r="M22" s="72">
        <v>1.5953364350621737</v>
      </c>
      <c r="N22" s="72">
        <v>1.5782600529583271</v>
      </c>
      <c r="O22" s="72">
        <v>1.0167124486197154</v>
      </c>
      <c r="P22" s="72">
        <v>0.27139464793112578</v>
      </c>
      <c r="Q22" s="72">
        <v>0.42718696496450587</v>
      </c>
      <c r="R22" s="72">
        <v>0.40475003832718398</v>
      </c>
      <c r="S22" s="72">
        <v>0.25941222494729288</v>
      </c>
      <c r="T22" s="72">
        <v>0.2921116358428909</v>
      </c>
      <c r="U22" s="72">
        <v>0.48459563377337728</v>
      </c>
      <c r="V22" s="72">
        <v>0.44042855264707448</v>
      </c>
      <c r="W22" s="72">
        <v>0.89179735003398042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0.1998167276575884</v>
      </c>
      <c r="D24" s="72">
        <v>0.12666722276793563</v>
      </c>
      <c r="E24" s="72">
        <v>0.13464342958899517</v>
      </c>
      <c r="F24" s="72">
        <v>0.2737896258155762</v>
      </c>
      <c r="G24" s="72">
        <v>0.1541523609643341</v>
      </c>
      <c r="H24" s="72">
        <v>0.23695518246113803</v>
      </c>
      <c r="I24" s="72">
        <v>0.22689923223045189</v>
      </c>
      <c r="J24" s="72">
        <v>0.43170448584130805</v>
      </c>
      <c r="K24" s="72">
        <v>0.43878168747407059</v>
      </c>
      <c r="L24" s="72">
        <v>0.49056400153512342</v>
      </c>
      <c r="M24" s="72">
        <v>0.2816052831840487</v>
      </c>
      <c r="N24" s="72">
        <v>0.37158860648227443</v>
      </c>
      <c r="O24" s="72">
        <v>0.34658298651673247</v>
      </c>
      <c r="P24" s="72">
        <v>0.23550875627854478</v>
      </c>
      <c r="Q24" s="72">
        <v>0.22854688304121534</v>
      </c>
      <c r="R24" s="72">
        <v>0.23036142524917347</v>
      </c>
      <c r="S24" s="72">
        <v>0.2761363263355574</v>
      </c>
      <c r="T24" s="72">
        <v>0.36137120064819761</v>
      </c>
      <c r="U24" s="72">
        <v>0.42264135279503162</v>
      </c>
      <c r="V24" s="72">
        <v>0.2927433740942183</v>
      </c>
      <c r="W24" s="72">
        <v>0.27947494522483041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2.0219104564037007</v>
      </c>
      <c r="D25" s="74">
        <v>2.0073899245830815</v>
      </c>
      <c r="E25" s="74">
        <v>2.3876864099480803</v>
      </c>
      <c r="F25" s="74">
        <v>2.6954717962896946</v>
      </c>
      <c r="G25" s="74">
        <v>2.075684253149217</v>
      </c>
      <c r="H25" s="74">
        <v>4.3442176627318858</v>
      </c>
      <c r="I25" s="74">
        <v>1.9945741934321011</v>
      </c>
      <c r="J25" s="74">
        <v>1.8934646457328417</v>
      </c>
      <c r="K25" s="74">
        <v>3.1075770776811957</v>
      </c>
      <c r="L25" s="74">
        <v>3.8467070126390155</v>
      </c>
      <c r="M25" s="74">
        <v>1.8208888157544925</v>
      </c>
      <c r="N25" s="74">
        <v>2.7009474836802387</v>
      </c>
      <c r="O25" s="74">
        <v>2.2461373343619222</v>
      </c>
      <c r="P25" s="74">
        <v>2.2803740877055012</v>
      </c>
      <c r="Q25" s="74">
        <v>2.8794173518173651</v>
      </c>
      <c r="R25" s="74">
        <v>2.3631276712338303</v>
      </c>
      <c r="S25" s="74">
        <v>1.604469085221087</v>
      </c>
      <c r="T25" s="74">
        <v>1.8002545377010766</v>
      </c>
      <c r="U25" s="74">
        <v>2.7631281154562992</v>
      </c>
      <c r="V25" s="74">
        <v>1.830922079220114</v>
      </c>
      <c r="W25" s="74">
        <v>1.3696416705981618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0.28884849716365291</v>
      </c>
      <c r="D26" s="77">
        <v>0.25319854869908315</v>
      </c>
      <c r="E26" s="77">
        <v>0.25702564121990479</v>
      </c>
      <c r="F26" s="77">
        <v>0.24407173919704078</v>
      </c>
      <c r="G26" s="77">
        <v>0.22632944302430646</v>
      </c>
      <c r="H26" s="77">
        <v>0.38356383640871716</v>
      </c>
      <c r="I26" s="77">
        <v>0.27794205281025713</v>
      </c>
      <c r="J26" s="77">
        <v>0.22955399734261456</v>
      </c>
      <c r="K26" s="77">
        <v>0.88833100848569013</v>
      </c>
      <c r="L26" s="77">
        <v>0.65162441276991412</v>
      </c>
      <c r="M26" s="77">
        <v>0.4253039954574111</v>
      </c>
      <c r="N26" s="77">
        <v>0.64563630428054242</v>
      </c>
      <c r="O26" s="77">
        <v>0.3941613220975832</v>
      </c>
      <c r="P26" s="77">
        <v>0.42117213391487168</v>
      </c>
      <c r="Q26" s="77">
        <v>0.43418180076465918</v>
      </c>
      <c r="R26" s="77">
        <v>0.4454698963002246</v>
      </c>
      <c r="S26" s="77">
        <v>0.35475623128000777</v>
      </c>
      <c r="T26" s="77">
        <v>0.36629193632815477</v>
      </c>
      <c r="U26" s="77">
        <v>0.46816641872622367</v>
      </c>
      <c r="V26" s="77">
        <v>0.34582343956156264</v>
      </c>
      <c r="W26" s="77">
        <v>0.26566439771127165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1.5452420761818166</v>
      </c>
      <c r="D27" s="69">
        <f t="shared" si="10"/>
        <v>1.5960643075542023</v>
      </c>
      <c r="E27" s="69">
        <f t="shared" si="10"/>
        <v>1.8152310874883488</v>
      </c>
      <c r="F27" s="69">
        <f t="shared" si="10"/>
        <v>1.6958779277820768</v>
      </c>
      <c r="G27" s="69">
        <f t="shared" si="10"/>
        <v>1.7396471285308017</v>
      </c>
      <c r="H27" s="69">
        <f t="shared" si="10"/>
        <v>2.466082679018597</v>
      </c>
      <c r="I27" s="69">
        <f t="shared" si="10"/>
        <v>1.9163531154662081</v>
      </c>
      <c r="J27" s="69">
        <f t="shared" si="10"/>
        <v>1.9936544283311104</v>
      </c>
      <c r="K27" s="69">
        <f t="shared" si="10"/>
        <v>2.476473475481578</v>
      </c>
      <c r="L27" s="69">
        <f t="shared" si="10"/>
        <v>2.4169824906582136</v>
      </c>
      <c r="M27" s="69">
        <f t="shared" si="10"/>
        <v>1.4027384241270366</v>
      </c>
      <c r="N27" s="69">
        <f t="shared" si="10"/>
        <v>1.7665988630313723</v>
      </c>
      <c r="O27" s="69">
        <f t="shared" si="10"/>
        <v>1.2836282647385548</v>
      </c>
      <c r="P27" s="69">
        <f t="shared" si="10"/>
        <v>1.0176692084255807</v>
      </c>
      <c r="Q27" s="69">
        <f t="shared" si="10"/>
        <v>1.4114964956752452</v>
      </c>
      <c r="R27" s="69">
        <f t="shared" ref="R27:V27" si="11">SUM(R28:R32)</f>
        <v>1.3624547410464722</v>
      </c>
      <c r="S27" s="69">
        <f t="shared" si="11"/>
        <v>1.0388286887541267</v>
      </c>
      <c r="T27" s="69">
        <f t="shared" si="11"/>
        <v>1.1331342291910564</v>
      </c>
      <c r="U27" s="69">
        <f t="shared" si="11"/>
        <v>1.5624216387246932</v>
      </c>
      <c r="V27" s="69">
        <f t="shared" si="11"/>
        <v>1.4253650042709802</v>
      </c>
      <c r="W27" s="69">
        <f t="shared" ref="W27" si="12">SUM(W28:W32)</f>
        <v>1.283786249258499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0.61192000239024535</v>
      </c>
      <c r="D29" s="72">
        <v>0.65847403804177795</v>
      </c>
      <c r="E29" s="72">
        <v>0.44838695042212107</v>
      </c>
      <c r="F29" s="72">
        <v>0.43890743522030357</v>
      </c>
      <c r="G29" s="72">
        <v>0.69693580884458828</v>
      </c>
      <c r="H29" s="72">
        <v>0.83173990339115644</v>
      </c>
      <c r="I29" s="72">
        <v>0.70408748126605669</v>
      </c>
      <c r="J29" s="72">
        <v>0.61575536359620819</v>
      </c>
      <c r="K29" s="72">
        <v>1.2663236006871019</v>
      </c>
      <c r="L29" s="72">
        <v>0.96553691257779994</v>
      </c>
      <c r="M29" s="72">
        <v>0.48982099359080328</v>
      </c>
      <c r="N29" s="72">
        <v>0.51399437715336338</v>
      </c>
      <c r="O29" s="72">
        <v>0.40131472384124772</v>
      </c>
      <c r="P29" s="72">
        <v>0.32178874858574735</v>
      </c>
      <c r="Q29" s="72">
        <v>0.40086259009854808</v>
      </c>
      <c r="R29" s="72">
        <v>0.40370965113482293</v>
      </c>
      <c r="S29" s="72">
        <v>0.34128395660517735</v>
      </c>
      <c r="T29" s="72">
        <v>0.33806580932313018</v>
      </c>
      <c r="U29" s="72">
        <v>0.42722414650930596</v>
      </c>
      <c r="V29" s="72">
        <v>0.44403565907916631</v>
      </c>
      <c r="W29" s="72">
        <v>0.36925501563623736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0.12306530530815629</v>
      </c>
      <c r="D30" s="72">
        <v>0.26266147434734599</v>
      </c>
      <c r="E30" s="72">
        <v>0.30106121339426251</v>
      </c>
      <c r="F30" s="72">
        <v>0.28296454790284065</v>
      </c>
      <c r="G30" s="72">
        <v>0.14414682733258544</v>
      </c>
      <c r="H30" s="72">
        <v>0.18408836862229772</v>
      </c>
      <c r="I30" s="72">
        <v>0.13092426791843306</v>
      </c>
      <c r="J30" s="72">
        <v>0.28359766032310718</v>
      </c>
      <c r="K30" s="72">
        <v>0.28888047888564961</v>
      </c>
      <c r="L30" s="72">
        <v>0.28408950012681178</v>
      </c>
      <c r="M30" s="72">
        <v>0.17930351698383515</v>
      </c>
      <c r="N30" s="72">
        <v>0.18617791361408439</v>
      </c>
      <c r="O30" s="72">
        <v>0.10052445704959549</v>
      </c>
      <c r="P30" s="72">
        <v>6.2044370036468031E-2</v>
      </c>
      <c r="Q30" s="72">
        <v>0.14460188742781743</v>
      </c>
      <c r="R30" s="72">
        <v>0.16239385622605021</v>
      </c>
      <c r="S30" s="72">
        <v>0.13047962827608661</v>
      </c>
      <c r="T30" s="72">
        <v>0.12796923296554885</v>
      </c>
      <c r="U30" s="72">
        <v>0.13041078929713903</v>
      </c>
      <c r="V30" s="72">
        <v>0.11771019366893518</v>
      </c>
      <c r="W30" s="72">
        <v>7.798977526677961E-2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3.4665677751407747E-2</v>
      </c>
      <c r="D31" s="72">
        <v>5.2461965759634438E-2</v>
      </c>
      <c r="E31" s="72">
        <v>6.3911084982871236E-2</v>
      </c>
      <c r="F31" s="72">
        <v>6.1722654757838585E-2</v>
      </c>
      <c r="G31" s="72">
        <v>0.1651312026375811</v>
      </c>
      <c r="H31" s="72">
        <v>0.22392089930954037</v>
      </c>
      <c r="I31" s="72">
        <v>0.23304338098187991</v>
      </c>
      <c r="J31" s="72">
        <v>0.22074393031910247</v>
      </c>
      <c r="K31" s="72">
        <v>0.18610986674719276</v>
      </c>
      <c r="L31" s="72">
        <v>0.16093320099158462</v>
      </c>
      <c r="M31" s="72">
        <v>0.10117791669404834</v>
      </c>
      <c r="N31" s="72">
        <v>0.11718316983007264</v>
      </c>
      <c r="O31" s="72">
        <v>8.3599174886872685E-2</v>
      </c>
      <c r="P31" s="72">
        <v>3.8360168183589581E-2</v>
      </c>
      <c r="Q31" s="72">
        <v>5.4725505829144379E-2</v>
      </c>
      <c r="R31" s="72">
        <v>6.0978479211896627E-2</v>
      </c>
      <c r="S31" s="72">
        <v>3.7036784407536702E-2</v>
      </c>
      <c r="T31" s="72">
        <v>4.4489669286388728E-2</v>
      </c>
      <c r="U31" s="72">
        <v>7.4175404221170832E-2</v>
      </c>
      <c r="V31" s="72">
        <v>9.8949739259864403E-2</v>
      </c>
      <c r="W31" s="72">
        <v>0.10873179713304021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0.77559109073200727</v>
      </c>
      <c r="D32" s="77">
        <v>0.62246682940544373</v>
      </c>
      <c r="E32" s="77">
        <v>1.0018718386890939</v>
      </c>
      <c r="F32" s="77">
        <v>0.91228328990109409</v>
      </c>
      <c r="G32" s="77">
        <v>0.73343328971604704</v>
      </c>
      <c r="H32" s="77">
        <v>1.2263335076956028</v>
      </c>
      <c r="I32" s="77">
        <v>0.84829798529983858</v>
      </c>
      <c r="J32" s="77">
        <v>0.87355747409269269</v>
      </c>
      <c r="K32" s="77">
        <v>0.73515952916163396</v>
      </c>
      <c r="L32" s="77">
        <v>1.0064228769620174</v>
      </c>
      <c r="M32" s="77">
        <v>0.63243599685834995</v>
      </c>
      <c r="N32" s="77">
        <v>0.94924340243385197</v>
      </c>
      <c r="O32" s="77">
        <v>0.69818990896083888</v>
      </c>
      <c r="P32" s="77">
        <v>0.59547592161977581</v>
      </c>
      <c r="Q32" s="77">
        <v>0.81130651231973527</v>
      </c>
      <c r="R32" s="77">
        <v>0.73537275447370254</v>
      </c>
      <c r="S32" s="77">
        <v>0.53002831946532614</v>
      </c>
      <c r="T32" s="77">
        <v>0.62260951761598871</v>
      </c>
      <c r="U32" s="77">
        <v>0.93061129869707726</v>
      </c>
      <c r="V32" s="77">
        <v>0.76466941226301433</v>
      </c>
      <c r="W32" s="77">
        <v>0.72780966122244184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21.103935398920704</v>
      </c>
      <c r="D3" s="65">
        <f t="shared" si="0"/>
        <v>20.589883019319512</v>
      </c>
      <c r="E3" s="65">
        <f t="shared" si="0"/>
        <v>22.35509971113536</v>
      </c>
      <c r="F3" s="65">
        <f t="shared" si="0"/>
        <v>21.948779881252197</v>
      </c>
      <c r="G3" s="65">
        <f t="shared" si="0"/>
        <v>23.396276359052031</v>
      </c>
      <c r="H3" s="65">
        <f t="shared" si="0"/>
        <v>30.410779555210613</v>
      </c>
      <c r="I3" s="65">
        <f t="shared" si="0"/>
        <v>25.417061614144867</v>
      </c>
      <c r="J3" s="65">
        <f t="shared" si="0"/>
        <v>25.685441308525366</v>
      </c>
      <c r="K3" s="65">
        <f t="shared" si="0"/>
        <v>34.912448010742487</v>
      </c>
      <c r="L3" s="65">
        <f t="shared" si="0"/>
        <v>39.152201660780058</v>
      </c>
      <c r="M3" s="65">
        <f t="shared" si="0"/>
        <v>22.363153702150544</v>
      </c>
      <c r="N3" s="65">
        <f t="shared" si="0"/>
        <v>27.305770105367902</v>
      </c>
      <c r="O3" s="65">
        <f t="shared" si="0"/>
        <v>19.009010502148342</v>
      </c>
      <c r="P3" s="65">
        <f t="shared" si="0"/>
        <v>12.096028591671255</v>
      </c>
      <c r="Q3" s="65">
        <f t="shared" si="0"/>
        <v>18.650109310941481</v>
      </c>
      <c r="R3" s="65">
        <f t="shared" ref="R3:V3" si="1">SUM(R4,R15,R17,R27)</f>
        <v>18.290637816584411</v>
      </c>
      <c r="S3" s="65">
        <f t="shared" si="1"/>
        <v>13.788676165107132</v>
      </c>
      <c r="T3" s="65">
        <f t="shared" si="1"/>
        <v>14.14760589918029</v>
      </c>
      <c r="U3" s="65">
        <f t="shared" si="1"/>
        <v>19.058324173330309</v>
      </c>
      <c r="V3" s="65">
        <f t="shared" si="1"/>
        <v>13.644576925282182</v>
      </c>
      <c r="W3" s="65">
        <f t="shared" ref="W3" si="2">SUM(W4,W15,W17,W27)</f>
        <v>13.276089704233211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17.24828252548286</v>
      </c>
      <c r="D4" s="69">
        <f t="shared" si="3"/>
        <v>16.370819460347434</v>
      </c>
      <c r="E4" s="69">
        <f t="shared" si="3"/>
        <v>17.624375998271137</v>
      </c>
      <c r="F4" s="69">
        <f t="shared" si="3"/>
        <v>17.259712023921974</v>
      </c>
      <c r="G4" s="69">
        <f t="shared" si="3"/>
        <v>18.835602745765517</v>
      </c>
      <c r="H4" s="69">
        <f t="shared" si="3"/>
        <v>23.241678417687041</v>
      </c>
      <c r="I4" s="69">
        <f t="shared" si="3"/>
        <v>19.661881550158988</v>
      </c>
      <c r="J4" s="69">
        <f t="shared" si="3"/>
        <v>19.661935152701073</v>
      </c>
      <c r="K4" s="69">
        <f t="shared" si="3"/>
        <v>26.625169712696888</v>
      </c>
      <c r="L4" s="69">
        <f t="shared" si="3"/>
        <v>29.979626766890966</v>
      </c>
      <c r="M4" s="69">
        <f t="shared" si="3"/>
        <v>16.790437782220035</v>
      </c>
      <c r="N4" s="69">
        <f t="shared" si="3"/>
        <v>19.928374070889113</v>
      </c>
      <c r="O4" s="69">
        <f t="shared" si="3"/>
        <v>13.776972019727237</v>
      </c>
      <c r="P4" s="69">
        <f t="shared" si="3"/>
        <v>8.3713146436995345</v>
      </c>
      <c r="Q4" s="69">
        <f t="shared" si="3"/>
        <v>13.019930509573886</v>
      </c>
      <c r="R4" s="69">
        <f t="shared" ref="R4:V4" si="4">SUM(R5:R14)</f>
        <v>13.168257777844184</v>
      </c>
      <c r="S4" s="69">
        <f t="shared" si="4"/>
        <v>9.5416743761300911</v>
      </c>
      <c r="T4" s="69">
        <f t="shared" si="4"/>
        <v>9.7038040719417342</v>
      </c>
      <c r="U4" s="69">
        <f t="shared" si="4"/>
        <v>12.719618124304025</v>
      </c>
      <c r="V4" s="69">
        <f t="shared" si="4"/>
        <v>9.24699501904621</v>
      </c>
      <c r="W4" s="69">
        <f t="shared" ref="W4" si="5">SUM(W5:W14)</f>
        <v>8.8254703075277163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0.40546352102055255</v>
      </c>
      <c r="D6" s="72">
        <v>0.46093169766161074</v>
      </c>
      <c r="E6" s="72">
        <v>0.52370364380439205</v>
      </c>
      <c r="F6" s="72">
        <v>0.35918967828011111</v>
      </c>
      <c r="G6" s="72">
        <v>0</v>
      </c>
      <c r="H6" s="72">
        <v>0</v>
      </c>
      <c r="I6" s="72">
        <v>0.14918975235051102</v>
      </c>
      <c r="J6" s="72">
        <v>0.46613262496705538</v>
      </c>
      <c r="K6" s="72">
        <v>0.31084759588771416</v>
      </c>
      <c r="L6" s="72">
        <v>0.36962642673323282</v>
      </c>
      <c r="M6" s="72">
        <v>0.36491517130282236</v>
      </c>
      <c r="N6" s="72">
        <v>0.20116819483157156</v>
      </c>
      <c r="O6" s="72">
        <v>0.21145279433189543</v>
      </c>
      <c r="P6" s="72">
        <v>8.0504732513214675E-2</v>
      </c>
      <c r="Q6" s="72">
        <v>0.30254245644361727</v>
      </c>
      <c r="R6" s="72">
        <v>0.32590475147587145</v>
      </c>
      <c r="S6" s="72">
        <v>0.19892255808485559</v>
      </c>
      <c r="T6" s="72">
        <v>0.13880217218103774</v>
      </c>
      <c r="U6" s="72">
        <v>0</v>
      </c>
      <c r="V6" s="72">
        <v>0</v>
      </c>
      <c r="W6" s="72">
        <v>3.9581188169162042E-2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4.283647999747151</v>
      </c>
      <c r="D7" s="72">
        <v>4.6226159225988557</v>
      </c>
      <c r="E7" s="72">
        <v>6.4512568993465367</v>
      </c>
      <c r="F7" s="72">
        <v>4.1680437764576102</v>
      </c>
      <c r="G7" s="72">
        <v>0</v>
      </c>
      <c r="H7" s="72">
        <v>0.69961077240727665</v>
      </c>
      <c r="I7" s="72">
        <v>0</v>
      </c>
      <c r="J7" s="72">
        <v>3.4588285120400308</v>
      </c>
      <c r="K7" s="72">
        <v>4.9039630316748033</v>
      </c>
      <c r="L7" s="72">
        <v>6.3268908470349414</v>
      </c>
      <c r="M7" s="72">
        <v>1.6729142978245304</v>
      </c>
      <c r="N7" s="72">
        <v>1.9552311320160203</v>
      </c>
      <c r="O7" s="72">
        <v>0.8650435634925957</v>
      </c>
      <c r="P7" s="72">
        <v>0</v>
      </c>
      <c r="Q7" s="72">
        <v>0</v>
      </c>
      <c r="R7" s="72">
        <v>0.11945164173940012</v>
      </c>
      <c r="S7" s="72">
        <v>1.2021662450105555</v>
      </c>
      <c r="T7" s="72">
        <v>1.6893271984351301</v>
      </c>
      <c r="U7" s="72">
        <v>1.8311275548197337</v>
      </c>
      <c r="V7" s="72">
        <v>0.50351431548425241</v>
      </c>
      <c r="W7" s="72">
        <v>0.24948276068731579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1.2305357263518459</v>
      </c>
      <c r="D8" s="72">
        <v>2.3716747265098186</v>
      </c>
      <c r="E8" s="72">
        <v>2.5579589558902405</v>
      </c>
      <c r="F8" s="72">
        <v>2.5681187260950935</v>
      </c>
      <c r="G8" s="72">
        <v>1.4162918867866356</v>
      </c>
      <c r="H8" s="72">
        <v>1.6484335491935729</v>
      </c>
      <c r="I8" s="72">
        <v>1.2084327973116451</v>
      </c>
      <c r="J8" s="72">
        <v>2.5489231097572698</v>
      </c>
      <c r="K8" s="72">
        <v>2.9962795085971372</v>
      </c>
      <c r="L8" s="72">
        <v>3.2244969885545545</v>
      </c>
      <c r="M8" s="72">
        <v>1.9589930787690542</v>
      </c>
      <c r="N8" s="72">
        <v>1.8606845401219283</v>
      </c>
      <c r="O8" s="72">
        <v>1.0218130604907254</v>
      </c>
      <c r="P8" s="72">
        <v>0.66769915486158127</v>
      </c>
      <c r="Q8" s="72">
        <v>1.8735233241442575</v>
      </c>
      <c r="R8" s="72">
        <v>2.7047838170512213</v>
      </c>
      <c r="S8" s="72">
        <v>2.0497054250580575</v>
      </c>
      <c r="T8" s="72">
        <v>1.4785705925686286</v>
      </c>
      <c r="U8" s="72">
        <v>1.1875533818535096</v>
      </c>
      <c r="V8" s="72">
        <v>0.65815587547685106</v>
      </c>
      <c r="W8" s="72">
        <v>0.68297751632872561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8.3363141689130984</v>
      </c>
      <c r="D9" s="72">
        <v>6.3009054537743356</v>
      </c>
      <c r="E9" s="72">
        <v>5.3006073852462556</v>
      </c>
      <c r="F9" s="72">
        <v>6.5800259944970403</v>
      </c>
      <c r="G9" s="72">
        <v>14.499178400455884</v>
      </c>
      <c r="H9" s="72">
        <v>16.809555095549246</v>
      </c>
      <c r="I9" s="72">
        <v>15.474384735138738</v>
      </c>
      <c r="J9" s="72">
        <v>8.8779107999757656</v>
      </c>
      <c r="K9" s="72">
        <v>13.708043063480986</v>
      </c>
      <c r="L9" s="72">
        <v>14.862586024167104</v>
      </c>
      <c r="M9" s="72">
        <v>9.8340649747589275</v>
      </c>
      <c r="N9" s="72">
        <v>11.836105719576494</v>
      </c>
      <c r="O9" s="72">
        <v>8.2613640872927725</v>
      </c>
      <c r="P9" s="72">
        <v>3.9858072724328264</v>
      </c>
      <c r="Q9" s="72">
        <v>6.2613457605544154</v>
      </c>
      <c r="R9" s="72">
        <v>5.2585603070581604</v>
      </c>
      <c r="S9" s="72">
        <v>2.8710239017196018</v>
      </c>
      <c r="T9" s="72">
        <v>3.1920448875632967</v>
      </c>
      <c r="U9" s="72">
        <v>5.327148856232836</v>
      </c>
      <c r="V9" s="72">
        <v>4.2338105793015535</v>
      </c>
      <c r="W9" s="72">
        <v>5.2149252378842821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2.292442431130258</v>
      </c>
      <c r="D11" s="72">
        <v>1.5587684967406368</v>
      </c>
      <c r="E11" s="72">
        <v>1.6712259373251928</v>
      </c>
      <c r="F11" s="72">
        <v>2.5608014307750677</v>
      </c>
      <c r="G11" s="72">
        <v>2.0844080177772262</v>
      </c>
      <c r="H11" s="72">
        <v>2.6860412644797824</v>
      </c>
      <c r="I11" s="72">
        <v>1.7086953996431757</v>
      </c>
      <c r="J11" s="72">
        <v>2.5729566585880583</v>
      </c>
      <c r="K11" s="72">
        <v>2.6866601343709133</v>
      </c>
      <c r="L11" s="72">
        <v>2.8614908743636902</v>
      </c>
      <c r="M11" s="72">
        <v>1.2491291242675608</v>
      </c>
      <c r="N11" s="72">
        <v>1.331812304201623</v>
      </c>
      <c r="O11" s="72">
        <v>1.1553694493745696</v>
      </c>
      <c r="P11" s="72">
        <v>0.56519921175601562</v>
      </c>
      <c r="Q11" s="72">
        <v>1.4918274898202952</v>
      </c>
      <c r="R11" s="72">
        <v>1.8811556615359992</v>
      </c>
      <c r="S11" s="72">
        <v>1.2573645471823125</v>
      </c>
      <c r="T11" s="72">
        <v>1.0756157192162259</v>
      </c>
      <c r="U11" s="72">
        <v>1.1544735551985705</v>
      </c>
      <c r="V11" s="72">
        <v>0.88461053850661431</v>
      </c>
      <c r="W11" s="72">
        <v>0.83853953888918964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0.10258218070697284</v>
      </c>
      <c r="D12" s="72">
        <v>0.17753229856060598</v>
      </c>
      <c r="E12" s="72">
        <v>0.2612527047011366</v>
      </c>
      <c r="F12" s="72">
        <v>0.44229658424252405</v>
      </c>
      <c r="G12" s="72">
        <v>0.54370934851465857</v>
      </c>
      <c r="H12" s="72">
        <v>0.82801466289000691</v>
      </c>
      <c r="I12" s="72">
        <v>0.70752020413618821</v>
      </c>
      <c r="J12" s="72">
        <v>0.91088052837316691</v>
      </c>
      <c r="K12" s="72">
        <v>1.1619869248958119</v>
      </c>
      <c r="L12" s="72">
        <v>1.6355271468942119</v>
      </c>
      <c r="M12" s="72">
        <v>1.4320096756311766</v>
      </c>
      <c r="N12" s="72">
        <v>2.2541503165326517</v>
      </c>
      <c r="O12" s="72">
        <v>1.8603902082753354</v>
      </c>
      <c r="P12" s="72">
        <v>2.5681673179818478</v>
      </c>
      <c r="Q12" s="72">
        <v>2.7725631513292597</v>
      </c>
      <c r="R12" s="72">
        <v>2.5119405797267871</v>
      </c>
      <c r="S12" s="72">
        <v>1.5244254902822167</v>
      </c>
      <c r="T12" s="72">
        <v>1.6154475753981032</v>
      </c>
      <c r="U12" s="72">
        <v>1.8418122990583246</v>
      </c>
      <c r="V12" s="72">
        <v>1.8575942487960682</v>
      </c>
      <c r="W12" s="72">
        <v>1.5059646065972816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0.3626094334439694</v>
      </c>
      <c r="D13" s="74">
        <v>0.63295229239841766</v>
      </c>
      <c r="E13" s="74">
        <v>0.57415649724610784</v>
      </c>
      <c r="F13" s="74">
        <v>0.34092558713889548</v>
      </c>
      <c r="G13" s="74">
        <v>0.1196378856546991</v>
      </c>
      <c r="H13" s="74">
        <v>0.35457619087836334</v>
      </c>
      <c r="I13" s="74">
        <v>0.24269214894751895</v>
      </c>
      <c r="J13" s="74">
        <v>0.59758285929315436</v>
      </c>
      <c r="K13" s="74">
        <v>0.55132789132360283</v>
      </c>
      <c r="L13" s="74">
        <v>0.34983614957014164</v>
      </c>
      <c r="M13" s="74">
        <v>0.106773055383953</v>
      </c>
      <c r="N13" s="74">
        <v>0.3026226041790307</v>
      </c>
      <c r="O13" s="74">
        <v>0.28615246421896706</v>
      </c>
      <c r="P13" s="74">
        <v>0.45435609181104386</v>
      </c>
      <c r="Q13" s="74">
        <v>0.21790058397954046</v>
      </c>
      <c r="R13" s="74">
        <v>0.25382692243134491</v>
      </c>
      <c r="S13" s="74">
        <v>0.34173506109560964</v>
      </c>
      <c r="T13" s="74">
        <v>0.41963796247786339</v>
      </c>
      <c r="U13" s="74">
        <v>1.2725747331443467</v>
      </c>
      <c r="V13" s="74">
        <v>1.0504260185133332</v>
      </c>
      <c r="W13" s="74">
        <v>0.23123621681632353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0.234687064169015</v>
      </c>
      <c r="D14" s="76">
        <v>0.2454385721031549</v>
      </c>
      <c r="E14" s="76">
        <v>0.28421397471127852</v>
      </c>
      <c r="F14" s="76">
        <v>0.24031024643563251</v>
      </c>
      <c r="G14" s="76">
        <v>0.17237720657641448</v>
      </c>
      <c r="H14" s="76">
        <v>0.21544688228879438</v>
      </c>
      <c r="I14" s="76">
        <v>0.17096651263121013</v>
      </c>
      <c r="J14" s="76">
        <v>0.22872005970656992</v>
      </c>
      <c r="K14" s="76">
        <v>0.30606156246592159</v>
      </c>
      <c r="L14" s="76">
        <v>0.34917230957309303</v>
      </c>
      <c r="M14" s="76">
        <v>0.17163840428201024</v>
      </c>
      <c r="N14" s="76">
        <v>0.18659925942979014</v>
      </c>
      <c r="O14" s="76">
        <v>0.11538639225037577</v>
      </c>
      <c r="P14" s="76">
        <v>4.9580862343007112E-2</v>
      </c>
      <c r="Q14" s="76">
        <v>0.10022774330250074</v>
      </c>
      <c r="R14" s="76">
        <v>0.11263409682539982</v>
      </c>
      <c r="S14" s="76">
        <v>9.6331147696880393E-2</v>
      </c>
      <c r="T14" s="76">
        <v>9.435796410144906E-2</v>
      </c>
      <c r="U14" s="76">
        <v>0.10492774399670576</v>
      </c>
      <c r="V14" s="76">
        <v>5.8883442967537364E-2</v>
      </c>
      <c r="W14" s="76">
        <v>6.2763242155434787E-2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0.15033382085047942</v>
      </c>
      <c r="D15" s="69">
        <f t="shared" si="6"/>
        <v>0.18636468724012659</v>
      </c>
      <c r="E15" s="69">
        <f t="shared" si="6"/>
        <v>0.33878549649862222</v>
      </c>
      <c r="F15" s="69">
        <f t="shared" si="6"/>
        <v>0.19540097282207647</v>
      </c>
      <c r="G15" s="69">
        <f t="shared" si="6"/>
        <v>0.29143936297796685</v>
      </c>
      <c r="H15" s="69">
        <f t="shared" si="6"/>
        <v>0.39308940895703592</v>
      </c>
      <c r="I15" s="69">
        <f t="shared" si="6"/>
        <v>0.61831842263867942</v>
      </c>
      <c r="J15" s="69">
        <f t="shared" si="6"/>
        <v>0.62805548245322484</v>
      </c>
      <c r="K15" s="69">
        <f t="shared" si="6"/>
        <v>0.57185663176801416</v>
      </c>
      <c r="L15" s="69">
        <f t="shared" si="6"/>
        <v>0.90532447990208575</v>
      </c>
      <c r="M15" s="69">
        <f t="shared" si="6"/>
        <v>0.74518750253936605</v>
      </c>
      <c r="N15" s="69">
        <f t="shared" si="6"/>
        <v>1.2239789697921841</v>
      </c>
      <c r="O15" s="69">
        <f t="shared" si="6"/>
        <v>0.7795197526550206</v>
      </c>
      <c r="P15" s="69">
        <f t="shared" si="6"/>
        <v>0.23780091645829862</v>
      </c>
      <c r="Q15" s="69">
        <f t="shared" si="6"/>
        <v>0.82401969132538455</v>
      </c>
      <c r="R15" s="69">
        <f t="shared" si="6"/>
        <v>0.53424784649805146</v>
      </c>
      <c r="S15" s="69">
        <f t="shared" si="6"/>
        <v>0.75178469776645973</v>
      </c>
      <c r="T15" s="69">
        <f t="shared" si="6"/>
        <v>0.58925841178240279</v>
      </c>
      <c r="U15" s="69">
        <f t="shared" si="6"/>
        <v>0.98842480006015987</v>
      </c>
      <c r="V15" s="69">
        <f t="shared" si="6"/>
        <v>0.55493167528566789</v>
      </c>
      <c r="W15" s="69">
        <f t="shared" si="6"/>
        <v>0.77127403892475466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0.15033382085047942</v>
      </c>
      <c r="D16" s="72">
        <v>0.18636468724012659</v>
      </c>
      <c r="E16" s="72">
        <v>0.33878549649862222</v>
      </c>
      <c r="F16" s="72">
        <v>0.19540097282207647</v>
      </c>
      <c r="G16" s="72">
        <v>0.29143936297796685</v>
      </c>
      <c r="H16" s="72">
        <v>0.39308940895703592</v>
      </c>
      <c r="I16" s="72">
        <v>0.61831842263867942</v>
      </c>
      <c r="J16" s="72">
        <v>0.62805548245322484</v>
      </c>
      <c r="K16" s="72">
        <v>0.57185663176801416</v>
      </c>
      <c r="L16" s="72">
        <v>0.90532447990208575</v>
      </c>
      <c r="M16" s="72">
        <v>0.74518750253936605</v>
      </c>
      <c r="N16" s="72">
        <v>1.2239789697921841</v>
      </c>
      <c r="O16" s="72">
        <v>0.7795197526550206</v>
      </c>
      <c r="P16" s="72">
        <v>0.23780091645829862</v>
      </c>
      <c r="Q16" s="72">
        <v>0.82401969132538455</v>
      </c>
      <c r="R16" s="72">
        <v>0.53424784649805146</v>
      </c>
      <c r="S16" s="72">
        <v>0.75178469776645973</v>
      </c>
      <c r="T16" s="72">
        <v>0.58925841178240279</v>
      </c>
      <c r="U16" s="72">
        <v>0.98842480006015987</v>
      </c>
      <c r="V16" s="72">
        <v>0.55493167528566789</v>
      </c>
      <c r="W16" s="72">
        <v>0.77127403892475466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2.6330634208472832</v>
      </c>
      <c r="D17" s="69">
        <f t="shared" si="7"/>
        <v>2.9522694008226567</v>
      </c>
      <c r="E17" s="69">
        <f t="shared" si="7"/>
        <v>3.1168530584331662</v>
      </c>
      <c r="F17" s="69">
        <f t="shared" si="7"/>
        <v>3.3044595098708802</v>
      </c>
      <c r="G17" s="69">
        <f t="shared" si="7"/>
        <v>3.0829960622334718</v>
      </c>
      <c r="H17" s="69">
        <f t="shared" si="7"/>
        <v>5.0624589910733464</v>
      </c>
      <c r="I17" s="69">
        <f t="shared" si="7"/>
        <v>3.8225206501600981</v>
      </c>
      <c r="J17" s="69">
        <f t="shared" si="7"/>
        <v>4.027125518023368</v>
      </c>
      <c r="K17" s="69">
        <f t="shared" si="7"/>
        <v>6.0656527634151312</v>
      </c>
      <c r="L17" s="69">
        <f t="shared" si="7"/>
        <v>6.6070767330279097</v>
      </c>
      <c r="M17" s="69">
        <f t="shared" si="7"/>
        <v>3.8546243569356293</v>
      </c>
      <c r="N17" s="69">
        <f t="shared" si="7"/>
        <v>4.8987768023597109</v>
      </c>
      <c r="O17" s="69">
        <f t="shared" si="7"/>
        <v>3.5358209574989004</v>
      </c>
      <c r="P17" s="69">
        <f t="shared" si="7"/>
        <v>2.7476920985135522</v>
      </c>
      <c r="Q17" s="69">
        <f t="shared" si="7"/>
        <v>3.7769355927280848</v>
      </c>
      <c r="R17" s="69">
        <f t="shared" ref="R17:V17" si="8">SUM(R18:R26)</f>
        <v>3.595073197737034</v>
      </c>
      <c r="S17" s="69">
        <f t="shared" si="8"/>
        <v>2.7353459956506576</v>
      </c>
      <c r="T17" s="69">
        <f t="shared" si="8"/>
        <v>3.0058401593296251</v>
      </c>
      <c r="U17" s="69">
        <f t="shared" si="8"/>
        <v>4.1494257866945077</v>
      </c>
      <c r="V17" s="69">
        <f t="shared" si="8"/>
        <v>2.7580902500462248</v>
      </c>
      <c r="W17" s="69">
        <f t="shared" ref="W17" si="9">SUM(W18:W26)</f>
        <v>2.6861017809474674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0.14252932454973</v>
      </c>
      <c r="D19" s="72">
        <v>0.15024541854450618</v>
      </c>
      <c r="E19" s="72">
        <v>7.3537083781708618E-2</v>
      </c>
      <c r="F19" s="72">
        <v>7.5782863151401772E-2</v>
      </c>
      <c r="G19" s="72">
        <v>0.12575413824804255</v>
      </c>
      <c r="H19" s="72">
        <v>0.14971973546061909</v>
      </c>
      <c r="I19" s="72">
        <v>0.11447792052634619</v>
      </c>
      <c r="J19" s="72">
        <v>9.0296453615011096E-2</v>
      </c>
      <c r="K19" s="72">
        <v>0.15269822926614707</v>
      </c>
      <c r="L19" s="72">
        <v>0.14066689907456398</v>
      </c>
      <c r="M19" s="72">
        <v>9.1058119098926776E-2</v>
      </c>
      <c r="N19" s="72">
        <v>8.5212767961630631E-2</v>
      </c>
      <c r="O19" s="72">
        <v>6.342848844051914E-2</v>
      </c>
      <c r="P19" s="72">
        <v>7.8114329876762867E-2</v>
      </c>
      <c r="Q19" s="72">
        <v>0.18057110654566025</v>
      </c>
      <c r="R19" s="72">
        <v>0.14460674299872167</v>
      </c>
      <c r="S19" s="72">
        <v>7.4582769081033298E-2</v>
      </c>
      <c r="T19" s="72">
        <v>6.7381670013445485E-2</v>
      </c>
      <c r="U19" s="72">
        <v>7.966740083672251E-2</v>
      </c>
      <c r="V19" s="72">
        <v>3.1768395724213118E-2</v>
      </c>
      <c r="W19" s="72">
        <v>7.0251350045371294E-2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0.2242353259537879</v>
      </c>
      <c r="D20" s="72">
        <v>0.32020531885634712</v>
      </c>
      <c r="E20" s="72">
        <v>0.2622728811166678</v>
      </c>
      <c r="F20" s="72">
        <v>0.14175990570431196</v>
      </c>
      <c r="G20" s="72">
        <v>0</v>
      </c>
      <c r="H20" s="72">
        <v>0</v>
      </c>
      <c r="I20" s="72">
        <v>0</v>
      </c>
      <c r="J20" s="72">
        <v>0.36863132536192755</v>
      </c>
      <c r="K20" s="72">
        <v>0.48838958162579948</v>
      </c>
      <c r="L20" s="72">
        <v>0.67253342332933885</v>
      </c>
      <c r="M20" s="72">
        <v>0.17212426809099174</v>
      </c>
      <c r="N20" s="72">
        <v>0.27689430878648186</v>
      </c>
      <c r="O20" s="72">
        <v>0.1332189392705066</v>
      </c>
      <c r="P20" s="72">
        <v>0</v>
      </c>
      <c r="Q20" s="72">
        <v>0</v>
      </c>
      <c r="R20" s="72">
        <v>6.4979580134022349E-3</v>
      </c>
      <c r="S20" s="72">
        <v>8.6721502240902817E-2</v>
      </c>
      <c r="T20" s="72">
        <v>0.20677560258934874</v>
      </c>
      <c r="U20" s="72">
        <v>0.31785635576315224</v>
      </c>
      <c r="V20" s="72">
        <v>0.11918449322356094</v>
      </c>
      <c r="W20" s="72">
        <v>2.6464838195512208E-2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0.18393756643980386</v>
      </c>
      <c r="D21" s="72">
        <v>0.42202592415002216</v>
      </c>
      <c r="E21" s="72">
        <v>0.44882056873196613</v>
      </c>
      <c r="F21" s="72">
        <v>0.48021751966183401</v>
      </c>
      <c r="G21" s="72">
        <v>0.22650829063458736</v>
      </c>
      <c r="H21" s="72">
        <v>0.33734494256530589</v>
      </c>
      <c r="I21" s="72">
        <v>0.22933904618562403</v>
      </c>
      <c r="J21" s="72">
        <v>0.50764814062314356</v>
      </c>
      <c r="K21" s="72">
        <v>0.6555376915463399</v>
      </c>
      <c r="L21" s="72">
        <v>0.68713630029257022</v>
      </c>
      <c r="M21" s="72">
        <v>0.43498000956344041</v>
      </c>
      <c r="N21" s="72">
        <v>0.44518006655914916</v>
      </c>
      <c r="O21" s="72">
        <v>0.24247203449856786</v>
      </c>
      <c r="P21" s="72">
        <v>0.17158313049837656</v>
      </c>
      <c r="Q21" s="72">
        <v>0.49001411618068635</v>
      </c>
      <c r="R21" s="72">
        <v>0.69483641005663255</v>
      </c>
      <c r="S21" s="72">
        <v>0.54067471336081974</v>
      </c>
      <c r="T21" s="72">
        <v>0.41210628206452654</v>
      </c>
      <c r="U21" s="72">
        <v>0.34128702423073731</v>
      </c>
      <c r="V21" s="72">
        <v>0.17547890447909098</v>
      </c>
      <c r="W21" s="72">
        <v>0.19246187405713958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0.25795175004584886</v>
      </c>
      <c r="D22" s="72">
        <v>0.33892915350296532</v>
      </c>
      <c r="E22" s="72">
        <v>0.33941958275700912</v>
      </c>
      <c r="F22" s="72">
        <v>0.29722125504583924</v>
      </c>
      <c r="G22" s="72">
        <v>0.95811734013037542</v>
      </c>
      <c r="H22" s="72">
        <v>1.0205623481481028</v>
      </c>
      <c r="I22" s="72">
        <v>1.6415647661603996</v>
      </c>
      <c r="J22" s="72">
        <v>1.1637186267894659</v>
      </c>
      <c r="K22" s="72">
        <v>1.3654959924990808</v>
      </c>
      <c r="L22" s="72">
        <v>1.3762879516216306</v>
      </c>
      <c r="M22" s="72">
        <v>1.2230792949424973</v>
      </c>
      <c r="N22" s="72">
        <v>1.2285948566250304</v>
      </c>
      <c r="O22" s="72">
        <v>0.80136708542885016</v>
      </c>
      <c r="P22" s="72">
        <v>0.21622841638920684</v>
      </c>
      <c r="Q22" s="72">
        <v>0.34469420046510774</v>
      </c>
      <c r="R22" s="72">
        <v>0.33265487989690368</v>
      </c>
      <c r="S22" s="72">
        <v>0.21756157624978439</v>
      </c>
      <c r="T22" s="72">
        <v>0.24991512917477499</v>
      </c>
      <c r="U22" s="72">
        <v>0.42212696414219264</v>
      </c>
      <c r="V22" s="72">
        <v>0.38939211267140289</v>
      </c>
      <c r="W22" s="72">
        <v>0.79780336805292063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0.16598213472838697</v>
      </c>
      <c r="D24" s="72">
        <v>0.10550020508427672</v>
      </c>
      <c r="E24" s="72">
        <v>0.11245062241311067</v>
      </c>
      <c r="F24" s="72">
        <v>0.2292885302587683</v>
      </c>
      <c r="G24" s="72">
        <v>0.12945817426472947</v>
      </c>
      <c r="H24" s="72">
        <v>0.19956371742868115</v>
      </c>
      <c r="I24" s="72">
        <v>0.19165156036511094</v>
      </c>
      <c r="J24" s="72">
        <v>0.36574788663236024</v>
      </c>
      <c r="K24" s="72">
        <v>0.37293385297023002</v>
      </c>
      <c r="L24" s="72">
        <v>0.41835403096135809</v>
      </c>
      <c r="M24" s="72">
        <v>0.24127336866915322</v>
      </c>
      <c r="N24" s="72">
        <v>0.32036820159823637</v>
      </c>
      <c r="O24" s="72">
        <v>0.3012510595517543</v>
      </c>
      <c r="P24" s="72">
        <v>0.20663895303204974</v>
      </c>
      <c r="Q24" s="72">
        <v>0.20230122289144981</v>
      </c>
      <c r="R24" s="72">
        <v>0.20527500690630729</v>
      </c>
      <c r="S24" s="72">
        <v>0.24765984904497595</v>
      </c>
      <c r="T24" s="72">
        <v>0.32611979024615523</v>
      </c>
      <c r="U24" s="72">
        <v>0.38366882319517071</v>
      </c>
      <c r="V24" s="72">
        <v>0.26723029974219048</v>
      </c>
      <c r="W24" s="72">
        <v>0.25642097411545817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1.3695788219660723</v>
      </c>
      <c r="D25" s="74">
        <v>1.3621648319854558</v>
      </c>
      <c r="E25" s="74">
        <v>1.6233266784127991</v>
      </c>
      <c r="F25" s="74">
        <v>1.8361176968516839</v>
      </c>
      <c r="G25" s="74">
        <v>1.4168286759314306</v>
      </c>
      <c r="H25" s="74">
        <v>2.9717044110619208</v>
      </c>
      <c r="I25" s="74">
        <v>1.3675453041123602</v>
      </c>
      <c r="J25" s="74">
        <v>1.3015290876588448</v>
      </c>
      <c r="K25" s="74">
        <v>2.1422664070218436</v>
      </c>
      <c r="L25" s="74">
        <v>2.6604737149785334</v>
      </c>
      <c r="M25" s="74">
        <v>1.2668053011132088</v>
      </c>
      <c r="N25" s="74">
        <v>1.8968902965486394</v>
      </c>
      <c r="O25" s="74">
        <v>1.5999220282111193</v>
      </c>
      <c r="P25" s="74">
        <v>1.6539551348022847</v>
      </c>
      <c r="Q25" s="74">
        <v>2.1251731458805216</v>
      </c>
      <c r="R25" s="74">
        <v>1.7657323035648422</v>
      </c>
      <c r="S25" s="74">
        <v>1.2133893543931336</v>
      </c>
      <c r="T25" s="74">
        <v>1.3772497489132192</v>
      </c>
      <c r="U25" s="74">
        <v>2.136652799800308</v>
      </c>
      <c r="V25" s="74">
        <v>1.4292126046442037</v>
      </c>
      <c r="W25" s="74">
        <v>1.0770349787697939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0.28884849716365291</v>
      </c>
      <c r="D26" s="77">
        <v>0.25319854869908315</v>
      </c>
      <c r="E26" s="77">
        <v>0.25702564121990479</v>
      </c>
      <c r="F26" s="77">
        <v>0.24407173919704078</v>
      </c>
      <c r="G26" s="77">
        <v>0.22632944302430646</v>
      </c>
      <c r="H26" s="77">
        <v>0.38356383640871716</v>
      </c>
      <c r="I26" s="77">
        <v>0.27794205281025713</v>
      </c>
      <c r="J26" s="77">
        <v>0.22955399734261456</v>
      </c>
      <c r="K26" s="77">
        <v>0.88833100848569013</v>
      </c>
      <c r="L26" s="77">
        <v>0.65162441276991412</v>
      </c>
      <c r="M26" s="77">
        <v>0.4253039954574111</v>
      </c>
      <c r="N26" s="77">
        <v>0.64563630428054242</v>
      </c>
      <c r="O26" s="77">
        <v>0.3941613220975832</v>
      </c>
      <c r="P26" s="77">
        <v>0.42117213391487168</v>
      </c>
      <c r="Q26" s="77">
        <v>0.43418180076465918</v>
      </c>
      <c r="R26" s="77">
        <v>0.4454698963002246</v>
      </c>
      <c r="S26" s="77">
        <v>0.35475623128000777</v>
      </c>
      <c r="T26" s="77">
        <v>0.36629193632815477</v>
      </c>
      <c r="U26" s="77">
        <v>0.46816641872622367</v>
      </c>
      <c r="V26" s="77">
        <v>0.34582343956156264</v>
      </c>
      <c r="W26" s="77">
        <v>0.26566439771127165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1.0722556317400798</v>
      </c>
      <c r="D27" s="69">
        <f t="shared" si="10"/>
        <v>1.0804294709092948</v>
      </c>
      <c r="E27" s="69">
        <f t="shared" si="10"/>
        <v>1.2750851579324356</v>
      </c>
      <c r="F27" s="69">
        <f t="shared" si="10"/>
        <v>1.1892073746372658</v>
      </c>
      <c r="G27" s="69">
        <f t="shared" si="10"/>
        <v>1.1862381880750725</v>
      </c>
      <c r="H27" s="69">
        <f t="shared" si="10"/>
        <v>1.7135527374931918</v>
      </c>
      <c r="I27" s="69">
        <f t="shared" si="10"/>
        <v>1.314340991187102</v>
      </c>
      <c r="J27" s="69">
        <f t="shared" si="10"/>
        <v>1.3683251553477027</v>
      </c>
      <c r="K27" s="69">
        <f t="shared" si="10"/>
        <v>1.649768902862458</v>
      </c>
      <c r="L27" s="69">
        <f t="shared" si="10"/>
        <v>1.6601736809590977</v>
      </c>
      <c r="M27" s="69">
        <f t="shared" si="10"/>
        <v>0.97290406045551192</v>
      </c>
      <c r="N27" s="69">
        <f t="shared" si="10"/>
        <v>1.254640262326892</v>
      </c>
      <c r="O27" s="69">
        <f t="shared" si="10"/>
        <v>0.91669777226718296</v>
      </c>
      <c r="P27" s="69">
        <f t="shared" si="10"/>
        <v>0.73922093299986835</v>
      </c>
      <c r="Q27" s="69">
        <f t="shared" si="10"/>
        <v>1.0292235173141275</v>
      </c>
      <c r="R27" s="69">
        <f t="shared" ref="R27:V27" si="11">SUM(R28:R32)</f>
        <v>0.99305899450513935</v>
      </c>
      <c r="S27" s="69">
        <f t="shared" si="11"/>
        <v>0.75987109555992305</v>
      </c>
      <c r="T27" s="69">
        <f t="shared" si="11"/>
        <v>0.84870325612652908</v>
      </c>
      <c r="U27" s="69">
        <f t="shared" si="11"/>
        <v>1.2008554622716161</v>
      </c>
      <c r="V27" s="69">
        <f t="shared" si="11"/>
        <v>1.0845599809040802</v>
      </c>
      <c r="W27" s="69">
        <f t="shared" ref="W27" si="12">SUM(W28:W32)</f>
        <v>0.99324357683327302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0.37915913154701469</v>
      </c>
      <c r="D29" s="72">
        <v>0.40819934449736317</v>
      </c>
      <c r="E29" s="72">
        <v>0.2780932034078023</v>
      </c>
      <c r="F29" s="72">
        <v>0.2723413708109591</v>
      </c>
      <c r="G29" s="72">
        <v>0.43264725748201749</v>
      </c>
      <c r="H29" s="72">
        <v>0.51656706706088107</v>
      </c>
      <c r="I29" s="72">
        <v>0.43748256467383395</v>
      </c>
      <c r="J29" s="72">
        <v>0.38276474455128284</v>
      </c>
      <c r="K29" s="72">
        <v>0.78750029463363658</v>
      </c>
      <c r="L29" s="72">
        <v>0.60068859862622315</v>
      </c>
      <c r="M29" s="72">
        <v>0.30479775819129151</v>
      </c>
      <c r="N29" s="72">
        <v>0.31983997405009518</v>
      </c>
      <c r="O29" s="72">
        <v>0.24972353116035603</v>
      </c>
      <c r="P29" s="72">
        <v>0.20023741420534824</v>
      </c>
      <c r="Q29" s="72">
        <v>0.24944218480529842</v>
      </c>
      <c r="R29" s="72">
        <v>0.25155679611885257</v>
      </c>
      <c r="S29" s="72">
        <v>0.21313266244617329</v>
      </c>
      <c r="T29" s="72">
        <v>0.21167086664979554</v>
      </c>
      <c r="U29" s="72">
        <v>0.26821216087901573</v>
      </c>
      <c r="V29" s="72">
        <v>0.27946046134667135</v>
      </c>
      <c r="W29" s="72">
        <v>0.2329305211495685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7.5636289215737798E-2</v>
      </c>
      <c r="D30" s="72">
        <v>0.16158279287585259</v>
      </c>
      <c r="E30" s="72">
        <v>0.18537519683319209</v>
      </c>
      <c r="F30" s="72">
        <v>0.17439169114850675</v>
      </c>
      <c r="G30" s="72">
        <v>8.8918105326173599E-2</v>
      </c>
      <c r="H30" s="72">
        <v>0.113657415459269</v>
      </c>
      <c r="I30" s="72">
        <v>8.090433225388674E-2</v>
      </c>
      <c r="J30" s="72">
        <v>0.17539769163694902</v>
      </c>
      <c r="K30" s="72">
        <v>0.17881117418913564</v>
      </c>
      <c r="L30" s="72">
        <v>0.17598332199883096</v>
      </c>
      <c r="M30" s="72">
        <v>0.11111889698173608</v>
      </c>
      <c r="N30" s="72">
        <v>0.11537913338879509</v>
      </c>
      <c r="O30" s="72">
        <v>6.2297533115571763E-2</v>
      </c>
      <c r="P30" s="72">
        <v>3.8450455843543493E-2</v>
      </c>
      <c r="Q30" s="72">
        <v>8.961342478243095E-2</v>
      </c>
      <c r="R30" s="72">
        <v>0.10090709687159458</v>
      </c>
      <c r="S30" s="72">
        <v>8.1427983242240973E-2</v>
      </c>
      <c r="T30" s="72">
        <v>8.0263538721485173E-2</v>
      </c>
      <c r="U30" s="72">
        <v>8.2219428419107718E-2</v>
      </c>
      <c r="V30" s="72">
        <v>7.4568900430172794E-2</v>
      </c>
      <c r="W30" s="72">
        <v>4.9625046518418342E-2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1.9932944737784831E-2</v>
      </c>
      <c r="D31" s="72">
        <v>3.0186185153496779E-2</v>
      </c>
      <c r="E31" s="72">
        <v>3.6798274803905101E-2</v>
      </c>
      <c r="F31" s="72">
        <v>3.5561716095722298E-2</v>
      </c>
      <c r="G31" s="72">
        <v>9.5202889639588714E-2</v>
      </c>
      <c r="H31" s="72">
        <v>0.1291798927529404</v>
      </c>
      <c r="I31" s="72">
        <v>0.13452779051320277</v>
      </c>
      <c r="J31" s="72">
        <v>0.12750621679287463</v>
      </c>
      <c r="K31" s="72">
        <v>0.10756450919399194</v>
      </c>
      <c r="L31" s="72">
        <v>9.3066033518959701E-2</v>
      </c>
      <c r="M31" s="72">
        <v>5.8527986783090145E-2</v>
      </c>
      <c r="N31" s="72">
        <v>6.7786481863967268E-2</v>
      </c>
      <c r="O31" s="72">
        <v>4.8359281973078455E-2</v>
      </c>
      <c r="P31" s="72">
        <v>2.2190053816143793E-2</v>
      </c>
      <c r="Q31" s="72">
        <v>3.165684555011692E-2</v>
      </c>
      <c r="R31" s="72">
        <v>3.5341854076122399E-2</v>
      </c>
      <c r="S31" s="72">
        <v>2.1533161392946337E-2</v>
      </c>
      <c r="T31" s="72">
        <v>2.5960739926930609E-2</v>
      </c>
      <c r="U31" s="72">
        <v>4.3446186644402952E-2</v>
      </c>
      <c r="V31" s="72">
        <v>5.8159687416429365E-2</v>
      </c>
      <c r="W31" s="72">
        <v>6.4115446482562288E-2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0.59752726623954244</v>
      </c>
      <c r="D32" s="77">
        <v>0.48046114838258225</v>
      </c>
      <c r="E32" s="77">
        <v>0.77481848288753608</v>
      </c>
      <c r="F32" s="77">
        <v>0.70691259658207772</v>
      </c>
      <c r="G32" s="77">
        <v>0.56946993562729276</v>
      </c>
      <c r="H32" s="77">
        <v>0.95414836222010135</v>
      </c>
      <c r="I32" s="77">
        <v>0.66142630374617861</v>
      </c>
      <c r="J32" s="77">
        <v>0.68265650236659614</v>
      </c>
      <c r="K32" s="77">
        <v>0.57589292484569377</v>
      </c>
      <c r="L32" s="77">
        <v>0.79043572681508389</v>
      </c>
      <c r="M32" s="77">
        <v>0.49845941849939418</v>
      </c>
      <c r="N32" s="77">
        <v>0.75163467302403442</v>
      </c>
      <c r="O32" s="77">
        <v>0.55631742601817669</v>
      </c>
      <c r="P32" s="77">
        <v>0.4783430091348328</v>
      </c>
      <c r="Q32" s="77">
        <v>0.65851106217628119</v>
      </c>
      <c r="R32" s="77">
        <v>0.60525324743856979</v>
      </c>
      <c r="S32" s="77">
        <v>0.4437772884785624</v>
      </c>
      <c r="T32" s="77">
        <v>0.5308081108283178</v>
      </c>
      <c r="U32" s="77">
        <v>0.80697768632908973</v>
      </c>
      <c r="V32" s="77">
        <v>0.67237093171080675</v>
      </c>
      <c r="W32" s="77">
        <v>0.64657256268272389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0.61154333169546826</v>
      </c>
      <c r="D3" s="66">
        <f>IF(RES_hh_tes_in!D3=0,"",RES_hh_tes_in!D3/RES_hh_fec_in!D3)</f>
        <v>0.61698726747057953</v>
      </c>
      <c r="E3" s="66">
        <f>IF(RES_hh_tes_in!E3=0,"",RES_hh_tes_in!E3/RES_hh_fec_in!E3)</f>
        <v>0.62497501203173011</v>
      </c>
      <c r="F3" s="66">
        <f>IF(RES_hh_tes_in!F3=0,"",RES_hh_tes_in!F3/RES_hh_fec_in!F3)</f>
        <v>0.64932878095806412</v>
      </c>
      <c r="G3" s="66">
        <f>IF(RES_hh_tes_in!G3=0,"",RES_hh_tes_in!G3/RES_hh_fec_in!G3)</f>
        <v>0.67181974367516673</v>
      </c>
      <c r="H3" s="66">
        <f>IF(RES_hh_tes_in!H3=0,"",RES_hh_tes_in!H3/RES_hh_fec_in!H3)</f>
        <v>0.68571086371751033</v>
      </c>
      <c r="I3" s="66">
        <f>IF(RES_hh_tes_in!I3=0,"",RES_hh_tes_in!I3/RES_hh_fec_in!I3)</f>
        <v>0.70021248517930279</v>
      </c>
      <c r="J3" s="66">
        <f>IF(RES_hh_tes_in!J3=0,"",RES_hh_tes_in!J3/RES_hh_fec_in!J3)</f>
        <v>0.70120621911419934</v>
      </c>
      <c r="K3" s="66">
        <f>IF(RES_hh_tes_in!K3=0,"",RES_hh_tes_in!K3/RES_hh_fec_in!K3)</f>
        <v>0.70317348662512813</v>
      </c>
      <c r="L3" s="66">
        <f>IF(RES_hh_tes_in!L3=0,"",RES_hh_tes_in!L3/RES_hh_fec_in!L3)</f>
        <v>0.71558628942634384</v>
      </c>
      <c r="M3" s="66">
        <f>IF(RES_hh_tes_in!M3=0,"",RES_hh_tes_in!M3/RES_hh_fec_in!M3)</f>
        <v>0.7581330523601808</v>
      </c>
      <c r="N3" s="66">
        <f>IF(RES_hh_tes_in!N3=0,"",RES_hh_tes_in!N3/RES_hh_fec_in!N3)</f>
        <v>0.79193787395931758</v>
      </c>
      <c r="O3" s="66">
        <f>IF(RES_hh_tes_in!O3=0,"",RES_hh_tes_in!O3/RES_hh_fec_in!O3)</f>
        <v>0.81782946043436777</v>
      </c>
      <c r="P3" s="66">
        <f>IF(RES_hh_tes_in!P3=0,"",RES_hh_tes_in!P3/RES_hh_fec_in!P3)</f>
        <v>0.91548862418954335</v>
      </c>
      <c r="Q3" s="66">
        <f>IF(RES_hh_tes_in!Q3=0,"",RES_hh_tes_in!Q3/RES_hh_fec_in!Q3)</f>
        <v>0.89482754354373295</v>
      </c>
      <c r="R3" s="66">
        <f>IF(RES_hh_tes_in!R3=0,"",RES_hh_tes_in!R3/RES_hh_fec_in!R3)</f>
        <v>0.89108577614759721</v>
      </c>
      <c r="S3" s="66">
        <f>IF(RES_hh_tes_in!S3=0,"",RES_hh_tes_in!S3/RES_hh_fec_in!S3)</f>
        <v>0.8974076959189955</v>
      </c>
      <c r="T3" s="66">
        <f>IF(RES_hh_tes_in!T3=0,"",RES_hh_tes_in!T3/RES_hh_fec_in!T3)</f>
        <v>0.89599644110032173</v>
      </c>
      <c r="U3" s="66">
        <f>IF(RES_hh_tes_in!U3=0,"",RES_hh_tes_in!U3/RES_hh_fec_in!U3)</f>
        <v>0.90273006461881256</v>
      </c>
      <c r="V3" s="66">
        <f>IF(RES_hh_tes_in!V3=0,"",RES_hh_tes_in!V3/RES_hh_fec_in!V3)</f>
        <v>0.94087596549601782</v>
      </c>
      <c r="W3" s="66">
        <f>IF(RES_hh_tes_in!W3=0,"",RES_hh_tes_in!W3/RES_hh_fec_in!W3)</f>
        <v>0.94342894086333295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0.59445650267787242</v>
      </c>
      <c r="D4" s="70">
        <f>IF(RES_hh_tes_in!D4=0,"",RES_hh_tes_in!D4/RES_hh_fec_in!D4)</f>
        <v>0.60092086685384971</v>
      </c>
      <c r="E4" s="70">
        <f>IF(RES_hh_tes_in!E4=0,"",RES_hh_tes_in!E4/RES_hh_fec_in!E4)</f>
        <v>0.60408351749997091</v>
      </c>
      <c r="F4" s="70">
        <f>IF(RES_hh_tes_in!F4=0,"",RES_hh_tes_in!F4/RES_hh_fec_in!F4)</f>
        <v>0.63436647345587105</v>
      </c>
      <c r="G4" s="70">
        <f>IF(RES_hh_tes_in!G4=0,"",RES_hh_tes_in!G4/RES_hh_fec_in!G4)</f>
        <v>0.66013560469076404</v>
      </c>
      <c r="H4" s="70">
        <f>IF(RES_hh_tes_in!H4=0,"",RES_hh_tes_in!H4/RES_hh_fec_in!H4)</f>
        <v>0.67336438624238559</v>
      </c>
      <c r="I4" s="70">
        <f>IF(RES_hh_tes_in!I4=0,"",RES_hh_tes_in!I4/RES_hh_fec_in!I4)</f>
        <v>0.68306762533023613</v>
      </c>
      <c r="J4" s="70">
        <f>IF(RES_hh_tes_in!J4=0,"",RES_hh_tes_in!J4/RES_hh_fec_in!J4)</f>
        <v>0.68622903527804713</v>
      </c>
      <c r="K4" s="70">
        <f>IF(RES_hh_tes_in!K4=0,"",RES_hh_tes_in!K4/RES_hh_fec_in!K4)</f>
        <v>0.6902505851885653</v>
      </c>
      <c r="L4" s="70">
        <f>IF(RES_hh_tes_in!L4=0,"",RES_hh_tes_in!L4/RES_hh_fec_in!L4)</f>
        <v>0.70175104686541456</v>
      </c>
      <c r="M4" s="70">
        <f>IF(RES_hh_tes_in!M4=0,"",RES_hh_tes_in!M4/RES_hh_fec_in!M4)</f>
        <v>0.74180733291905121</v>
      </c>
      <c r="N4" s="70">
        <f>IF(RES_hh_tes_in!N4=0,"",RES_hh_tes_in!N4/RES_hh_fec_in!N4)</f>
        <v>0.7730993634597314</v>
      </c>
      <c r="O4" s="70">
        <f>IF(RES_hh_tes_in!O4=0,"",RES_hh_tes_in!O4/RES_hh_fec_in!O4)</f>
        <v>0.80734855678442796</v>
      </c>
      <c r="P4" s="70">
        <f>IF(RES_hh_tes_in!P4=0,"",RES_hh_tes_in!P4/RES_hh_fec_in!P4)</f>
        <v>0.97611149386932339</v>
      </c>
      <c r="Q4" s="70">
        <f>IF(RES_hh_tes_in!Q4=0,"",RES_hh_tes_in!Q4/RES_hh_fec_in!Q4)</f>
        <v>0.90758976984356809</v>
      </c>
      <c r="R4" s="70">
        <f>IF(RES_hh_tes_in!R4=0,"",RES_hh_tes_in!R4/RES_hh_fec_in!R4)</f>
        <v>0.908481597525718</v>
      </c>
      <c r="S4" s="70">
        <f>IF(RES_hh_tes_in!S4=0,"",RES_hh_tes_in!S4/RES_hh_fec_in!S4)</f>
        <v>0.88870404050897478</v>
      </c>
      <c r="T4" s="70">
        <f>IF(RES_hh_tes_in!T4=0,"",RES_hh_tes_in!T4/RES_hh_fec_in!T4)</f>
        <v>0.89800963011477619</v>
      </c>
      <c r="U4" s="70">
        <f>IF(RES_hh_tes_in!U4=0,"",RES_hh_tes_in!U4/RES_hh_fec_in!U4)</f>
        <v>0.89542302116001338</v>
      </c>
      <c r="V4" s="70">
        <f>IF(RES_hh_tes_in!V4=0,"",RES_hh_tes_in!V4/RES_hh_fec_in!V4)</f>
        <v>0.9620726149591623</v>
      </c>
      <c r="W4" s="70">
        <f>IF(RES_hh_tes_in!W4=0,"",RES_hh_tes_in!W4/RES_hh_fec_in!W4)</f>
        <v>0.93611011202864447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0.5490493402423664</v>
      </c>
      <c r="D6" s="78">
        <f>IF(RES_hh_tes_in!D6=0,"",RES_hh_tes_in!D6/RES_hh_fec_in!D6)</f>
        <v>0.55482476496194066</v>
      </c>
      <c r="E6" s="78">
        <f>IF(RES_hh_tes_in!E6=0,"",RES_hh_tes_in!E6/RES_hh_fec_in!E6)</f>
        <v>0.56080005103812858</v>
      </c>
      <c r="F6" s="78">
        <f>IF(RES_hh_tes_in!F6=0,"",RES_hh_tes_in!F6/RES_hh_fec_in!F6)</f>
        <v>0.56674547396576946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>
        <f>IF(RES_hh_tes_in!I6=0,"",RES_hh_tes_in!I6/RES_hh_fec_in!I6)</f>
        <v>0.58555523431549883</v>
      </c>
      <c r="J6" s="78">
        <f>IF(RES_hh_tes_in!J6=0,"",RES_hh_tes_in!J6/RES_hh_fec_in!J6)</f>
        <v>0.59236818569087457</v>
      </c>
      <c r="K6" s="78">
        <f>IF(RES_hh_tes_in!K6=0,"",RES_hh_tes_in!K6/RES_hh_fec_in!K6)</f>
        <v>0.59971063391432933</v>
      </c>
      <c r="L6" s="78">
        <f>IF(RES_hh_tes_in!L6=0,"",RES_hh_tes_in!L6/RES_hh_fec_in!L6)</f>
        <v>0.60761117550569854</v>
      </c>
      <c r="M6" s="78">
        <f>IF(RES_hh_tes_in!M6=0,"",RES_hh_tes_in!M6/RES_hh_fec_in!M6)</f>
        <v>0.62023409247415873</v>
      </c>
      <c r="N6" s="78">
        <f>IF(RES_hh_tes_in!N6=0,"",RES_hh_tes_in!N6/RES_hh_fec_in!N6)</f>
        <v>0.63879579334078784</v>
      </c>
      <c r="O6" s="78">
        <f>IF(RES_hh_tes_in!O6=0,"",RES_hh_tes_in!O6/RES_hh_fec_in!O6)</f>
        <v>0.66398352801870031</v>
      </c>
      <c r="P6" s="78">
        <f>IF(RES_hh_tes_in!P6=0,"",RES_hh_tes_in!P6/RES_hh_fec_in!P6)</f>
        <v>0.69284674795806933</v>
      </c>
      <c r="Q6" s="78">
        <f>IF(RES_hh_tes_in!Q6=0,"",RES_hh_tes_in!Q6/RES_hh_fec_in!Q6)</f>
        <v>0.71673061412730421</v>
      </c>
      <c r="R6" s="78">
        <f>IF(RES_hh_tes_in!R6=0,"",RES_hh_tes_in!R6/RES_hh_fec_in!R6)</f>
        <v>0.72839504637370822</v>
      </c>
      <c r="S6" s="78">
        <f>IF(RES_hh_tes_in!S6=0,"",RES_hh_tes_in!S6/RES_hh_fec_in!S6)</f>
        <v>0.73670953164524877</v>
      </c>
      <c r="T6" s="78">
        <f>IF(RES_hh_tes_in!T6=0,"",RES_hh_tes_in!T6/RES_hh_fec_in!T6)</f>
        <v>0.74278464016562795</v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0.75443651261361144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0.52198359241223469</v>
      </c>
      <c r="D7" s="78">
        <f>IF(RES_hh_tes_in!D7=0,"",RES_hh_tes_in!D7/RES_hh_fec_in!D7)</f>
        <v>0.52792074480927642</v>
      </c>
      <c r="E7" s="78">
        <f>IF(RES_hh_tes_in!E7=0,"",RES_hh_tes_in!E7/RES_hh_fec_in!E7)</f>
        <v>0.53406865349726829</v>
      </c>
      <c r="F7" s="78">
        <f>IF(RES_hh_tes_in!F7=0,"",RES_hh_tes_in!F7/RES_hh_fec_in!F7)</f>
        <v>0.54018726161233455</v>
      </c>
      <c r="G7" s="78" t="str">
        <f>IF(RES_hh_tes_in!G7=0,"",RES_hh_tes_in!G7/RES_hh_fec_in!G7)</f>
        <v/>
      </c>
      <c r="H7" s="78">
        <f>IF(RES_hh_tes_in!H7=0,"",RES_hh_tes_in!H7/RES_hh_fec_in!H7)</f>
        <v>0.55293156536695542</v>
      </c>
      <c r="I7" s="78" t="str">
        <f>IF(RES_hh_tes_in!I7=0,"",RES_hh_tes_in!I7/RES_hh_fec_in!I7)</f>
        <v/>
      </c>
      <c r="J7" s="78">
        <f>IF(RES_hh_tes_in!J7=0,"",RES_hh_tes_in!J7/RES_hh_fec_in!J7)</f>
        <v>0.56660185367644167</v>
      </c>
      <c r="K7" s="78">
        <f>IF(RES_hh_tes_in!K7=0,"",RES_hh_tes_in!K7/RES_hh_fec_in!K7)</f>
        <v>0.57418728643042882</v>
      </c>
      <c r="L7" s="78">
        <f>IF(RES_hh_tes_in!L7=0,"",RES_hh_tes_in!L7/RES_hh_fec_in!L7)</f>
        <v>0.58235637394591733</v>
      </c>
      <c r="M7" s="78">
        <f>IF(RES_hh_tes_in!M7=0,"",RES_hh_tes_in!M7/RES_hh_fec_in!M7)</f>
        <v>0.59545150383119438</v>
      </c>
      <c r="N7" s="78">
        <f>IF(RES_hh_tes_in!N7=0,"",RES_hh_tes_in!N7/RES_hh_fec_in!N7)</f>
        <v>0.61473882829724213</v>
      </c>
      <c r="O7" s="78">
        <f>IF(RES_hh_tes_in!O7=0,"",RES_hh_tes_in!O7/RES_hh_fec_in!O7)</f>
        <v>0.64093489694607997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>
        <f>IF(RES_hh_tes_in!R7=0,"",RES_hh_tes_in!R7/RES_hh_fec_in!R7)</f>
        <v>0.70797454527086356</v>
      </c>
      <c r="S7" s="78">
        <f>IF(RES_hh_tes_in!S7=0,"",RES_hh_tes_in!S7/RES_hh_fec_in!S7)</f>
        <v>0.71667227286646029</v>
      </c>
      <c r="T7" s="78">
        <f>IF(RES_hh_tes_in!T7=0,"",RES_hh_tes_in!T7/RES_hh_fec_in!T7)</f>
        <v>0.72304413957867808</v>
      </c>
      <c r="U7" s="78">
        <f>IF(RES_hh_tes_in!U7=0,"",RES_hh_tes_in!U7/RES_hh_fec_in!U7)</f>
        <v>0.72800754571987203</v>
      </c>
      <c r="V7" s="78">
        <f>IF(RES_hh_tes_in!V7=0,"",RES_hh_tes_in!V7/RES_hh_fec_in!V7)</f>
        <v>0.73231381374470372</v>
      </c>
      <c r="W7" s="78">
        <f>IF(RES_hh_tes_in!W7=0,"",RES_hh_tes_in!W7/RES_hh_fec_in!W7)</f>
        <v>0.73509679210288292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0.60943654669260694</v>
      </c>
      <c r="D8" s="78">
        <f>IF(RES_hh_tes_in!D8=0,"",RES_hh_tes_in!D8/RES_hh_fec_in!D8)</f>
        <v>0.61799954979580052</v>
      </c>
      <c r="E8" s="78">
        <f>IF(RES_hh_tes_in!E8=0,"",RES_hh_tes_in!E8/RES_hh_fec_in!E8)</f>
        <v>0.62656632936786683</v>
      </c>
      <c r="F8" s="78">
        <f>IF(RES_hh_tes_in!F8=0,"",RES_hh_tes_in!F8/RES_hh_fec_in!F8)</f>
        <v>0.63502759039837042</v>
      </c>
      <c r="G8" s="78">
        <f>IF(RES_hh_tes_in!G8=0,"",RES_hh_tes_in!G8/RES_hh_fec_in!G8)</f>
        <v>0.64348413627723167</v>
      </c>
      <c r="H8" s="78">
        <f>IF(RES_hh_tes_in!H8=0,"",RES_hh_tes_in!H8/RES_hh_fec_in!H8)</f>
        <v>0.65192467567740631</v>
      </c>
      <c r="I8" s="78">
        <f>IF(RES_hh_tes_in!I8=0,"",RES_hh_tes_in!I8/RES_hh_fec_in!I8)</f>
        <v>0.66037510518625386</v>
      </c>
      <c r="J8" s="78">
        <f>IF(RES_hh_tes_in!J8=0,"",RES_hh_tes_in!J8/RES_hh_fec_in!J8)</f>
        <v>0.66893909300365029</v>
      </c>
      <c r="K8" s="78">
        <f>IF(RES_hh_tes_in!K8=0,"",RES_hh_tes_in!K8/RES_hh_fec_in!K8)</f>
        <v>0.67770610756084693</v>
      </c>
      <c r="L8" s="78">
        <f>IF(RES_hh_tes_in!L8=0,"",RES_hh_tes_in!L8/RES_hh_fec_in!L8)</f>
        <v>0.68670240535098337</v>
      </c>
      <c r="M8" s="78">
        <f>IF(RES_hh_tes_in!M8=0,"",RES_hh_tes_in!M8/RES_hh_fec_in!M8)</f>
        <v>0.69821490383977125</v>
      </c>
      <c r="N8" s="78">
        <f>IF(RES_hh_tes_in!N8=0,"",RES_hh_tes_in!N8/RES_hh_fec_in!N8)</f>
        <v>0.71300076772046128</v>
      </c>
      <c r="O8" s="78">
        <f>IF(RES_hh_tes_in!O8=0,"",RES_hh_tes_in!O8/RES_hh_fec_in!O8)</f>
        <v>0.73150147443383129</v>
      </c>
      <c r="P8" s="78">
        <f>IF(RES_hh_tes_in!P8=0,"",RES_hh_tes_in!P8/RES_hh_fec_in!P8)</f>
        <v>0.75206569014851865</v>
      </c>
      <c r="Q8" s="78">
        <f>IF(RES_hh_tes_in!Q8=0,"",RES_hh_tes_in!Q8/RES_hh_fec_in!Q8)</f>
        <v>0.76953390968712343</v>
      </c>
      <c r="R8" s="78">
        <f>IF(RES_hh_tes_in!R8=0,"",RES_hh_tes_in!R8/RES_hh_fec_in!R8)</f>
        <v>0.77951780010052074</v>
      </c>
      <c r="S8" s="78">
        <f>IF(RES_hh_tes_in!S8=0,"",RES_hh_tes_in!S8/RES_hh_fec_in!S8)</f>
        <v>0.7872752404533534</v>
      </c>
      <c r="T8" s="78">
        <f>IF(RES_hh_tes_in!T8=0,"",RES_hh_tes_in!T8/RES_hh_fec_in!T8)</f>
        <v>0.7935130336094437</v>
      </c>
      <c r="U8" s="78">
        <f>IF(RES_hh_tes_in!U8=0,"",RES_hh_tes_in!U8/RES_hh_fec_in!U8)</f>
        <v>0.79876391038856664</v>
      </c>
      <c r="V8" s="78">
        <f>IF(RES_hh_tes_in!V8=0,"",RES_hh_tes_in!V8/RES_hh_fec_in!V8)</f>
        <v>0.80337566368245295</v>
      </c>
      <c r="W8" s="78">
        <f>IF(RES_hh_tes_in!W8=0,"",RES_hh_tes_in!W8/RES_hh_fec_in!W8)</f>
        <v>0.8066675341755537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0.57884978075821802</v>
      </c>
      <c r="D9" s="78">
        <f>IF(RES_hh_tes_in!D9=0,"",RES_hh_tes_in!D9/RES_hh_fec_in!D9)</f>
        <v>0.59051999217437112</v>
      </c>
      <c r="E9" s="78">
        <f>IF(RES_hh_tes_in!E9=0,"",RES_hh_tes_in!E9/RES_hh_fec_in!E9)</f>
        <v>0.6023011461780623</v>
      </c>
      <c r="F9" s="78">
        <f>IF(RES_hh_tes_in!F9=0,"",RES_hh_tes_in!F9/RES_hh_fec_in!F9)</f>
        <v>0.61418191755834661</v>
      </c>
      <c r="G9" s="78">
        <f>IF(RES_hh_tes_in!G9=0,"",RES_hh_tes_in!G9/RES_hh_fec_in!G9)</f>
        <v>0.62615104840068525</v>
      </c>
      <c r="H9" s="78">
        <f>IF(RES_hh_tes_in!H9=0,"",RES_hh_tes_in!H9/RES_hh_fec_in!H9)</f>
        <v>0.63819512577515092</v>
      </c>
      <c r="I9" s="78">
        <f>IF(RES_hh_tes_in!I9=0,"",RES_hh_tes_in!I9/RES_hh_fec_in!I9)</f>
        <v>0.65029651263026245</v>
      </c>
      <c r="J9" s="78">
        <f>IF(RES_hh_tes_in!J9=0,"",RES_hh_tes_in!J9/RES_hh_fec_in!J9)</f>
        <v>0.66241718077146172</v>
      </c>
      <c r="K9" s="78">
        <f>IF(RES_hh_tes_in!K9=0,"",RES_hh_tes_in!K9/RES_hh_fec_in!K9)</f>
        <v>0.67450682533178319</v>
      </c>
      <c r="L9" s="78">
        <f>IF(RES_hh_tes_in!L9=0,"",RES_hh_tes_in!L9/RES_hh_fec_in!L9)</f>
        <v>0.68652079777111441</v>
      </c>
      <c r="M9" s="78">
        <f>IF(RES_hh_tes_in!M9=0,"",RES_hh_tes_in!M9/RES_hh_fec_in!M9)</f>
        <v>0.69758519034456734</v>
      </c>
      <c r="N9" s="78">
        <f>IF(RES_hh_tes_in!N9=0,"",RES_hh_tes_in!N9/RES_hh_fec_in!N9)</f>
        <v>0.70723086932236923</v>
      </c>
      <c r="O9" s="78">
        <f>IF(RES_hh_tes_in!O9=0,"",RES_hh_tes_in!O9/RES_hh_fec_in!O9)</f>
        <v>0.71520404185472697</v>
      </c>
      <c r="P9" s="78">
        <f>IF(RES_hh_tes_in!P9=0,"",RES_hh_tes_in!P9/RES_hh_fec_in!P9)</f>
        <v>0.72218781004340571</v>
      </c>
      <c r="Q9" s="78">
        <f>IF(RES_hh_tes_in!Q9=0,"",RES_hh_tes_in!Q9/RES_hh_fec_in!Q9)</f>
        <v>0.7305021394545137</v>
      </c>
      <c r="R9" s="78">
        <f>IF(RES_hh_tes_in!R9=0,"",RES_hh_tes_in!R9/RES_hh_fec_in!R9)</f>
        <v>0.74276135562680035</v>
      </c>
      <c r="S9" s="78">
        <f>IF(RES_hh_tes_in!S9=0,"",RES_hh_tes_in!S9/RES_hh_fec_in!S9)</f>
        <v>0.75650113179163703</v>
      </c>
      <c r="T9" s="78">
        <f>IF(RES_hh_tes_in!T9=0,"",RES_hh_tes_in!T9/RES_hh_fec_in!T9)</f>
        <v>0.77030755354978886</v>
      </c>
      <c r="U9" s="78">
        <f>IF(RES_hh_tes_in!U9=0,"",RES_hh_tes_in!U9/RES_hh_fec_in!U9)</f>
        <v>0.78302512394154755</v>
      </c>
      <c r="V9" s="78">
        <f>IF(RES_hh_tes_in!V9=0,"",RES_hh_tes_in!V9/RES_hh_fec_in!V9)</f>
        <v>0.79368532934746328</v>
      </c>
      <c r="W9" s="78">
        <f>IF(RES_hh_tes_in!W9=0,"",RES_hh_tes_in!W9/RES_hh_fec_in!W9)</f>
        <v>0.80225998861687431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0.80334538949593148</v>
      </c>
      <c r="D11" s="78">
        <f>IF(RES_hh_tes_in!D11=0,"",RES_hh_tes_in!D11/RES_hh_fec_in!D11)</f>
        <v>0.80516296027565792</v>
      </c>
      <c r="E11" s="78">
        <f>IF(RES_hh_tes_in!E11=0,"",RES_hh_tes_in!E11/RES_hh_fec_in!E11)</f>
        <v>0.80702960072455032</v>
      </c>
      <c r="F11" s="78">
        <f>IF(RES_hh_tes_in!F11=0,"",RES_hh_tes_in!F11/RES_hh_fec_in!F11)</f>
        <v>0.80890293249196554</v>
      </c>
      <c r="G11" s="78">
        <f>IF(RES_hh_tes_in!G11=0,"",RES_hh_tes_in!G11/RES_hh_fec_in!G11)</f>
        <v>0.81082145453845189</v>
      </c>
      <c r="H11" s="78">
        <f>IF(RES_hh_tes_in!H11=0,"",RES_hh_tes_in!H11/RES_hh_fec_in!H11)</f>
        <v>0.81278045508135754</v>
      </c>
      <c r="I11" s="78">
        <f>IF(RES_hh_tes_in!I11=0,"",RES_hh_tes_in!I11/RES_hh_fec_in!I11)</f>
        <v>0.81478942026568679</v>
      </c>
      <c r="J11" s="78">
        <f>IF(RES_hh_tes_in!J11=0,"",RES_hh_tes_in!J11/RES_hh_fec_in!J11)</f>
        <v>0.8168872114792135</v>
      </c>
      <c r="K11" s="78">
        <f>IF(RES_hh_tes_in!K11=0,"",RES_hh_tes_in!K11/RES_hh_fec_in!K11)</f>
        <v>0.8191068711233056</v>
      </c>
      <c r="L11" s="78">
        <f>IF(RES_hh_tes_in!L11=0,"",RES_hh_tes_in!L11/RES_hh_fec_in!L11)</f>
        <v>0.82145723939499915</v>
      </c>
      <c r="M11" s="78">
        <f>IF(RES_hh_tes_in!M11=0,"",RES_hh_tes_in!M11/RES_hh_fec_in!M11)</f>
        <v>0.82471161768945134</v>
      </c>
      <c r="N11" s="78">
        <f>IF(RES_hh_tes_in!N11=0,"",RES_hh_tes_in!N11/RES_hh_fec_in!N11)</f>
        <v>0.82911450450782231</v>
      </c>
      <c r="O11" s="78">
        <f>IF(RES_hh_tes_in!O11=0,"",RES_hh_tes_in!O11/RES_hh_fec_in!O11)</f>
        <v>0.83488023249645626</v>
      </c>
      <c r="P11" s="78">
        <f>IF(RES_hh_tes_in!P11=0,"",RES_hh_tes_in!P11/RES_hh_fec_in!P11)</f>
        <v>0.84160101808142207</v>
      </c>
      <c r="Q11" s="78">
        <f>IF(RES_hh_tes_in!Q11=0,"",RES_hh_tes_in!Q11/RES_hh_fec_in!Q11)</f>
        <v>0.84794192507842014</v>
      </c>
      <c r="R11" s="78">
        <f>IF(RES_hh_tes_in!R11=0,"",RES_hh_tes_in!R11/RES_hh_fec_in!R11)</f>
        <v>0.85280075047694859</v>
      </c>
      <c r="S11" s="78">
        <f>IF(RES_hh_tes_in!S11=0,"",RES_hh_tes_in!S11/RES_hh_fec_in!S11)</f>
        <v>0.85752757534811219</v>
      </c>
      <c r="T11" s="78">
        <f>IF(RES_hh_tes_in!T11=0,"",RES_hh_tes_in!T11/RES_hh_fec_in!T11)</f>
        <v>0.8620908170748689</v>
      </c>
      <c r="U11" s="78">
        <f>IF(RES_hh_tes_in!U11=0,"",RES_hh_tes_in!U11/RES_hh_fec_in!U11)</f>
        <v>0.86645889304019119</v>
      </c>
      <c r="V11" s="78">
        <f>IF(RES_hh_tes_in!V11=0,"",RES_hh_tes_in!V11/RES_hh_fec_in!V11)</f>
        <v>0.87060022062704567</v>
      </c>
      <c r="W11" s="78">
        <f>IF(RES_hh_tes_in!W11=0,"",RES_hh_tes_in!W11/RES_hh_fec_in!W11)</f>
        <v>0.87441518155539377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1.518822330170567</v>
      </c>
      <c r="D12" s="78">
        <f>IF(RES_hh_tes_in!D12=0,"",RES_hh_tes_in!D12/RES_hh_fec_in!D12)</f>
        <v>1.6325732723065232</v>
      </c>
      <c r="E12" s="78">
        <f>IF(RES_hh_tes_in!E12=0,"",RES_hh_tes_in!E12/RES_hh_fec_in!E12)</f>
        <v>1.7495820603842496</v>
      </c>
      <c r="F12" s="78">
        <f>IF(RES_hh_tes_in!F12=0,"",RES_hh_tes_in!F12/RES_hh_fec_in!F12)</f>
        <v>1.869362306752715</v>
      </c>
      <c r="G12" s="78">
        <f>IF(RES_hh_tes_in!G12=0,"",RES_hh_tes_in!G12/RES_hh_fec_in!G12)</f>
        <v>1.9923180968882912</v>
      </c>
      <c r="H12" s="78">
        <f>IF(RES_hh_tes_in!H12=0,"",RES_hh_tes_in!H12/RES_hh_fec_in!H12)</f>
        <v>2.1183731839453217</v>
      </c>
      <c r="I12" s="78">
        <f>IF(RES_hh_tes_in!I12=0,"",RES_hh_tes_in!I12/RES_hh_fec_in!I12)</f>
        <v>2.2475992283603974</v>
      </c>
      <c r="J12" s="78">
        <f>IF(RES_hh_tes_in!J12=0,"",RES_hh_tes_in!J12/RES_hh_fec_in!J12)</f>
        <v>2.3803519507365665</v>
      </c>
      <c r="K12" s="78">
        <f>IF(RES_hh_tes_in!K12=0,"",RES_hh_tes_in!K12/RES_hh_fec_in!K12)</f>
        <v>2.5168946115482389</v>
      </c>
      <c r="L12" s="78">
        <f>IF(RES_hh_tes_in!L12=0,"",RES_hh_tes_in!L12/RES_hh_fec_in!L12)</f>
        <v>2.6572266487828631</v>
      </c>
      <c r="M12" s="78">
        <f>IF(RES_hh_tes_in!M12=0,"",RES_hh_tes_in!M12/RES_hh_fec_in!M12)</f>
        <v>2.81153278016812</v>
      </c>
      <c r="N12" s="78">
        <f>IF(RES_hh_tes_in!N12=0,"",RES_hh_tes_in!N12/RES_hh_fec_in!N12)</f>
        <v>2.9824002458397105</v>
      </c>
      <c r="O12" s="78">
        <f>IF(RES_hh_tes_in!O12=0,"",RES_hh_tes_in!O12/RES_hh_fec_in!O12)</f>
        <v>3.1681024954586414</v>
      </c>
      <c r="P12" s="78">
        <f>IF(RES_hh_tes_in!P12=0,"",RES_hh_tes_in!P12/RES_hh_fec_in!P12)</f>
        <v>3.3545011309063795</v>
      </c>
      <c r="Q12" s="78">
        <f>IF(RES_hh_tes_in!Q12=0,"",RES_hh_tes_in!Q12/RES_hh_fec_in!Q12)</f>
        <v>3.5072990486091373</v>
      </c>
      <c r="R12" s="78">
        <f>IF(RES_hh_tes_in!R12=0,"",RES_hh_tes_in!R12/RES_hh_fec_in!R12)</f>
        <v>3.5681323357388184</v>
      </c>
      <c r="S12" s="78">
        <f>IF(RES_hh_tes_in!S12=0,"",RES_hh_tes_in!S12/RES_hh_fec_in!S12)</f>
        <v>3.6066374188607835</v>
      </c>
      <c r="T12" s="78">
        <f>IF(RES_hh_tes_in!T12=0,"",RES_hh_tes_in!T12/RES_hh_fec_in!T12)</f>
        <v>3.6313332686517326</v>
      </c>
      <c r="U12" s="78">
        <f>IF(RES_hh_tes_in!U12=0,"",RES_hh_tes_in!U12/RES_hh_fec_in!U12)</f>
        <v>3.6509877779018174</v>
      </c>
      <c r="V12" s="78">
        <f>IF(RES_hh_tes_in!V12=0,"",RES_hh_tes_in!V12/RES_hh_fec_in!V12)</f>
        <v>3.6747132448373905</v>
      </c>
      <c r="W12" s="78">
        <f>IF(RES_hh_tes_in!W12=0,"",RES_hh_tes_in!W12/RES_hh_fec_in!W12)</f>
        <v>3.7018363057896857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0.73439768343082346</v>
      </c>
      <c r="D13" s="79">
        <f>IF(RES_hh_tes_in!D13=0,"",RES_hh_tes_in!D13/RES_hh_fec_in!D13)</f>
        <v>0.73775919412492152</v>
      </c>
      <c r="E13" s="79">
        <f>IF(RES_hh_tes_in!E13=0,"",RES_hh_tes_in!E13/RES_hh_fec_in!E13)</f>
        <v>0.74120694643545593</v>
      </c>
      <c r="F13" s="79">
        <f>IF(RES_hh_tes_in!F13=0,"",RES_hh_tes_in!F13/RES_hh_fec_in!F13)</f>
        <v>0.74466634679751564</v>
      </c>
      <c r="G13" s="79">
        <f>IF(RES_hh_tes_in!G13=0,"",RES_hh_tes_in!G13/RES_hh_fec_in!G13)</f>
        <v>0.74820511688785962</v>
      </c>
      <c r="H13" s="79">
        <f>IF(RES_hh_tes_in!H13=0,"",RES_hh_tes_in!H13/RES_hh_fec_in!H13)</f>
        <v>0.75181492037248365</v>
      </c>
      <c r="I13" s="79">
        <f>IF(RES_hh_tes_in!I13=0,"",RES_hh_tes_in!I13/RES_hh_fec_in!I13)</f>
        <v>0.75551237471568988</v>
      </c>
      <c r="J13" s="79">
        <f>IF(RES_hh_tes_in!J13=0,"",RES_hh_tes_in!J13/RES_hh_fec_in!J13)</f>
        <v>0.7593656703858005</v>
      </c>
      <c r="K13" s="79">
        <f>IF(RES_hh_tes_in!K13=0,"",RES_hh_tes_in!K13/RES_hh_fec_in!K13)</f>
        <v>0.76343258787911494</v>
      </c>
      <c r="L13" s="79">
        <f>IF(RES_hh_tes_in!L13=0,"",RES_hh_tes_in!L13/RES_hh_fec_in!L13)</f>
        <v>0.76772817691371142</v>
      </c>
      <c r="M13" s="79">
        <f>IF(RES_hh_tes_in!M13=0,"",RES_hh_tes_in!M13/RES_hh_fec_in!M13)</f>
        <v>0.77343957658077622</v>
      </c>
      <c r="N13" s="79">
        <f>IF(RES_hh_tes_in!N13=0,"",RES_hh_tes_in!N13/RES_hh_fec_in!N13)</f>
        <v>0.78091911472113096</v>
      </c>
      <c r="O13" s="79">
        <f>IF(RES_hh_tes_in!O13=0,"",RES_hh_tes_in!O13/RES_hh_fec_in!O13)</f>
        <v>0.79062924320030503</v>
      </c>
      <c r="P13" s="79">
        <f>IF(RES_hh_tes_in!P13=0,"",RES_hh_tes_in!P13/RES_hh_fec_in!P13)</f>
        <v>0.80224753376094671</v>
      </c>
      <c r="Q13" s="79">
        <f>IF(RES_hh_tes_in!Q13=0,"",RES_hh_tes_in!Q13/RES_hh_fec_in!Q13)</f>
        <v>0.81459649209665386</v>
      </c>
      <c r="R13" s="79">
        <f>IF(RES_hh_tes_in!R13=0,"",RES_hh_tes_in!R13/RES_hh_fec_in!R13)</f>
        <v>0.82786826003088776</v>
      </c>
      <c r="S13" s="79">
        <f>IF(RES_hh_tes_in!S13=0,"",RES_hh_tes_in!S13/RES_hh_fec_in!S13)</f>
        <v>0.84332346066415964</v>
      </c>
      <c r="T13" s="79">
        <f>IF(RES_hh_tes_in!T13=0,"",RES_hh_tes_in!T13/RES_hh_fec_in!T13)</f>
        <v>0.85896150071627719</v>
      </c>
      <c r="U13" s="79">
        <f>IF(RES_hh_tes_in!U13=0,"",RES_hh_tes_in!U13/RES_hh_fec_in!U13)</f>
        <v>0.87278756100411636</v>
      </c>
      <c r="V13" s="79">
        <f>IF(RES_hh_tes_in!V13=0,"",RES_hh_tes_in!V13/RES_hh_fec_in!V13)</f>
        <v>0.88280109573771093</v>
      </c>
      <c r="W13" s="79">
        <f>IF(RES_hh_tes_in!W13=0,"",RES_hh_tes_in!W13/RES_hh_fec_in!W13)</f>
        <v>0.88783146024675896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2.1620770839936214</v>
      </c>
      <c r="D15" s="70">
        <f>IF(RES_hh_tes_in!D15=0,"",RES_hh_tes_in!D15/RES_hh_fec_in!D15)</f>
        <v>2.2302112669504681</v>
      </c>
      <c r="E15" s="70">
        <f>IF(RES_hh_tes_in!E15=0,"",RES_hh_tes_in!E15/RES_hh_fec_in!E15)</f>
        <v>2.2990648530553788</v>
      </c>
      <c r="F15" s="70">
        <f>IF(RES_hh_tes_in!F15=0,"",RES_hh_tes_in!F15/RES_hh_fec_in!F15)</f>
        <v>2.367992385934095</v>
      </c>
      <c r="G15" s="70">
        <f>IF(RES_hh_tes_in!G15=0,"",RES_hh_tes_in!G15/RES_hh_fec_in!G15)</f>
        <v>2.437574900950513</v>
      </c>
      <c r="H15" s="70">
        <f>IF(RES_hh_tes_in!H15=0,"",RES_hh_tes_in!H15/RES_hh_fec_in!H15)</f>
        <v>2.5077375107603226</v>
      </c>
      <c r="I15" s="70">
        <f>IF(RES_hh_tes_in!I15=0,"",RES_hh_tes_in!I15/RES_hh_fec_in!I15)</f>
        <v>2.5786194576751935</v>
      </c>
      <c r="J15" s="70">
        <f>IF(RES_hh_tes_in!J15=0,"",RES_hh_tes_in!J15/RES_hh_fec_in!J15)</f>
        <v>2.6507999267266737</v>
      </c>
      <c r="K15" s="70">
        <f>IF(RES_hh_tes_in!K15=0,"",RES_hh_tes_in!K15/RES_hh_fec_in!K15)</f>
        <v>2.7247659090579228</v>
      </c>
      <c r="L15" s="70">
        <f>IF(RES_hh_tes_in!L15=0,"",RES_hh_tes_in!L15/RES_hh_fec_in!L15)</f>
        <v>2.800637810377447</v>
      </c>
      <c r="M15" s="70">
        <f>IF(RES_hh_tes_in!M15=0,"",RES_hh_tes_in!M15/RES_hh_fec_in!M15)</f>
        <v>2.8912596471842056</v>
      </c>
      <c r="N15" s="70">
        <f>IF(RES_hh_tes_in!N15=0,"",RES_hh_tes_in!N15/RES_hh_fec_in!N15)</f>
        <v>3.00083475286482</v>
      </c>
      <c r="O15" s="70">
        <f>IF(RES_hh_tes_in!O15=0,"",RES_hh_tes_in!O15/RES_hh_fec_in!O15)</f>
        <v>3.1316869310818731</v>
      </c>
      <c r="P15" s="70">
        <f>IF(RES_hh_tes_in!P15=0,"",RES_hh_tes_in!P15/RES_hh_fec_in!P15)</f>
        <v>3.2735933007063545</v>
      </c>
      <c r="Q15" s="70">
        <f>IF(RES_hh_tes_in!Q15=0,"",RES_hh_tes_in!Q15/RES_hh_fec_in!Q15)</f>
        <v>3.3955453055336768</v>
      </c>
      <c r="R15" s="70">
        <f>IF(RES_hh_tes_in!R15=0,"",RES_hh_tes_in!R15/RES_hh_fec_in!R15)</f>
        <v>3.4720528977780263</v>
      </c>
      <c r="S15" s="70">
        <f>IF(RES_hh_tes_in!S15=0,"",RES_hh_tes_in!S15/RES_hh_fec_in!S15)</f>
        <v>3.5329491847274306</v>
      </c>
      <c r="T15" s="70">
        <f>IF(RES_hh_tes_in!T15=0,"",RES_hh_tes_in!T15/RES_hh_fec_in!T15)</f>
        <v>3.5838303506216969</v>
      </c>
      <c r="U15" s="70">
        <f>IF(RES_hh_tes_in!U15=0,"",RES_hh_tes_in!U15/RES_hh_fec_in!U15)</f>
        <v>3.6301511245569675</v>
      </c>
      <c r="V15" s="70">
        <f>IF(RES_hh_tes_in!V15=0,"",RES_hh_tes_in!V15/RES_hh_fec_in!V15)</f>
        <v>3.6773802207320254</v>
      </c>
      <c r="W15" s="70">
        <f>IF(RES_hh_tes_in!W15=0,"",RES_hh_tes_in!W15/RES_hh_fec_in!W15)</f>
        <v>3.7236181656100511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2.1620770839936214</v>
      </c>
      <c r="D16" s="78">
        <f>IF(RES_hh_tes_in!D16=0,"",RES_hh_tes_in!D16/RES_hh_fec_in!D16)</f>
        <v>2.2302112669504681</v>
      </c>
      <c r="E16" s="78">
        <f>IF(RES_hh_tes_in!E16=0,"",RES_hh_tes_in!E16/RES_hh_fec_in!E16)</f>
        <v>2.2990648530553788</v>
      </c>
      <c r="F16" s="78">
        <f>IF(RES_hh_tes_in!F16=0,"",RES_hh_tes_in!F16/RES_hh_fec_in!F16)</f>
        <v>2.367992385934095</v>
      </c>
      <c r="G16" s="78">
        <f>IF(RES_hh_tes_in!G16=0,"",RES_hh_tes_in!G16/RES_hh_fec_in!G16)</f>
        <v>2.437574900950513</v>
      </c>
      <c r="H16" s="78">
        <f>IF(RES_hh_tes_in!H16=0,"",RES_hh_tes_in!H16/RES_hh_fec_in!H16)</f>
        <v>2.5077375107603226</v>
      </c>
      <c r="I16" s="78">
        <f>IF(RES_hh_tes_in!I16=0,"",RES_hh_tes_in!I16/RES_hh_fec_in!I16)</f>
        <v>2.5786194576751935</v>
      </c>
      <c r="J16" s="78">
        <f>IF(RES_hh_tes_in!J16=0,"",RES_hh_tes_in!J16/RES_hh_fec_in!J16)</f>
        <v>2.6507999267266737</v>
      </c>
      <c r="K16" s="78">
        <f>IF(RES_hh_tes_in!K16=0,"",RES_hh_tes_in!K16/RES_hh_fec_in!K16)</f>
        <v>2.7247659090579228</v>
      </c>
      <c r="L16" s="78">
        <f>IF(RES_hh_tes_in!L16=0,"",RES_hh_tes_in!L16/RES_hh_fec_in!L16)</f>
        <v>2.800637810377447</v>
      </c>
      <c r="M16" s="78">
        <f>IF(RES_hh_tes_in!M16=0,"",RES_hh_tes_in!M16/RES_hh_fec_in!M16)</f>
        <v>2.8912596471842056</v>
      </c>
      <c r="N16" s="78">
        <f>IF(RES_hh_tes_in!N16=0,"",RES_hh_tes_in!N16/RES_hh_fec_in!N16)</f>
        <v>3.00083475286482</v>
      </c>
      <c r="O16" s="78">
        <f>IF(RES_hh_tes_in!O16=0,"",RES_hh_tes_in!O16/RES_hh_fec_in!O16)</f>
        <v>3.1316869310818731</v>
      </c>
      <c r="P16" s="78">
        <f>IF(RES_hh_tes_in!P16=0,"",RES_hh_tes_in!P16/RES_hh_fec_in!P16)</f>
        <v>3.2735933007063545</v>
      </c>
      <c r="Q16" s="78">
        <f>IF(RES_hh_tes_in!Q16=0,"",RES_hh_tes_in!Q16/RES_hh_fec_in!Q16)</f>
        <v>3.3955453055336768</v>
      </c>
      <c r="R16" s="78">
        <f>IF(RES_hh_tes_in!R16=0,"",RES_hh_tes_in!R16/RES_hh_fec_in!R16)</f>
        <v>3.4720528977780263</v>
      </c>
      <c r="S16" s="78">
        <f>IF(RES_hh_tes_in!S16=0,"",RES_hh_tes_in!S16/RES_hh_fec_in!S16)</f>
        <v>3.5329491847274306</v>
      </c>
      <c r="T16" s="78">
        <f>IF(RES_hh_tes_in!T16=0,"",RES_hh_tes_in!T16/RES_hh_fec_in!T16)</f>
        <v>3.5838303506216969</v>
      </c>
      <c r="U16" s="78">
        <f>IF(RES_hh_tes_in!U16=0,"",RES_hh_tes_in!U16/RES_hh_fec_in!U16)</f>
        <v>3.6301511245569675</v>
      </c>
      <c r="V16" s="78">
        <f>IF(RES_hh_tes_in!V16=0,"",RES_hh_tes_in!V16/RES_hh_fec_in!V16)</f>
        <v>3.6773802207320254</v>
      </c>
      <c r="W16" s="78">
        <f>IF(RES_hh_tes_in!W16=0,"",RES_hh_tes_in!W16/RES_hh_fec_in!W16)</f>
        <v>3.7236181656100511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0.67874406252473707</v>
      </c>
      <c r="D17" s="70">
        <f>IF(RES_hh_tes_in!D17=0,"",RES_hh_tes_in!D17/RES_hh_fec_in!D17)</f>
        <v>0.66356038723639632</v>
      </c>
      <c r="E17" s="70">
        <f>IF(RES_hh_tes_in!E17=0,"",RES_hh_tes_in!E17/RES_hh_fec_in!E17)</f>
        <v>0.67295322262695279</v>
      </c>
      <c r="F17" s="70">
        <f>IF(RES_hh_tes_in!F17=0,"",RES_hh_tes_in!F17/RES_hh_fec_in!F17)</f>
        <v>0.68613189868683533</v>
      </c>
      <c r="G17" s="70">
        <f>IF(RES_hh_tes_in!G17=0,"",RES_hh_tes_in!G17/RES_hh_fec_in!G17)</f>
        <v>0.69545066459329707</v>
      </c>
      <c r="H17" s="70">
        <f>IF(RES_hh_tes_in!H17=0,"",RES_hh_tes_in!H17/RES_hh_fec_in!H17)</f>
        <v>0.70207699695762593</v>
      </c>
      <c r="I17" s="70">
        <f>IF(RES_hh_tes_in!I17=0,"",RES_hh_tes_in!I17/RES_hh_fec_in!I17)</f>
        <v>0.71338950870587658</v>
      </c>
      <c r="J17" s="70">
        <f>IF(RES_hh_tes_in!J17=0,"",RES_hh_tes_in!J17/RES_hh_fec_in!J17)</f>
        <v>0.70065780100551855</v>
      </c>
      <c r="K17" s="70">
        <f>IF(RES_hh_tes_in!K17=0,"",RES_hh_tes_in!K17/RES_hh_fec_in!K17)</f>
        <v>0.72293681446551472</v>
      </c>
      <c r="L17" s="70">
        <f>IF(RES_hh_tes_in!L17=0,"",RES_hh_tes_in!L17/RES_hh_fec_in!L17)</f>
        <v>0.7141203532446857</v>
      </c>
      <c r="M17" s="70">
        <f>IF(RES_hh_tes_in!M17=0,"",RES_hh_tes_in!M17/RES_hh_fec_in!M17)</f>
        <v>0.74089100070767822</v>
      </c>
      <c r="N17" s="70">
        <f>IF(RES_hh_tes_in!N17=0,"",RES_hh_tes_in!N17/RES_hh_fec_in!N17)</f>
        <v>0.75042988741164174</v>
      </c>
      <c r="O17" s="70">
        <f>IF(RES_hh_tes_in!O17=0,"",RES_hh_tes_in!O17/RES_hh_fec_in!O17)</f>
        <v>0.76100744724599878</v>
      </c>
      <c r="P17" s="70">
        <f>IF(RES_hh_tes_in!P17=0,"",RES_hh_tes_in!P17/RES_hh_fec_in!P17)</f>
        <v>0.77483824341413199</v>
      </c>
      <c r="Q17" s="70">
        <f>IF(RES_hh_tes_in!Q17=0,"",RES_hh_tes_in!Q17/RES_hh_fec_in!Q17)</f>
        <v>0.77998116903708548</v>
      </c>
      <c r="R17" s="70">
        <f>IF(RES_hh_tes_in!R17=0,"",RES_hh_tes_in!R17/RES_hh_fec_in!R17)</f>
        <v>0.79623109726266139</v>
      </c>
      <c r="S17" s="70">
        <f>IF(RES_hh_tes_in!S17=0,"",RES_hh_tes_in!S17/RES_hh_fec_in!S17)</f>
        <v>0.81004800718695824</v>
      </c>
      <c r="T17" s="70">
        <f>IF(RES_hh_tes_in!T17=0,"",RES_hh_tes_in!T17/RES_hh_fec_in!T17)</f>
        <v>0.81539875960522068</v>
      </c>
      <c r="U17" s="70">
        <f>IF(RES_hh_tes_in!U17=0,"",RES_hh_tes_in!U17/RES_hh_fec_in!U17)</f>
        <v>0.81810099002945968</v>
      </c>
      <c r="V17" s="70">
        <f>IF(RES_hh_tes_in!V17=0,"",RES_hh_tes_in!V17/RES_hh_fec_in!V17)</f>
        <v>0.83220674569885</v>
      </c>
      <c r="W17" s="70">
        <f>IF(RES_hh_tes_in!W17=0,"",RES_hh_tes_in!W17/RES_hh_fec_in!W17)</f>
        <v>0.85180093322169592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0.60367182439107703</v>
      </c>
      <c r="D19" s="78">
        <f>IF(RES_hh_tes_in!D19=0,"",RES_hh_tes_in!D19/RES_hh_fec_in!D19)</f>
        <v>0.6053406914027768</v>
      </c>
      <c r="E19" s="78">
        <f>IF(RES_hh_tes_in!E19=0,"",RES_hh_tes_in!E19/RES_hh_fec_in!E19)</f>
        <v>0.60728582921777063</v>
      </c>
      <c r="F19" s="78">
        <f>IF(RES_hh_tes_in!F19=0,"",RES_hh_tes_in!F19/RES_hh_fec_in!F19)</f>
        <v>0.60926864032412276</v>
      </c>
      <c r="G19" s="78">
        <f>IF(RES_hh_tes_in!G19=0,"",RES_hh_tes_in!G19/RES_hh_fec_in!G19)</f>
        <v>0.6115058805903244</v>
      </c>
      <c r="H19" s="78">
        <f>IF(RES_hh_tes_in!H19=0,"",RES_hh_tes_in!H19/RES_hh_fec_in!H19)</f>
        <v>0.61397102185752872</v>
      </c>
      <c r="I19" s="78">
        <f>IF(RES_hh_tes_in!I19=0,"",RES_hh_tes_in!I19/RES_hh_fec_in!I19)</f>
        <v>0.61671747277806566</v>
      </c>
      <c r="J19" s="78">
        <f>IF(RES_hh_tes_in!J19=0,"",RES_hh_tes_in!J19/RES_hh_fec_in!J19)</f>
        <v>0.61996402974897213</v>
      </c>
      <c r="K19" s="78">
        <f>IF(RES_hh_tes_in!K19=0,"",RES_hh_tes_in!K19/RES_hh_fec_in!K19)</f>
        <v>0.62389672725802781</v>
      </c>
      <c r="L19" s="78">
        <f>IF(RES_hh_tes_in!L19=0,"",RES_hh_tes_in!L19/RES_hh_fec_in!L19)</f>
        <v>0.62856533715773988</v>
      </c>
      <c r="M19" s="78">
        <f>IF(RES_hh_tes_in!M19=0,"",RES_hh_tes_in!M19/RES_hh_fec_in!M19)</f>
        <v>0.63838451763492365</v>
      </c>
      <c r="N19" s="78">
        <f>IF(RES_hh_tes_in!N19=0,"",RES_hh_tes_in!N19/RES_hh_fec_in!N19)</f>
        <v>0.65475547816356183</v>
      </c>
      <c r="O19" s="78">
        <f>IF(RES_hh_tes_in!O19=0,"",RES_hh_tes_in!O19/RES_hh_fec_in!O19)</f>
        <v>0.67884791106774101</v>
      </c>
      <c r="P19" s="78">
        <f>IF(RES_hh_tes_in!P19=0,"",RES_hh_tes_in!P19/RES_hh_fec_in!P19)</f>
        <v>0.70820345156713649</v>
      </c>
      <c r="Q19" s="78">
        <f>IF(RES_hh_tes_in!Q19=0,"",RES_hh_tes_in!Q19/RES_hh_fec_in!Q19)</f>
        <v>0.73485687205698369</v>
      </c>
      <c r="R19" s="78">
        <f>IF(RES_hh_tes_in!R19=0,"",RES_hh_tes_in!R19/RES_hh_fec_in!R19)</f>
        <v>0.75284467027069391</v>
      </c>
      <c r="S19" s="78">
        <f>IF(RES_hh_tes_in!S19=0,"",RES_hh_tes_in!S19/RES_hh_fec_in!S19)</f>
        <v>0.77017836673119788</v>
      </c>
      <c r="T19" s="78">
        <f>IF(RES_hh_tes_in!T19=0,"",RES_hh_tes_in!T19/RES_hh_fec_in!T19)</f>
        <v>0.78587680880862099</v>
      </c>
      <c r="U19" s="78">
        <f>IF(RES_hh_tes_in!U19=0,"",RES_hh_tes_in!U19/RES_hh_fec_in!U19)</f>
        <v>0.7989588438731432</v>
      </c>
      <c r="V19" s="78">
        <f>IF(RES_hh_tes_in!V19=0,"",RES_hh_tes_in!V19/RES_hh_fec_in!V19)</f>
        <v>0.80844331929492186</v>
      </c>
      <c r="W19" s="78">
        <f>IF(RES_hh_tes_in!W19=0,"",RES_hh_tes_in!W19/RES_hh_fec_in!W19)</f>
        <v>0.8129047038987629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0.54422239982198983</v>
      </c>
      <c r="D20" s="78">
        <f>IF(RES_hh_tes_in!D20=0,"",RES_hh_tes_in!D20/RES_hh_fec_in!D20)</f>
        <v>0.54592380103272597</v>
      </c>
      <c r="E20" s="78">
        <f>IF(RES_hh_tes_in!E20=0,"",RES_hh_tes_in!E20/RES_hh_fec_in!E20)</f>
        <v>0.54790685888591462</v>
      </c>
      <c r="F20" s="78">
        <f>IF(RES_hh_tes_in!F20=0,"",RES_hh_tes_in!F20/RES_hh_fec_in!F20)</f>
        <v>0.54992832446307427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>
        <f>IF(RES_hh_tes_in!J20=0,"",RES_hh_tes_in!J20/RES_hh_fec_in!J20)</f>
        <v>0.56083221817608986</v>
      </c>
      <c r="K20" s="78">
        <f>IF(RES_hh_tes_in!K20=0,"",RES_hh_tes_in!K20/RES_hh_fec_in!K20)</f>
        <v>0.56484158276683116</v>
      </c>
      <c r="L20" s="78">
        <f>IF(RES_hh_tes_in!L20=0,"",RES_hh_tes_in!L20/RES_hh_fec_in!L20)</f>
        <v>0.56960120620005783</v>
      </c>
      <c r="M20" s="78">
        <f>IF(RES_hh_tes_in!M20=0,"",RES_hh_tes_in!M20/RES_hh_fec_in!M20)</f>
        <v>0.57961180946274682</v>
      </c>
      <c r="N20" s="78">
        <f>IF(RES_hh_tes_in!N20=0,"",RES_hh_tes_in!N20/RES_hh_fec_in!N20)</f>
        <v>0.59630191830249668</v>
      </c>
      <c r="O20" s="78">
        <f>IF(RES_hh_tes_in!O20=0,"",RES_hh_tes_in!O20/RES_hh_fec_in!O20)</f>
        <v>0.62086402794057793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>
        <f>IF(RES_hh_tes_in!R20=0,"",RES_hh_tes_in!R20/RES_hh_fec_in!R20)</f>
        <v>0.69630333785312626</v>
      </c>
      <c r="S20" s="78">
        <f>IF(RES_hh_tes_in!S20=0,"",RES_hh_tes_in!S20/RES_hh_fec_in!S20)</f>
        <v>0.71397495095212005</v>
      </c>
      <c r="T20" s="78">
        <f>IF(RES_hh_tes_in!T20=0,"",RES_hh_tes_in!T20/RES_hh_fec_in!T20)</f>
        <v>0.72997943073987315</v>
      </c>
      <c r="U20" s="78">
        <f>IF(RES_hh_tes_in!U20=0,"",RES_hh_tes_in!U20/RES_hh_fec_in!U20)</f>
        <v>0.74331649722967086</v>
      </c>
      <c r="V20" s="78">
        <f>IF(RES_hh_tes_in!V20=0,"",RES_hh_tes_in!V20/RES_hh_fec_in!V20)</f>
        <v>0.75298587043477405</v>
      </c>
      <c r="W20" s="78">
        <f>IF(RES_hh_tes_in!W20=0,"",RES_hh_tes_in!W20/RES_hh_fec_in!W20)</f>
        <v>0.75753422876010468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0.6019255441199739</v>
      </c>
      <c r="D21" s="78">
        <f>IF(RES_hh_tes_in!D21=0,"",RES_hh_tes_in!D21/RES_hh_fec_in!D21)</f>
        <v>0.60805291178980592</v>
      </c>
      <c r="E21" s="78">
        <f>IF(RES_hh_tes_in!E21=0,"",RES_hh_tes_in!E21/RES_hh_fec_in!E21)</f>
        <v>0.61444520644440148</v>
      </c>
      <c r="F21" s="78">
        <f>IF(RES_hh_tes_in!F21=0,"",RES_hh_tes_in!F21/RES_hh_fec_in!F21)</f>
        <v>0.62088916968068208</v>
      </c>
      <c r="G21" s="78">
        <f>IF(RES_hh_tes_in!G21=0,"",RES_hh_tes_in!G21/RES_hh_fec_in!G21)</f>
        <v>0.62757495100583649</v>
      </c>
      <c r="H21" s="78">
        <f>IF(RES_hh_tes_in!H21=0,"",RES_hh_tes_in!H21/RES_hh_fec_in!H21)</f>
        <v>0.63447680679710583</v>
      </c>
      <c r="I21" s="78">
        <f>IF(RES_hh_tes_in!I21=0,"",RES_hh_tes_in!I21/RES_hh_fec_in!I21)</f>
        <v>0.64163909517189655</v>
      </c>
      <c r="J21" s="78">
        <f>IF(RES_hh_tes_in!J21=0,"",RES_hh_tes_in!J21/RES_hh_fec_in!J21)</f>
        <v>0.6492492568493734</v>
      </c>
      <c r="K21" s="78">
        <f>IF(RES_hh_tes_in!K21=0,"",RES_hh_tes_in!K21/RES_hh_fec_in!K21)</f>
        <v>0.65746358895752854</v>
      </c>
      <c r="L21" s="78">
        <f>IF(RES_hh_tes_in!L21=0,"",RES_hh_tes_in!L21/RES_hh_fec_in!L21)</f>
        <v>0.66631853449945533</v>
      </c>
      <c r="M21" s="78">
        <f>IF(RES_hh_tes_in!M21=0,"",RES_hh_tes_in!M21/RES_hh_fec_in!M21)</f>
        <v>0.67970948566230627</v>
      </c>
      <c r="N21" s="78">
        <f>IF(RES_hh_tes_in!N21=0,"",RES_hh_tes_in!N21/RES_hh_fec_in!N21)</f>
        <v>0.69883548210164936</v>
      </c>
      <c r="O21" s="78">
        <f>IF(RES_hh_tes_in!O21=0,"",RES_hh_tes_in!O21/RES_hh_fec_in!O21)</f>
        <v>0.72458186855328477</v>
      </c>
      <c r="P21" s="78">
        <f>IF(RES_hh_tes_in!P21=0,"",RES_hh_tes_in!P21/RES_hh_fec_in!P21)</f>
        <v>0.75454190054289716</v>
      </c>
      <c r="Q21" s="78">
        <f>IF(RES_hh_tes_in!Q21=0,"",RES_hh_tes_in!Q21/RES_hh_fec_in!Q21)</f>
        <v>0.78116514825501715</v>
      </c>
      <c r="R21" s="78">
        <f>IF(RES_hh_tes_in!R21=0,"",RES_hh_tes_in!R21/RES_hh_fec_in!R21)</f>
        <v>0.7986706069892423</v>
      </c>
      <c r="S21" s="78">
        <f>IF(RES_hh_tes_in!S21=0,"",RES_hh_tes_in!S21/RES_hh_fec_in!S21)</f>
        <v>0.81464321073511758</v>
      </c>
      <c r="T21" s="78">
        <f>IF(RES_hh_tes_in!T21=0,"",RES_hh_tes_in!T21/RES_hh_fec_in!T21)</f>
        <v>0.82866831241195804</v>
      </c>
      <c r="U21" s="78">
        <f>IF(RES_hh_tes_in!U21=0,"",RES_hh_tes_in!U21/RES_hh_fec_in!U21)</f>
        <v>0.84028392285508502</v>
      </c>
      <c r="V21" s="78">
        <f>IF(RES_hh_tes_in!V21=0,"",RES_hh_tes_in!V21/RES_hh_fec_in!V21)</f>
        <v>0.84898308049139881</v>
      </c>
      <c r="W21" s="78">
        <f>IF(RES_hh_tes_in!W21=0,"",RES_hh_tes_in!W21/RES_hh_fec_in!W21)</f>
        <v>0.85347284451894778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0.62153060961900475</v>
      </c>
      <c r="D22" s="78">
        <f>IF(RES_hh_tes_in!D22=0,"",RES_hh_tes_in!D22/RES_hh_fec_in!D22)</f>
        <v>0.63579493816751043</v>
      </c>
      <c r="E22" s="78">
        <f>IF(RES_hh_tes_in!E22=0,"",RES_hh_tes_in!E22/RES_hh_fec_in!E22)</f>
        <v>0.65019487021643529</v>
      </c>
      <c r="F22" s="78">
        <f>IF(RES_hh_tes_in!F22=0,"",RES_hh_tes_in!F22/RES_hh_fec_in!F22)</f>
        <v>0.66471656312625604</v>
      </c>
      <c r="G22" s="78">
        <f>IF(RES_hh_tes_in!G22=0,"",RES_hh_tes_in!G22/RES_hh_fec_in!G22)</f>
        <v>0.67934625651286007</v>
      </c>
      <c r="H22" s="78">
        <f>IF(RES_hh_tes_in!H22=0,"",RES_hh_tes_in!H22/RES_hh_fec_in!H22)</f>
        <v>0.69406755594837877</v>
      </c>
      <c r="I22" s="78">
        <f>IF(RES_hh_tes_in!I22=0,"",RES_hh_tes_in!I22/RES_hh_fec_in!I22)</f>
        <v>0.70885890392301387</v>
      </c>
      <c r="J22" s="78">
        <f>IF(RES_hh_tes_in!J22=0,"",RES_hh_tes_in!J22/RES_hh_fec_in!J22)</f>
        <v>0.72367381913133355</v>
      </c>
      <c r="K22" s="78">
        <f>IF(RES_hh_tes_in!K22=0,"",RES_hh_tes_in!K22/RES_hh_fec_in!K22)</f>
        <v>0.73845081467096707</v>
      </c>
      <c r="L22" s="78">
        <f>IF(RES_hh_tes_in!L22=0,"",RES_hh_tes_in!L22/RES_hh_fec_in!L22)</f>
        <v>0.75313531728504268</v>
      </c>
      <c r="M22" s="78">
        <f>IF(RES_hh_tes_in!M22=0,"",RES_hh_tes_in!M22/RES_hh_fec_in!M22)</f>
        <v>0.76665916233200759</v>
      </c>
      <c r="N22" s="78">
        <f>IF(RES_hh_tes_in!N22=0,"",RES_hh_tes_in!N22/RES_hh_fec_in!N22)</f>
        <v>0.77844893452262443</v>
      </c>
      <c r="O22" s="78">
        <f>IF(RES_hh_tes_in!O22=0,"",RES_hh_tes_in!O22/RES_hh_fec_in!O22)</f>
        <v>0.78819442657241268</v>
      </c>
      <c r="P22" s="78">
        <f>IF(RES_hh_tes_in!P22=0,"",RES_hh_tes_in!P22/RES_hh_fec_in!P22)</f>
        <v>0.79673058417895193</v>
      </c>
      <c r="Q22" s="78">
        <f>IF(RES_hh_tes_in!Q22=0,"",RES_hh_tes_in!Q22/RES_hh_fec_in!Q22)</f>
        <v>0.80689306728670362</v>
      </c>
      <c r="R22" s="78">
        <f>IF(RES_hh_tes_in!R22=0,"",RES_hh_tes_in!R22/RES_hh_fec_in!R22)</f>
        <v>0.82187732772491695</v>
      </c>
      <c r="S22" s="78">
        <f>IF(RES_hh_tes_in!S22=0,"",RES_hh_tes_in!S22/RES_hh_fec_in!S22)</f>
        <v>0.83867125496490513</v>
      </c>
      <c r="T22" s="78">
        <f>IF(RES_hh_tes_in!T22=0,"",RES_hh_tes_in!T22/RES_hh_fec_in!T22)</f>
        <v>0.85554664213783371</v>
      </c>
      <c r="U22" s="78">
        <f>IF(RES_hh_tes_in!U22=0,"",RES_hh_tes_in!U22/RES_hh_fec_in!U22)</f>
        <v>0.87109114222766948</v>
      </c>
      <c r="V22" s="78">
        <f>IF(RES_hh_tes_in!V22=0,"",RES_hh_tes_in!V22/RES_hh_fec_in!V22)</f>
        <v>0.88412095521752365</v>
      </c>
      <c r="W22" s="78">
        <f>IF(RES_hh_tes_in!W22=0,"",RES_hh_tes_in!W22/RES_hh_fec_in!W22)</f>
        <v>0.89460163569954732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0.8306718695384635</v>
      </c>
      <c r="D24" s="78">
        <f>IF(RES_hh_tes_in!D24=0,"",RES_hh_tes_in!D24/RES_hh_fec_in!D24)</f>
        <v>0.83289269930202425</v>
      </c>
      <c r="E24" s="78">
        <f>IF(RES_hh_tes_in!E24=0,"",RES_hh_tes_in!E24/RES_hh_fec_in!E24)</f>
        <v>0.83517348567524619</v>
      </c>
      <c r="F24" s="78">
        <f>IF(RES_hh_tes_in!F24=0,"",RES_hh_tes_in!F24/RES_hh_fec_in!F24)</f>
        <v>0.83746244794978575</v>
      </c>
      <c r="G24" s="78">
        <f>IF(RES_hh_tes_in!G24=0,"",RES_hh_tes_in!G24/RES_hh_fec_in!G24)</f>
        <v>0.83980662673523321</v>
      </c>
      <c r="H24" s="78">
        <f>IF(RES_hh_tes_in!H24=0,"",RES_hh_tes_in!H24/RES_hh_fec_in!H24)</f>
        <v>0.84220026485983568</v>
      </c>
      <c r="I24" s="78">
        <f>IF(RES_hh_tes_in!I24=0,"",RES_hh_tes_in!I24/RES_hh_fec_in!I24)</f>
        <v>0.84465495313117067</v>
      </c>
      <c r="J24" s="78">
        <f>IF(RES_hh_tes_in!J24=0,"",RES_hh_tes_in!J24/RES_hh_fec_in!J24)</f>
        <v>0.8472181749966966</v>
      </c>
      <c r="K24" s="78">
        <f>IF(RES_hh_tes_in!K24=0,"",RES_hh_tes_in!K24/RES_hh_fec_in!K24)</f>
        <v>0.84993030387638546</v>
      </c>
      <c r="L24" s="78">
        <f>IF(RES_hh_tes_in!L24=0,"",RES_hh_tes_in!L24/RES_hh_fec_in!L24)</f>
        <v>0.85280214131530552</v>
      </c>
      <c r="M24" s="78">
        <f>IF(RES_hh_tes_in!M24=0,"",RES_hh_tes_in!M24/RES_hh_fec_in!M24)</f>
        <v>0.85677855877250797</v>
      </c>
      <c r="N24" s="78">
        <f>IF(RES_hh_tes_in!N24=0,"",RES_hh_tes_in!N24/RES_hh_fec_in!N24)</f>
        <v>0.86215830089913859</v>
      </c>
      <c r="O24" s="78">
        <f>IF(RES_hh_tes_in!O24=0,"",RES_hh_tes_in!O24/RES_hh_fec_in!O24)</f>
        <v>0.86920325368368989</v>
      </c>
      <c r="P24" s="78">
        <f>IF(RES_hh_tes_in!P24=0,"",RES_hh_tes_in!P24/RES_hh_fec_in!P24)</f>
        <v>0.87741515983231777</v>
      </c>
      <c r="Q24" s="78">
        <f>IF(RES_hh_tes_in!Q24=0,"",RES_hh_tes_in!Q24/RES_hh_fec_in!Q24)</f>
        <v>0.88516290486870264</v>
      </c>
      <c r="R24" s="78">
        <f>IF(RES_hh_tes_in!R24=0,"",RES_hh_tes_in!R24/RES_hh_fec_in!R24)</f>
        <v>0.89109974330237307</v>
      </c>
      <c r="S24" s="78">
        <f>IF(RES_hh_tes_in!S24=0,"",RES_hh_tes_in!S24/RES_hh_fec_in!S24)</f>
        <v>0.89687529464711868</v>
      </c>
      <c r="T24" s="78">
        <f>IF(RES_hh_tes_in!T24=0,"",RES_hh_tes_in!T24/RES_hh_fec_in!T24)</f>
        <v>0.90245096914526857</v>
      </c>
      <c r="U24" s="78">
        <f>IF(RES_hh_tes_in!U24=0,"",RES_hh_tes_in!U24/RES_hh_fec_in!U24)</f>
        <v>0.90778817703917059</v>
      </c>
      <c r="V24" s="78">
        <f>IF(RES_hh_tes_in!V24=0,"",RES_hh_tes_in!V24/RES_hh_fec_in!V24)</f>
        <v>0.91284832857116505</v>
      </c>
      <c r="W24" s="78">
        <f>IF(RES_hh_tes_in!W24=0,"",RES_hh_tes_in!W24/RES_hh_fec_in!W24)</f>
        <v>0.91750970345185712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0.67736868248957616</v>
      </c>
      <c r="D25" s="79">
        <f>IF(RES_hh_tes_in!D25=0,"",RES_hh_tes_in!D25/RES_hh_fec_in!D25)</f>
        <v>0.67857510656200304</v>
      </c>
      <c r="E25" s="79">
        <f>IF(RES_hh_tes_in!E25=0,"",RES_hh_tes_in!E25/RES_hh_fec_in!E25)</f>
        <v>0.67987432170713658</v>
      </c>
      <c r="F25" s="79">
        <f>IF(RES_hh_tes_in!F25=0,"",RES_hh_tes_in!F25/RES_hh_fec_in!F25)</f>
        <v>0.68118601700047177</v>
      </c>
      <c r="G25" s="79">
        <f>IF(RES_hh_tes_in!G25=0,"",RES_hh_tes_in!G25/RES_hh_fec_in!G25)</f>
        <v>0.68258391120028283</v>
      </c>
      <c r="H25" s="79">
        <f>IF(RES_hh_tes_in!H25=0,"",RES_hh_tes_in!H25/RES_hh_fec_in!H25)</f>
        <v>0.68405974142491466</v>
      </c>
      <c r="I25" s="79">
        <f>IF(RES_hh_tes_in!I25=0,"",RES_hh_tes_in!I25/RES_hh_fec_in!I25)</f>
        <v>0.68563270727934134</v>
      </c>
      <c r="J25" s="79">
        <f>IF(RES_hh_tes_in!J25=0,"",RES_hh_tes_in!J25/RES_hh_fec_in!J25)</f>
        <v>0.68737966171800602</v>
      </c>
      <c r="K25" s="79">
        <f>IF(RES_hh_tes_in!K25=0,"",RES_hh_tes_in!K25/RES_hh_fec_in!K25)</f>
        <v>0.68936871185198556</v>
      </c>
      <c r="L25" s="79">
        <f>IF(RES_hh_tes_in!L25=0,"",RES_hh_tes_in!L25/RES_hh_fec_in!L25)</f>
        <v>0.69162369430192905</v>
      </c>
      <c r="M25" s="79">
        <f>IF(RES_hh_tes_in!M25=0,"",RES_hh_tes_in!M25/RES_hh_fec_in!M25)</f>
        <v>0.6957071130058553</v>
      </c>
      <c r="N25" s="79">
        <f>IF(RES_hh_tes_in!N25=0,"",RES_hh_tes_in!N25/RES_hh_fec_in!N25)</f>
        <v>0.70230550871873576</v>
      </c>
      <c r="O25" s="79">
        <f>IF(RES_hh_tes_in!O25=0,"",RES_hh_tes_in!O25/RES_hh_fec_in!O25)</f>
        <v>0.71229928986760804</v>
      </c>
      <c r="P25" s="79">
        <f>IF(RES_hh_tes_in!P25=0,"",RES_hh_tes_in!P25/RES_hh_fec_in!P25)</f>
        <v>0.72529991623720147</v>
      </c>
      <c r="Q25" s="79">
        <f>IF(RES_hh_tes_in!Q25=0,"",RES_hh_tes_in!Q25/RES_hh_fec_in!Q25)</f>
        <v>0.7380566573786892</v>
      </c>
      <c r="R25" s="79">
        <f>IF(RES_hh_tes_in!R25=0,"",RES_hh_tes_in!R25/RES_hh_fec_in!R25)</f>
        <v>0.74720139967847043</v>
      </c>
      <c r="S25" s="79">
        <f>IF(RES_hh_tes_in!S25=0,"",RES_hh_tes_in!S25/RES_hh_fec_in!S25)</f>
        <v>0.75625598870665378</v>
      </c>
      <c r="T25" s="79">
        <f>IF(RES_hh_tes_in!T25=0,"",RES_hh_tes_in!T25/RES_hh_fec_in!T25)</f>
        <v>0.76503056655086443</v>
      </c>
      <c r="U25" s="79">
        <f>IF(RES_hh_tes_in!U25=0,"",RES_hh_tes_in!U25/RES_hh_fec_in!U25)</f>
        <v>0.77327315655338846</v>
      </c>
      <c r="V25" s="79">
        <f>IF(RES_hh_tes_in!V25=0,"",RES_hh_tes_in!V25/RES_hh_fec_in!V25)</f>
        <v>0.78059717607042056</v>
      </c>
      <c r="W25" s="79">
        <f>IF(RES_hh_tes_in!W25=0,"",RES_hh_tes_in!W25/RES_hh_fec_in!W25)</f>
        <v>0.7863625953344584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0.69390786613159483</v>
      </c>
      <c r="D27" s="70">
        <f>IF(RES_hh_tes_in!D27=0,"",RES_hh_tes_in!D27/RES_hh_fec_in!D27)</f>
        <v>0.67693354571968178</v>
      </c>
      <c r="E27" s="70">
        <f>IF(RES_hh_tes_in!E27=0,"",RES_hh_tes_in!E27/RES_hh_fec_in!E27)</f>
        <v>0.70243682290430132</v>
      </c>
      <c r="F27" s="70">
        <f>IF(RES_hh_tes_in!F27=0,"",RES_hh_tes_in!F27/RES_hh_fec_in!F27)</f>
        <v>0.70123406594043536</v>
      </c>
      <c r="G27" s="70">
        <f>IF(RES_hh_tes_in!G27=0,"",RES_hh_tes_in!G27/RES_hh_fec_in!G27)</f>
        <v>0.68188437104304933</v>
      </c>
      <c r="H27" s="70">
        <f>IF(RES_hh_tes_in!H27=0,"",RES_hh_tes_in!H27/RES_hh_fec_in!H27)</f>
        <v>0.69484804871794392</v>
      </c>
      <c r="I27" s="70">
        <f>IF(RES_hh_tes_in!I27=0,"",RES_hh_tes_in!I27/RES_hh_fec_in!I27)</f>
        <v>0.68585532623373047</v>
      </c>
      <c r="J27" s="70">
        <f>IF(RES_hh_tes_in!J27=0,"",RES_hh_tes_in!J27/RES_hh_fec_in!J27)</f>
        <v>0.68634018810026609</v>
      </c>
      <c r="K27" s="70">
        <f>IF(RES_hh_tes_in!K27=0,"",RES_hh_tes_in!K27/RES_hh_fec_in!K27)</f>
        <v>0.66617669003769242</v>
      </c>
      <c r="L27" s="70">
        <f>IF(RES_hh_tes_in!L27=0,"",RES_hh_tes_in!L27/RES_hh_fec_in!L27)</f>
        <v>0.68687865442789564</v>
      </c>
      <c r="M27" s="70">
        <f>IF(RES_hh_tes_in!M27=0,"",RES_hh_tes_in!M27/RES_hh_fec_in!M27)</f>
        <v>0.6935748274386776</v>
      </c>
      <c r="N27" s="70">
        <f>IF(RES_hh_tes_in!N27=0,"",RES_hh_tes_in!N27/RES_hh_fec_in!N27)</f>
        <v>0.71020099049198326</v>
      </c>
      <c r="O27" s="70">
        <f>IF(RES_hh_tes_in!O27=0,"",RES_hh_tes_in!O27/RES_hh_fec_in!O27)</f>
        <v>0.71414582979278107</v>
      </c>
      <c r="P27" s="70">
        <f>IF(RES_hh_tes_in!P27=0,"",RES_hh_tes_in!P27/RES_hh_fec_in!P27)</f>
        <v>0.72638626272627904</v>
      </c>
      <c r="Q27" s="70">
        <f>IF(RES_hh_tes_in!Q27=0,"",RES_hh_tes_in!Q27/RES_hh_fec_in!Q27)</f>
        <v>0.72917185445916233</v>
      </c>
      <c r="R27" s="70">
        <f>IF(RES_hh_tes_in!R27=0,"",RES_hh_tes_in!R27/RES_hh_fec_in!R27)</f>
        <v>0.72887484962795324</v>
      </c>
      <c r="S27" s="70">
        <f>IF(RES_hh_tes_in!S27=0,"",RES_hh_tes_in!S27/RES_hh_fec_in!S27)</f>
        <v>0.73146910918607844</v>
      </c>
      <c r="T27" s="70">
        <f>IF(RES_hh_tes_in!T27=0,"",RES_hh_tes_in!T27/RES_hh_fec_in!T27)</f>
        <v>0.74898739642912171</v>
      </c>
      <c r="U27" s="70">
        <f>IF(RES_hh_tes_in!U27=0,"",RES_hh_tes_in!U27/RES_hh_fec_in!U27)</f>
        <v>0.76858604137856101</v>
      </c>
      <c r="V27" s="70">
        <f>IF(RES_hh_tes_in!V27=0,"",RES_hh_tes_in!V27/RES_hh_fec_in!V27)</f>
        <v>0.76089982401300171</v>
      </c>
      <c r="W27" s="70">
        <f>IF(RES_hh_tes_in!W27=0,"",RES_hh_tes_in!W27/RES_hh_fec_in!W27)</f>
        <v>0.77368298453652984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0.61962205854681318</v>
      </c>
      <c r="D29" s="78">
        <f>IF(RES_hh_tes_in!D29=0,"",RES_hh_tes_in!D29/RES_hh_fec_in!D29)</f>
        <v>0.61991714314401614</v>
      </c>
      <c r="E29" s="78">
        <f>IF(RES_hh_tes_in!E29=0,"",RES_hh_tes_in!E29/RES_hh_fec_in!E29)</f>
        <v>0.62020806614911383</v>
      </c>
      <c r="F29" s="78">
        <f>IF(RES_hh_tes_in!F29=0,"",RES_hh_tes_in!F29/RES_hh_fec_in!F29)</f>
        <v>0.62049842166437919</v>
      </c>
      <c r="G29" s="78">
        <f>IF(RES_hh_tes_in!G29=0,"",RES_hh_tes_in!G29/RES_hh_fec_in!G29)</f>
        <v>0.62078494459809674</v>
      </c>
      <c r="H29" s="78">
        <f>IF(RES_hh_tes_in!H29=0,"",RES_hh_tes_in!H29/RES_hh_fec_in!H29)</f>
        <v>0.62106803455592574</v>
      </c>
      <c r="I29" s="78">
        <f>IF(RES_hh_tes_in!I29=0,"",RES_hh_tes_in!I29/RES_hh_fec_in!I29)</f>
        <v>0.62134688701917207</v>
      </c>
      <c r="J29" s="78">
        <f>IF(RES_hh_tes_in!J29=0,"",RES_hh_tes_in!J29/RES_hh_fec_in!J29)</f>
        <v>0.62161820615871599</v>
      </c>
      <c r="K29" s="78">
        <f>IF(RES_hh_tes_in!K29=0,"",RES_hh_tes_in!K29/RES_hh_fec_in!K29)</f>
        <v>0.62187918965289934</v>
      </c>
      <c r="L29" s="78">
        <f>IF(RES_hh_tes_in!L29=0,"",RES_hh_tes_in!L29/RES_hh_fec_in!L29)</f>
        <v>0.62212908776578912</v>
      </c>
      <c r="M29" s="78">
        <f>IF(RES_hh_tes_in!M29=0,"",RES_hh_tes_in!M29/RES_hh_fec_in!M29)</f>
        <v>0.62226356603637067</v>
      </c>
      <c r="N29" s="78">
        <f>IF(RES_hh_tes_in!N29=0,"",RES_hh_tes_in!N29/RES_hh_fec_in!N29)</f>
        <v>0.62226356603637079</v>
      </c>
      <c r="O29" s="78">
        <f>IF(RES_hh_tes_in!O29=0,"",RES_hh_tes_in!O29/RES_hh_fec_in!O29)</f>
        <v>0.62226356603637045</v>
      </c>
      <c r="P29" s="78">
        <f>IF(RES_hh_tes_in!P29=0,"",RES_hh_tes_in!P29/RES_hh_fec_in!P29)</f>
        <v>0.62226356603637056</v>
      </c>
      <c r="Q29" s="78">
        <f>IF(RES_hh_tes_in!Q29=0,"",RES_hh_tes_in!Q29/RES_hh_fec_in!Q29)</f>
        <v>0.62226356603637056</v>
      </c>
      <c r="R29" s="78">
        <f>IF(RES_hh_tes_in!R29=0,"",RES_hh_tes_in!R29/RES_hh_fec_in!R29)</f>
        <v>0.62311315920174182</v>
      </c>
      <c r="S29" s="78">
        <f>IF(RES_hh_tes_in!S29=0,"",RES_hh_tes_in!S29/RES_hh_fec_in!S29)</f>
        <v>0.62450243652308857</v>
      </c>
      <c r="T29" s="78">
        <f>IF(RES_hh_tes_in!T29=0,"",RES_hh_tes_in!T29/RES_hh_fec_in!T29)</f>
        <v>0.62612326006465868</v>
      </c>
      <c r="U29" s="78">
        <f>IF(RES_hh_tes_in!U29=0,"",RES_hh_tes_in!U29/RES_hh_fec_in!U29)</f>
        <v>0.62780197016128492</v>
      </c>
      <c r="V29" s="78">
        <f>IF(RES_hh_tes_in!V29=0,"",RES_hh_tes_in!V29/RES_hh_fec_in!V29)</f>
        <v>0.62936490714779925</v>
      </c>
      <c r="W29" s="78">
        <f>IF(RES_hh_tes_in!W29=0,"",RES_hh_tes_in!W29/RES_hh_fec_in!W29)</f>
        <v>0.63081207102420067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0.61460286492886085</v>
      </c>
      <c r="D30" s="78">
        <f>IF(RES_hh_tes_in!D30=0,"",RES_hh_tes_in!D30/RES_hh_fec_in!D30)</f>
        <v>0.61517507764451973</v>
      </c>
      <c r="E30" s="78">
        <f>IF(RES_hh_tes_in!E30=0,"",RES_hh_tes_in!E30/RES_hh_fec_in!E30)</f>
        <v>0.61573922041704254</v>
      </c>
      <c r="F30" s="78">
        <f>IF(RES_hh_tes_in!F30=0,"",RES_hh_tes_in!F30/RES_hh_fec_in!F30)</f>
        <v>0.616302262742774</v>
      </c>
      <c r="G30" s="78">
        <f>IF(RES_hh_tes_in!G30=0,"",RES_hh_tes_in!G30/RES_hh_fec_in!G30)</f>
        <v>0.61685787312554341</v>
      </c>
      <c r="H30" s="78">
        <f>IF(RES_hh_tes_in!H30=0,"",RES_hh_tes_in!H30/RES_hh_fec_in!H30)</f>
        <v>0.61740682645987788</v>
      </c>
      <c r="I30" s="78">
        <f>IF(RES_hh_tes_in!I30=0,"",RES_hh_tes_in!I30/RES_hh_fec_in!I30)</f>
        <v>0.61794756266493567</v>
      </c>
      <c r="J30" s="78">
        <f>IF(RES_hh_tes_in!J30=0,"",RES_hh_tes_in!J30/RES_hh_fec_in!J30)</f>
        <v>0.61847369064016866</v>
      </c>
      <c r="K30" s="78">
        <f>IF(RES_hh_tes_in!K30=0,"",RES_hh_tes_in!K30/RES_hh_fec_in!K30)</f>
        <v>0.61897977626905076</v>
      </c>
      <c r="L30" s="78">
        <f>IF(RES_hh_tes_in!L30=0,"",RES_hh_tes_in!L30/RES_hh_fec_in!L30)</f>
        <v>0.61946436570262398</v>
      </c>
      <c r="M30" s="78">
        <f>IF(RES_hh_tes_in!M30=0,"",RES_hh_tes_in!M30/RES_hh_fec_in!M30)</f>
        <v>0.61972513897624126</v>
      </c>
      <c r="N30" s="78">
        <f>IF(RES_hh_tes_in!N30=0,"",RES_hh_tes_in!N30/RES_hh_fec_in!N30)</f>
        <v>0.61972513897624126</v>
      </c>
      <c r="O30" s="78">
        <f>IF(RES_hh_tes_in!O30=0,"",RES_hh_tes_in!O30/RES_hh_fec_in!O30)</f>
        <v>0.61972513897624126</v>
      </c>
      <c r="P30" s="78">
        <f>IF(RES_hh_tes_in!P30=0,"",RES_hh_tes_in!P30/RES_hh_fec_in!P30)</f>
        <v>0.61972513897624126</v>
      </c>
      <c r="Q30" s="78">
        <f>IF(RES_hh_tes_in!Q30=0,"",RES_hh_tes_in!Q30/RES_hh_fec_in!Q30)</f>
        <v>0.61972513897624126</v>
      </c>
      <c r="R30" s="78">
        <f>IF(RES_hh_tes_in!R30=0,"",RES_hh_tes_in!R30/RES_hh_fec_in!R30)</f>
        <v>0.62137262589006548</v>
      </c>
      <c r="S30" s="78">
        <f>IF(RES_hh_tes_in!S30=0,"",RES_hh_tes_in!S30/RES_hh_fec_in!S30)</f>
        <v>0.62406664027233838</v>
      </c>
      <c r="T30" s="78">
        <f>IF(RES_hh_tes_in!T30=0,"",RES_hh_tes_in!T30/RES_hh_fec_in!T30)</f>
        <v>0.62720965705165443</v>
      </c>
      <c r="U30" s="78">
        <f>IF(RES_hh_tes_in!U30=0,"",RES_hh_tes_in!U30/RES_hh_fec_in!U30)</f>
        <v>0.63046492443023239</v>
      </c>
      <c r="V30" s="78">
        <f>IF(RES_hh_tes_in!V30=0,"",RES_hh_tes_in!V30/RES_hh_fec_in!V30)</f>
        <v>0.63349569061028765</v>
      </c>
      <c r="W30" s="78">
        <f>IF(RES_hh_tes_in!W30=0,"",RES_hh_tes_in!W30/RES_hh_fec_in!W30)</f>
        <v>0.63630195559181901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0.57500519334214861</v>
      </c>
      <c r="D31" s="78">
        <f>IF(RES_hh_tes_in!D31=0,"",RES_hh_tes_in!D31/RES_hh_fec_in!D31)</f>
        <v>0.57539180464188389</v>
      </c>
      <c r="E31" s="78">
        <f>IF(RES_hh_tes_in!E31=0,"",RES_hh_tes_in!E31/RES_hh_fec_in!E31)</f>
        <v>0.57577296354407659</v>
      </c>
      <c r="F31" s="78">
        <f>IF(RES_hh_tes_in!F31=0,"",RES_hh_tes_in!F31/RES_hh_fec_in!F31)</f>
        <v>0.57615337893751351</v>
      </c>
      <c r="G31" s="78">
        <f>IF(RES_hh_tes_in!G31=0,"",RES_hh_tes_in!G31/RES_hh_fec_in!G31)</f>
        <v>0.57652877299351857</v>
      </c>
      <c r="H31" s="78">
        <f>IF(RES_hh_tes_in!H31=0,"",RES_hh_tes_in!H31/RES_hh_fec_in!H31)</f>
        <v>0.57689966926386205</v>
      </c>
      <c r="I31" s="78">
        <f>IF(RES_hh_tes_in!I31=0,"",RES_hh_tes_in!I31/RES_hh_fec_in!I31)</f>
        <v>0.57726501369143313</v>
      </c>
      <c r="J31" s="78">
        <f>IF(RES_hh_tes_in!J31=0,"",RES_hh_tes_in!J31/RES_hh_fec_in!J31)</f>
        <v>0.57762048817629774</v>
      </c>
      <c r="K31" s="78">
        <f>IF(RES_hh_tes_in!K31=0,"",RES_hh_tes_in!K31/RES_hh_fec_in!K31)</f>
        <v>0.57796242119771657</v>
      </c>
      <c r="L31" s="78">
        <f>IF(RES_hh_tes_in!L31=0,"",RES_hh_tes_in!L31/RES_hh_fec_in!L31)</f>
        <v>0.57828983047336657</v>
      </c>
      <c r="M31" s="78">
        <f>IF(RES_hh_tes_in!M31=0,"",RES_hh_tes_in!M31/RES_hh_fec_in!M31)</f>
        <v>0.5784660200117856</v>
      </c>
      <c r="N31" s="78">
        <f>IF(RES_hh_tes_in!N31=0,"",RES_hh_tes_in!N31/RES_hh_fec_in!N31)</f>
        <v>0.5784660200117856</v>
      </c>
      <c r="O31" s="78">
        <f>IF(RES_hh_tes_in!O31=0,"",RES_hh_tes_in!O31/RES_hh_fec_in!O31)</f>
        <v>0.5784660200117856</v>
      </c>
      <c r="P31" s="78">
        <f>IF(RES_hh_tes_in!P31=0,"",RES_hh_tes_in!P31/RES_hh_fec_in!P31)</f>
        <v>0.5784660200117856</v>
      </c>
      <c r="Q31" s="78">
        <f>IF(RES_hh_tes_in!Q31=0,"",RES_hh_tes_in!Q31/RES_hh_fec_in!Q31)</f>
        <v>0.5784660200117856</v>
      </c>
      <c r="R31" s="78">
        <f>IF(RES_hh_tes_in!R31=0,"",RES_hh_tes_in!R31/RES_hh_fec_in!R31)</f>
        <v>0.57957913239048708</v>
      </c>
      <c r="S31" s="78">
        <f>IF(RES_hh_tes_in!S31=0,"",RES_hh_tes_in!S31/RES_hh_fec_in!S31)</f>
        <v>0.58139932333230593</v>
      </c>
      <c r="T31" s="78">
        <f>IF(RES_hh_tes_in!T31=0,"",RES_hh_tes_in!T31/RES_hh_fec_in!T31)</f>
        <v>0.58352287943109293</v>
      </c>
      <c r="U31" s="78">
        <f>IF(RES_hh_tes_in!U31=0,"",RES_hh_tes_in!U31/RES_hh_fec_in!U31)</f>
        <v>0.58572227681912281</v>
      </c>
      <c r="V31" s="78">
        <f>IF(RES_hh_tes_in!V31=0,"",RES_hh_tes_in!V31/RES_hh_fec_in!V31)</f>
        <v>0.58776999162866783</v>
      </c>
      <c r="W31" s="78">
        <f>IF(RES_hh_tes_in!W31=0,"",RES_hh_tes_in!W31/RES_hh_fec_in!W31)</f>
        <v>0.589666023859727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0.77041533016527153</v>
      </c>
      <c r="D32" s="81">
        <f>IF(RES_hh_tes_in!D32=0,"",RES_hh_tes_in!D32/RES_hh_fec_in!D32)</f>
        <v>0.77186626770377498</v>
      </c>
      <c r="E32" s="81">
        <f>IF(RES_hh_tes_in!E32=0,"",RES_hh_tes_in!E32/RES_hh_fec_in!E32)</f>
        <v>0.77337085739564515</v>
      </c>
      <c r="F32" s="81">
        <f>IF(RES_hh_tes_in!F32=0,"",RES_hh_tes_in!F32/RES_hh_fec_in!F32)</f>
        <v>0.77488276329024752</v>
      </c>
      <c r="G32" s="81">
        <f>IF(RES_hh_tes_in!G32=0,"",RES_hh_tes_in!G32/RES_hh_fec_in!G32)</f>
        <v>0.77644407966233209</v>
      </c>
      <c r="H32" s="81">
        <f>IF(RES_hh_tes_in!H32=0,"",RES_hh_tes_in!H32/RES_hh_fec_in!H32)</f>
        <v>0.77804965470856036</v>
      </c>
      <c r="I32" s="81">
        <f>IF(RES_hh_tes_in!I32=0,"",RES_hh_tes_in!I32/RES_hh_fec_in!I32)</f>
        <v>0.77970986045946056</v>
      </c>
      <c r="J32" s="81">
        <f>IF(RES_hh_tes_in!J32=0,"",RES_hh_tes_in!J32/RES_hh_fec_in!J32)</f>
        <v>0.78146718746311117</v>
      </c>
      <c r="K32" s="81">
        <f>IF(RES_hh_tes_in!K32=0,"",RES_hh_tes_in!K32/RES_hh_fec_in!K32)</f>
        <v>0.78335776386172173</v>
      </c>
      <c r="L32" s="81">
        <f>IF(RES_hh_tes_in!L32=0,"",RES_hh_tes_in!L32/RES_hh_fec_in!L32)</f>
        <v>0.78539125541451216</v>
      </c>
      <c r="M32" s="81">
        <f>IF(RES_hh_tes_in!M32=0,"",RES_hh_tes_in!M32/RES_hh_fec_in!M32)</f>
        <v>0.78815788629285877</v>
      </c>
      <c r="N32" s="81">
        <f>IF(RES_hh_tes_in!N32=0,"",RES_hh_tes_in!N32/RES_hh_fec_in!N32)</f>
        <v>0.791825016741596</v>
      </c>
      <c r="O32" s="81">
        <f>IF(RES_hh_tes_in!O32=0,"",RES_hh_tes_in!O32/RES_hh_fec_in!O32)</f>
        <v>0.79679957971059745</v>
      </c>
      <c r="P32" s="81">
        <f>IF(RES_hh_tes_in!P32=0,"",RES_hh_tes_in!P32/RES_hh_fec_in!P32)</f>
        <v>0.80329530005793437</v>
      </c>
      <c r="Q32" s="81">
        <f>IF(RES_hh_tes_in!Q32=0,"",RES_hh_tes_in!Q32/RES_hh_fec_in!Q32)</f>
        <v>0.8116674181419149</v>
      </c>
      <c r="R32" s="81">
        <f>IF(RES_hh_tes_in!R32=0,"",RES_hh_tes_in!R32/RES_hh_fec_in!R32)</f>
        <v>0.82305639385802687</v>
      </c>
      <c r="S32" s="81">
        <f>IF(RES_hh_tes_in!S32=0,"",RES_hh_tes_in!S32/RES_hh_fec_in!S32)</f>
        <v>0.83727090078173416</v>
      </c>
      <c r="T32" s="81">
        <f>IF(RES_hh_tes_in!T32=0,"",RES_hh_tes_in!T32/RES_hh_fec_in!T32)</f>
        <v>0.85255380107393108</v>
      </c>
      <c r="U32" s="81">
        <f>IF(RES_hh_tes_in!U32=0,"",RES_hh_tes_in!U32/RES_hh_fec_in!U32)</f>
        <v>0.86714795689555513</v>
      </c>
      <c r="V32" s="81">
        <f>IF(RES_hh_tes_in!V32=0,"",RES_hh_tes_in!V32/RES_hh_fec_in!V32)</f>
        <v>0.8792962304075258</v>
      </c>
      <c r="W32" s="81">
        <f>IF(RES_hh_tes_in!W32=0,"",RES_hh_tes_in!W32/RES_hh_fec_in!W32)</f>
        <v>0.88838139575768937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36.678912755808781</v>
      </c>
      <c r="D3" s="65">
        <f t="shared" si="0"/>
        <v>44.836433375202041</v>
      </c>
      <c r="E3" s="65">
        <f t="shared" si="0"/>
        <v>54.943959085125179</v>
      </c>
      <c r="F3" s="65">
        <f t="shared" si="0"/>
        <v>39.880301685273807</v>
      </c>
      <c r="G3" s="65">
        <f t="shared" si="0"/>
        <v>8.7404557425339426</v>
      </c>
      <c r="H3" s="65">
        <f t="shared" si="0"/>
        <v>14.387291989083369</v>
      </c>
      <c r="I3" s="65">
        <f t="shared" si="0"/>
        <v>8.4687493967486578</v>
      </c>
      <c r="J3" s="65">
        <f t="shared" si="0"/>
        <v>36.520839887190263</v>
      </c>
      <c r="K3" s="65">
        <f t="shared" si="0"/>
        <v>47.945703384601117</v>
      </c>
      <c r="L3" s="65">
        <f t="shared" si="0"/>
        <v>56.236321280869539</v>
      </c>
      <c r="M3" s="65">
        <f t="shared" si="0"/>
        <v>21.377052616171142</v>
      </c>
      <c r="N3" s="65">
        <f t="shared" si="0"/>
        <v>21.904925451481645</v>
      </c>
      <c r="O3" s="65">
        <f t="shared" si="0"/>
        <v>11.304361246416391</v>
      </c>
      <c r="P3" s="65">
        <f t="shared" si="0"/>
        <v>4.2136446267408081</v>
      </c>
      <c r="Q3" s="65">
        <f t="shared" si="0"/>
        <v>10.354798947940955</v>
      </c>
      <c r="R3" s="65">
        <f t="shared" ref="R3:V3" si="1">SUM(R4,R15,R17,R27)</f>
        <v>13.883198503789352</v>
      </c>
      <c r="S3" s="65">
        <f t="shared" si="1"/>
        <v>15.432263676724425</v>
      </c>
      <c r="T3" s="65">
        <f t="shared" si="1"/>
        <v>15.585858375304362</v>
      </c>
      <c r="U3" s="65">
        <f t="shared" si="1"/>
        <v>15.274474868441779</v>
      </c>
      <c r="V3" s="65">
        <f t="shared" si="1"/>
        <v>6.5872551057992546</v>
      </c>
      <c r="W3" s="65">
        <f t="shared" ref="W3" si="2">SUM(W4,W15,W17,W27)</f>
        <v>5.2052355600335174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32.153452525312225</v>
      </c>
      <c r="D4" s="69">
        <f t="shared" si="3"/>
        <v>38.374285097715386</v>
      </c>
      <c r="E4" s="69">
        <f t="shared" si="3"/>
        <v>49.531595774462296</v>
      </c>
      <c r="F4" s="69">
        <f t="shared" si="3"/>
        <v>35.111156063212292</v>
      </c>
      <c r="G4" s="69">
        <f t="shared" si="3"/>
        <v>5.1696364081514083</v>
      </c>
      <c r="H4" s="69">
        <f t="shared" si="3"/>
        <v>9.8644935483947478</v>
      </c>
      <c r="I4" s="69">
        <f t="shared" si="3"/>
        <v>4.9712085007088831</v>
      </c>
      <c r="J4" s="69">
        <f t="shared" si="3"/>
        <v>29.967475510633768</v>
      </c>
      <c r="K4" s="69">
        <f t="shared" si="3"/>
        <v>38.250706167479827</v>
      </c>
      <c r="L4" s="69">
        <f t="shared" si="3"/>
        <v>46.341771454260538</v>
      </c>
      <c r="M4" s="69">
        <f t="shared" si="3"/>
        <v>16.860609604942773</v>
      </c>
      <c r="N4" s="69">
        <f t="shared" si="3"/>
        <v>16.829028456838927</v>
      </c>
      <c r="O4" s="69">
        <f t="shared" si="3"/>
        <v>8.309502978359955</v>
      </c>
      <c r="P4" s="69">
        <f t="shared" si="3"/>
        <v>2.3922775121401298</v>
      </c>
      <c r="Q4" s="69">
        <f t="shared" si="3"/>
        <v>6.8335970979806664</v>
      </c>
      <c r="R4" s="69">
        <f t="shared" ref="R4:V4" si="4">SUM(R5:R14)</f>
        <v>9.8553853324752456</v>
      </c>
      <c r="S4" s="69">
        <f t="shared" si="4"/>
        <v>12.032618839081605</v>
      </c>
      <c r="T4" s="69">
        <f t="shared" si="4"/>
        <v>12.118761982642315</v>
      </c>
      <c r="U4" s="69">
        <f t="shared" si="4"/>
        <v>11.295431518209615</v>
      </c>
      <c r="V4" s="69">
        <f t="shared" si="4"/>
        <v>4.0573406483290739</v>
      </c>
      <c r="W4" s="69">
        <f t="shared" ref="W4" si="5">SUM(W5:W14)</f>
        <v>3.1801705576652908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1.9509762750585093</v>
      </c>
      <c r="D6" s="72">
        <v>2.1947866601271304</v>
      </c>
      <c r="E6" s="72">
        <v>2.4671134780734119</v>
      </c>
      <c r="F6" s="72">
        <v>1.6743543024164211</v>
      </c>
      <c r="G6" s="72">
        <v>0</v>
      </c>
      <c r="H6" s="72">
        <v>0</v>
      </c>
      <c r="I6" s="72">
        <v>0.67310481965853752</v>
      </c>
      <c r="J6" s="72">
        <v>2.0788796572381241</v>
      </c>
      <c r="K6" s="72">
        <v>1.3693590548258747</v>
      </c>
      <c r="L6" s="72">
        <v>1.6071219606554275</v>
      </c>
      <c r="M6" s="72">
        <v>1.5543465721083218</v>
      </c>
      <c r="N6" s="72">
        <v>0.83197225992174595</v>
      </c>
      <c r="O6" s="72">
        <v>0.84133256225613318</v>
      </c>
      <c r="P6" s="72">
        <v>0.30696990743664998</v>
      </c>
      <c r="Q6" s="72">
        <v>1.1151722358223397</v>
      </c>
      <c r="R6" s="72">
        <v>1.1820484650353051</v>
      </c>
      <c r="S6" s="72">
        <v>0.71334450701629282</v>
      </c>
      <c r="T6" s="72">
        <v>0.49367930599626941</v>
      </c>
      <c r="U6" s="72">
        <v>0</v>
      </c>
      <c r="V6" s="72">
        <v>0</v>
      </c>
      <c r="W6" s="72">
        <v>0.13860461881829667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25.459938358565278</v>
      </c>
      <c r="D7" s="72">
        <v>27.165612801654838</v>
      </c>
      <c r="E7" s="72">
        <v>37.475520342001822</v>
      </c>
      <c r="F7" s="72">
        <v>23.938027218022466</v>
      </c>
      <c r="G7" s="72">
        <v>0</v>
      </c>
      <c r="H7" s="72">
        <v>3.9254145520854906</v>
      </c>
      <c r="I7" s="72">
        <v>0</v>
      </c>
      <c r="J7" s="72">
        <v>18.938756610310723</v>
      </c>
      <c r="K7" s="72">
        <v>26.496837292506513</v>
      </c>
      <c r="L7" s="72">
        <v>33.705589888867628</v>
      </c>
      <c r="M7" s="72">
        <v>8.7162106988833266</v>
      </c>
      <c r="N7" s="72">
        <v>9.8675169732059622</v>
      </c>
      <c r="O7" s="72">
        <v>4.1872075104442263</v>
      </c>
      <c r="P7" s="72">
        <v>0</v>
      </c>
      <c r="Q7" s="72">
        <v>0</v>
      </c>
      <c r="R7" s="72">
        <v>0.52344963741796136</v>
      </c>
      <c r="S7" s="72">
        <v>5.2040846289878804</v>
      </c>
      <c r="T7" s="72">
        <v>7.2485207650399319</v>
      </c>
      <c r="U7" s="72">
        <v>7.8033869081031737</v>
      </c>
      <c r="V7" s="72">
        <v>2.133118683695967</v>
      </c>
      <c r="W7" s="72">
        <v>1.0529225747510838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4.7425378916884391</v>
      </c>
      <c r="D8" s="72">
        <v>9.0138856359334163</v>
      </c>
      <c r="E8" s="72">
        <v>9.5889619543870594</v>
      </c>
      <c r="F8" s="72">
        <v>9.4987745427734076</v>
      </c>
      <c r="G8" s="72">
        <v>5.1696364081514083</v>
      </c>
      <c r="H8" s="72">
        <v>5.9390789963092576</v>
      </c>
      <c r="I8" s="72">
        <v>4.2981036810503452</v>
      </c>
      <c r="J8" s="72">
        <v>8.9498392430849236</v>
      </c>
      <c r="K8" s="72">
        <v>10.384509820147441</v>
      </c>
      <c r="L8" s="72">
        <v>11.029059604737485</v>
      </c>
      <c r="M8" s="72">
        <v>6.5900523339511254</v>
      </c>
      <c r="N8" s="72">
        <v>6.1295392237112161</v>
      </c>
      <c r="O8" s="72">
        <v>3.2809629056595955</v>
      </c>
      <c r="P8" s="72">
        <v>2.08530760470348</v>
      </c>
      <c r="Q8" s="72">
        <v>5.7184248621583267</v>
      </c>
      <c r="R8" s="72">
        <v>8.1498872300219798</v>
      </c>
      <c r="S8" s="72">
        <v>6.1151897030774318</v>
      </c>
      <c r="T8" s="72">
        <v>4.3765619116061139</v>
      </c>
      <c r="U8" s="72">
        <v>3.4920446101064404</v>
      </c>
      <c r="V8" s="72">
        <v>1.9242219646331065</v>
      </c>
      <c r="W8" s="72">
        <v>1.9886433640959105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2.6197914950776271</v>
      </c>
      <c r="D17" s="69">
        <f t="shared" si="7"/>
        <v>4.1056070387186097</v>
      </c>
      <c r="E17" s="69">
        <f t="shared" si="7"/>
        <v>3.5206519067395021</v>
      </c>
      <c r="F17" s="69">
        <f t="shared" si="7"/>
        <v>2.9449832263515625</v>
      </c>
      <c r="G17" s="69">
        <f t="shared" si="7"/>
        <v>1.3910336530463587</v>
      </c>
      <c r="H17" s="69">
        <f t="shared" si="7"/>
        <v>1.8930632737641666</v>
      </c>
      <c r="I17" s="69">
        <f t="shared" si="7"/>
        <v>1.3299184989568098</v>
      </c>
      <c r="J17" s="69">
        <f t="shared" si="7"/>
        <v>4.2605055516692056</v>
      </c>
      <c r="K17" s="69">
        <f t="shared" si="7"/>
        <v>5.6710129064870518</v>
      </c>
      <c r="L17" s="69">
        <f t="shared" si="7"/>
        <v>6.6764581103151048</v>
      </c>
      <c r="M17" s="69">
        <f t="shared" si="7"/>
        <v>2.8012520627204918</v>
      </c>
      <c r="N17" s="69">
        <f t="shared" si="7"/>
        <v>3.2806965429054493</v>
      </c>
      <c r="O17" s="69">
        <f t="shared" si="7"/>
        <v>1.698525295539266</v>
      </c>
      <c r="P17" s="69">
        <f t="shared" si="7"/>
        <v>0.82551332223251905</v>
      </c>
      <c r="Q17" s="69">
        <f t="shared" si="7"/>
        <v>2.1225345171059224</v>
      </c>
      <c r="R17" s="69">
        <f t="shared" ref="R17:V17" si="8">SUM(R18:R26)</f>
        <v>2.5798345872471362</v>
      </c>
      <c r="S17" s="69">
        <f t="shared" si="8"/>
        <v>2.1915468457783276</v>
      </c>
      <c r="T17" s="69">
        <f t="shared" si="8"/>
        <v>2.2733967335834313</v>
      </c>
      <c r="U17" s="69">
        <f t="shared" si="8"/>
        <v>2.5440641687492915</v>
      </c>
      <c r="V17" s="69">
        <f t="shared" si="8"/>
        <v>1.0803525247935888</v>
      </c>
      <c r="W17" s="69">
        <f t="shared" ref="W17" si="9">SUM(W18:W26)</f>
        <v>0.86635898020552671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0.62375622889386029</v>
      </c>
      <c r="D19" s="72">
        <v>0.65571171692868069</v>
      </c>
      <c r="E19" s="72">
        <v>0.31990780125775514</v>
      </c>
      <c r="F19" s="72">
        <v>0.32860469101704642</v>
      </c>
      <c r="G19" s="72">
        <v>0.54329189033464131</v>
      </c>
      <c r="H19" s="72">
        <v>0.64423268072237927</v>
      </c>
      <c r="I19" s="72">
        <v>0.49039615193797248</v>
      </c>
      <c r="J19" s="72">
        <v>0.38478291110799356</v>
      </c>
      <c r="K19" s="72">
        <v>0.64659578338050794</v>
      </c>
      <c r="L19" s="72">
        <v>0.59122536866581576</v>
      </c>
      <c r="M19" s="72">
        <v>0.37683211184634258</v>
      </c>
      <c r="N19" s="72">
        <v>0.34382472689868959</v>
      </c>
      <c r="O19" s="72">
        <v>0.24684449751871385</v>
      </c>
      <c r="P19" s="72">
        <v>0.29139644364388434</v>
      </c>
      <c r="Q19" s="72">
        <v>0.64916795616449874</v>
      </c>
      <c r="R19" s="72">
        <v>0.50745173194101667</v>
      </c>
      <c r="S19" s="72">
        <v>0.25583429544327035</v>
      </c>
      <c r="T19" s="72">
        <v>0.22651599394264305</v>
      </c>
      <c r="U19" s="72">
        <v>0.26343156671515716</v>
      </c>
      <c r="V19" s="72">
        <v>0.10381432442269509</v>
      </c>
      <c r="W19" s="72">
        <v>0.22831088251219991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1.2782860299221557</v>
      </c>
      <c r="D20" s="72">
        <v>1.8196880209301864</v>
      </c>
      <c r="E20" s="72">
        <v>1.4850705077155091</v>
      </c>
      <c r="F20" s="72">
        <v>0.79973803308401059</v>
      </c>
      <c r="G20" s="72">
        <v>0</v>
      </c>
      <c r="H20" s="72">
        <v>0</v>
      </c>
      <c r="I20" s="72">
        <v>0</v>
      </c>
      <c r="J20" s="72">
        <v>2.0391994557500235</v>
      </c>
      <c r="K20" s="72">
        <v>2.6825026095599815</v>
      </c>
      <c r="L20" s="72">
        <v>3.6630546309490732</v>
      </c>
      <c r="M20" s="72">
        <v>0.9213089804997403</v>
      </c>
      <c r="N20" s="72">
        <v>1.4406160416817657</v>
      </c>
      <c r="O20" s="72">
        <v>0.66568672544906149</v>
      </c>
      <c r="P20" s="72">
        <v>0</v>
      </c>
      <c r="Q20" s="72">
        <v>0</v>
      </c>
      <c r="R20" s="72">
        <v>2.8952018475950542E-2</v>
      </c>
      <c r="S20" s="72">
        <v>0.37682893294454195</v>
      </c>
      <c r="T20" s="72">
        <v>0.87879807271326138</v>
      </c>
      <c r="U20" s="72">
        <v>1.3266536360949328</v>
      </c>
      <c r="V20" s="72">
        <v>0.49105863332036825</v>
      </c>
      <c r="W20" s="72">
        <v>0.10838455668346587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0.71774923626161102</v>
      </c>
      <c r="D21" s="72">
        <v>1.6302073008597424</v>
      </c>
      <c r="E21" s="72">
        <v>1.7156735977662376</v>
      </c>
      <c r="F21" s="72">
        <v>1.8166405022505054</v>
      </c>
      <c r="G21" s="72">
        <v>0.84774176271171742</v>
      </c>
      <c r="H21" s="72">
        <v>1.2488305930417873</v>
      </c>
      <c r="I21" s="72">
        <v>0.83952234701883721</v>
      </c>
      <c r="J21" s="72">
        <v>1.8365231848111885</v>
      </c>
      <c r="K21" s="72">
        <v>2.3419145135465618</v>
      </c>
      <c r="L21" s="72">
        <v>2.4221781107002163</v>
      </c>
      <c r="M21" s="72">
        <v>1.5031109703744086</v>
      </c>
      <c r="N21" s="72">
        <v>1.4962557743249938</v>
      </c>
      <c r="O21" s="72">
        <v>0.78599407257149057</v>
      </c>
      <c r="P21" s="72">
        <v>0.53411687858863477</v>
      </c>
      <c r="Q21" s="72">
        <v>1.4733665609414239</v>
      </c>
      <c r="R21" s="72">
        <v>2.043430836830169</v>
      </c>
      <c r="S21" s="72">
        <v>1.5588836173905154</v>
      </c>
      <c r="T21" s="72">
        <v>1.168082666927527</v>
      </c>
      <c r="U21" s="72">
        <v>0.95397896593920151</v>
      </c>
      <c r="V21" s="72">
        <v>0.48547956705052542</v>
      </c>
      <c r="W21" s="72">
        <v>0.52966354100986091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1.9056687354189297</v>
      </c>
      <c r="D27" s="69">
        <f t="shared" si="10"/>
        <v>2.3565412387680427</v>
      </c>
      <c r="E27" s="69">
        <f t="shared" si="10"/>
        <v>1.8917114039233835</v>
      </c>
      <c r="F27" s="69">
        <f t="shared" si="10"/>
        <v>1.8241623957099546</v>
      </c>
      <c r="G27" s="69">
        <f t="shared" si="10"/>
        <v>2.1797856813361749</v>
      </c>
      <c r="H27" s="69">
        <f t="shared" si="10"/>
        <v>2.629735166924454</v>
      </c>
      <c r="I27" s="69">
        <f t="shared" si="10"/>
        <v>2.1676223970829649</v>
      </c>
      <c r="J27" s="69">
        <f t="shared" si="10"/>
        <v>2.2928588248872863</v>
      </c>
      <c r="K27" s="69">
        <f t="shared" si="10"/>
        <v>4.0239843106342388</v>
      </c>
      <c r="L27" s="69">
        <f t="shared" si="10"/>
        <v>3.2180917162938978</v>
      </c>
      <c r="M27" s="69">
        <f t="shared" si="10"/>
        <v>1.7151909485078742</v>
      </c>
      <c r="N27" s="69">
        <f t="shared" si="10"/>
        <v>1.7952004517372691</v>
      </c>
      <c r="O27" s="69">
        <f t="shared" si="10"/>
        <v>1.2963329725171695</v>
      </c>
      <c r="P27" s="69">
        <f t="shared" si="10"/>
        <v>0.9958537923681593</v>
      </c>
      <c r="Q27" s="69">
        <f t="shared" si="10"/>
        <v>1.3986673328543664</v>
      </c>
      <c r="R27" s="69">
        <f t="shared" ref="R27:V27" si="11">SUM(R28:R32)</f>
        <v>1.4479785840669697</v>
      </c>
      <c r="S27" s="69">
        <f t="shared" si="11"/>
        <v>1.2080979918644905</v>
      </c>
      <c r="T27" s="69">
        <f t="shared" si="11"/>
        <v>1.1936996590786151</v>
      </c>
      <c r="U27" s="69">
        <f t="shared" si="11"/>
        <v>1.4349791814828732</v>
      </c>
      <c r="V27" s="69">
        <f t="shared" si="11"/>
        <v>1.4495619326765925</v>
      </c>
      <c r="W27" s="69">
        <f t="shared" ref="W27" si="12">SUM(W28:W32)</f>
        <v>1.1587060221626997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1.6166135862507196</v>
      </c>
      <c r="D29" s="72">
        <v>1.7396033336606631</v>
      </c>
      <c r="E29" s="72">
        <v>1.1845803914212494</v>
      </c>
      <c r="F29" s="72">
        <v>1.1595367370114116</v>
      </c>
      <c r="G29" s="72">
        <v>1.8412143628609001</v>
      </c>
      <c r="H29" s="72">
        <v>2.1973493639639177</v>
      </c>
      <c r="I29" s="72">
        <v>1.8601081574023424</v>
      </c>
      <c r="J29" s="72">
        <v>1.6267461150282057</v>
      </c>
      <c r="K29" s="72">
        <v>3.3454633440061152</v>
      </c>
      <c r="L29" s="72">
        <v>2.5508237756614429</v>
      </c>
      <c r="M29" s="72">
        <v>1.2940437801945304</v>
      </c>
      <c r="N29" s="72">
        <v>1.3579067363656583</v>
      </c>
      <c r="O29" s="72">
        <v>1.0602216505262563</v>
      </c>
      <c r="P29" s="72">
        <v>0.85012429865722738</v>
      </c>
      <c r="Q29" s="72">
        <v>1.0590271715937234</v>
      </c>
      <c r="R29" s="72">
        <v>1.0665487390112753</v>
      </c>
      <c r="S29" s="72">
        <v>0.90162811946368526</v>
      </c>
      <c r="T29" s="72">
        <v>0.89312619012914529</v>
      </c>
      <c r="U29" s="72">
        <v>1.1286709977178573</v>
      </c>
      <c r="V29" s="72">
        <v>1.1730848418800046</v>
      </c>
      <c r="W29" s="72">
        <v>0.97552404356291911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0.28905514916820996</v>
      </c>
      <c r="D30" s="72">
        <v>0.61693790510737978</v>
      </c>
      <c r="E30" s="72">
        <v>0.70713101250213417</v>
      </c>
      <c r="F30" s="72">
        <v>0.66462565869854306</v>
      </c>
      <c r="G30" s="72">
        <v>0.33857131847527461</v>
      </c>
      <c r="H30" s="72">
        <v>0.43238580296053608</v>
      </c>
      <c r="I30" s="72">
        <v>0.30751423968062241</v>
      </c>
      <c r="J30" s="72">
        <v>0.66611270985908055</v>
      </c>
      <c r="K30" s="72">
        <v>0.67852096662812367</v>
      </c>
      <c r="L30" s="72">
        <v>0.66726794063245498</v>
      </c>
      <c r="M30" s="72">
        <v>0.42114716831334376</v>
      </c>
      <c r="N30" s="72">
        <v>0.43729371537161071</v>
      </c>
      <c r="O30" s="72">
        <v>0.23611132199091325</v>
      </c>
      <c r="P30" s="72">
        <v>0.14572949371093194</v>
      </c>
      <c r="Q30" s="72">
        <v>0.339640161260643</v>
      </c>
      <c r="R30" s="72">
        <v>0.38142984505569438</v>
      </c>
      <c r="S30" s="72">
        <v>0.30646987240080525</v>
      </c>
      <c r="T30" s="72">
        <v>0.30057346894946974</v>
      </c>
      <c r="U30" s="72">
        <v>0.30630818376501584</v>
      </c>
      <c r="V30" s="72">
        <v>0.27647709079658789</v>
      </c>
      <c r="W30" s="72">
        <v>0.18318197859978058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19290.709829395226</v>
      </c>
      <c r="D3" s="65">
        <f>IF(RES_hh_fec_in!D3=0,0,1000*11630*RES_hh_fec_in!D3/RES_hh_num_in!D3)</f>
        <v>18028.255627121951</v>
      </c>
      <c r="E3" s="65">
        <f>IF(RES_hh_fec_in!E3=0,0,1000*11630*RES_hh_fec_in!E3/RES_hh_num_in!E3)</f>
        <v>20120.934821261337</v>
      </c>
      <c r="F3" s="65">
        <f>IF(RES_hh_fec_in!F3=0,0,1000*11630*RES_hh_fec_in!F3/RES_hh_num_in!F3)</f>
        <v>18751.265283489622</v>
      </c>
      <c r="G3" s="65">
        <f>IF(RES_hh_fec_in!G3=0,0,1000*11630*RES_hh_fec_in!G3/RES_hh_num_in!G3)</f>
        <v>19255.368080788263</v>
      </c>
      <c r="H3" s="65">
        <f>IF(RES_hh_fec_in!H3=0,0,1000*11630*RES_hh_fec_in!H3/RES_hh_num_in!H3)</f>
        <v>15670.598115680712</v>
      </c>
      <c r="I3" s="65">
        <f>IF(RES_hh_fec_in!I3=0,0,1000*11630*RES_hh_fec_in!I3/RES_hh_num_in!I3)</f>
        <v>16314.030894311813</v>
      </c>
      <c r="J3" s="65">
        <f>IF(RES_hh_fec_in!J3=0,0,1000*11630*RES_hh_fec_in!J3/RES_hh_num_in!J3)</f>
        <v>16165.566381761793</v>
      </c>
      <c r="K3" s="65">
        <f>IF(RES_hh_fec_in!K3=0,0,1000*11630*RES_hh_fec_in!K3/RES_hh_num_in!K3)</f>
        <v>14684.593562210475</v>
      </c>
      <c r="L3" s="65">
        <f>IF(RES_hh_fec_in!L3=0,0,1000*11630*RES_hh_fec_in!L3/RES_hh_num_in!L3)</f>
        <v>14464.063309214853</v>
      </c>
      <c r="M3" s="65">
        <f>IF(RES_hh_fec_in!M3=0,0,1000*11630*RES_hh_fec_in!M3/RES_hh_num_in!M3)</f>
        <v>13468.036551824694</v>
      </c>
      <c r="N3" s="65">
        <f>IF(RES_hh_fec_in!N3=0,0,1000*11630*RES_hh_fec_in!N3/RES_hh_num_in!N3)</f>
        <v>12016.384318703742</v>
      </c>
      <c r="O3" s="65">
        <f>IF(RES_hh_fec_in!O3=0,0,1000*11630*RES_hh_fec_in!O3/RES_hh_num_in!O3)</f>
        <v>11104.129934992887</v>
      </c>
      <c r="P3" s="65">
        <f>IF(RES_hh_fec_in!P3=0,0,1000*11630*RES_hh_fec_in!P3/RES_hh_num_in!P3)</f>
        <v>7906.1068029599892</v>
      </c>
      <c r="Q3" s="65">
        <f>IF(RES_hh_fec_in!Q3=0,0,1000*11630*RES_hh_fec_in!Q3/RES_hh_num_in!Q3)</f>
        <v>9118.7245910371021</v>
      </c>
      <c r="R3" s="65">
        <f>IF(RES_hh_fec_in!R3=0,0,1000*11630*RES_hh_fec_in!R3/RES_hh_num_in!R3)</f>
        <v>9303.9261109218623</v>
      </c>
      <c r="S3" s="65">
        <f>IF(RES_hh_fec_in!S3=0,0,1000*11630*RES_hh_fec_in!S3/RES_hh_num_in!S3)</f>
        <v>9157.273733998587</v>
      </c>
      <c r="T3" s="65">
        <f>IF(RES_hh_fec_in!T3=0,0,1000*11630*RES_hh_fec_in!T3/RES_hh_num_in!T3)</f>
        <v>8382.4983242574926</v>
      </c>
      <c r="U3" s="65">
        <f>IF(RES_hh_fec_in!U3=0,0,1000*11630*RES_hh_fec_in!U3/RES_hh_num_in!U3)</f>
        <v>7895.3985734594162</v>
      </c>
      <c r="V3" s="65">
        <f>IF(RES_hh_fec_in!V3=0,0,1000*11630*RES_hh_fec_in!V3/RES_hh_num_in!V3)</f>
        <v>7764.3947058846516</v>
      </c>
      <c r="W3" s="65">
        <f>IF(RES_hh_fec_in!W3=0,0,1000*11630*RES_hh_fec_in!W3/RES_hh_num_in!W3)</f>
        <v>7791.445055491934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16219.511492491796</v>
      </c>
      <c r="D4" s="69">
        <f>IF(RES_hh_fec_in!D4=0,0,1000*11630*RES_hh_fec_in!D4/RES_hh_num_in!D4)</f>
        <v>14717.334608981109</v>
      </c>
      <c r="E4" s="69">
        <f>IF(RES_hh_fec_in!E4=0,0,1000*11630*RES_hh_fec_in!E4/RES_hh_num_in!E4)</f>
        <v>16411.601379661101</v>
      </c>
      <c r="F4" s="69">
        <f>IF(RES_hh_fec_in!F4=0,0,1000*11630*RES_hh_fec_in!F4/RES_hh_num_in!F4)</f>
        <v>15093.090322118205</v>
      </c>
      <c r="G4" s="69">
        <f>IF(RES_hh_fec_in!G4=0,0,1000*11630*RES_hh_fec_in!G4/RES_hh_num_in!G4)</f>
        <v>15776.265638299365</v>
      </c>
      <c r="H4" s="69">
        <f>IF(RES_hh_fec_in!H4=0,0,1000*11630*RES_hh_fec_in!H4/RES_hh_num_in!H4)</f>
        <v>12195.971324978831</v>
      </c>
      <c r="I4" s="69">
        <f>IF(RES_hh_fec_in!I4=0,0,1000*11630*RES_hh_fec_in!I4/RES_hh_num_in!I4)</f>
        <v>12936.808883762391</v>
      </c>
      <c r="J4" s="69">
        <f>IF(RES_hh_fec_in!J4=0,0,1000*11630*RES_hh_fec_in!J4/RES_hh_num_in!J4)</f>
        <v>12644.650282790222</v>
      </c>
      <c r="K4" s="69">
        <f>IF(RES_hh_fec_in!K4=0,0,1000*11630*RES_hh_fec_in!K4/RES_hh_num_in!K4)</f>
        <v>11408.530743859943</v>
      </c>
      <c r="L4" s="69">
        <f>IF(RES_hh_fec_in!L4=0,0,1000*11630*RES_hh_fec_in!L4/RES_hh_num_in!L4)</f>
        <v>11293.779092305385</v>
      </c>
      <c r="M4" s="69">
        <f>IF(RES_hh_fec_in!M4=0,0,1000*11630*RES_hh_fec_in!M4/RES_hh_num_in!M4)</f>
        <v>10334.454710236627</v>
      </c>
      <c r="N4" s="69">
        <f>IF(RES_hh_fec_in!N4=0,0,1000*11630*RES_hh_fec_in!N4/RES_hh_num_in!N4)</f>
        <v>8983.5304605005658</v>
      </c>
      <c r="O4" s="69">
        <f>IF(RES_hh_fec_in!O4=0,0,1000*11630*RES_hh_fec_in!O4/RES_hh_num_in!O4)</f>
        <v>8152.3061083499797</v>
      </c>
      <c r="P4" s="69">
        <f>IF(RES_hh_fec_in!P4=0,0,1000*11630*RES_hh_fec_in!P4/RES_hh_num_in!P4)</f>
        <v>5131.7685783234174</v>
      </c>
      <c r="Q4" s="69">
        <f>IF(RES_hh_fec_in!Q4=0,0,1000*11630*RES_hh_fec_in!Q4/RES_hh_num_in!Q4)</f>
        <v>6276.4075391289589</v>
      </c>
      <c r="R4" s="69">
        <f>IF(RES_hh_fec_in!R4=0,0,1000*11630*RES_hh_fec_in!R4/RES_hh_num_in!R4)</f>
        <v>6570.0564186116562</v>
      </c>
      <c r="S4" s="69">
        <f>IF(RES_hh_fec_in!S4=0,0,1000*11630*RES_hh_fec_in!S4/RES_hh_num_in!S4)</f>
        <v>6398.8341053972508</v>
      </c>
      <c r="T4" s="69">
        <f>IF(RES_hh_fec_in!T4=0,0,1000*11630*RES_hh_fec_in!T4/RES_hh_num_in!T4)</f>
        <v>5736.6431021849858</v>
      </c>
      <c r="U4" s="69">
        <f>IF(RES_hh_fec_in!U4=0,0,1000*11630*RES_hh_fec_in!U4/RES_hh_num_in!U4)</f>
        <v>5312.4281896246612</v>
      </c>
      <c r="V4" s="69">
        <f>IF(RES_hh_fec_in!V4=0,0,1000*11630*RES_hh_fec_in!V4/RES_hh_num_in!V4)</f>
        <v>5146.0342961045289</v>
      </c>
      <c r="W4" s="69">
        <f>IF(RES_hh_fec_in!W4=0,0,1000*11630*RES_hh_fec_in!W4/RES_hh_num_in!W4)</f>
        <v>5219.9693191184278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13830.202147829639</v>
      </c>
      <c r="D6" s="72">
        <f>IF(RES_hh_fec_in!D6=0,0,1000*11630*RES_hh_fec_in!D6/RES_hh_num_in!D6)</f>
        <v>16022.974434389727</v>
      </c>
      <c r="E6" s="72">
        <f>IF(RES_hh_fec_in!E6=0,0,1000*11630*RES_hh_fec_in!E6/RES_hh_num_in!E6)</f>
        <v>20569.48144674268</v>
      </c>
      <c r="F6" s="72">
        <f>IF(RES_hh_fec_in!F6=0,0,1000*11630*RES_hh_fec_in!F6/RES_hh_num_in!F6)</f>
        <v>16676.051707692834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13228.263033185731</v>
      </c>
      <c r="J6" s="72">
        <f>IF(RES_hh_fec_in!J6=0,0,1000*11630*RES_hh_fec_in!J6/RES_hh_num_in!J6)</f>
        <v>17735.677694290913</v>
      </c>
      <c r="K6" s="72">
        <f>IF(RES_hh_fec_in!K6=0,0,1000*11630*RES_hh_fec_in!K6/RES_hh_num_in!K6)</f>
        <v>11727.956835527868</v>
      </c>
      <c r="L6" s="72">
        <f>IF(RES_hh_fec_in!L6=0,0,1000*11630*RES_hh_fec_in!L6/RES_hh_num_in!L6)</f>
        <v>11655.42957228347</v>
      </c>
      <c r="M6" s="72">
        <f>IF(RES_hh_fec_in!M6=0,0,1000*11630*RES_hh_fec_in!M6/RES_hh_num_in!M6)</f>
        <v>13364.294544149787</v>
      </c>
      <c r="N6" s="72">
        <f>IF(RES_hh_fec_in!N6=0,0,1000*11630*RES_hh_fec_in!N6/RES_hh_num_in!N6)</f>
        <v>11590.172597936684</v>
      </c>
      <c r="O6" s="72">
        <f>IF(RES_hh_fec_in!O6=0,0,1000*11630*RES_hh_fec_in!O6/RES_hh_num_in!O6)</f>
        <v>8034.0570700225344</v>
      </c>
      <c r="P6" s="72">
        <f>IF(RES_hh_fec_in!P6=0,0,1000*11630*RES_hh_fec_in!P6/RES_hh_num_in!P6)</f>
        <v>4345.1378016012322</v>
      </c>
      <c r="Q6" s="72">
        <f>IF(RES_hh_fec_in!Q6=0,0,1000*11630*RES_hh_fec_in!Q6/RES_hh_num_in!Q6)</f>
        <v>8893.4652124016811</v>
      </c>
      <c r="R6" s="72">
        <f>IF(RES_hh_fec_in!R6=0,0,1000*11630*RES_hh_fec_in!R6/RES_hh_num_in!R6)</f>
        <v>8615.2222332663459</v>
      </c>
      <c r="S6" s="72">
        <f>IF(RES_hh_fec_in!S6=0,0,1000*11630*RES_hh_fec_in!S6/RES_hh_num_in!S6)</f>
        <v>8627.1247430805015</v>
      </c>
      <c r="T6" s="72">
        <f>IF(RES_hh_fec_in!T6=0,0,1000*11630*RES_hh_fec_in!T6/RES_hh_num_in!T6)</f>
        <v>6987.9964204482894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6933.6700412552946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14919.706794918136</v>
      </c>
      <c r="D7" s="72">
        <f>IF(RES_hh_fec_in!D7=0,0,1000*11630*RES_hh_fec_in!D7/RES_hh_num_in!D7)</f>
        <v>17277.80889281314</v>
      </c>
      <c r="E7" s="72">
        <f>IF(RES_hh_fec_in!E7=0,0,1000*11630*RES_hh_fec_in!E7/RES_hh_num_in!E7)</f>
        <v>18976.635400695915</v>
      </c>
      <c r="F7" s="72">
        <f>IF(RES_hh_fec_in!F7=0,0,1000*11630*RES_hh_fec_in!F7/RES_hh_num_in!F7)</f>
        <v>18128.524121120081</v>
      </c>
      <c r="G7" s="72">
        <f>IF(RES_hh_fec_in!G7=0,0,1000*11630*RES_hh_fec_in!G7/RES_hh_num_in!G7)</f>
        <v>0</v>
      </c>
      <c r="H7" s="72">
        <f>IF(RES_hh_fec_in!H7=0,0,1000*11630*RES_hh_fec_in!H7/RES_hh_num_in!H7)</f>
        <v>16117.365023359664</v>
      </c>
      <c r="I7" s="72">
        <f>IF(RES_hh_fec_in!I7=0,0,1000*11630*RES_hh_fec_in!I7/RES_hh_num_in!I7)</f>
        <v>0</v>
      </c>
      <c r="J7" s="72">
        <f>IF(RES_hh_fec_in!J7=0,0,1000*11630*RES_hh_fec_in!J7/RES_hh_num_in!J7)</f>
        <v>14729.354536838498</v>
      </c>
      <c r="K7" s="72">
        <f>IF(RES_hh_fec_in!K7=0,0,1000*11630*RES_hh_fec_in!K7/RES_hh_num_in!K7)</f>
        <v>13595.452356375436</v>
      </c>
      <c r="L7" s="72">
        <f>IF(RES_hh_fec_in!L7=0,0,1000*11630*RES_hh_fec_in!L7/RES_hh_num_in!L7)</f>
        <v>14346.73997667906</v>
      </c>
      <c r="M7" s="72">
        <f>IF(RES_hh_fec_in!M7=0,0,1000*11630*RES_hh_fec_in!M7/RES_hh_num_in!M7)</f>
        <v>12442.632938643779</v>
      </c>
      <c r="N7" s="72">
        <f>IF(RES_hh_fec_in!N7=0,0,1000*11630*RES_hh_fec_in!N7/RES_hh_num_in!N7)</f>
        <v>11009.000614523715</v>
      </c>
      <c r="O7" s="72">
        <f>IF(RES_hh_fec_in!O7=0,0,1000*11630*RES_hh_fec_in!O7/RES_hh_num_in!O7)</f>
        <v>9518.8201195475158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7725.3911537157082</v>
      </c>
      <c r="S7" s="72">
        <f>IF(RES_hh_fec_in!S7=0,0,1000*11630*RES_hh_fec_in!S7/RES_hh_num_in!S7)</f>
        <v>7386.7812902002843</v>
      </c>
      <c r="T7" s="72">
        <f>IF(RES_hh_fec_in!T7=0,0,1000*11630*RES_hh_fec_in!T7/RES_hh_num_in!T7)</f>
        <v>6784.6298412034548</v>
      </c>
      <c r="U7" s="72">
        <f>IF(RES_hh_fec_in!U7=0,0,1000*11630*RES_hh_fec_in!U7/RES_hh_num_in!U7)</f>
        <v>6563.262854722163</v>
      </c>
      <c r="V7" s="72">
        <f>IF(RES_hh_fec_in!V7=0,0,1000*11630*RES_hh_fec_in!V7/RES_hh_num_in!V7)</f>
        <v>7494.2795924518032</v>
      </c>
      <c r="W7" s="72">
        <f>IF(RES_hh_fec_in!W7=0,0,1000*11630*RES_hh_fec_in!W7/RES_hh_num_in!W7)</f>
        <v>5762.1579240208448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14658.277382551243</v>
      </c>
      <c r="D8" s="72">
        <f>IF(RES_hh_fec_in!D8=0,0,1000*11630*RES_hh_fec_in!D8/RES_hh_num_in!D8)</f>
        <v>13640.597262859152</v>
      </c>
      <c r="E8" s="72">
        <f>IF(RES_hh_fec_in!E8=0,0,1000*11630*RES_hh_fec_in!E8/RES_hh_num_in!E8)</f>
        <v>15325.858801925537</v>
      </c>
      <c r="F8" s="72">
        <f>IF(RES_hh_fec_in!F8=0,0,1000*11630*RES_hh_fec_in!F8/RES_hh_num_in!F8)</f>
        <v>15512.186611401876</v>
      </c>
      <c r="G8" s="72">
        <f>IF(RES_hh_fec_in!G8=0,0,1000*11630*RES_hh_fec_in!G8/RES_hh_num_in!G8)</f>
        <v>15245.579645122254</v>
      </c>
      <c r="H8" s="72">
        <f>IF(RES_hh_fec_in!H8=0,0,1000*11630*RES_hh_fec_in!H8/RES_hh_num_in!H8)</f>
        <v>12702.896059885812</v>
      </c>
      <c r="I8" s="72">
        <f>IF(RES_hh_fec_in!I8=0,0,1000*11630*RES_hh_fec_in!I8/RES_hh_num_in!I8)</f>
        <v>11572.569463763935</v>
      </c>
      <c r="J8" s="72">
        <f>IF(RES_hh_fec_in!J8=0,0,1000*11630*RES_hh_fec_in!J8/RES_hh_num_in!J8)</f>
        <v>12603.78557920339</v>
      </c>
      <c r="K8" s="72">
        <f>IF(RES_hh_fec_in!K8=0,0,1000*11630*RES_hh_fec_in!K8/RES_hh_num_in!K8)</f>
        <v>11492.76852175838</v>
      </c>
      <c r="L8" s="72">
        <f>IF(RES_hh_fec_in!L8=0,0,1000*11630*RES_hh_fec_in!L8/RES_hh_num_in!L8)</f>
        <v>11348.736254960617</v>
      </c>
      <c r="M8" s="72">
        <f>IF(RES_hh_fec_in!M8=0,0,1000*11630*RES_hh_fec_in!M8/RES_hh_num_in!M8)</f>
        <v>10723.129456777287</v>
      </c>
      <c r="N8" s="72">
        <f>IF(RES_hh_fec_in!N8=0,0,1000*11630*RES_hh_fec_in!N8/RES_hh_num_in!N8)</f>
        <v>9892.5239686780351</v>
      </c>
      <c r="O8" s="72">
        <f>IF(RES_hh_fec_in!O8=0,0,1000*11630*RES_hh_fec_in!O8/RES_hh_num_in!O8)</f>
        <v>8965.5670938587591</v>
      </c>
      <c r="P8" s="72">
        <f>IF(RES_hh_fec_in!P8=0,0,1000*11630*RES_hh_fec_in!P8/RES_hh_num_in!P8)</f>
        <v>6059.4774632994531</v>
      </c>
      <c r="Q8" s="72">
        <f>IF(RES_hh_fec_in!Q8=0,0,1000*11630*RES_hh_fec_in!Q8/RES_hh_num_in!Q8)</f>
        <v>6968.900032156349</v>
      </c>
      <c r="R8" s="72">
        <f>IF(RES_hh_fec_in!R8=0,0,1000*11630*RES_hh_fec_in!R8/RES_hh_num_in!R8)</f>
        <v>7539.978937005887</v>
      </c>
      <c r="S8" s="72">
        <f>IF(RES_hh_fec_in!S8=0,0,1000*11630*RES_hh_fec_in!S8/RES_hh_num_in!S8)</f>
        <v>7376.1783764870779</v>
      </c>
      <c r="T8" s="72">
        <f>IF(RES_hh_fec_in!T8=0,0,1000*11630*RES_hh_fec_in!T8/RES_hh_num_in!T8)</f>
        <v>6527.2407389601694</v>
      </c>
      <c r="U8" s="72">
        <f>IF(RES_hh_fec_in!U8=0,0,1000*11630*RES_hh_fec_in!U8/RES_hh_num_in!U8)</f>
        <v>5903.3026529604276</v>
      </c>
      <c r="V8" s="72">
        <f>IF(RES_hh_fec_in!V8=0,0,1000*11630*RES_hh_fec_in!V8/RES_hh_num_in!V8)</f>
        <v>5973.5034425424137</v>
      </c>
      <c r="W8" s="72">
        <f>IF(RES_hh_fec_in!W8=0,0,1000*11630*RES_hh_fec_in!W8/RES_hh_num_in!W8)</f>
        <v>5875.1306530603615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18961.805372499519</v>
      </c>
      <c r="D9" s="72">
        <f>IF(RES_hh_fec_in!D9=0,0,1000*11630*RES_hh_fec_in!D9/RES_hh_num_in!D9)</f>
        <v>14337.749889130811</v>
      </c>
      <c r="E9" s="72">
        <f>IF(RES_hh_fec_in!E9=0,0,1000*11630*RES_hh_fec_in!E9/RES_hh_num_in!E9)</f>
        <v>15491.281850042184</v>
      </c>
      <c r="F9" s="72">
        <f>IF(RES_hh_fec_in!F9=0,0,1000*11630*RES_hh_fec_in!F9/RES_hh_num_in!F9)</f>
        <v>14603.583938531783</v>
      </c>
      <c r="G9" s="72">
        <f>IF(RES_hh_fec_in!G9=0,0,1000*11630*RES_hh_fec_in!G9/RES_hh_num_in!G9)</f>
        <v>16673.151263787437</v>
      </c>
      <c r="H9" s="72">
        <f>IF(RES_hh_fec_in!H9=0,0,1000*11630*RES_hh_fec_in!H9/RES_hh_num_in!H9)</f>
        <v>12538.886862277162</v>
      </c>
      <c r="I9" s="72">
        <f>IF(RES_hh_fec_in!I9=0,0,1000*11630*RES_hh_fec_in!I9/RES_hh_num_in!I9)</f>
        <v>13817.275390942788</v>
      </c>
      <c r="J9" s="72">
        <f>IF(RES_hh_fec_in!J9=0,0,1000*11630*RES_hh_fec_in!J9/RES_hh_num_in!J9)</f>
        <v>13000.975614933532</v>
      </c>
      <c r="K9" s="72">
        <f>IF(RES_hh_fec_in!K9=0,0,1000*11630*RES_hh_fec_in!K9/RES_hh_num_in!K9)</f>
        <v>11509.40759563728</v>
      </c>
      <c r="L9" s="72">
        <f>IF(RES_hh_fec_in!L9=0,0,1000*11630*RES_hh_fec_in!L9/RES_hh_num_in!L9)</f>
        <v>11089.166168517848</v>
      </c>
      <c r="M9" s="72">
        <f>IF(RES_hh_fec_in!M9=0,0,1000*11630*RES_hh_fec_in!M9/RES_hh_num_in!M9)</f>
        <v>11029.367877647812</v>
      </c>
      <c r="N9" s="72">
        <f>IF(RES_hh_fec_in!N9=0,0,1000*11630*RES_hh_fec_in!N9/RES_hh_num_in!N9)</f>
        <v>9665.203561176013</v>
      </c>
      <c r="O9" s="72">
        <f>IF(RES_hh_fec_in!O9=0,0,1000*11630*RES_hh_fec_in!O9/RES_hh_num_in!O9)</f>
        <v>9261.5523071612661</v>
      </c>
      <c r="P9" s="72">
        <f>IF(RES_hh_fec_in!P9=0,0,1000*11630*RES_hh_fec_in!P9/RES_hh_num_in!P9)</f>
        <v>6866.3692189250478</v>
      </c>
      <c r="Q9" s="72">
        <f>IF(RES_hh_fec_in!Q9=0,0,1000*11630*RES_hh_fec_in!Q9/RES_hh_num_in!Q9)</f>
        <v>7763.5594966151875</v>
      </c>
      <c r="R9" s="72">
        <f>IF(RES_hh_fec_in!R9=0,0,1000*11630*RES_hh_fec_in!R9/RES_hh_num_in!R9)</f>
        <v>7939.9637028767393</v>
      </c>
      <c r="S9" s="72">
        <f>IF(RES_hh_fec_in!S9=0,0,1000*11630*RES_hh_fec_in!S9/RES_hh_num_in!S9)</f>
        <v>7566.847201421373</v>
      </c>
      <c r="T9" s="72">
        <f>IF(RES_hh_fec_in!T9=0,0,1000*11630*RES_hh_fec_in!T9/RES_hh_num_in!T9)</f>
        <v>6625.3870026544573</v>
      </c>
      <c r="U9" s="72">
        <f>IF(RES_hh_fec_in!U9=0,0,1000*11630*RES_hh_fec_in!U9/RES_hh_num_in!U9)</f>
        <v>5891.8974113789445</v>
      </c>
      <c r="V9" s="72">
        <f>IF(RES_hh_fec_in!V9=0,0,1000*11630*RES_hh_fec_in!V9/RES_hh_num_in!V9)</f>
        <v>5931.6104650265597</v>
      </c>
      <c r="W9" s="72">
        <f>IF(RES_hh_fec_in!W9=0,0,1000*11630*RES_hh_fec_in!W9/RES_hh_num_in!W9)</f>
        <v>6043.5215612565316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12007.091183747774</v>
      </c>
      <c r="D11" s="72">
        <f>IF(RES_hh_fec_in!D11=0,0,1000*11630*RES_hh_fec_in!D11/RES_hh_num_in!D11)</f>
        <v>11102.2140463417</v>
      </c>
      <c r="E11" s="72">
        <f>IF(RES_hh_fec_in!E11=0,0,1000*11630*RES_hh_fec_in!E11/RES_hh_num_in!E11)</f>
        <v>11674.174742510686</v>
      </c>
      <c r="F11" s="72">
        <f>IF(RES_hh_fec_in!F11=0,0,1000*11630*RES_hh_fec_in!F11/RES_hh_num_in!F11)</f>
        <v>12091.269792551971</v>
      </c>
      <c r="G11" s="72">
        <f>IF(RES_hh_fec_in!G11=0,0,1000*11630*RES_hh_fec_in!G11/RES_hh_num_in!G11)</f>
        <v>12478.15581378463</v>
      </c>
      <c r="H11" s="72">
        <f>IF(RES_hh_fec_in!H11=0,0,1000*11630*RES_hh_fec_in!H11/RES_hh_num_in!H11)</f>
        <v>10558.877703129219</v>
      </c>
      <c r="I11" s="72">
        <f>IF(RES_hh_fec_in!I11=0,0,1000*11630*RES_hh_fec_in!I11/RES_hh_num_in!I11)</f>
        <v>10111.641885664054</v>
      </c>
      <c r="J11" s="72">
        <f>IF(RES_hh_fec_in!J11=0,0,1000*11630*RES_hh_fec_in!J11/RES_hh_num_in!J11)</f>
        <v>10571.749143181734</v>
      </c>
      <c r="K11" s="72">
        <f>IF(RES_hh_fec_in!K11=0,0,1000*11630*RES_hh_fec_in!K11/RES_hh_num_in!K11)</f>
        <v>9613.470840564878</v>
      </c>
      <c r="L11" s="72">
        <f>IF(RES_hh_fec_in!L11=0,0,1000*11630*RES_hh_fec_in!L11/RES_hh_num_in!L11)</f>
        <v>10022.840274554661</v>
      </c>
      <c r="M11" s="72">
        <f>IF(RES_hh_fec_in!M11=0,0,1000*11630*RES_hh_fec_in!M11/RES_hh_num_in!M11)</f>
        <v>9203.2877973507184</v>
      </c>
      <c r="N11" s="72">
        <f>IF(RES_hh_fec_in!N11=0,0,1000*11630*RES_hh_fec_in!N11/RES_hh_num_in!N11)</f>
        <v>8157.794153653118</v>
      </c>
      <c r="O11" s="72">
        <f>IF(RES_hh_fec_in!O11=0,0,1000*11630*RES_hh_fec_in!O11/RES_hh_num_in!O11)</f>
        <v>7763.8496029928674</v>
      </c>
      <c r="P11" s="72">
        <f>IF(RES_hh_fec_in!P11=0,0,1000*11630*RES_hh_fec_in!P11/RES_hh_num_in!P11)</f>
        <v>5610.9419396377407</v>
      </c>
      <c r="Q11" s="72">
        <f>IF(RES_hh_fec_in!Q11=0,0,1000*11630*RES_hh_fec_in!Q11/RES_hh_num_in!Q11)</f>
        <v>6562.3003044690477</v>
      </c>
      <c r="R11" s="72">
        <f>IF(RES_hh_fec_in!R11=0,0,1000*11630*RES_hh_fec_in!R11/RES_hh_num_in!R11)</f>
        <v>7067.2466685172958</v>
      </c>
      <c r="S11" s="72">
        <f>IF(RES_hh_fec_in!S11=0,0,1000*11630*RES_hh_fec_in!S11/RES_hh_num_in!S11)</f>
        <v>6619.832067226901</v>
      </c>
      <c r="T11" s="72">
        <f>IF(RES_hh_fec_in!T11=0,0,1000*11630*RES_hh_fec_in!T11/RES_hh_num_in!T11)</f>
        <v>5978.8004673323812</v>
      </c>
      <c r="U11" s="72">
        <f>IF(RES_hh_fec_in!U11=0,0,1000*11630*RES_hh_fec_in!U11/RES_hh_num_in!U11)</f>
        <v>5481.3802665527301</v>
      </c>
      <c r="V11" s="72">
        <f>IF(RES_hh_fec_in!V11=0,0,1000*11630*RES_hh_fec_in!V11/RES_hh_num_in!V11)</f>
        <v>5605.8625382826212</v>
      </c>
      <c r="W11" s="72">
        <f>IF(RES_hh_fec_in!W11=0,0,1000*11630*RES_hh_fec_in!W11/RES_hh_num_in!W11)</f>
        <v>5526.681141333901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6234.1051484596783</v>
      </c>
      <c r="D12" s="72">
        <f>IF(RES_hh_fec_in!D12=0,0,1000*11630*RES_hh_fec_in!D12/RES_hh_num_in!D12)</f>
        <v>5162.0038514544995</v>
      </c>
      <c r="E12" s="72">
        <f>IF(RES_hh_fec_in!E12=0,0,1000*11630*RES_hh_fec_in!E12/RES_hh_num_in!E12)</f>
        <v>5077.8525652476255</v>
      </c>
      <c r="F12" s="72">
        <f>IF(RES_hh_fec_in!F12=0,0,1000*11630*RES_hh_fec_in!F12/RES_hh_num_in!F12)</f>
        <v>4904.9767986286706</v>
      </c>
      <c r="G12" s="72">
        <f>IF(RES_hh_fec_in!G12=0,0,1000*11630*RES_hh_fec_in!G12/RES_hh_num_in!G12)</f>
        <v>4808.87955463873</v>
      </c>
      <c r="H12" s="72">
        <f>IF(RES_hh_fec_in!H12=0,0,1000*11630*RES_hh_fec_in!H12/RES_hh_num_in!H12)</f>
        <v>3970.1762355130554</v>
      </c>
      <c r="I12" s="72">
        <f>IF(RES_hh_fec_in!I12=0,0,1000*11630*RES_hh_fec_in!I12/RES_hh_num_in!I12)</f>
        <v>3650.0494951682499</v>
      </c>
      <c r="J12" s="72">
        <f>IF(RES_hh_fec_in!J12=0,0,1000*11630*RES_hh_fec_in!J12/RES_hh_num_in!J12)</f>
        <v>3551.8031414138959</v>
      </c>
      <c r="K12" s="72">
        <f>IF(RES_hh_fec_in!K12=0,0,1000*11630*RES_hh_fec_in!K12/RES_hh_num_in!K12)</f>
        <v>3054.1970564843045</v>
      </c>
      <c r="L12" s="72">
        <f>IF(RES_hh_fec_in!L12=0,0,1000*11630*RES_hh_fec_in!L12/RES_hh_num_in!L12)</f>
        <v>2837.2109154631257</v>
      </c>
      <c r="M12" s="72">
        <f>IF(RES_hh_fec_in!M12=0,0,1000*11630*RES_hh_fec_in!M12/RES_hh_num_in!M12)</f>
        <v>2528.1930150186254</v>
      </c>
      <c r="N12" s="72">
        <f>IF(RES_hh_fec_in!N12=0,0,1000*11630*RES_hh_fec_in!N12/RES_hh_num_in!N12)</f>
        <v>2408.2623556191702</v>
      </c>
      <c r="O12" s="72">
        <f>IF(RES_hh_fec_in!O12=0,0,1000*11630*RES_hh_fec_in!O12/RES_hh_num_in!O12)</f>
        <v>2068.8976764536437</v>
      </c>
      <c r="P12" s="72">
        <f>IF(RES_hh_fec_in!P12=0,0,1000*11630*RES_hh_fec_in!P12/RES_hh_num_in!P12)</f>
        <v>1525.1445121409081</v>
      </c>
      <c r="Q12" s="72">
        <f>IF(RES_hh_fec_in!Q12=0,0,1000*11630*RES_hh_fec_in!Q12/RES_hh_num_in!Q12)</f>
        <v>1690.3214608890157</v>
      </c>
      <c r="R12" s="72">
        <f>IF(RES_hh_fec_in!R12=0,0,1000*11630*RES_hh_fec_in!R12/RES_hh_num_in!R12)</f>
        <v>1732.7915065911266</v>
      </c>
      <c r="S12" s="72">
        <f>IF(RES_hh_fec_in!S12=0,0,1000*11630*RES_hh_fec_in!S12/RES_hh_num_in!S12)</f>
        <v>1616.46763104911</v>
      </c>
      <c r="T12" s="72">
        <f>IF(RES_hh_fec_in!T12=0,0,1000*11630*RES_hh_fec_in!T12/RES_hh_num_in!T12)</f>
        <v>1463.5819909323332</v>
      </c>
      <c r="U12" s="72">
        <f>IF(RES_hh_fec_in!U12=0,0,1000*11630*RES_hh_fec_in!U12/RES_hh_num_in!U12)</f>
        <v>1289.1631081270577</v>
      </c>
      <c r="V12" s="72">
        <f>IF(RES_hh_fec_in!V12=0,0,1000*11630*RES_hh_fec_in!V12/RES_hh_num_in!V12)</f>
        <v>1381.0311283246926</v>
      </c>
      <c r="W12" s="72">
        <f>IF(RES_hh_fec_in!W12=0,0,1000*11630*RES_hh_fec_in!W12/RES_hh_num_in!W12)</f>
        <v>1363.4769316536297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12429.26762206177</v>
      </c>
      <c r="D13" s="74">
        <f>IF(RES_hh_fec_in!D13=0,0,1000*11630*RES_hh_fec_in!D13/RES_hh_num_in!D13)</f>
        <v>12007.014568373443</v>
      </c>
      <c r="E13" s="74">
        <f>IF(RES_hh_fec_in!E13=0,0,1000*11630*RES_hh_fec_in!E13/RES_hh_num_in!E13)</f>
        <v>14209.580600411311</v>
      </c>
      <c r="F13" s="74">
        <f>IF(RES_hh_fec_in!F13=0,0,1000*11630*RES_hh_fec_in!F13/RES_hh_num_in!F13)</f>
        <v>13212.120871320152</v>
      </c>
      <c r="G13" s="74">
        <f>IF(RES_hh_fec_in!G13=0,0,1000*11630*RES_hh_fec_in!G13/RES_hh_num_in!G13)</f>
        <v>12650.579937147228</v>
      </c>
      <c r="H13" s="74">
        <f>IF(RES_hh_fec_in!H13=0,0,1000*11630*RES_hh_fec_in!H13/RES_hh_num_in!H13)</f>
        <v>11645.481167489794</v>
      </c>
      <c r="I13" s="74">
        <f>IF(RES_hh_fec_in!I13=0,0,1000*11630*RES_hh_fec_in!I13/RES_hh_num_in!I13)</f>
        <v>10096.994872579546</v>
      </c>
      <c r="J13" s="74">
        <f>IF(RES_hh_fec_in!J13=0,0,1000*11630*RES_hh_fec_in!J13/RES_hh_num_in!J13)</f>
        <v>11526.737013770826</v>
      </c>
      <c r="K13" s="74">
        <f>IF(RES_hh_fec_in!K13=0,0,1000*11630*RES_hh_fec_in!K13/RES_hh_num_in!K13)</f>
        <v>10964.534906562243</v>
      </c>
      <c r="L13" s="74">
        <f>IF(RES_hh_fec_in!L13=0,0,1000*11630*RES_hh_fec_in!L13/RES_hh_num_in!L13)</f>
        <v>10663.027520997251</v>
      </c>
      <c r="M13" s="74">
        <f>IF(RES_hh_fec_in!M13=0,0,1000*11630*RES_hh_fec_in!M13/RES_hh_num_in!M13)</f>
        <v>9500.1024694584285</v>
      </c>
      <c r="N13" s="74">
        <f>IF(RES_hh_fec_in!N13=0,0,1000*11630*RES_hh_fec_in!N13/RES_hh_num_in!N13)</f>
        <v>8209.2348701383507</v>
      </c>
      <c r="O13" s="74">
        <f>IF(RES_hh_fec_in!O13=0,0,1000*11630*RES_hh_fec_in!O13/RES_hh_num_in!O13)</f>
        <v>7751.8346721212711</v>
      </c>
      <c r="P13" s="74">
        <f>IF(RES_hh_fec_in!P13=0,0,1000*11630*RES_hh_fec_in!P13/RES_hh_num_in!P13)</f>
        <v>7813.4008364398915</v>
      </c>
      <c r="Q13" s="74">
        <f>IF(RES_hh_fec_in!Q13=0,0,1000*11630*RES_hh_fec_in!Q13/RES_hh_num_in!Q13)</f>
        <v>5457.8389666176763</v>
      </c>
      <c r="R13" s="74">
        <f>IF(RES_hh_fec_in!R13=0,0,1000*11630*RES_hh_fec_in!R13/RES_hh_num_in!R13)</f>
        <v>4931.9409622042631</v>
      </c>
      <c r="S13" s="74">
        <f>IF(RES_hh_fec_in!S13=0,0,1000*11630*RES_hh_fec_in!S13/RES_hh_num_in!S13)</f>
        <v>4939.9971263520147</v>
      </c>
      <c r="T13" s="74">
        <f>IF(RES_hh_fec_in!T13=0,0,1000*11630*RES_hh_fec_in!T13/RES_hh_num_in!T13)</f>
        <v>5489.5966506952745</v>
      </c>
      <c r="U13" s="74">
        <f>IF(RES_hh_fec_in!U13=0,0,1000*11630*RES_hh_fec_in!U13/RES_hh_num_in!U13)</f>
        <v>5837.2504331186237</v>
      </c>
      <c r="V13" s="74">
        <f>IF(RES_hh_fec_in!V13=0,0,1000*11630*RES_hh_fec_in!V13/RES_hh_num_in!V13)</f>
        <v>6188.8580610814452</v>
      </c>
      <c r="W13" s="74">
        <f>IF(RES_hh_fec_in!W13=0,0,1000*11630*RES_hh_fec_in!W13/RES_hh_num_in!W13)</f>
        <v>5418.6766008820859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135.00571579787527</v>
      </c>
      <c r="D14" s="76">
        <f>IF(RES_hh_fec_in!D14=0,0,1000*11630*RES_hh_fec_in!D14/RES_hh_num_in!D14)</f>
        <v>139.56828640522644</v>
      </c>
      <c r="E14" s="76">
        <f>IF(RES_hh_fec_in!E14=0,0,1000*11630*RES_hh_fec_in!E14/RES_hh_num_in!E14)</f>
        <v>167.79575236774301</v>
      </c>
      <c r="F14" s="76">
        <f>IF(RES_hh_fec_in!F14=0,0,1000*11630*RES_hh_fec_in!F14/RES_hh_num_in!F14)</f>
        <v>139.73342163123874</v>
      </c>
      <c r="G14" s="76">
        <f>IF(RES_hh_fec_in!G14=0,0,1000*11630*RES_hh_fec_in!G14/RES_hh_num_in!G14)</f>
        <v>99.112419661032305</v>
      </c>
      <c r="H14" s="76">
        <f>IF(RES_hh_fec_in!H14=0,0,1000*11630*RES_hh_fec_in!H14/RES_hh_num_in!H14)</f>
        <v>80.057743019320043</v>
      </c>
      <c r="I14" s="76">
        <f>IF(RES_hh_fec_in!I14=0,0,1000*11630*RES_hh_fec_in!I14/RES_hh_num_in!I14)</f>
        <v>81.143508892465462</v>
      </c>
      <c r="J14" s="76">
        <f>IF(RES_hh_fec_in!J14=0,0,1000*11630*RES_hh_fec_in!J14/RES_hh_num_in!J14)</f>
        <v>109.43858694920628</v>
      </c>
      <c r="K14" s="76">
        <f>IF(RES_hh_fec_in!K14=0,0,1000*11630*RES_hh_fec_in!K14/RES_hh_num_in!K14)</f>
        <v>96.730691110350236</v>
      </c>
      <c r="L14" s="76">
        <f>IF(RES_hh_fec_in!L14=0,0,1000*11630*RES_hh_fec_in!L14/RES_hh_num_in!L14)</f>
        <v>99.110974552389919</v>
      </c>
      <c r="M14" s="76">
        <f>IF(RES_hh_fec_in!M14=0,0,1000*11630*RES_hh_fec_in!M14/RES_hh_num_in!M14)</f>
        <v>86.94053317943289</v>
      </c>
      <c r="N14" s="76">
        <f>IF(RES_hh_fec_in!N14=0,0,1000*11630*RES_hh_fec_in!N14/RES_hh_num_in!N14)</f>
        <v>74.391518825190559</v>
      </c>
      <c r="O14" s="76">
        <f>IF(RES_hh_fec_in!O14=0,0,1000*11630*RES_hh_fec_in!O14/RES_hh_num_in!O14)</f>
        <v>65.46067033521318</v>
      </c>
      <c r="P14" s="76">
        <f>IF(RES_hh_fec_in!P14=0,0,1000*11630*RES_hh_fec_in!P14/RES_hh_num_in!P14)</f>
        <v>45.207795299817533</v>
      </c>
      <c r="Q14" s="76">
        <f>IF(RES_hh_fec_in!Q14=0,0,1000*11630*RES_hh_fec_in!Q14/RES_hh_num_in!Q14)</f>
        <v>56.659148136299208</v>
      </c>
      <c r="R14" s="76">
        <f>IF(RES_hh_fec_in!R14=0,0,1000*11630*RES_hh_fec_in!R14/RES_hh_num_in!R14)</f>
        <v>64.816157648659086</v>
      </c>
      <c r="S14" s="76">
        <f>IF(RES_hh_fec_in!S14=0,0,1000*11630*RES_hh_fec_in!S14/RES_hh_num_in!S14)</f>
        <v>72.190943212495583</v>
      </c>
      <c r="T14" s="76">
        <f>IF(RES_hh_fec_in!T14=0,0,1000*11630*RES_hh_fec_in!T14/RES_hh_num_in!T14)</f>
        <v>63.297174972593453</v>
      </c>
      <c r="U14" s="76">
        <f>IF(RES_hh_fec_in!U14=0,0,1000*11630*RES_hh_fec_in!U14/RES_hh_num_in!U14)</f>
        <v>51.616177255802725</v>
      </c>
      <c r="V14" s="76">
        <f>IF(RES_hh_fec_in!V14=0,0,1000*11630*RES_hh_fec_in!V14/RES_hh_num_in!V14)</f>
        <v>44.967787885774477</v>
      </c>
      <c r="W14" s="76">
        <f>IF(RES_hh_fec_in!W14=0,0,1000*11630*RES_hh_fec_in!W14/RES_hh_num_in!W14)</f>
        <v>42.998144808418147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38.868476340096436</v>
      </c>
      <c r="D15" s="69">
        <f t="shared" si="0"/>
        <v>45.143335985369582</v>
      </c>
      <c r="E15" s="69">
        <f t="shared" si="0"/>
        <v>82.891077312141533</v>
      </c>
      <c r="F15" s="69">
        <f t="shared" si="0"/>
        <v>45.77530724031508</v>
      </c>
      <c r="G15" s="69">
        <f t="shared" si="0"/>
        <v>66.107096776866115</v>
      </c>
      <c r="H15" s="69">
        <f t="shared" si="0"/>
        <v>55.387060447733859</v>
      </c>
      <c r="I15" s="69">
        <f t="shared" si="0"/>
        <v>107.76822252026638</v>
      </c>
      <c r="J15" s="69">
        <f t="shared" si="0"/>
        <v>104.56123732296541</v>
      </c>
      <c r="K15" s="69">
        <f t="shared" si="0"/>
        <v>62.072906441707794</v>
      </c>
      <c r="L15" s="69">
        <f t="shared" si="0"/>
        <v>85.456175414540525</v>
      </c>
      <c r="M15" s="69">
        <f t="shared" si="0"/>
        <v>117.67796148334305</v>
      </c>
      <c r="N15" s="69">
        <f t="shared" si="0"/>
        <v>142.14852869070987</v>
      </c>
      <c r="O15" s="69">
        <f t="shared" si="0"/>
        <v>118.91497801434814</v>
      </c>
      <c r="P15" s="69">
        <f t="shared" si="0"/>
        <v>43.467195963620391</v>
      </c>
      <c r="Q15" s="69">
        <f t="shared" si="0"/>
        <v>106.17447484873949</v>
      </c>
      <c r="R15" s="69">
        <f t="shared" si="0"/>
        <v>69.745045351359551</v>
      </c>
      <c r="S15" s="69">
        <f t="shared" si="0"/>
        <v>126.82051275103015</v>
      </c>
      <c r="T15" s="69">
        <f t="shared" si="0"/>
        <v>87.288122906603832</v>
      </c>
      <c r="U15" s="69">
        <f t="shared" si="0"/>
        <v>101.82775847231058</v>
      </c>
      <c r="V15" s="69">
        <f t="shared" si="0"/>
        <v>80.794330107293717</v>
      </c>
      <c r="W15" s="69">
        <f t="shared" si="0"/>
        <v>114.68341105324113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38.868476340096436</v>
      </c>
      <c r="D16" s="72">
        <f>IF(RES_hh_fec_in!D16=0,0,1000*11630*RES_hh_fec_in!D16/RES_hh_num_in!D$3)</f>
        <v>45.143335985369582</v>
      </c>
      <c r="E16" s="72">
        <f>IF(RES_hh_fec_in!E16=0,0,1000*11630*RES_hh_fec_in!E16/RES_hh_num_in!E$3)</f>
        <v>82.891077312141533</v>
      </c>
      <c r="F16" s="72">
        <f>IF(RES_hh_fec_in!F16=0,0,1000*11630*RES_hh_fec_in!F16/RES_hh_num_in!F$3)</f>
        <v>45.77530724031508</v>
      </c>
      <c r="G16" s="72">
        <f>IF(RES_hh_fec_in!G16=0,0,1000*11630*RES_hh_fec_in!G16/RES_hh_num_in!G$3)</f>
        <v>66.107096776866115</v>
      </c>
      <c r="H16" s="72">
        <f>IF(RES_hh_fec_in!H16=0,0,1000*11630*RES_hh_fec_in!H16/RES_hh_num_in!H$3)</f>
        <v>55.387060447733859</v>
      </c>
      <c r="I16" s="72">
        <f>IF(RES_hh_fec_in!I16=0,0,1000*11630*RES_hh_fec_in!I16/RES_hh_num_in!I$3)</f>
        <v>107.76822252026638</v>
      </c>
      <c r="J16" s="72">
        <f>IF(RES_hh_fec_in!J16=0,0,1000*11630*RES_hh_fec_in!J16/RES_hh_num_in!J$3)</f>
        <v>104.56123732296541</v>
      </c>
      <c r="K16" s="72">
        <f>IF(RES_hh_fec_in!K16=0,0,1000*11630*RES_hh_fec_in!K16/RES_hh_num_in!K$3)</f>
        <v>62.072906441707794</v>
      </c>
      <c r="L16" s="72">
        <f>IF(RES_hh_fec_in!L16=0,0,1000*11630*RES_hh_fec_in!L16/RES_hh_num_in!L$3)</f>
        <v>85.456175414540525</v>
      </c>
      <c r="M16" s="72">
        <f>IF(RES_hh_fec_in!M16=0,0,1000*11630*RES_hh_fec_in!M16/RES_hh_num_in!M$3)</f>
        <v>117.67796148334305</v>
      </c>
      <c r="N16" s="72">
        <f>IF(RES_hh_fec_in!N16=0,0,1000*11630*RES_hh_fec_in!N16/RES_hh_num_in!N$3)</f>
        <v>142.14852869070987</v>
      </c>
      <c r="O16" s="72">
        <f>IF(RES_hh_fec_in!O16=0,0,1000*11630*RES_hh_fec_in!O16/RES_hh_num_in!O$3)</f>
        <v>118.91497801434814</v>
      </c>
      <c r="P16" s="72">
        <f>IF(RES_hh_fec_in!P16=0,0,1000*11630*RES_hh_fec_in!P16/RES_hh_num_in!P$3)</f>
        <v>43.467195963620391</v>
      </c>
      <c r="Q16" s="72">
        <f>IF(RES_hh_fec_in!Q16=0,0,1000*11630*RES_hh_fec_in!Q16/RES_hh_num_in!Q$3)</f>
        <v>106.17447484873949</v>
      </c>
      <c r="R16" s="72">
        <f>IF(RES_hh_fec_in!R16=0,0,1000*11630*RES_hh_fec_in!R16/RES_hh_num_in!R$3)</f>
        <v>69.745045351359551</v>
      </c>
      <c r="S16" s="72">
        <f>IF(RES_hh_fec_in!S16=0,0,1000*11630*RES_hh_fec_in!S16/RES_hh_num_in!S$3)</f>
        <v>126.82051275103015</v>
      </c>
      <c r="T16" s="72">
        <f>IF(RES_hh_fec_in!T16=0,0,1000*11630*RES_hh_fec_in!T16/RES_hh_num_in!T$3)</f>
        <v>87.288122906603832</v>
      </c>
      <c r="U16" s="72">
        <f>IF(RES_hh_fec_in!U16=0,0,1000*11630*RES_hh_fec_in!U16/RES_hh_num_in!U$3)</f>
        <v>101.82775847231058</v>
      </c>
      <c r="V16" s="72">
        <f>IF(RES_hh_fec_in!V16=0,0,1000*11630*RES_hh_fec_in!V16/RES_hh_num_in!V$3)</f>
        <v>80.794330107293717</v>
      </c>
      <c r="W16" s="72">
        <f>IF(RES_hh_fec_in!W16=0,0,1000*11630*RES_hh_fec_in!W16/RES_hh_num_in!W$3)</f>
        <v>114.68341105324113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2168.5391686145485</v>
      </c>
      <c r="D17" s="69">
        <f>IF(RES_hh_fec_in!D17=0,0,1000*11630*RES_hh_fec_in!D17/RES_hh_num_in!D17)</f>
        <v>2403.5411577753448</v>
      </c>
      <c r="E17" s="69">
        <f>IF(RES_hh_fec_in!E17=0,0,1000*11630*RES_hh_fec_in!E17/RES_hh_num_in!E17)</f>
        <v>2605.3474405884831</v>
      </c>
      <c r="F17" s="69">
        <f>IF(RES_hh_fec_in!F17=0,0,1000*11630*RES_hh_fec_in!F17/RES_hh_num_in!F17)</f>
        <v>2671.6383710351961</v>
      </c>
      <c r="G17" s="69">
        <f>IF(RES_hh_fec_in!G17=0,0,1000*11630*RES_hh_fec_in!G17/RES_hh_num_in!G17)</f>
        <v>2451.1195206282036</v>
      </c>
      <c r="H17" s="69">
        <f>IF(RES_hh_fec_in!H17=0,0,1000*11630*RES_hh_fec_in!H17/RES_hh_num_in!H17)</f>
        <v>2547.86154598647</v>
      </c>
      <c r="I17" s="69">
        <f>IF(RES_hh_fec_in!I17=0,0,1000*11630*RES_hh_fec_in!I17/RES_hh_num_in!I17)</f>
        <v>2408.1798098681611</v>
      </c>
      <c r="J17" s="69">
        <f>IF(RES_hh_fec_in!J17=0,0,1000*11630*RES_hh_fec_in!J17/RES_hh_num_in!J17)</f>
        <v>2536.5233054124706</v>
      </c>
      <c r="K17" s="69">
        <f>IF(RES_hh_fec_in!K17=0,0,1000*11630*RES_hh_fec_in!K17/RES_hh_num_in!K17)</f>
        <v>2481.5402267490972</v>
      </c>
      <c r="L17" s="69">
        <f>IF(RES_hh_fec_in!L17=0,0,1000*11630*RES_hh_fec_in!L17/RES_hh_num_in!L17)</f>
        <v>2445.87397229403</v>
      </c>
      <c r="M17" s="69">
        <f>IF(RES_hh_fec_in!M17=0,0,1000*11630*RES_hh_fec_in!M17/RES_hh_num_in!M17)</f>
        <v>2375.4418876189579</v>
      </c>
      <c r="N17" s="69">
        <f>IF(RES_hh_fec_in!N17=0,0,1000*11630*RES_hh_fec_in!N17/RES_hh_num_in!N17)</f>
        <v>2275.0346940189311</v>
      </c>
      <c r="O17" s="69">
        <f>IF(RES_hh_fec_in!O17=0,0,1000*11630*RES_hh_fec_in!O17/RES_hh_num_in!O17)</f>
        <v>2219.6736892911695</v>
      </c>
      <c r="P17" s="69">
        <f>IF(RES_hh_fec_in!P17=0,0,1000*11630*RES_hh_fec_in!P17/RES_hh_num_in!P17)</f>
        <v>2121.9240800215057</v>
      </c>
      <c r="Q17" s="69">
        <f>IF(RES_hh_fec_in!Q17=0,0,1000*11630*RES_hh_fec_in!Q17/RES_hh_num_in!Q17)</f>
        <v>2118.5929478101702</v>
      </c>
      <c r="R17" s="69">
        <f>IF(RES_hh_fec_in!R17=0,0,1000*11630*RES_hh_fec_in!R17/RES_hh_num_in!R17)</f>
        <v>2046.5648746316779</v>
      </c>
      <c r="S17" s="69">
        <f>IF(RES_hh_fec_in!S17=0,0,1000*11630*RES_hh_fec_in!S17/RES_hh_num_in!S17)</f>
        <v>2012.4955302086894</v>
      </c>
      <c r="T17" s="69">
        <f>IF(RES_hh_fec_in!T17=0,0,1000*11630*RES_hh_fec_in!T17/RES_hh_num_in!T17)</f>
        <v>1957.0081871518432</v>
      </c>
      <c r="U17" s="69">
        <f>IF(RES_hh_fec_in!U17=0,0,1000*11630*RES_hh_fec_in!U17/RES_hh_num_in!U17)</f>
        <v>1896.8296901779249</v>
      </c>
      <c r="V17" s="69">
        <f>IF(RES_hh_fec_in!V17=0,0,1000*11630*RES_hh_fec_in!V17/RES_hh_num_in!V17)</f>
        <v>1774.4229529040454</v>
      </c>
      <c r="W17" s="69">
        <f>IF(RES_hh_fec_in!W17=0,0,1000*11630*RES_hh_fec_in!W17/RES_hh_num_in!W17)</f>
        <v>1745.9885129481461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2340.9116523952616</v>
      </c>
      <c r="D19" s="72">
        <f>IF(RES_hh_fec_in!D19=0,0,1000*11630*RES_hh_fec_in!D19/RES_hh_num_in!D19)</f>
        <v>2991.2572952103355</v>
      </c>
      <c r="E19" s="72">
        <f>IF(RES_hh_fec_in!E19=0,0,1000*11630*RES_hh_fec_in!E19/RES_hh_num_in!E19)</f>
        <v>2805.3642206815907</v>
      </c>
      <c r="F19" s="72">
        <f>IF(RES_hh_fec_in!F19=0,0,1000*11630*RES_hh_fec_in!F19/RES_hh_num_in!F19)</f>
        <v>2755.3869394934254</v>
      </c>
      <c r="G19" s="72">
        <f>IF(RES_hh_fec_in!G19=0,0,1000*11630*RES_hh_fec_in!G19/RES_hh_num_in!G19)</f>
        <v>3008.3906743183884</v>
      </c>
      <c r="H19" s="72">
        <f>IF(RES_hh_fec_in!H19=0,0,1000*11630*RES_hh_fec_in!H19/RES_hh_num_in!H19)</f>
        <v>2630.8260355192469</v>
      </c>
      <c r="I19" s="72">
        <f>IF(RES_hh_fec_in!I19=0,0,1000*11630*RES_hh_fec_in!I19/RES_hh_num_in!I19)</f>
        <v>2712.0776886831832</v>
      </c>
      <c r="J19" s="72">
        <f>IF(RES_hh_fec_in!J19=0,0,1000*11630*RES_hh_fec_in!J19/RES_hh_num_in!J19)</f>
        <v>2998.0265058817349</v>
      </c>
      <c r="K19" s="72">
        <f>IF(RES_hh_fec_in!K19=0,0,1000*11630*RES_hh_fec_in!K19/RES_hh_num_in!K19)</f>
        <v>2736.9550747884732</v>
      </c>
      <c r="L19" s="72">
        <f>IF(RES_hh_fec_in!L19=0,0,1000*11630*RES_hh_fec_in!L19/RES_hh_num_in!L19)</f>
        <v>2631.6304880442035</v>
      </c>
      <c r="M19" s="72">
        <f>IF(RES_hh_fec_in!M19=0,0,1000*11630*RES_hh_fec_in!M19/RES_hh_num_in!M19)</f>
        <v>3165.8093485435706</v>
      </c>
      <c r="N19" s="72">
        <f>IF(RES_hh_fec_in!N19=0,0,1000*11630*RES_hh_fec_in!N19/RES_hh_num_in!N19)</f>
        <v>2762.0064485456205</v>
      </c>
      <c r="O19" s="72">
        <f>IF(RES_hh_fec_in!O19=0,0,1000*11630*RES_hh_fec_in!O19/RES_hh_num_in!O19)</f>
        <v>2190.8362295326319</v>
      </c>
      <c r="P19" s="72">
        <f>IF(RES_hh_fec_in!P19=0,0,1000*11630*RES_hh_fec_in!P19/RES_hh_num_in!P19)</f>
        <v>1674.6483175146921</v>
      </c>
      <c r="Q19" s="72">
        <f>IF(RES_hh_fec_in!Q19=0,0,1000*11630*RES_hh_fec_in!Q19/RES_hh_num_in!Q19)</f>
        <v>2517.8470963217087</v>
      </c>
      <c r="R19" s="72">
        <f>IF(RES_hh_fec_in!R19=0,0,1000*11630*RES_hh_fec_in!R19/RES_hh_num_in!R19)</f>
        <v>2166.7270928945968</v>
      </c>
      <c r="S19" s="72">
        <f>IF(RES_hh_fec_in!S19=0,0,1000*11630*RES_hh_fec_in!S19/RES_hh_num_in!S19)</f>
        <v>2293.7464557785011</v>
      </c>
      <c r="T19" s="72">
        <f>IF(RES_hh_fec_in!T19=0,0,1000*11630*RES_hh_fec_in!T19/RES_hh_num_in!T19)</f>
        <v>2135.2568890178723</v>
      </c>
      <c r="U19" s="72">
        <f>IF(RES_hh_fec_in!U19=0,0,1000*11630*RES_hh_fec_in!U19/RES_hh_num_in!U19)</f>
        <v>2200.5200984748999</v>
      </c>
      <c r="V19" s="72">
        <f>IF(RES_hh_fec_in!V19=0,0,1000*11630*RES_hh_fec_in!V19/RES_hh_num_in!V19)</f>
        <v>1428.155325853681</v>
      </c>
      <c r="W19" s="72">
        <f>IF(RES_hh_fec_in!W19=0,0,1000*11630*RES_hh_fec_in!W19/RES_hh_num_in!W19)</f>
        <v>2022.2663903140617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2246.552015377873</v>
      </c>
      <c r="D20" s="72">
        <f>IF(RES_hh_fec_in!D20=0,0,1000*11630*RES_hh_fec_in!D20/RES_hh_num_in!D20)</f>
        <v>3015.6686885886129</v>
      </c>
      <c r="E20" s="72">
        <f>IF(RES_hh_fec_in!E20=0,0,1000*11630*RES_hh_fec_in!E20/RES_hh_num_in!E20)</f>
        <v>3357.6995964157777</v>
      </c>
      <c r="F20" s="72">
        <f>IF(RES_hh_fec_in!F20=0,0,1000*11630*RES_hh_fec_in!F20/RES_hh_num_in!F20)</f>
        <v>3453.8805704467027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3087.3677084840124</v>
      </c>
      <c r="K20" s="72">
        <f>IF(RES_hh_fec_in!K20=0,0,1000*11630*RES_hh_fec_in!K20/RES_hh_num_in!K20)</f>
        <v>3193.3519317301916</v>
      </c>
      <c r="L20" s="72">
        <f>IF(RES_hh_fec_in!L20=0,0,1000*11630*RES_hh_fec_in!L20/RES_hh_num_in!L20)</f>
        <v>3322.4410329017364</v>
      </c>
      <c r="M20" s="72">
        <f>IF(RES_hh_fec_in!M20=0,0,1000*11630*RES_hh_fec_in!M20/RES_hh_num_in!M20)</f>
        <v>2951.880240953295</v>
      </c>
      <c r="N20" s="72">
        <f>IF(RES_hh_fec_in!N20=0,0,1000*11630*RES_hh_fec_in!N20/RES_hh_num_in!N20)</f>
        <v>2828.9261442133925</v>
      </c>
      <c r="O20" s="72">
        <f>IF(RES_hh_fec_in!O20=0,0,1000*11630*RES_hh_fec_in!O20/RES_hh_num_in!O20)</f>
        <v>2577.9460870864418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2214.9404705254092</v>
      </c>
      <c r="S20" s="72">
        <f>IF(RES_hh_fec_in!S20=0,0,1000*11630*RES_hh_fec_in!S20/RES_hh_num_in!S20)</f>
        <v>2130.6396434581711</v>
      </c>
      <c r="T20" s="72">
        <f>IF(RES_hh_fec_in!T20=0,0,1000*11630*RES_hh_fec_in!T20/RES_hh_num_in!T20)</f>
        <v>2111.7562524108421</v>
      </c>
      <c r="U20" s="72">
        <f>IF(RES_hh_fec_in!U20=0,0,1000*11630*RES_hh_fec_in!U20/RES_hh_num_in!U20)</f>
        <v>2129.8546088552084</v>
      </c>
      <c r="V20" s="72">
        <f>IF(RES_hh_fec_in!V20=0,0,1000*11630*RES_hh_fec_in!V20/RES_hh_num_in!V20)</f>
        <v>2207.2249232569334</v>
      </c>
      <c r="W20" s="72">
        <f>IF(RES_hh_fec_in!W20=0,0,1000*11630*RES_hh_fec_in!W20/RES_hh_num_in!W20)</f>
        <v>1736.324284632844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2367.70005795836</v>
      </c>
      <c r="D21" s="72">
        <f>IF(RES_hh_fec_in!D21=0,0,1000*11630*RES_hh_fec_in!D21/RES_hh_num_in!D21)</f>
        <v>2576.4224624529315</v>
      </c>
      <c r="E21" s="72">
        <f>IF(RES_hh_fec_in!E21=0,0,1000*11630*RES_hh_fec_in!E21/RES_hh_num_in!E21)</f>
        <v>2868.0337115014204</v>
      </c>
      <c r="F21" s="72">
        <f>IF(RES_hh_fec_in!F21=0,0,1000*11630*RES_hh_fec_in!F21/RES_hh_num_in!F21)</f>
        <v>3118.9497265400068</v>
      </c>
      <c r="G21" s="72">
        <f>IF(RES_hh_fec_in!G21=0,0,1000*11630*RES_hh_fec_in!G21/RES_hh_num_in!G21)</f>
        <v>2675.3171459900664</v>
      </c>
      <c r="H21" s="72">
        <f>IF(RES_hh_fec_in!H21=0,0,1000*11630*RES_hh_fec_in!H21/RES_hh_num_in!H21)</f>
        <v>2889.5112778920484</v>
      </c>
      <c r="I21" s="72">
        <f>IF(RES_hh_fec_in!I21=0,0,1000*11630*RES_hh_fec_in!I21/RES_hh_num_in!I21)</f>
        <v>2426.6633778776427</v>
      </c>
      <c r="J21" s="72">
        <f>IF(RES_hh_fec_in!J21=0,0,1000*11630*RES_hh_fec_in!J21/RES_hh_num_in!J21)</f>
        <v>2723.4200741852164</v>
      </c>
      <c r="K21" s="72">
        <f>IF(RES_hh_fec_in!K21=0,0,1000*11630*RES_hh_fec_in!K21/RES_hh_num_in!K21)</f>
        <v>2755.0326514420522</v>
      </c>
      <c r="L21" s="72">
        <f>IF(RES_hh_fec_in!L21=0,0,1000*11630*RES_hh_fec_in!L21/RES_hh_num_in!L21)</f>
        <v>2634.1655321667295</v>
      </c>
      <c r="M21" s="72">
        <f>IF(RES_hh_fec_in!M21=0,0,1000*11630*RES_hh_fec_in!M21/RES_hh_num_in!M21)</f>
        <v>2565.5350580075487</v>
      </c>
      <c r="N21" s="72">
        <f>IF(RES_hh_fec_in!N21=0,0,1000*11630*RES_hh_fec_in!N21/RES_hh_num_in!N21)</f>
        <v>2539.826488762872</v>
      </c>
      <c r="O21" s="72">
        <f>IF(RES_hh_fec_in!O21=0,0,1000*11630*RES_hh_fec_in!O21/RES_hh_num_in!O21)</f>
        <v>2393.4996461841561</v>
      </c>
      <c r="P21" s="72">
        <f>IF(RES_hh_fec_in!P21=0,0,1000*11630*RES_hh_fec_in!P21/RES_hh_num_in!P21)</f>
        <v>2051.7196739164669</v>
      </c>
      <c r="Q21" s="72">
        <f>IF(RES_hh_fec_in!Q21=0,0,1000*11630*RES_hh_fec_in!Q21/RES_hh_num_in!Q21)</f>
        <v>2028.7370654975891</v>
      </c>
      <c r="R21" s="72">
        <f>IF(RES_hh_fec_in!R21=0,0,1000*11630*RES_hh_fec_in!R21/RES_hh_num_in!R21)</f>
        <v>2056.5036190356545</v>
      </c>
      <c r="S21" s="72">
        <f>IF(RES_hh_fec_in!S21=0,0,1000*11630*RES_hh_fec_in!S21/RES_hh_num_in!S21)</f>
        <v>2053.9579831732513</v>
      </c>
      <c r="T21" s="72">
        <f>IF(RES_hh_fec_in!T21=0,0,1000*11630*RES_hh_fec_in!T21/RES_hh_num_in!T21)</f>
        <v>1950.668719612765</v>
      </c>
      <c r="U21" s="72">
        <f>IF(RES_hh_fec_in!U21=0,0,1000*11630*RES_hh_fec_in!U21/RES_hh_num_in!U21)</f>
        <v>1854.5753887893957</v>
      </c>
      <c r="V21" s="72">
        <f>IF(RES_hh_fec_in!V21=0,0,1000*11630*RES_hh_fec_in!V21/RES_hh_num_in!V21)</f>
        <v>1720.7159636936881</v>
      </c>
      <c r="W21" s="72">
        <f>IF(RES_hh_fec_in!W21=0,0,1000*11630*RES_hh_fec_in!W21/RES_hh_num_in!W21)</f>
        <v>1724.2709188605868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2867.9498670965327</v>
      </c>
      <c r="D22" s="72">
        <f>IF(RES_hh_fec_in!D22=0,0,1000*11630*RES_hh_fec_in!D22/RES_hh_num_in!D22)</f>
        <v>2498.8766066886401</v>
      </c>
      <c r="E22" s="72">
        <f>IF(RES_hh_fec_in!E22=0,0,1000*11630*RES_hh_fec_in!E22/RES_hh_num_in!E22)</f>
        <v>2586.7829015153275</v>
      </c>
      <c r="F22" s="72">
        <f>IF(RES_hh_fec_in!F22=0,0,1000*11630*RES_hh_fec_in!F22/RES_hh_num_in!F22)</f>
        <v>2579.4822882360304</v>
      </c>
      <c r="G22" s="72">
        <f>IF(RES_hh_fec_in!G22=0,0,1000*11630*RES_hh_fec_in!G22/RES_hh_num_in!G22)</f>
        <v>2534.3624172186051</v>
      </c>
      <c r="H22" s="72">
        <f>IF(RES_hh_fec_in!H22=0,0,1000*11630*RES_hh_fec_in!H22/RES_hh_num_in!H22)</f>
        <v>2510.7682743490973</v>
      </c>
      <c r="I22" s="72">
        <f>IF(RES_hh_fec_in!I22=0,0,1000*11630*RES_hh_fec_in!I22/RES_hh_num_in!I22)</f>
        <v>2518.2401794131283</v>
      </c>
      <c r="J22" s="72">
        <f>IF(RES_hh_fec_in!J22=0,0,1000*11630*RES_hh_fec_in!J22/RES_hh_num_in!J22)</f>
        <v>2420.0131506856665</v>
      </c>
      <c r="K22" s="72">
        <f>IF(RES_hh_fec_in!K22=0,0,1000*11630*RES_hh_fec_in!K22/RES_hh_num_in!K22)</f>
        <v>2394.8164574683387</v>
      </c>
      <c r="L22" s="72">
        <f>IF(RES_hh_fec_in!L22=0,0,1000*11630*RES_hh_fec_in!L22/RES_hh_num_in!L22)</f>
        <v>2273.0259719955302</v>
      </c>
      <c r="M22" s="72">
        <f>IF(RES_hh_fec_in!M22=0,0,1000*11630*RES_hh_fec_in!M22/RES_hh_num_in!M22)</f>
        <v>2297.679596256728</v>
      </c>
      <c r="N22" s="72">
        <f>IF(RES_hh_fec_in!N22=0,0,1000*11630*RES_hh_fec_in!N22/RES_hh_num_in!N22)</f>
        <v>2209.3361116881733</v>
      </c>
      <c r="O22" s="72">
        <f>IF(RES_hh_fec_in!O22=0,0,1000*11630*RES_hh_fec_in!O22/RES_hh_num_in!O22)</f>
        <v>2199.8820051064727</v>
      </c>
      <c r="P22" s="72">
        <f>IF(RES_hh_fec_in!P22=0,0,1000*11630*RES_hh_fec_in!P22/RES_hh_num_in!P22)</f>
        <v>2048.2282643990866</v>
      </c>
      <c r="Q22" s="72">
        <f>IF(RES_hh_fec_in!Q22=0,0,1000*11630*RES_hh_fec_in!Q22/RES_hh_num_in!Q22)</f>
        <v>2036.9759748000015</v>
      </c>
      <c r="R22" s="72">
        <f>IF(RES_hh_fec_in!R22=0,0,1000*11630*RES_hh_fec_in!R22/RES_hh_num_in!R22)</f>
        <v>2001.3788034630738</v>
      </c>
      <c r="S22" s="72">
        <f>IF(RES_hh_fec_in!S22=0,0,1000*11630*RES_hh_fec_in!S22/RES_hh_num_in!S22)</f>
        <v>1933.9513949596258</v>
      </c>
      <c r="T22" s="72">
        <f>IF(RES_hh_fec_in!T22=0,0,1000*11630*RES_hh_fec_in!T22/RES_hh_num_in!T22)</f>
        <v>1833.3827980857104</v>
      </c>
      <c r="U22" s="72">
        <f>IF(RES_hh_fec_in!U22=0,0,1000*11630*RES_hh_fec_in!U22/RES_hh_num_in!U22)</f>
        <v>1739.9960545799252</v>
      </c>
      <c r="V22" s="72">
        <f>IF(RES_hh_fec_in!V22=0,0,1000*11630*RES_hh_fec_in!V22/RES_hh_num_in!V22)</f>
        <v>1615.8309360522007</v>
      </c>
      <c r="W22" s="72">
        <f>IF(RES_hh_fec_in!W22=0,0,1000*11630*RES_hh_fec_in!W22/RES_hh_num_in!W22)</f>
        <v>1664.7838171581368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1811.2771182055751</v>
      </c>
      <c r="D24" s="72">
        <f>IF(RES_hh_fec_in!D24=0,0,1000*11630*RES_hh_fec_in!D24/RES_hh_num_in!D24)</f>
        <v>1938.3418431461728</v>
      </c>
      <c r="E24" s="72">
        <f>IF(RES_hh_fec_in!E24=0,0,1000*11630*RES_hh_fec_in!E24/RES_hh_num_in!E24)</f>
        <v>2007.5680591282228</v>
      </c>
      <c r="F24" s="72">
        <f>IF(RES_hh_fec_in!F24=0,0,1000*11630*RES_hh_fec_in!F24/RES_hh_num_in!F24)</f>
        <v>2220.4835064401332</v>
      </c>
      <c r="G24" s="72">
        <f>IF(RES_hh_fec_in!G24=0,0,1000*11630*RES_hh_fec_in!G24/RES_hh_num_in!G24)</f>
        <v>1996.4275701728347</v>
      </c>
      <c r="H24" s="72">
        <f>IF(RES_hh_fec_in!H24=0,0,1000*11630*RES_hh_fec_in!H24/RES_hh_num_in!H24)</f>
        <v>2187.133946050028</v>
      </c>
      <c r="I24" s="72">
        <f>IF(RES_hh_fec_in!I24=0,0,1000*11630*RES_hh_fec_in!I24/RES_hh_num_in!I24)</f>
        <v>1927.566158393101</v>
      </c>
      <c r="J24" s="72">
        <f>IF(RES_hh_fec_in!J24=0,0,1000*11630*RES_hh_fec_in!J24/RES_hh_num_in!J24)</f>
        <v>2081.5601867058094</v>
      </c>
      <c r="K24" s="72">
        <f>IF(RES_hh_fec_in!K24=0,0,1000*11630*RES_hh_fec_in!K24/RES_hh_num_in!K24)</f>
        <v>2093.9807243838495</v>
      </c>
      <c r="L24" s="72">
        <f>IF(RES_hh_fec_in!L24=0,0,1000*11630*RES_hh_fec_in!L24/RES_hh_num_in!L24)</f>
        <v>2099.8378129751513</v>
      </c>
      <c r="M24" s="72">
        <f>IF(RES_hh_fec_in!M24=0,0,1000*11630*RES_hh_fec_in!M24/RES_hh_num_in!M24)</f>
        <v>2016.6683764966051</v>
      </c>
      <c r="N24" s="72">
        <f>IF(RES_hh_fec_in!N24=0,0,1000*11630*RES_hh_fec_in!N24/RES_hh_num_in!N24)</f>
        <v>1887.1508704754808</v>
      </c>
      <c r="O24" s="72">
        <f>IF(RES_hh_fec_in!O24=0,0,1000*11630*RES_hh_fec_in!O24/RES_hh_num_in!O24)</f>
        <v>1944.4091332318371</v>
      </c>
      <c r="P24" s="72">
        <f>IF(RES_hh_fec_in!P24=0,0,1000*11630*RES_hh_fec_in!P24/RES_hh_num_in!P24)</f>
        <v>1967.6485887352555</v>
      </c>
      <c r="Q24" s="72">
        <f>IF(RES_hh_fec_in!Q24=0,0,1000*11630*RES_hh_fec_in!Q24/RES_hh_num_in!Q24)</f>
        <v>1840.7203945771012</v>
      </c>
      <c r="R24" s="72">
        <f>IF(RES_hh_fec_in!R24=0,0,1000*11630*RES_hh_fec_in!R24/RES_hh_num_in!R24)</f>
        <v>1790.8445024384275</v>
      </c>
      <c r="S24" s="72">
        <f>IF(RES_hh_fec_in!S24=0,0,1000*11630*RES_hh_fec_in!S24/RES_hh_num_in!S24)</f>
        <v>1755.8586524234734</v>
      </c>
      <c r="T24" s="72">
        <f>IF(RES_hh_fec_in!T24=0,0,1000*11630*RES_hh_fec_in!T24/RES_hh_num_in!T24)</f>
        <v>1731.6633965960191</v>
      </c>
      <c r="U24" s="72">
        <f>IF(RES_hh_fec_in!U24=0,0,1000*11630*RES_hh_fec_in!U24/RES_hh_num_in!U24)</f>
        <v>1738.7049639215486</v>
      </c>
      <c r="V24" s="72">
        <f>IF(RES_hh_fec_in!V24=0,0,1000*11630*RES_hh_fec_in!V24/RES_hh_num_in!V24)</f>
        <v>1615.0879699790128</v>
      </c>
      <c r="W24" s="72">
        <f>IF(RES_hh_fec_in!W24=0,0,1000*11630*RES_hh_fec_in!W24/RES_hh_num_in!W24)</f>
        <v>1610.6509479508313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1804.3906236936034</v>
      </c>
      <c r="D25" s="74">
        <f>IF(RES_hh_fec_in!D25=0,0,1000*11630*RES_hh_fec_in!D25/RES_hh_num_in!D25)</f>
        <v>1957.4029364384369</v>
      </c>
      <c r="E25" s="74">
        <f>IF(RES_hh_fec_in!E25=0,0,1000*11630*RES_hh_fec_in!E25/RES_hh_num_in!E25)</f>
        <v>2234.7330555042795</v>
      </c>
      <c r="F25" s="74">
        <f>IF(RES_hh_fec_in!F25=0,0,1000*11630*RES_hh_fec_in!F25/RES_hh_num_in!F25)</f>
        <v>2368.0568810129284</v>
      </c>
      <c r="G25" s="74">
        <f>IF(RES_hh_fec_in!G25=0,0,1000*11630*RES_hh_fec_in!G25/RES_hh_num_in!G25)</f>
        <v>2136.3015808960527</v>
      </c>
      <c r="H25" s="74">
        <f>IF(RES_hh_fec_in!H25=0,0,1000*11630*RES_hh_fec_in!H25/RES_hh_num_in!H25)</f>
        <v>2336.3353256680616</v>
      </c>
      <c r="I25" s="74">
        <f>IF(RES_hh_fec_in!I25=0,0,1000*11630*RES_hh_fec_in!I25/RES_hh_num_in!I25)</f>
        <v>2052.0964145094954</v>
      </c>
      <c r="J25" s="74">
        <f>IF(RES_hh_fec_in!J25=0,0,1000*11630*RES_hh_fec_in!J25/RES_hh_num_in!J25)</f>
        <v>2239.4990165639119</v>
      </c>
      <c r="K25" s="74">
        <f>IF(RES_hh_fec_in!K25=0,0,1000*11630*RES_hh_fec_in!K25/RES_hh_num_in!K25)</f>
        <v>1852.7257606721848</v>
      </c>
      <c r="L25" s="74">
        <f>IF(RES_hh_fec_in!L25=0,0,1000*11630*RES_hh_fec_in!L25/RES_hh_num_in!L25)</f>
        <v>2010.5704263624893</v>
      </c>
      <c r="M25" s="74">
        <f>IF(RES_hh_fec_in!M25=0,0,1000*11630*RES_hh_fec_in!M25/RES_hh_num_in!M25)</f>
        <v>1894.5193171609185</v>
      </c>
      <c r="N25" s="74">
        <f>IF(RES_hh_fec_in!N25=0,0,1000*11630*RES_hh_fec_in!N25/RES_hh_num_in!N25)</f>
        <v>1805.3922199667325</v>
      </c>
      <c r="O25" s="74">
        <f>IF(RES_hh_fec_in!O25=0,0,1000*11630*RES_hh_fec_in!O25/RES_hh_num_in!O25)</f>
        <v>1892.1177168353727</v>
      </c>
      <c r="P25" s="74">
        <f>IF(RES_hh_fec_in!P25=0,0,1000*11630*RES_hh_fec_in!P25/RES_hh_num_in!P25)</f>
        <v>1835.6001273543038</v>
      </c>
      <c r="Q25" s="74">
        <f>IF(RES_hh_fec_in!Q25=0,0,1000*11630*RES_hh_fec_in!Q25/RES_hh_num_in!Q25)</f>
        <v>1863.7368544988847</v>
      </c>
      <c r="R25" s="74">
        <f>IF(RES_hh_fec_in!R25=0,0,1000*11630*RES_hh_fec_in!R25/RES_hh_num_in!R25)</f>
        <v>1738.3412281119192</v>
      </c>
      <c r="S25" s="74">
        <f>IF(RES_hh_fec_in!S25=0,0,1000*11630*RES_hh_fec_in!S25/RES_hh_num_in!S25)</f>
        <v>1664.1376492572231</v>
      </c>
      <c r="T25" s="74">
        <f>IF(RES_hh_fec_in!T25=0,0,1000*11630*RES_hh_fec_in!T25/RES_hh_num_in!T25)</f>
        <v>1657.0605677454309</v>
      </c>
      <c r="U25" s="74">
        <f>IF(RES_hh_fec_in!U25=0,0,1000*11630*RES_hh_fec_in!U25/RES_hh_num_in!U25)</f>
        <v>1637.6282924505306</v>
      </c>
      <c r="V25" s="74">
        <f>IF(RES_hh_fec_in!V25=0,0,1000*11630*RES_hh_fec_in!V25/RES_hh_num_in!V25)</f>
        <v>1532.6872368336519</v>
      </c>
      <c r="W25" s="74">
        <f>IF(RES_hh_fec_in!W25=0,0,1000*11630*RES_hh_fec_in!W25/RES_hh_num_in!W25)</f>
        <v>1516.319146031092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988.0317711803774</v>
      </c>
      <c r="D26" s="77">
        <f>IF(RES_hh_fec_in!D26=0,0,1000*11630*RES_hh_fec_in!D26/RES_hh_num_in!D26)</f>
        <v>986.16849342610078</v>
      </c>
      <c r="E26" s="77">
        <f>IF(RES_hh_fec_in!E26=0,0,1000*11630*RES_hh_fec_in!E26/RES_hh_num_in!E26)</f>
        <v>945.35363927498179</v>
      </c>
      <c r="F26" s="77">
        <f>IF(RES_hh_fec_in!F26=0,0,1000*11630*RES_hh_fec_in!F26/RES_hh_num_in!F26)</f>
        <v>937.12589199788181</v>
      </c>
      <c r="G26" s="77">
        <f>IF(RES_hh_fec_in!G26=0,0,1000*11630*RES_hh_fec_in!G26/RES_hh_num_in!G26)</f>
        <v>967.72478763701633</v>
      </c>
      <c r="H26" s="77">
        <f>IF(RES_hh_fec_in!H26=0,0,1000*11630*RES_hh_fec_in!H26/RES_hh_num_in!H26)</f>
        <v>1012.9081329321934</v>
      </c>
      <c r="I26" s="77">
        <f>IF(RES_hh_fec_in!I26=0,0,1000*11630*RES_hh_fec_in!I26/RES_hh_num_in!I26)</f>
        <v>1075.6958649528422</v>
      </c>
      <c r="J26" s="77">
        <f>IF(RES_hh_fec_in!J26=0,0,1000*11630*RES_hh_fec_in!J26/RES_hh_num_in!J26)</f>
        <v>1139.9286887679793</v>
      </c>
      <c r="K26" s="77">
        <f>IF(RES_hh_fec_in!K26=0,0,1000*11630*RES_hh_fec_in!K26/RES_hh_num_in!K26)</f>
        <v>1153.3031512266773</v>
      </c>
      <c r="L26" s="77">
        <f>IF(RES_hh_fec_in!L26=0,0,1000*11630*RES_hh_fec_in!L26/RES_hh_num_in!L26)</f>
        <v>1128.072628835085</v>
      </c>
      <c r="M26" s="77">
        <f>IF(RES_hh_fec_in!M26=0,0,1000*11630*RES_hh_fec_in!M26/RES_hh_num_in!M26)</f>
        <v>1129.8048120533786</v>
      </c>
      <c r="N26" s="77">
        <f>IF(RES_hh_fec_in!N26=0,0,1000*11630*RES_hh_fec_in!N26/RES_hh_num_in!N26)</f>
        <v>1100.3444048626477</v>
      </c>
      <c r="O26" s="77">
        <f>IF(RES_hh_fec_in!O26=0,0,1000*11630*RES_hh_fec_in!O26/RES_hh_num_in!O26)</f>
        <v>1090.6724187472978</v>
      </c>
      <c r="P26" s="77">
        <f>IF(RES_hh_fec_in!P26=0,0,1000*11630*RES_hh_fec_in!P26/RES_hh_num_in!P26)</f>
        <v>1058.1620041974418</v>
      </c>
      <c r="Q26" s="77">
        <f>IF(RES_hh_fec_in!Q26=0,0,1000*11630*RES_hh_fec_in!Q26/RES_hh_num_in!Q26)</f>
        <v>1057.2726848603404</v>
      </c>
      <c r="R26" s="77">
        <f>IF(RES_hh_fec_in!R26=0,0,1000*11630*RES_hh_fec_in!R26/RES_hh_num_in!R26)</f>
        <v>1047.6875417536121</v>
      </c>
      <c r="S26" s="77">
        <f>IF(RES_hh_fec_in!S26=0,0,1000*11630*RES_hh_fec_in!S26/RES_hh_num_in!S26)</f>
        <v>1045.3040207211782</v>
      </c>
      <c r="T26" s="77">
        <f>IF(RES_hh_fec_in!T26=0,0,1000*11630*RES_hh_fec_in!T26/RES_hh_num_in!T26)</f>
        <v>1024.0325046866442</v>
      </c>
      <c r="U26" s="77">
        <f>IF(RES_hh_fec_in!U26=0,0,1000*11630*RES_hh_fec_in!U26/RES_hh_num_in!U26)</f>
        <v>1017.1446758427015</v>
      </c>
      <c r="V26" s="77">
        <f>IF(RES_hh_fec_in!V26=0,0,1000*11630*RES_hh_fec_in!V26/RES_hh_num_in!V26)</f>
        <v>977.14446115184001</v>
      </c>
      <c r="W26" s="77">
        <f>IF(RES_hh_fec_in!W26=0,0,1000*11630*RES_hh_fec_in!W26/RES_hh_num_in!W26)</f>
        <v>951.25521717428865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863.79069194878775</v>
      </c>
      <c r="D27" s="69">
        <f>IF(RES_hh_fec_in!D27=0,0,1000*11630*RES_hh_fec_in!D27/RES_hh_num_in!D27)</f>
        <v>862.23652438012698</v>
      </c>
      <c r="E27" s="69">
        <f>IF(RES_hh_fec_in!E27=0,0,1000*11630*RES_hh_fec_in!E27/RES_hh_num_in!E27)</f>
        <v>1021.094923699613</v>
      </c>
      <c r="F27" s="69">
        <f>IF(RES_hh_fec_in!F27=0,0,1000*11630*RES_hh_fec_in!F27/RES_hh_num_in!F27)</f>
        <v>940.76128309590047</v>
      </c>
      <c r="G27" s="69">
        <f>IF(RES_hh_fec_in!G27=0,0,1000*11630*RES_hh_fec_in!G27/RES_hh_num_in!G27)</f>
        <v>961.87582508382741</v>
      </c>
      <c r="H27" s="69">
        <f>IF(RES_hh_fec_in!H27=0,0,1000*11630*RES_hh_fec_in!H27/RES_hh_num_in!H27)</f>
        <v>871.37818426767592</v>
      </c>
      <c r="I27" s="69">
        <f>IF(RES_hh_fec_in!I27=0,0,1000*11630*RES_hh_fec_in!I27/RES_hh_num_in!I27)</f>
        <v>861.27397816099244</v>
      </c>
      <c r="J27" s="69">
        <f>IF(RES_hh_fec_in!J27=0,0,1000*11630*RES_hh_fec_in!J27/RES_hh_num_in!J27)</f>
        <v>879.831556236133</v>
      </c>
      <c r="K27" s="69">
        <f>IF(RES_hh_fec_in!K27=0,0,1000*11630*RES_hh_fec_in!K27/RES_hh_num_in!K27)</f>
        <v>732.44968515972619</v>
      </c>
      <c r="L27" s="69">
        <f>IF(RES_hh_fec_in!L27=0,0,1000*11630*RES_hh_fec_in!L27/RES_hh_num_in!L27)</f>
        <v>638.95406920089613</v>
      </c>
      <c r="M27" s="69">
        <f>IF(RES_hh_fec_in!M27=0,0,1000*11630*RES_hh_fec_in!M27/RES_hh_num_in!M27)</f>
        <v>640.46199248576613</v>
      </c>
      <c r="N27" s="69">
        <f>IF(RES_hh_fec_in!N27=0,0,1000*11630*RES_hh_fec_in!N27/RES_hh_num_in!N27)</f>
        <v>615.67063549353816</v>
      </c>
      <c r="O27" s="69">
        <f>IF(RES_hh_fec_in!O27=0,0,1000*11630*RES_hh_fec_in!O27/RES_hh_num_in!O27)</f>
        <v>613.23515933738872</v>
      </c>
      <c r="P27" s="69">
        <f>IF(RES_hh_fec_in!P27=0,0,1000*11630*RES_hh_fec_in!P27/RES_hh_num_in!P27)</f>
        <v>608.94694865144595</v>
      </c>
      <c r="Q27" s="69">
        <f>IF(RES_hh_fec_in!Q27=0,0,1000*11630*RES_hh_fec_in!Q27/RES_hh_num_in!Q27)</f>
        <v>617.54962924923257</v>
      </c>
      <c r="R27" s="69">
        <f>IF(RES_hh_fec_in!R27=0,0,1000*11630*RES_hh_fec_in!R27/RES_hh_num_in!R27)</f>
        <v>617.55977232716782</v>
      </c>
      <c r="S27" s="69">
        <f>IF(RES_hh_fec_in!S27=0,0,1000*11630*RES_hh_fec_in!S27/RES_hh_num_in!S27)</f>
        <v>619.12358564161593</v>
      </c>
      <c r="T27" s="69">
        <f>IF(RES_hh_fec_in!T27=0,0,1000*11630*RES_hh_fec_in!T27/RES_hh_num_in!T27)</f>
        <v>601.55891201405882</v>
      </c>
      <c r="U27" s="69">
        <f>IF(RES_hh_fec_in!U27=0,0,1000*11630*RES_hh_fec_in!U27/RES_hh_num_in!U27)</f>
        <v>584.31293518451935</v>
      </c>
      <c r="V27" s="69">
        <f>IF(RES_hh_fec_in!V27=0,0,1000*11630*RES_hh_fec_in!V27/RES_hh_num_in!V27)</f>
        <v>763.14312676878285</v>
      </c>
      <c r="W27" s="69">
        <f>IF(RES_hh_fec_in!W27=0,0,1000*11630*RES_hh_fec_in!W27/RES_hh_num_in!W27)</f>
        <v>710.80381237211827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983.63920218362864</v>
      </c>
      <c r="D29" s="72">
        <f>IF(RES_hh_fec_in!D29=0,0,1000*11630*RES_hh_fec_in!D29/RES_hh_num_in!D29)</f>
        <v>1254.3903460157048</v>
      </c>
      <c r="E29" s="72">
        <f>IF(RES_hh_fec_in!E29=0,0,1000*11630*RES_hh_fec_in!E29/RES_hh_num_in!E29)</f>
        <v>982.61545758606894</v>
      </c>
      <c r="F29" s="72">
        <f>IF(RES_hh_fec_in!F29=0,0,1000*11630*RES_hh_fec_in!F29/RES_hh_num_in!F29)</f>
        <v>958.41034014497382</v>
      </c>
      <c r="G29" s="72">
        <f>IF(RES_hh_fec_in!G29=0,0,1000*11630*RES_hh_fec_in!G29/RES_hh_num_in!G29)</f>
        <v>1126.9971436127032</v>
      </c>
      <c r="H29" s="72">
        <f>IF(RES_hh_fec_in!H29=0,0,1000*11630*RES_hh_fec_in!H29/RES_hh_num_in!H29)</f>
        <v>977.87455281430948</v>
      </c>
      <c r="I29" s="72">
        <f>IF(RES_hh_fec_in!I29=0,0,1000*11630*RES_hh_fec_in!I29/RES_hh_num_in!I29)</f>
        <v>932.52902939576802</v>
      </c>
      <c r="J29" s="72">
        <f>IF(RES_hh_fec_in!J29=0,0,1000*11630*RES_hh_fec_in!J29/RES_hh_num_in!J29)</f>
        <v>846.78194142413395</v>
      </c>
      <c r="K29" s="72">
        <f>IF(RES_hh_fec_in!K29=0,0,1000*11630*RES_hh_fec_in!K29/RES_hh_num_in!K29)</f>
        <v>829.89651053707848</v>
      </c>
      <c r="L29" s="72">
        <f>IF(RES_hh_fec_in!L29=0,0,1000*11630*RES_hh_fec_in!L29/RES_hh_num_in!L29)</f>
        <v>742.91725393845934</v>
      </c>
      <c r="M29" s="72">
        <f>IF(RES_hh_fec_in!M29=0,0,1000*11630*RES_hh_fec_in!M29/RES_hh_num_in!M29)</f>
        <v>713.05772380285919</v>
      </c>
      <c r="N29" s="72">
        <f>IF(RES_hh_fec_in!N29=0,0,1000*11630*RES_hh_fec_in!N29/RES_hh_num_in!N29)</f>
        <v>707.25918200350407</v>
      </c>
      <c r="O29" s="72">
        <f>IF(RES_hh_fec_in!O29=0,0,1000*11630*RES_hh_fec_in!O29/RES_hh_num_in!O29)</f>
        <v>708.56083775219543</v>
      </c>
      <c r="P29" s="72">
        <f>IF(RES_hh_fec_in!P29=0,0,1000*11630*RES_hh_fec_in!P29/RES_hh_num_in!P29)</f>
        <v>714.88121223538531</v>
      </c>
      <c r="Q29" s="72">
        <f>IF(RES_hh_fec_in!Q29=0,0,1000*11630*RES_hh_fec_in!Q29/RES_hh_num_in!Q29)</f>
        <v>718.00892081412508</v>
      </c>
      <c r="R29" s="72">
        <f>IF(RES_hh_fec_in!R29=0,0,1000*11630*RES_hh_fec_in!R29/RES_hh_num_in!R29)</f>
        <v>721.22016016866212</v>
      </c>
      <c r="S29" s="72">
        <f>IF(RES_hh_fec_in!S29=0,0,1000*11630*RES_hh_fec_in!S29/RES_hh_num_in!S29)</f>
        <v>722.8432735964692</v>
      </c>
      <c r="T29" s="72">
        <f>IF(RES_hh_fec_in!T29=0,0,1000*11630*RES_hh_fec_in!T29/RES_hh_num_in!T29)</f>
        <v>714.46581181682791</v>
      </c>
      <c r="U29" s="72">
        <f>IF(RES_hh_fec_in!U29=0,0,1000*11630*RES_hh_fec_in!U29/RES_hh_num_in!U29)</f>
        <v>701.88117303337026</v>
      </c>
      <c r="V29" s="72">
        <f>IF(RES_hh_fec_in!V29=0,0,1000*11630*RES_hh_fec_in!V29/RES_hh_num_in!V29)</f>
        <v>942.53234442246833</v>
      </c>
      <c r="W29" s="72">
        <f>IF(RES_hh_fec_in!W29=0,0,1000*11630*RES_hh_fec_in!W29/RES_hh_num_in!W29)</f>
        <v>856.31821173468416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948.47548093695013</v>
      </c>
      <c r="D30" s="72">
        <f>IF(RES_hh_fec_in!D30=0,0,1000*11630*RES_hh_fec_in!D30/RES_hh_num_in!D30)</f>
        <v>952.22972152731734</v>
      </c>
      <c r="E30" s="72">
        <f>IF(RES_hh_fec_in!E30=0,0,1000*11630*RES_hh_fec_in!E30/RES_hh_num_in!E30)</f>
        <v>1156.7036378510977</v>
      </c>
      <c r="F30" s="72">
        <f>IF(RES_hh_fec_in!F30=0,0,1000*11630*RES_hh_fec_in!F30/RES_hh_num_in!F30)</f>
        <v>1122.0176243130027</v>
      </c>
      <c r="G30" s="72">
        <f>IF(RES_hh_fec_in!G30=0,0,1000*11630*RES_hh_fec_in!G30/RES_hh_num_in!G30)</f>
        <v>1059.6887496068068</v>
      </c>
      <c r="H30" s="72">
        <f>IF(RES_hh_fec_in!H30=0,0,1000*11630*RES_hh_fec_in!H30/RES_hh_num_in!H30)</f>
        <v>992.09811264009386</v>
      </c>
      <c r="I30" s="72">
        <f>IF(RES_hh_fec_in!I30=0,0,1000*11630*RES_hh_fec_in!I30/RES_hh_num_in!I30)</f>
        <v>890.95917840338006</v>
      </c>
      <c r="J30" s="72">
        <f>IF(RES_hh_fec_in!J30=0,0,1000*11630*RES_hh_fec_in!J30/RES_hh_num_in!J30)</f>
        <v>982.49651163471447</v>
      </c>
      <c r="K30" s="72">
        <f>IF(RES_hh_fec_in!K30=0,0,1000*11630*RES_hh_fec_in!K30/RES_hh_num_in!K30)</f>
        <v>788.10226822427978</v>
      </c>
      <c r="L30" s="72">
        <f>IF(RES_hh_fec_in!L30=0,0,1000*11630*RES_hh_fec_in!L30/RES_hh_num_in!L30)</f>
        <v>713.13638818796051</v>
      </c>
      <c r="M30" s="72">
        <f>IF(RES_hh_fec_in!M30=0,0,1000*11630*RES_hh_fec_in!M30/RES_hh_num_in!M30)</f>
        <v>712.92304359726597</v>
      </c>
      <c r="N30" s="72">
        <f>IF(RES_hh_fec_in!N30=0,0,1000*11630*RES_hh_fec_in!N30/RES_hh_num_in!N30)</f>
        <v>739.75030247072141</v>
      </c>
      <c r="O30" s="72">
        <f>IF(RES_hh_fec_in!O30=0,0,1000*11630*RES_hh_fec_in!O30/RES_hh_num_in!O30)</f>
        <v>729.3196727927608</v>
      </c>
      <c r="P30" s="72">
        <f>IF(RES_hh_fec_in!P30=0,0,1000*11630*RES_hh_fec_in!P30/RES_hh_num_in!P30)</f>
        <v>680.09050285025751</v>
      </c>
      <c r="Q30" s="72">
        <f>IF(RES_hh_fec_in!Q30=0,0,1000*11630*RES_hh_fec_in!Q30/RES_hh_num_in!Q30)</f>
        <v>734.05497633588686</v>
      </c>
      <c r="R30" s="72">
        <f>IF(RES_hh_fec_in!R30=0,0,1000*11630*RES_hh_fec_in!R30/RES_hh_num_in!R30)</f>
        <v>732.88341013153433</v>
      </c>
      <c r="S30" s="72">
        <f>IF(RES_hh_fec_in!S30=0,0,1000*11630*RES_hh_fec_in!S30/RES_hh_num_in!S30)</f>
        <v>723.98763208534706</v>
      </c>
      <c r="T30" s="72">
        <f>IF(RES_hh_fec_in!T30=0,0,1000*11630*RES_hh_fec_in!T30/RES_hh_num_in!T30)</f>
        <v>713.12035428334127</v>
      </c>
      <c r="U30" s="72">
        <f>IF(RES_hh_fec_in!U30=0,0,1000*11630*RES_hh_fec_in!U30/RES_hh_num_in!U30)</f>
        <v>698.92971406715526</v>
      </c>
      <c r="V30" s="72">
        <f>IF(RES_hh_fec_in!V30=0,0,1000*11630*RES_hh_fec_in!V30/RES_hh_num_in!V30)</f>
        <v>936.36768287942277</v>
      </c>
      <c r="W30" s="72">
        <f>IF(RES_hh_fec_in!W30=0,0,1000*11630*RES_hh_fec_in!W30/RES_hh_num_in!W30)</f>
        <v>849.27068010547453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1321.8420729471216</v>
      </c>
      <c r="D31" s="72">
        <f>IF(RES_hh_fec_in!D31=0,0,1000*11630*RES_hh_fec_in!D31/RES_hh_num_in!D31)</f>
        <v>1042.9618150163224</v>
      </c>
      <c r="E31" s="72">
        <f>IF(RES_hh_fec_in!E31=0,0,1000*11630*RES_hh_fec_in!E31/RES_hh_num_in!E31)</f>
        <v>1174.2273591639691</v>
      </c>
      <c r="F31" s="72">
        <f>IF(RES_hh_fec_in!F31=0,0,1000*11630*RES_hh_fec_in!F31/RES_hh_num_in!F31)</f>
        <v>1060.3168018222493</v>
      </c>
      <c r="G31" s="72">
        <f>IF(RES_hh_fec_in!G31=0,0,1000*11630*RES_hh_fec_in!G31/RES_hh_num_in!G31)</f>
        <v>1164.6306165403689</v>
      </c>
      <c r="H31" s="72">
        <f>IF(RES_hh_fec_in!H31=0,0,1000*11630*RES_hh_fec_in!H31/RES_hh_num_in!H31)</f>
        <v>1009.3798678178118</v>
      </c>
      <c r="I31" s="72">
        <f>IF(RES_hh_fec_in!I31=0,0,1000*11630*RES_hh_fec_in!I31/RES_hh_num_in!I31)</f>
        <v>1096.8411658515836</v>
      </c>
      <c r="J31" s="72">
        <f>IF(RES_hh_fec_in!J31=0,0,1000*11630*RES_hh_fec_in!J31/RES_hh_num_in!J31)</f>
        <v>1040.2155225328856</v>
      </c>
      <c r="K31" s="72">
        <f>IF(RES_hh_fec_in!K31=0,0,1000*11630*RES_hh_fec_in!K31/RES_hh_num_in!K31)</f>
        <v>834.73110307360264</v>
      </c>
      <c r="L31" s="72">
        <f>IF(RES_hh_fec_in!L31=0,0,1000*11630*RES_hh_fec_in!L31/RES_hh_num_in!L31)</f>
        <v>777.91069307237285</v>
      </c>
      <c r="M31" s="72">
        <f>IF(RES_hh_fec_in!M31=0,0,1000*11630*RES_hh_fec_in!M31/RES_hh_num_in!M31)</f>
        <v>766.08018955194154</v>
      </c>
      <c r="N31" s="72">
        <f>IF(RES_hh_fec_in!N31=0,0,1000*11630*RES_hh_fec_in!N31/RES_hh_num_in!N31)</f>
        <v>760.51354080566114</v>
      </c>
      <c r="O31" s="72">
        <f>IF(RES_hh_fec_in!O31=0,0,1000*11630*RES_hh_fec_in!O31/RES_hh_num_in!O31)</f>
        <v>762.5556109288857</v>
      </c>
      <c r="P31" s="72">
        <f>IF(RES_hh_fec_in!P31=0,0,1000*11630*RES_hh_fec_in!P31/RES_hh_num_in!P31)</f>
        <v>767.8636075303732</v>
      </c>
      <c r="Q31" s="72">
        <f>IF(RES_hh_fec_in!Q31=0,0,1000*11630*RES_hh_fec_in!Q31/RES_hh_num_in!Q31)</f>
        <v>771.46379732478681</v>
      </c>
      <c r="R31" s="72">
        <f>IF(RES_hh_fec_in!R31=0,0,1000*11630*RES_hh_fec_in!R31/RES_hh_num_in!R31)</f>
        <v>775.05979588454397</v>
      </c>
      <c r="S31" s="72">
        <f>IF(RES_hh_fec_in!S31=0,0,1000*11630*RES_hh_fec_in!S31/RES_hh_num_in!S31)</f>
        <v>776.10414893630968</v>
      </c>
      <c r="T31" s="72">
        <f>IF(RES_hh_fec_in!T31=0,0,1000*11630*RES_hh_fec_in!T31/RES_hh_num_in!T31)</f>
        <v>765.40658846257531</v>
      </c>
      <c r="U31" s="72">
        <f>IF(RES_hh_fec_in!U31=0,0,1000*11630*RES_hh_fec_in!U31/RES_hh_num_in!U31)</f>
        <v>748.83676310088265</v>
      </c>
      <c r="V31" s="72">
        <f>IF(RES_hh_fec_in!V31=0,0,1000*11630*RES_hh_fec_in!V31/RES_hh_num_in!V31)</f>
        <v>1008.5762205015102</v>
      </c>
      <c r="W31" s="72">
        <f>IF(RES_hh_fec_in!W31=0,0,1000*11630*RES_hh_fec_in!W31/RES_hh_num_in!W31)</f>
        <v>921.01296479042799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767.27835872858498</v>
      </c>
      <c r="D32" s="77">
        <f>IF(RES_hh_fec_in!D32=0,0,1000*11630*RES_hh_fec_in!D32/RES_hh_num_in!D32)</f>
        <v>622.46682940544372</v>
      </c>
      <c r="E32" s="77">
        <f>IF(RES_hh_fec_in!E32=0,0,1000*11630*RES_hh_fec_in!E32/RES_hh_num_in!E32)</f>
        <v>995.19725691443125</v>
      </c>
      <c r="F32" s="77">
        <f>IF(RES_hh_fec_in!F32=0,0,1000*11630*RES_hh_fec_in!F32/RES_hh_num_in!F32)</f>
        <v>882.02299954690534</v>
      </c>
      <c r="G32" s="77">
        <f>IF(RES_hh_fec_in!G32=0,0,1000*11630*RES_hh_fec_in!G32/RES_hh_num_in!G32)</f>
        <v>803.86666284022488</v>
      </c>
      <c r="H32" s="77">
        <f>IF(RES_hh_fec_in!H32=0,0,1000*11630*RES_hh_fec_in!H32/RES_hh_num_in!H32)</f>
        <v>780.04040114306827</v>
      </c>
      <c r="I32" s="77">
        <f>IF(RES_hh_fec_in!I32=0,0,1000*11630*RES_hh_fec_in!I32/RES_hh_num_in!I32)</f>
        <v>763.83598397624053</v>
      </c>
      <c r="J32" s="77">
        <f>IF(RES_hh_fec_in!J32=0,0,1000*11630*RES_hh_fec_in!J32/RES_hh_num_in!J32)</f>
        <v>841.64306384707277</v>
      </c>
      <c r="K32" s="77">
        <f>IF(RES_hh_fec_in!K32=0,0,1000*11630*RES_hh_fec_in!K32/RES_hh_num_in!K32)</f>
        <v>580.83595952104633</v>
      </c>
      <c r="L32" s="77">
        <f>IF(RES_hh_fec_in!L32=0,0,1000*11630*RES_hh_fec_in!L32/RES_hh_num_in!L32)</f>
        <v>535.95393832447746</v>
      </c>
      <c r="M32" s="77">
        <f>IF(RES_hh_fec_in!M32=0,0,1000*11630*RES_hh_fec_in!M32/RES_hh_num_in!M32)</f>
        <v>564.83110455096062</v>
      </c>
      <c r="N32" s="77">
        <f>IF(RES_hh_fec_in!N32=0,0,1000*11630*RES_hh_fec_in!N32/RES_hh_num_in!N32)</f>
        <v>546.51984011414345</v>
      </c>
      <c r="O32" s="77">
        <f>IF(RES_hh_fec_in!O32=0,0,1000*11630*RES_hh_fec_in!O32/RES_hh_num_in!O32)</f>
        <v>545.73214874753387</v>
      </c>
      <c r="P32" s="77">
        <f>IF(RES_hh_fec_in!P32=0,0,1000*11630*RES_hh_fec_in!P32/RES_hh_num_in!P32)</f>
        <v>551.42805704578336</v>
      </c>
      <c r="Q32" s="77">
        <f>IF(RES_hh_fec_in!Q32=0,0,1000*11630*RES_hh_fec_in!Q32/RES_hh_num_in!Q32)</f>
        <v>555.91202134440118</v>
      </c>
      <c r="R32" s="77">
        <f>IF(RES_hh_fec_in!R32=0,0,1000*11630*RES_hh_fec_in!R32/RES_hh_num_in!R32)</f>
        <v>546.26885120906752</v>
      </c>
      <c r="S32" s="77">
        <f>IF(RES_hh_fec_in!S32=0,0,1000*11630*RES_hh_fec_in!S32/RES_hh_num_in!S32)</f>
        <v>542.0532320947716</v>
      </c>
      <c r="T32" s="77">
        <f>IF(RES_hh_fec_in!T32=0,0,1000*11630*RES_hh_fec_in!T32/RES_hh_num_in!T32)</f>
        <v>530.82242429982762</v>
      </c>
      <c r="U32" s="77">
        <f>IF(RES_hh_fec_in!U32=0,0,1000*11630*RES_hh_fec_in!U32/RES_hh_num_in!U32)</f>
        <v>522.92648228472774</v>
      </c>
      <c r="V32" s="77">
        <f>IF(RES_hh_fec_in!V32=0,0,1000*11630*RES_hh_fec_in!V32/RES_hh_num_in!V32)</f>
        <v>651.987189488186</v>
      </c>
      <c r="W32" s="77">
        <f>IF(RES_hh_fec_in!W32=0,0,1000*11630*RES_hh_fec_in!W32/RES_hh_num_in!W32)</f>
        <v>624.72701749332043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11797.104959838874</v>
      </c>
      <c r="D3" s="65">
        <f>IF(RES_hh_tes_in!D3=0,0,1000*11630*RES_hh_tes_in!D3/RES_hh_num_in!D3)</f>
        <v>11123.204176639072</v>
      </c>
      <c r="E3" s="65">
        <f>IF(RES_hh_tes_in!E3=0,0,1000*11630*RES_hh_tes_in!E3/RES_hh_num_in!E3)</f>
        <v>12575.081482007461</v>
      </c>
      <c r="F3" s="65">
        <f>IF(RES_hh_tes_in!F3=0,0,1000*11630*RES_hh_tes_in!F3/RES_hh_num_in!F3)</f>
        <v>12175.736227949585</v>
      </c>
      <c r="G3" s="65">
        <f>IF(RES_hh_tes_in!G3=0,0,1000*11630*RES_hh_tes_in!G3/RES_hh_num_in!G3)</f>
        <v>12936.136448406158</v>
      </c>
      <c r="H3" s="65">
        <f>IF(RES_hh_tes_in!H3=0,0,1000*11630*RES_hh_tes_in!H3/RES_hh_num_in!H3)</f>
        <v>10745.49936887341</v>
      </c>
      <c r="I3" s="65">
        <f>IF(RES_hh_tes_in!I3=0,0,1000*11630*RES_hh_tes_in!I3/RES_hh_num_in!I3)</f>
        <v>11423.288115797999</v>
      </c>
      <c r="J3" s="65">
        <f>IF(RES_hh_tes_in!J3=0,0,1000*11630*RES_hh_tes_in!J3/RES_hh_num_in!J3)</f>
        <v>11335.395682394794</v>
      </c>
      <c r="K3" s="65">
        <f>IF(RES_hh_tes_in!K3=0,0,1000*11630*RES_hh_tes_in!K3/RES_hh_num_in!K3)</f>
        <v>10325.816854812449</v>
      </c>
      <c r="L3" s="65">
        <f>IF(RES_hh_tes_in!L3=0,0,1000*11630*RES_hh_tes_in!L3/RES_hh_num_in!L3)</f>
        <v>10350.285393468781</v>
      </c>
      <c r="M3" s="65">
        <f>IF(RES_hh_tes_in!M3=0,0,1000*11630*RES_hh_tes_in!M3/RES_hh_num_in!M3)</f>
        <v>10210.563660333341</v>
      </c>
      <c r="N3" s="65">
        <f>IF(RES_hh_tes_in!N3=0,0,1000*11630*RES_hh_tes_in!N3/RES_hh_num_in!N3)</f>
        <v>9516.229850032325</v>
      </c>
      <c r="O3" s="65">
        <f>IF(RES_hh_tes_in!O3=0,0,1000*11630*RES_hh_tes_in!O3/RES_hh_num_in!O3)</f>
        <v>9081.2845933283443</v>
      </c>
      <c r="P3" s="65">
        <f>IF(RES_hh_tes_in!P3=0,0,1000*11630*RES_hh_tes_in!P3/RES_hh_num_in!P3)</f>
        <v>7237.9508397374302</v>
      </c>
      <c r="Q3" s="65">
        <f>IF(RES_hh_tes_in!Q3=0,0,1000*11630*RES_hh_tes_in!Q3/RES_hh_num_in!Q3)</f>
        <v>8159.6859260495612</v>
      </c>
      <c r="R3" s="65">
        <f>IF(RES_hh_tes_in!R3=0,0,1000*11630*RES_hh_tes_in!R3/RES_hh_num_in!R3)</f>
        <v>8290.5962197707031</v>
      </c>
      <c r="S3" s="65">
        <f>IF(RES_hh_tes_in!S3=0,0,1000*11630*RES_hh_tes_in!S3/RES_hh_num_in!S3)</f>
        <v>8217.8079225272086</v>
      </c>
      <c r="T3" s="65">
        <f>IF(RES_hh_tes_in!T3=0,0,1000*11630*RES_hh_tes_in!T3/RES_hh_num_in!T3)</f>
        <v>7510.6886660641239</v>
      </c>
      <c r="U3" s="65">
        <f>IF(RES_hh_tes_in!U3=0,0,1000*11630*RES_hh_tes_in!U3/RES_hh_num_in!U3)</f>
        <v>7127.4136644103</v>
      </c>
      <c r="V3" s="65">
        <f>IF(RES_hh_tes_in!V3=0,0,1000*11630*RES_hh_tes_in!V3/RES_hh_num_in!V3)</f>
        <v>7305.3323653913903</v>
      </c>
      <c r="W3" s="65">
        <f>IF(RES_hh_tes_in!W3=0,0,1000*11630*RES_hh_tes_in!W3/RES_hh_num_in!W3)</f>
        <v>7350.6747564976076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9641.7940769702309</v>
      </c>
      <c r="D4" s="69">
        <f>IF(RES_hh_tes_in!D4=0,0,1000*11630*RES_hh_tes_in!D4/RES_hh_num_in!D4)</f>
        <v>8843.9534710070911</v>
      </c>
      <c r="E4" s="69">
        <f>IF(RES_hh_tes_in!E4=0,0,1000*11630*RES_hh_tes_in!E4/RES_hh_num_in!E4)</f>
        <v>9913.9778892330505</v>
      </c>
      <c r="F4" s="69">
        <f>IF(RES_hh_tes_in!F4=0,0,1000*11630*RES_hh_tes_in!F4/RES_hh_num_in!F4)</f>
        <v>9574.5504811930623</v>
      </c>
      <c r="G4" s="69">
        <f>IF(RES_hh_tes_in!G4=0,0,1000*11630*RES_hh_tes_in!G4/RES_hh_num_in!G4)</f>
        <v>10414.474656900873</v>
      </c>
      <c r="H4" s="69">
        <f>IF(RES_hh_tes_in!H4=0,0,1000*11630*RES_hh_tes_in!H4/RES_hh_num_in!H4)</f>
        <v>8212.3327458741041</v>
      </c>
      <c r="I4" s="69">
        <f>IF(RES_hh_tes_in!I4=0,0,1000*11630*RES_hh_tes_in!I4/RES_hh_num_in!I4)</f>
        <v>8836.7153235826809</v>
      </c>
      <c r="J4" s="69">
        <f>IF(RES_hh_tes_in!J4=0,0,1000*11630*RES_hh_tes_in!J4/RES_hh_num_in!J4)</f>
        <v>8677.1261649874195</v>
      </c>
      <c r="K4" s="69">
        <f>IF(RES_hh_tes_in!K4=0,0,1000*11630*RES_hh_tes_in!K4/RES_hh_num_in!K4)</f>
        <v>7874.7450220910632</v>
      </c>
      <c r="L4" s="69">
        <f>IF(RES_hh_tes_in!L4=0,0,1000*11630*RES_hh_tes_in!L4/RES_hh_num_in!L4)</f>
        <v>7925.4213010920357</v>
      </c>
      <c r="M4" s="69">
        <f>IF(RES_hh_tes_in!M4=0,0,1000*11630*RES_hh_tes_in!M4/RES_hh_num_in!M4)</f>
        <v>7666.1742857733598</v>
      </c>
      <c r="N4" s="69">
        <f>IF(RES_hh_tes_in!N4=0,0,1000*11630*RES_hh_tes_in!N4/RES_hh_num_in!N4)</f>
        <v>6945.1616806340953</v>
      </c>
      <c r="O4" s="69">
        <f>IF(RES_hh_tes_in!O4=0,0,1000*11630*RES_hh_tes_in!O4/RES_hh_num_in!O4)</f>
        <v>6581.7525710412328</v>
      </c>
      <c r="P4" s="69">
        <f>IF(RES_hh_tes_in!P4=0,0,1000*11630*RES_hh_tes_in!P4/RES_hh_num_in!P4)</f>
        <v>5009.1782931789248</v>
      </c>
      <c r="Q4" s="69">
        <f>IF(RES_hh_tes_in!Q4=0,0,1000*11630*RES_hh_tes_in!Q4/RES_hh_num_in!Q4)</f>
        <v>5696.4032738824872</v>
      </c>
      <c r="R4" s="69">
        <f>IF(RES_hh_tes_in!R4=0,0,1000*11630*RES_hh_tes_in!R4/RES_hh_num_in!R4)</f>
        <v>5968.7753510144148</v>
      </c>
      <c r="S4" s="69">
        <f>IF(RES_hh_tes_in!S4=0,0,1000*11630*RES_hh_tes_in!S4/RES_hh_num_in!S4)</f>
        <v>5686.669724013168</v>
      </c>
      <c r="T4" s="69">
        <f>IF(RES_hh_tes_in!T4=0,0,1000*11630*RES_hh_tes_in!T4/RES_hh_num_in!T4)</f>
        <v>5151.5607502936218</v>
      </c>
      <c r="U4" s="69">
        <f>IF(RES_hh_tes_in!U4=0,0,1000*11630*RES_hh_tes_in!U4/RES_hh_num_in!U4)</f>
        <v>4756.8704992493349</v>
      </c>
      <c r="V4" s="69">
        <f>IF(RES_hh_tes_in!V4=0,0,1000*11630*RES_hh_tes_in!V4/RES_hh_num_in!V4)</f>
        <v>4950.8586719228169</v>
      </c>
      <c r="W4" s="69">
        <f>IF(RES_hh_tes_in!W4=0,0,1000*11630*RES_hh_tes_in!W4/RES_hh_num_in!W4)</f>
        <v>4886.4660641060382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7593.4633646844222</v>
      </c>
      <c r="D6" s="72">
        <f>IF(RES_hh_tes_in!D6=0,0,1000*11630*RES_hh_tes_in!D6/RES_hh_num_in!D6)</f>
        <v>8889.9430245514632</v>
      </c>
      <c r="E6" s="72">
        <f>IF(RES_hh_tes_in!E6=0,0,1000*11630*RES_hh_tes_in!E6/RES_hh_num_in!E6)</f>
        <v>11535.366245161134</v>
      </c>
      <c r="F6" s="72">
        <f>IF(RES_hh_tes_in!F6=0,0,1000*11630*RES_hh_tes_in!F6/RES_hh_num_in!F6)</f>
        <v>9451.0768289540538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7745.8786599841205</v>
      </c>
      <c r="J6" s="72">
        <f>IF(RES_hh_tes_in!J6=0,0,1000*11630*RES_hh_tes_in!J6/RES_hh_num_in!J6)</f>
        <v>10506.05121776522</v>
      </c>
      <c r="K6" s="72">
        <f>IF(RES_hh_tes_in!K6=0,0,1000*11630*RES_hh_tes_in!K6/RES_hh_num_in!K6)</f>
        <v>7033.3804283543104</v>
      </c>
      <c r="L6" s="72">
        <f>IF(RES_hh_tes_in!L6=0,0,1000*11630*RES_hh_tes_in!L6/RES_hh_num_in!L6)</f>
        <v>7081.9692634390403</v>
      </c>
      <c r="M6" s="72">
        <f>IF(RES_hh_tes_in!M6=0,0,1000*11630*RES_hh_tes_in!M6/RES_hh_num_in!M6)</f>
        <v>8288.9910981480934</v>
      </c>
      <c r="N6" s="72">
        <f>IF(RES_hh_tes_in!N6=0,0,1000*11630*RES_hh_tes_in!N6/RES_hh_num_in!N6)</f>
        <v>7403.7534996556251</v>
      </c>
      <c r="O6" s="72">
        <f>IF(RES_hh_tes_in!O6=0,0,1000*11630*RES_hh_tes_in!O6/RES_hh_num_in!O6)</f>
        <v>5334.4815576571455</v>
      </c>
      <c r="P6" s="72">
        <f>IF(RES_hh_tes_in!P6=0,0,1000*11630*RES_hh_tes_in!P6/RES_hh_num_in!P6)</f>
        <v>3010.5145952690891</v>
      </c>
      <c r="Q6" s="72">
        <f>IF(RES_hh_tes_in!Q6=0,0,1000*11630*RES_hh_tes_in!Q6/RES_hh_num_in!Q6)</f>
        <v>6374.2187834044726</v>
      </c>
      <c r="R6" s="72">
        <f>IF(RES_hh_tes_in!R6=0,0,1000*11630*RES_hh_tes_in!R6/RES_hh_num_in!R6)</f>
        <v>6275.2851981198428</v>
      </c>
      <c r="S6" s="72">
        <f>IF(RES_hh_tes_in!S6=0,0,1000*11630*RES_hh_tes_in!S6/RES_hh_num_in!S6)</f>
        <v>6355.6850289199747</v>
      </c>
      <c r="T6" s="72">
        <f>IF(RES_hh_tes_in!T6=0,0,1000*11630*RES_hh_tes_in!T6/RES_hh_num_in!T6)</f>
        <v>5190.5764066413785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5231.0138455381202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7787.8421505485958</v>
      </c>
      <c r="D7" s="72">
        <f>IF(RES_hh_tes_in!D7=0,0,1000*11630*RES_hh_tes_in!D7/RES_hh_num_in!D7)</f>
        <v>9121.3137393662528</v>
      </c>
      <c r="E7" s="72">
        <f>IF(RES_hh_tes_in!E7=0,0,1000*11630*RES_hh_tes_in!E7/RES_hh_num_in!E7)</f>
        <v>10134.826116358263</v>
      </c>
      <c r="F7" s="72">
        <f>IF(RES_hh_tes_in!F7=0,0,1000*11630*RES_hh_tes_in!F7/RES_hh_num_in!F7)</f>
        <v>9792.7978020610117</v>
      </c>
      <c r="G7" s="72">
        <f>IF(RES_hh_tes_in!G7=0,0,1000*11630*RES_hh_tes_in!G7/RES_hh_num_in!G7)</f>
        <v>0</v>
      </c>
      <c r="H7" s="72">
        <f>IF(RES_hh_tes_in!H7=0,0,1000*11630*RES_hh_tes_in!H7/RES_hh_num_in!H7)</f>
        <v>8911.799871956875</v>
      </c>
      <c r="I7" s="72">
        <f>IF(RES_hh_tes_in!I7=0,0,1000*11630*RES_hh_tes_in!I7/RES_hh_num_in!I7)</f>
        <v>0</v>
      </c>
      <c r="J7" s="72">
        <f>IF(RES_hh_tes_in!J7=0,0,1000*11630*RES_hh_tes_in!J7/RES_hh_num_in!J7)</f>
        <v>8345.6795840302002</v>
      </c>
      <c r="K7" s="72">
        <f>IF(RES_hh_tes_in!K7=0,0,1000*11630*RES_hh_tes_in!K7/RES_hh_num_in!K7)</f>
        <v>7806.3358963013907</v>
      </c>
      <c r="L7" s="72">
        <f>IF(RES_hh_tes_in!L7=0,0,1000*11630*RES_hh_tes_in!L7/RES_hh_num_in!L7)</f>
        <v>8354.9154707637535</v>
      </c>
      <c r="M7" s="72">
        <f>IF(RES_hh_tes_in!M7=0,0,1000*11630*RES_hh_tes_in!M7/RES_hh_num_in!M7)</f>
        <v>7408.9844949349917</v>
      </c>
      <c r="N7" s="72">
        <f>IF(RES_hh_tes_in!N7=0,0,1000*11630*RES_hh_tes_in!N7/RES_hh_num_in!N7)</f>
        <v>6767.6601384959276</v>
      </c>
      <c r="O7" s="72">
        <f>IF(RES_hh_tes_in!O7=0,0,1000*11630*RES_hh_tes_in!O7/RES_hh_num_in!O7)</f>
        <v>6100.9439923704595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5469.3802890914303</v>
      </c>
      <c r="S7" s="72">
        <f>IF(RES_hh_tes_in!S7=0,0,1000*11630*RES_hh_tes_in!S7/RES_hh_num_in!S7)</f>
        <v>5293.9013364152815</v>
      </c>
      <c r="T7" s="72">
        <f>IF(RES_hh_tes_in!T7=0,0,1000*11630*RES_hh_tes_in!T7/RES_hh_num_in!T7)</f>
        <v>4905.5868458927744</v>
      </c>
      <c r="U7" s="72">
        <f>IF(RES_hh_tes_in!U7=0,0,1000*11630*RES_hh_tes_in!U7/RES_hh_num_in!U7)</f>
        <v>4778.1048827806826</v>
      </c>
      <c r="V7" s="72">
        <f>IF(RES_hh_tes_in!V7=0,0,1000*11630*RES_hh_tes_in!V7/RES_hh_num_in!V7)</f>
        <v>5488.1644696174844</v>
      </c>
      <c r="W7" s="72">
        <f>IF(RES_hh_tes_in!W7=0,0,1000*11630*RES_hh_tes_in!W7/RES_hh_num_in!W7)</f>
        <v>4235.7438055379307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8933.2899484843747</v>
      </c>
      <c r="D8" s="72">
        <f>IF(RES_hh_tes_in!D8=0,0,1000*11630*RES_hh_tes_in!D8/RES_hh_num_in!D8)</f>
        <v>8429.8829673927848</v>
      </c>
      <c r="E8" s="72">
        <f>IF(RES_hh_tes_in!E8=0,0,1000*11630*RES_hh_tes_in!E8/RES_hh_num_in!E8)</f>
        <v>9602.6670939326978</v>
      </c>
      <c r="F8" s="72">
        <f>IF(RES_hh_tes_in!F8=0,0,1000*11630*RES_hh_tes_in!F8/RES_hh_num_in!F8)</f>
        <v>9850.6664856483967</v>
      </c>
      <c r="G8" s="72">
        <f>IF(RES_hh_tes_in!G8=0,0,1000*11630*RES_hh_tes_in!G8/RES_hh_num_in!G8)</f>
        <v>9810.2886499872366</v>
      </c>
      <c r="H8" s="72">
        <f>IF(RES_hh_tes_in!H8=0,0,1000*11630*RES_hh_tes_in!H8/RES_hh_num_in!H8)</f>
        <v>8281.3313940048611</v>
      </c>
      <c r="I8" s="72">
        <f>IF(RES_hh_tes_in!I8=0,0,1000*11630*RES_hh_tes_in!I8/RES_hh_num_in!I8)</f>
        <v>7642.2367769083367</v>
      </c>
      <c r="J8" s="72">
        <f>IF(RES_hh_tes_in!J8=0,0,1000*11630*RES_hh_tes_in!J8/RES_hh_num_in!J8)</f>
        <v>8431.1648937648024</v>
      </c>
      <c r="K8" s="72">
        <f>IF(RES_hh_tes_in!K8=0,0,1000*11630*RES_hh_tes_in!K8/RES_hh_num_in!K8)</f>
        <v>7788.7194199787009</v>
      </c>
      <c r="L8" s="72">
        <f>IF(RES_hh_tes_in!L8=0,0,1000*11630*RES_hh_tes_in!L8/RES_hh_num_in!L8)</f>
        <v>7793.204483975368</v>
      </c>
      <c r="M8" s="72">
        <f>IF(RES_hh_tes_in!M8=0,0,1000*11630*RES_hh_tes_in!M8/RES_hh_num_in!M8)</f>
        <v>7487.0488025251725</v>
      </c>
      <c r="N8" s="72">
        <f>IF(RES_hh_tes_in!N8=0,0,1000*11630*RES_hh_tes_in!N8/RES_hh_num_in!N8)</f>
        <v>7053.3771843605045</v>
      </c>
      <c r="O8" s="72">
        <f>IF(RES_hh_tes_in!O8=0,0,1000*11630*RES_hh_tes_in!O8/RES_hh_num_in!O8)</f>
        <v>6558.3255482931218</v>
      </c>
      <c r="P8" s="72">
        <f>IF(RES_hh_tes_in!P8=0,0,1000*11630*RES_hh_tes_in!P8/RES_hh_num_in!P8)</f>
        <v>4557.1251003756988</v>
      </c>
      <c r="Q8" s="72">
        <f>IF(RES_hh_tes_in!Q8=0,0,1000*11630*RES_hh_tes_in!Q8/RES_hh_num_in!Q8)</f>
        <v>5362.8048879639955</v>
      </c>
      <c r="R8" s="72">
        <f>IF(RES_hh_tes_in!R8=0,0,1000*11630*RES_hh_tes_in!R8/RES_hh_num_in!R8)</f>
        <v>5877.5477937790929</v>
      </c>
      <c r="S8" s="72">
        <f>IF(RES_hh_tes_in!S8=0,0,1000*11630*RES_hh_tes_in!S8/RES_hh_num_in!S8)</f>
        <v>5807.0826049756906</v>
      </c>
      <c r="T8" s="72">
        <f>IF(RES_hh_tes_in!T8=0,0,1000*11630*RES_hh_tes_in!T8/RES_hh_num_in!T8)</f>
        <v>5179.4505998714312</v>
      </c>
      <c r="U8" s="72">
        <f>IF(RES_hh_tes_in!U8=0,0,1000*11630*RES_hh_tes_in!U8/RES_hh_num_in!U8)</f>
        <v>4715.3451112858711</v>
      </c>
      <c r="V8" s="72">
        <f>IF(RES_hh_tes_in!V8=0,0,1000*11630*RES_hh_tes_in!V8/RES_hh_num_in!V8)</f>
        <v>4798.9672926619296</v>
      </c>
      <c r="W8" s="72">
        <f>IF(RES_hh_tes_in!W8=0,0,1000*11630*RES_hh_tes_in!W8/RES_hh_num_in!W8)</f>
        <v>4739.2771568634125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10976.036882651346</v>
      </c>
      <c r="D9" s="72">
        <f>IF(RES_hh_tes_in!D9=0,0,1000*11630*RES_hh_tes_in!D9/RES_hh_num_in!D9)</f>
        <v>8466.7279523276175</v>
      </c>
      <c r="E9" s="72">
        <f>IF(RES_hh_tes_in!E9=0,0,1000*11630*RES_hh_tes_in!E9/RES_hh_num_in!E9)</f>
        <v>9330.4168140478214</v>
      </c>
      <c r="F9" s="72">
        <f>IF(RES_hh_tes_in!F9=0,0,1000*11630*RES_hh_tes_in!F9/RES_hh_num_in!F9)</f>
        <v>8969.2571865917234</v>
      </c>
      <c r="G9" s="72">
        <f>IF(RES_hh_tes_in!G9=0,0,1000*11630*RES_hh_tes_in!G9/RES_hh_num_in!G9)</f>
        <v>10439.911143963714</v>
      </c>
      <c r="H9" s="72">
        <f>IF(RES_hh_tes_in!H9=0,0,1000*11630*RES_hh_tes_in!H9/RES_hh_num_in!H9)</f>
        <v>8002.2564781513611</v>
      </c>
      <c r="I9" s="72">
        <f>IF(RES_hh_tes_in!I9=0,0,1000*11630*RES_hh_tes_in!I9/RES_hh_num_in!I9)</f>
        <v>8985.3260007820427</v>
      </c>
      <c r="J9" s="72">
        <f>IF(RES_hh_tes_in!J9=0,0,1000*11630*RES_hh_tes_in!J9/RES_hh_num_in!J9)</f>
        <v>8612.0696141227909</v>
      </c>
      <c r="K9" s="72">
        <f>IF(RES_hh_tes_in!K9=0,0,1000*11630*RES_hh_tes_in!K9/RES_hh_num_in!K9)</f>
        <v>7763.1739787828146</v>
      </c>
      <c r="L9" s="72">
        <f>IF(RES_hh_tes_in!L9=0,0,1000*11630*RES_hh_tes_in!L9/RES_hh_num_in!L9)</f>
        <v>7612.943204627325</v>
      </c>
      <c r="M9" s="72">
        <f>IF(RES_hh_tes_in!M9=0,0,1000*11630*RES_hh_tes_in!M9/RES_hh_num_in!M9)</f>
        <v>7693.9236903092042</v>
      </c>
      <c r="N9" s="72">
        <f>IF(RES_hh_tes_in!N9=0,0,1000*11630*RES_hh_tes_in!N9/RES_hh_num_in!N9)</f>
        <v>6835.5303167481698</v>
      </c>
      <c r="O9" s="72">
        <f>IF(RES_hh_tes_in!O9=0,0,1000*11630*RES_hh_tes_in!O9/RES_hh_num_in!O9)</f>
        <v>6623.8996439307093</v>
      </c>
      <c r="P9" s="72">
        <f>IF(RES_hh_tes_in!P9=0,0,1000*11630*RES_hh_tes_in!P9/RES_hh_num_in!P9)</f>
        <v>4958.8081491649309</v>
      </c>
      <c r="Q9" s="72">
        <f>IF(RES_hh_tes_in!Q9=0,0,1000*11630*RES_hh_tes_in!Q9/RES_hh_num_in!Q9)</f>
        <v>5671.2968220598013</v>
      </c>
      <c r="R9" s="72">
        <f>IF(RES_hh_tes_in!R9=0,0,1000*11630*RES_hh_tes_in!R9/RES_hh_num_in!R9)</f>
        <v>5897.4982035763169</v>
      </c>
      <c r="S9" s="72">
        <f>IF(RES_hh_tes_in!S9=0,0,1000*11630*RES_hh_tes_in!S9/RES_hh_num_in!S9)</f>
        <v>5724.3284719696503</v>
      </c>
      <c r="T9" s="72">
        <f>IF(RES_hh_tes_in!T9=0,0,1000*11630*RES_hh_tes_in!T9/RES_hh_num_in!T9)</f>
        <v>5103.5856533353235</v>
      </c>
      <c r="U9" s="72">
        <f>IF(RES_hh_tes_in!U9=0,0,1000*11630*RES_hh_tes_in!U9/RES_hh_num_in!U9)</f>
        <v>4613.5037007958808</v>
      </c>
      <c r="V9" s="72">
        <f>IF(RES_hh_tes_in!V9=0,0,1000*11630*RES_hh_tes_in!V9/RES_hh_num_in!V9)</f>
        <v>4707.8322054954651</v>
      </c>
      <c r="W9" s="72">
        <f>IF(RES_hh_tes_in!W9=0,0,1000*11630*RES_hh_tes_in!W9/RES_hh_num_in!W9)</f>
        <v>4848.4755389394995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9645.8413437210202</v>
      </c>
      <c r="D11" s="72">
        <f>IF(RES_hh_tes_in!D11=0,0,1000*11630*RES_hh_tes_in!D11/RES_hh_num_in!D11)</f>
        <v>8939.0915271664708</v>
      </c>
      <c r="E11" s="72">
        <f>IF(RES_hh_tes_in!E11=0,0,1000*11630*RES_hh_tes_in!E11/RES_hh_num_in!E11)</f>
        <v>9421.4045812370296</v>
      </c>
      <c r="F11" s="72">
        <f>IF(RES_hh_tes_in!F11=0,0,1000*11630*RES_hh_tes_in!F11/RES_hh_num_in!F11)</f>
        <v>9780.6635927468105</v>
      </c>
      <c r="G11" s="72">
        <f>IF(RES_hh_tes_in!G11=0,0,1000*11630*RES_hh_tes_in!G11/RES_hh_num_in!G11)</f>
        <v>10117.556446890292</v>
      </c>
      <c r="H11" s="72">
        <f>IF(RES_hh_tes_in!H11=0,0,1000*11630*RES_hh_tes_in!H11/RES_hh_num_in!H11)</f>
        <v>8582.0494246977669</v>
      </c>
      <c r="I11" s="72">
        <f>IF(RES_hh_tes_in!I11=0,0,1000*11630*RES_hh_tes_in!I11/RES_hh_num_in!I11)</f>
        <v>8238.8588299544499</v>
      </c>
      <c r="J11" s="72">
        <f>IF(RES_hh_tes_in!J11=0,0,1000*11630*RES_hh_tes_in!J11/RES_hh_num_in!J11)</f>
        <v>8635.926678031492</v>
      </c>
      <c r="K11" s="72">
        <f>IF(RES_hh_tes_in!K11=0,0,1000*11630*RES_hh_tes_in!K11/RES_hh_num_in!K11)</f>
        <v>7874.4600208502325</v>
      </c>
      <c r="L11" s="72">
        <f>IF(RES_hh_tes_in!L11=0,0,1000*11630*RES_hh_tes_in!L11/RES_hh_num_in!L11)</f>
        <v>8233.3347028326862</v>
      </c>
      <c r="M11" s="72">
        <f>IF(RES_hh_tes_in!M11=0,0,1000*11630*RES_hh_tes_in!M11/RES_hh_num_in!M11)</f>
        <v>7590.0583674146983</v>
      </c>
      <c r="N11" s="72">
        <f>IF(RES_hh_tes_in!N11=0,0,1000*11630*RES_hh_tes_in!N11/RES_hh_num_in!N11)</f>
        <v>6763.7454575829152</v>
      </c>
      <c r="O11" s="72">
        <f>IF(RES_hh_tes_in!O11=0,0,1000*11630*RES_hh_tes_in!O11/RES_hh_num_in!O11)</f>
        <v>6481.8845616142044</v>
      </c>
      <c r="P11" s="72">
        <f>IF(RES_hh_tes_in!P11=0,0,1000*11630*RES_hh_tes_in!P11/RES_hh_num_in!P11)</f>
        <v>4722.1744487948718</v>
      </c>
      <c r="Q11" s="72">
        <f>IF(RES_hh_tes_in!Q11=0,0,1000*11630*RES_hh_tes_in!Q11/RES_hh_num_in!Q11)</f>
        <v>5564.4495531141874</v>
      </c>
      <c r="R11" s="72">
        <f>IF(RES_hh_tes_in!R11=0,0,1000*11630*RES_hh_tes_in!R11/RES_hh_num_in!R11)</f>
        <v>6026.9532627172648</v>
      </c>
      <c r="S11" s="72">
        <f>IF(RES_hh_tes_in!S11=0,0,1000*11630*RES_hh_tes_in!S11/RES_hh_num_in!S11)</f>
        <v>5676.6885418207667</v>
      </c>
      <c r="T11" s="72">
        <f>IF(RES_hh_tes_in!T11=0,0,1000*11630*RES_hh_tes_in!T11/RES_hh_num_in!T11)</f>
        <v>5154.2689800101807</v>
      </c>
      <c r="U11" s="72">
        <f>IF(RES_hh_tes_in!U11=0,0,1000*11630*RES_hh_tes_in!U11/RES_hh_num_in!U11)</f>
        <v>4749.3906780896268</v>
      </c>
      <c r="V11" s="72">
        <f>IF(RES_hh_tes_in!V11=0,0,1000*11630*RES_hh_tes_in!V11/RES_hh_num_in!V11)</f>
        <v>4880.4651626337409</v>
      </c>
      <c r="W11" s="72">
        <f>IF(RES_hh_tes_in!W11=0,0,1000*11630*RES_hh_tes_in!W11/RES_hh_num_in!W11)</f>
        <v>4832.6138935982535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9468.4981081118585</v>
      </c>
      <c r="D12" s="72">
        <f>IF(RES_hh_tes_in!D12=0,0,1000*11630*RES_hh_tes_in!D12/RES_hh_num_in!D12)</f>
        <v>8427.3495194279494</v>
      </c>
      <c r="E12" s="72">
        <f>IF(RES_hh_tes_in!E12=0,0,1000*11630*RES_hh_tes_in!E12/RES_hh_num_in!E12)</f>
        <v>8884.1197534333878</v>
      </c>
      <c r="F12" s="72">
        <f>IF(RES_hh_tes_in!F12=0,0,1000*11630*RES_hh_tes_in!F12/RES_hh_num_in!F12)</f>
        <v>9169.1787428530388</v>
      </c>
      <c r="G12" s="72">
        <f>IF(RES_hh_tes_in!G12=0,0,1000*11630*RES_hh_tes_in!G12/RES_hh_num_in!G12)</f>
        <v>9580.8177624628479</v>
      </c>
      <c r="H12" s="72">
        <f>IF(RES_hh_tes_in!H12=0,0,1000*11630*RES_hh_tes_in!H12/RES_hh_num_in!H12)</f>
        <v>8410.3148728478445</v>
      </c>
      <c r="I12" s="72">
        <f>IF(RES_hh_tes_in!I12=0,0,1000*11630*RES_hh_tes_in!I12/RES_hh_num_in!I12)</f>
        <v>8203.8484288174168</v>
      </c>
      <c r="J12" s="72">
        <f>IF(RES_hh_tes_in!J12=0,0,1000*11630*RES_hh_tes_in!J12/RES_hh_num_in!J12)</f>
        <v>8454.5415362968324</v>
      </c>
      <c r="K12" s="72">
        <f>IF(RES_hh_tes_in!K12=0,0,1000*11630*RES_hh_tes_in!K12/RES_hh_num_in!K12)</f>
        <v>7687.0921140718383</v>
      </c>
      <c r="L12" s="72">
        <f>IF(RES_hh_tes_in!L12=0,0,1000*11630*RES_hh_tes_in!L12/RES_hh_num_in!L12)</f>
        <v>7539.1124527862403</v>
      </c>
      <c r="M12" s="72">
        <f>IF(RES_hh_tes_in!M12=0,0,1000*11630*RES_hh_tes_in!M12/RES_hh_num_in!M12)</f>
        <v>7108.0975363169373</v>
      </c>
      <c r="N12" s="72">
        <f>IF(RES_hh_tes_in!N12=0,0,1000*11630*RES_hh_tes_in!N12/RES_hh_num_in!N12)</f>
        <v>7182.4022414451338</v>
      </c>
      <c r="O12" s="72">
        <f>IF(RES_hh_tes_in!O12=0,0,1000*11630*RES_hh_tes_in!O12/RES_hh_num_in!O12)</f>
        <v>6554.4798916213731</v>
      </c>
      <c r="P12" s="72">
        <f>IF(RES_hh_tes_in!P12=0,0,1000*11630*RES_hh_tes_in!P12/RES_hh_num_in!P12)</f>
        <v>5116.0989907723351</v>
      </c>
      <c r="Q12" s="72">
        <f>IF(RES_hh_tes_in!Q12=0,0,1000*11630*RES_hh_tes_in!Q12/RES_hh_num_in!Q12)</f>
        <v>5928.4628516196526</v>
      </c>
      <c r="R12" s="72">
        <f>IF(RES_hh_tes_in!R12=0,0,1000*11630*RES_hh_tes_in!R12/RES_hh_num_in!R12)</f>
        <v>6182.829405761383</v>
      </c>
      <c r="S12" s="72">
        <f>IF(RES_hh_tes_in!S12=0,0,1000*11630*RES_hh_tes_in!S12/RES_hh_num_in!S12)</f>
        <v>5830.012644518968</v>
      </c>
      <c r="T12" s="72">
        <f>IF(RES_hh_tes_in!T12=0,0,1000*11630*RES_hh_tes_in!T12/RES_hh_num_in!T12)</f>
        <v>5314.7539750721198</v>
      </c>
      <c r="U12" s="72">
        <f>IF(RES_hh_tes_in!U12=0,0,1000*11630*RES_hh_tes_in!U12/RES_hh_num_in!U12)</f>
        <v>4706.7187514938068</v>
      </c>
      <c r="V12" s="72">
        <f>IF(RES_hh_tes_in!V12=0,0,1000*11630*RES_hh_tes_in!V12/RES_hh_num_in!V12)</f>
        <v>5074.893378787473</v>
      </c>
      <c r="W12" s="72">
        <f>IF(RES_hh_tes_in!W12=0,0,1000*11630*RES_hh_tes_in!W12/RES_hh_num_in!W12)</f>
        <v>5047.368407702128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9128.0253483839042</v>
      </c>
      <c r="D13" s="74">
        <f>IF(RES_hh_tes_in!D13=0,0,1000*11630*RES_hh_tes_in!D13/RES_hh_num_in!D13)</f>
        <v>8858.2853918093824</v>
      </c>
      <c r="E13" s="74">
        <f>IF(RES_hh_tes_in!E13=0,0,1000*11630*RES_hh_tes_in!E13/RES_hh_num_in!E13)</f>
        <v>10532.239846959361</v>
      </c>
      <c r="F13" s="74">
        <f>IF(RES_hh_tes_in!F13=0,0,1000*11630*RES_hh_tes_in!F13/RES_hh_num_in!F13)</f>
        <v>9838.6217826931861</v>
      </c>
      <c r="G13" s="74">
        <f>IF(RES_hh_tes_in!G13=0,0,1000*11630*RES_hh_tes_in!G13/RES_hh_num_in!G13)</f>
        <v>9465.2286405724535</v>
      </c>
      <c r="H13" s="74">
        <f>IF(RES_hh_tes_in!H13=0,0,1000*11630*RES_hh_tes_in!H13/RES_hh_num_in!H13)</f>
        <v>8755.2464966355965</v>
      </c>
      <c r="I13" s="74">
        <f>IF(RES_hh_tes_in!I13=0,0,1000*11630*RES_hh_tes_in!I13/RES_hh_num_in!I13)</f>
        <v>7628.4045736747175</v>
      </c>
      <c r="J13" s="74">
        <f>IF(RES_hh_tes_in!J13=0,0,1000*11630*RES_hh_tes_in!J13/RES_hh_num_in!J13)</f>
        <v>8753.0083798229025</v>
      </c>
      <c r="K13" s="74">
        <f>IF(RES_hh_tes_in!K13=0,0,1000*11630*RES_hh_tes_in!K13/RES_hh_num_in!K13)</f>
        <v>8370.6832586077035</v>
      </c>
      <c r="L13" s="74">
        <f>IF(RES_hh_tes_in!L13=0,0,1000*11630*RES_hh_tes_in!L13/RES_hh_num_in!L13)</f>
        <v>8186.3066790759503</v>
      </c>
      <c r="M13" s="74">
        <f>IF(RES_hh_tes_in!M13=0,0,1000*11630*RES_hh_tes_in!M13/RES_hh_num_in!M13)</f>
        <v>7347.7552314519144</v>
      </c>
      <c r="N13" s="74">
        <f>IF(RES_hh_tes_in!N13=0,0,1000*11630*RES_hh_tes_in!N13/RES_hh_num_in!N13)</f>
        <v>6410.7484273262789</v>
      </c>
      <c r="O13" s="74">
        <f>IF(RES_hh_tes_in!O13=0,0,1000*11630*RES_hh_tes_in!O13/RES_hh_num_in!O13)</f>
        <v>6128.8271802331255</v>
      </c>
      <c r="P13" s="74">
        <f>IF(RES_hh_tes_in!P13=0,0,1000*11630*RES_hh_tes_in!P13/RES_hh_num_in!P13)</f>
        <v>6268.281551319621</v>
      </c>
      <c r="Q13" s="74">
        <f>IF(RES_hh_tes_in!Q13=0,0,1000*11630*RES_hh_tes_in!Q13/RES_hh_num_in!Q13)</f>
        <v>4445.9364766351855</v>
      </c>
      <c r="R13" s="74">
        <f>IF(RES_hh_tes_in!R13=0,0,1000*11630*RES_hh_tes_in!R13/RES_hh_num_in!R13)</f>
        <v>4082.9973829551059</v>
      </c>
      <c r="S13" s="74">
        <f>IF(RES_hh_tes_in!S13=0,0,1000*11630*RES_hh_tes_in!S13/RES_hh_num_in!S13)</f>
        <v>4166.0154722661846</v>
      </c>
      <c r="T13" s="74">
        <f>IF(RES_hh_tes_in!T13=0,0,1000*11630*RES_hh_tes_in!T13/RES_hh_num_in!T13)</f>
        <v>4715.3521774082619</v>
      </c>
      <c r="U13" s="74">
        <f>IF(RES_hh_tes_in!U13=0,0,1000*11630*RES_hh_tes_in!U13/RES_hh_num_in!U13)</f>
        <v>5094.6795684918252</v>
      </c>
      <c r="V13" s="74">
        <f>IF(RES_hh_tes_in!V13=0,0,1000*11630*RES_hh_tes_in!V13/RES_hh_num_in!V13)</f>
        <v>5463.5306776878642</v>
      </c>
      <c r="W13" s="74">
        <f>IF(RES_hh_tes_in!W13=0,0,1000*11630*RES_hh_tes_in!W13/RES_hh_num_in!W13)</f>
        <v>4810.8715591660866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135.00571579787527</v>
      </c>
      <c r="D14" s="76">
        <f>IF(RES_hh_tes_in!D14=0,0,1000*11630*RES_hh_tes_in!D14/RES_hh_num_in!D14)</f>
        <v>139.56828640522644</v>
      </c>
      <c r="E14" s="76">
        <f>IF(RES_hh_tes_in!E14=0,0,1000*11630*RES_hh_tes_in!E14/RES_hh_num_in!E14)</f>
        <v>167.79575236774301</v>
      </c>
      <c r="F14" s="76">
        <f>IF(RES_hh_tes_in!F14=0,0,1000*11630*RES_hh_tes_in!F14/RES_hh_num_in!F14)</f>
        <v>139.73342163123874</v>
      </c>
      <c r="G14" s="76">
        <f>IF(RES_hh_tes_in!G14=0,0,1000*11630*RES_hh_tes_in!G14/RES_hh_num_in!G14)</f>
        <v>99.112419661032305</v>
      </c>
      <c r="H14" s="76">
        <f>IF(RES_hh_tes_in!H14=0,0,1000*11630*RES_hh_tes_in!H14/RES_hh_num_in!H14)</f>
        <v>80.057743019320043</v>
      </c>
      <c r="I14" s="76">
        <f>IF(RES_hh_tes_in!I14=0,0,1000*11630*RES_hh_tes_in!I14/RES_hh_num_in!I14)</f>
        <v>81.143508892465462</v>
      </c>
      <c r="J14" s="76">
        <f>IF(RES_hh_tes_in!J14=0,0,1000*11630*RES_hh_tes_in!J14/RES_hh_num_in!J14)</f>
        <v>109.43858694920628</v>
      </c>
      <c r="K14" s="76">
        <f>IF(RES_hh_tes_in!K14=0,0,1000*11630*RES_hh_tes_in!K14/RES_hh_num_in!K14)</f>
        <v>96.730691110350236</v>
      </c>
      <c r="L14" s="76">
        <f>IF(RES_hh_tes_in!L14=0,0,1000*11630*RES_hh_tes_in!L14/RES_hh_num_in!L14)</f>
        <v>99.110974552389919</v>
      </c>
      <c r="M14" s="76">
        <f>IF(RES_hh_tes_in!M14=0,0,1000*11630*RES_hh_tes_in!M14/RES_hh_num_in!M14)</f>
        <v>86.94053317943289</v>
      </c>
      <c r="N14" s="76">
        <f>IF(RES_hh_tes_in!N14=0,0,1000*11630*RES_hh_tes_in!N14/RES_hh_num_in!N14)</f>
        <v>74.391518825190559</v>
      </c>
      <c r="O14" s="76">
        <f>IF(RES_hh_tes_in!O14=0,0,1000*11630*RES_hh_tes_in!O14/RES_hh_num_in!O14)</f>
        <v>65.46067033521318</v>
      </c>
      <c r="P14" s="76">
        <f>IF(RES_hh_tes_in!P14=0,0,1000*11630*RES_hh_tes_in!P14/RES_hh_num_in!P14)</f>
        <v>45.207795299817533</v>
      </c>
      <c r="Q14" s="76">
        <f>IF(RES_hh_tes_in!Q14=0,0,1000*11630*RES_hh_tes_in!Q14/RES_hh_num_in!Q14)</f>
        <v>56.659148136299208</v>
      </c>
      <c r="R14" s="76">
        <f>IF(RES_hh_tes_in!R14=0,0,1000*11630*RES_hh_tes_in!R14/RES_hh_num_in!R14)</f>
        <v>64.816157648659086</v>
      </c>
      <c r="S14" s="76">
        <f>IF(RES_hh_tes_in!S14=0,0,1000*11630*RES_hh_tes_in!S14/RES_hh_num_in!S14)</f>
        <v>72.190943212495583</v>
      </c>
      <c r="T14" s="76">
        <f>IF(RES_hh_tes_in!T14=0,0,1000*11630*RES_hh_tes_in!T14/RES_hh_num_in!T14)</f>
        <v>63.297174972593453</v>
      </c>
      <c r="U14" s="76">
        <f>IF(RES_hh_tes_in!U14=0,0,1000*11630*RES_hh_tes_in!U14/RES_hh_num_in!U14)</f>
        <v>51.616177255802725</v>
      </c>
      <c r="V14" s="76">
        <f>IF(RES_hh_tes_in!V14=0,0,1000*11630*RES_hh_tes_in!V14/RES_hh_num_in!V14)</f>
        <v>44.967787885774477</v>
      </c>
      <c r="W14" s="76">
        <f>IF(RES_hh_tes_in!W14=0,0,1000*11630*RES_hh_tes_in!W14/RES_hh_num_in!W14)</f>
        <v>42.998144808418147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84.03664198467078</v>
      </c>
      <c r="D15" s="69">
        <f t="shared" si="0"/>
        <v>100.67917654230176</v>
      </c>
      <c r="E15" s="69">
        <f t="shared" si="0"/>
        <v>190.5719624802407</v>
      </c>
      <c r="F15" s="69">
        <f t="shared" si="0"/>
        <v>108.39557900885997</v>
      </c>
      <c r="G15" s="69">
        <f t="shared" si="0"/>
        <v>161.14099987799537</v>
      </c>
      <c r="H15" s="69">
        <f t="shared" si="0"/>
        <v>138.89620909553162</v>
      </c>
      <c r="I15" s="69">
        <f t="shared" si="0"/>
        <v>277.89323550982886</v>
      </c>
      <c r="J15" s="69">
        <f t="shared" si="0"/>
        <v>277.17092023416706</v>
      </c>
      <c r="K15" s="69">
        <f t="shared" si="0"/>
        <v>169.13413934850732</v>
      </c>
      <c r="L15" s="69">
        <f t="shared" si="0"/>
        <v>239.33179599620979</v>
      </c>
      <c r="M15" s="69">
        <f t="shared" si="0"/>
        <v>340.23754139968702</v>
      </c>
      <c r="N15" s="69">
        <f t="shared" si="0"/>
        <v>426.56424496368408</v>
      </c>
      <c r="O15" s="69">
        <f t="shared" si="0"/>
        <v>372.40448255742234</v>
      </c>
      <c r="P15" s="69">
        <f t="shared" si="0"/>
        <v>142.293921506998</v>
      </c>
      <c r="Q15" s="69">
        <f t="shared" si="0"/>
        <v>360.5202396401408</v>
      </c>
      <c r="R15" s="69">
        <f t="shared" si="0"/>
        <v>242.15848681784777</v>
      </c>
      <c r="S15" s="69">
        <f t="shared" si="0"/>
        <v>448.05042713046663</v>
      </c>
      <c r="T15" s="69">
        <f t="shared" si="0"/>
        <v>312.82582412148372</v>
      </c>
      <c r="U15" s="69">
        <f t="shared" si="0"/>
        <v>369.65015192937352</v>
      </c>
      <c r="V15" s="69">
        <f t="shared" si="0"/>
        <v>297.11147148385589</v>
      </c>
      <c r="W15" s="69">
        <f t="shared" si="0"/>
        <v>427.03723269197314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84.03664198467078</v>
      </c>
      <c r="D16" s="72">
        <f>IF(RES_hh_tes_in!D16=0,0,1000*11630*RES_hh_tes_in!D16/RES_hh_num_in!D$3)</f>
        <v>100.67917654230176</v>
      </c>
      <c r="E16" s="72">
        <f>IF(RES_hh_tes_in!E16=0,0,1000*11630*RES_hh_tes_in!E16/RES_hh_num_in!E$3)</f>
        <v>190.5719624802407</v>
      </c>
      <c r="F16" s="72">
        <f>IF(RES_hh_tes_in!F16=0,0,1000*11630*RES_hh_tes_in!F16/RES_hh_num_in!F$3)</f>
        <v>108.39557900885997</v>
      </c>
      <c r="G16" s="72">
        <f>IF(RES_hh_tes_in!G16=0,0,1000*11630*RES_hh_tes_in!G16/RES_hh_num_in!G$3)</f>
        <v>161.14099987799537</v>
      </c>
      <c r="H16" s="72">
        <f>IF(RES_hh_tes_in!H16=0,0,1000*11630*RES_hh_tes_in!H16/RES_hh_num_in!H$3)</f>
        <v>138.89620909553162</v>
      </c>
      <c r="I16" s="72">
        <f>IF(RES_hh_tes_in!I16=0,0,1000*11630*RES_hh_tes_in!I16/RES_hh_num_in!I$3)</f>
        <v>277.89323550982886</v>
      </c>
      <c r="J16" s="72">
        <f>IF(RES_hh_tes_in!J16=0,0,1000*11630*RES_hh_tes_in!J16/RES_hh_num_in!J$3)</f>
        <v>277.17092023416706</v>
      </c>
      <c r="K16" s="72">
        <f>IF(RES_hh_tes_in!K16=0,0,1000*11630*RES_hh_tes_in!K16/RES_hh_num_in!K$3)</f>
        <v>169.13413934850732</v>
      </c>
      <c r="L16" s="72">
        <f>IF(RES_hh_tes_in!L16=0,0,1000*11630*RES_hh_tes_in!L16/RES_hh_num_in!L$3)</f>
        <v>239.33179599620979</v>
      </c>
      <c r="M16" s="72">
        <f>IF(RES_hh_tes_in!M16=0,0,1000*11630*RES_hh_tes_in!M16/RES_hh_num_in!M$3)</f>
        <v>340.23754139968702</v>
      </c>
      <c r="N16" s="72">
        <f>IF(RES_hh_tes_in!N16=0,0,1000*11630*RES_hh_tes_in!N16/RES_hh_num_in!N$3)</f>
        <v>426.56424496368408</v>
      </c>
      <c r="O16" s="72">
        <f>IF(RES_hh_tes_in!O16=0,0,1000*11630*RES_hh_tes_in!O16/RES_hh_num_in!O$3)</f>
        <v>372.40448255742234</v>
      </c>
      <c r="P16" s="72">
        <f>IF(RES_hh_tes_in!P16=0,0,1000*11630*RES_hh_tes_in!P16/RES_hh_num_in!P$3)</f>
        <v>142.293921506998</v>
      </c>
      <c r="Q16" s="72">
        <f>IF(RES_hh_tes_in!Q16=0,0,1000*11630*RES_hh_tes_in!Q16/RES_hh_num_in!Q$3)</f>
        <v>360.5202396401408</v>
      </c>
      <c r="R16" s="72">
        <f>IF(RES_hh_tes_in!R16=0,0,1000*11630*RES_hh_tes_in!R16/RES_hh_num_in!R$3)</f>
        <v>242.15848681784777</v>
      </c>
      <c r="S16" s="72">
        <f>IF(RES_hh_tes_in!S16=0,0,1000*11630*RES_hh_tes_in!S16/RES_hh_num_in!S$3)</f>
        <v>448.05042713046663</v>
      </c>
      <c r="T16" s="72">
        <f>IF(RES_hh_tes_in!T16=0,0,1000*11630*RES_hh_tes_in!T16/RES_hh_num_in!T$3)</f>
        <v>312.82582412148372</v>
      </c>
      <c r="U16" s="72">
        <f>IF(RES_hh_tes_in!U16=0,0,1000*11630*RES_hh_tes_in!U16/RES_hh_num_in!U$3)</f>
        <v>369.65015192937352</v>
      </c>
      <c r="V16" s="72">
        <f>IF(RES_hh_tes_in!V16=0,0,1000*11630*RES_hh_tes_in!V16/RES_hh_num_in!V$3)</f>
        <v>297.11147148385589</v>
      </c>
      <c r="W16" s="72">
        <f>IF(RES_hh_tes_in!W16=0,0,1000*11630*RES_hh_tes_in!W16/RES_hh_num_in!W$3)</f>
        <v>427.03723269197314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1471.8830850494546</v>
      </c>
      <c r="D17" s="69">
        <f>IF(RES_hh_tes_in!D17=0,0,1000*11630*RES_hh_tes_in!D17/RES_hh_num_in!D17)</f>
        <v>1594.8947013920244</v>
      </c>
      <c r="E17" s="69">
        <f>IF(RES_hh_tes_in!E17=0,0,1000*11630*RES_hh_tes_in!E17/RES_hh_num_in!E17)</f>
        <v>1753.2769562069032</v>
      </c>
      <c r="F17" s="69">
        <f>IF(RES_hh_tes_in!F17=0,0,1000*11630*RES_hh_tes_in!F17/RES_hh_num_in!F17)</f>
        <v>1833.0963081229829</v>
      </c>
      <c r="G17" s="69">
        <f>IF(RES_hh_tes_in!G17=0,0,1000*11630*RES_hh_tes_in!G17/RES_hh_num_in!G17)</f>
        <v>1704.6326996184882</v>
      </c>
      <c r="H17" s="69">
        <f>IF(RES_hh_tes_in!H17=0,0,1000*11630*RES_hh_tes_in!H17/RES_hh_num_in!H17)</f>
        <v>1788.794982869995</v>
      </c>
      <c r="I17" s="69">
        <f>IF(RES_hh_tes_in!I17=0,0,1000*11630*RES_hh_tes_in!I17/RES_hh_num_in!I17)</f>
        <v>1717.9702114372585</v>
      </c>
      <c r="J17" s="69">
        <f>IF(RES_hh_tes_in!J17=0,0,1000*11630*RES_hh_tes_in!J17/RES_hh_num_in!J17)</f>
        <v>1777.2348413695508</v>
      </c>
      <c r="K17" s="69">
        <f>IF(RES_hh_tes_in!K17=0,0,1000*11630*RES_hh_tes_in!K17/RES_hh_num_in!K17)</f>
        <v>1793.9967864940231</v>
      </c>
      <c r="L17" s="69">
        <f>IF(RES_hh_tes_in!L17=0,0,1000*11630*RES_hh_tes_in!L17/RES_hh_num_in!L17)</f>
        <v>1746.6483850865955</v>
      </c>
      <c r="M17" s="69">
        <f>IF(RES_hh_tes_in!M17=0,0,1000*11630*RES_hh_tes_in!M17/RES_hh_num_in!M17)</f>
        <v>1759.9435172409458</v>
      </c>
      <c r="N17" s="69">
        <f>IF(RES_hh_tes_in!N17=0,0,1000*11630*RES_hh_tes_in!N17/RES_hh_num_in!N17)</f>
        <v>1707.2540292902052</v>
      </c>
      <c r="O17" s="69">
        <f>IF(RES_hh_tes_in!O17=0,0,1000*11630*RES_hh_tes_in!O17/RES_hh_num_in!O17)</f>
        <v>1689.1882080065809</v>
      </c>
      <c r="P17" s="69">
        <f>IF(RES_hh_tes_in!P17=0,0,1000*11630*RES_hh_tes_in!P17/RES_hh_num_in!P17)</f>
        <v>1644.1479268220112</v>
      </c>
      <c r="Q17" s="69">
        <f>IF(RES_hh_tes_in!Q17=0,0,1000*11630*RES_hh_tes_in!Q17/RES_hh_num_in!Q17)</f>
        <v>1652.4626041467016</v>
      </c>
      <c r="R17" s="69">
        <f>IF(RES_hh_tes_in!R17=0,0,1000*11630*RES_hh_tes_in!R17/RES_hh_num_in!R17)</f>
        <v>1629.5385957472017</v>
      </c>
      <c r="S17" s="69">
        <f>IF(RES_hh_tes_in!S17=0,0,1000*11630*RES_hh_tes_in!S17/RES_hh_num_in!S17)</f>
        <v>1630.21799371821</v>
      </c>
      <c r="T17" s="69">
        <f>IF(RES_hh_tes_in!T17=0,0,1000*11630*RES_hh_tes_in!T17/RES_hh_num_in!T17)</f>
        <v>1595.7420483408748</v>
      </c>
      <c r="U17" s="69">
        <f>IF(RES_hh_tes_in!U17=0,0,1000*11630*RES_hh_tes_in!U17/RES_hh_num_in!U17)</f>
        <v>1551.7982474518337</v>
      </c>
      <c r="V17" s="69">
        <f>IF(RES_hh_tes_in!V17=0,0,1000*11630*RES_hh_tes_in!V17/RES_hh_num_in!V17)</f>
        <v>1476.6867511296196</v>
      </c>
      <c r="W17" s="69">
        <f>IF(RES_hh_tes_in!W17=0,0,1000*11630*RES_hh_tes_in!W17/RES_hh_num_in!W17)</f>
        <v>1487.2346447235918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1413.1424079397782</v>
      </c>
      <c r="D19" s="72">
        <f>IF(RES_hh_tes_in!D19=0,0,1000*11630*RES_hh_tes_in!D19/RES_hh_num_in!D19)</f>
        <v>1810.7297592462248</v>
      </c>
      <c r="E19" s="72">
        <f>IF(RES_hh_tes_in!E19=0,0,1000*11630*RES_hh_tes_in!E19/RES_hh_num_in!E19)</f>
        <v>1703.6579370144846</v>
      </c>
      <c r="F19" s="72">
        <f>IF(RES_hh_tes_in!F19=0,0,1000*11630*RES_hh_tes_in!F19/RES_hh_num_in!F19)</f>
        <v>1678.7708541920049</v>
      </c>
      <c r="G19" s="72">
        <f>IF(RES_hh_tes_in!G19=0,0,1000*11630*RES_hh_tes_in!G19/RES_hh_num_in!G19)</f>
        <v>1839.648588458786</v>
      </c>
      <c r="H19" s="72">
        <f>IF(RES_hh_tes_in!H19=0,0,1000*11630*RES_hh_tes_in!H19/RES_hh_num_in!H19)</f>
        <v>1615.2509493571429</v>
      </c>
      <c r="I19" s="72">
        <f>IF(RES_hh_tes_in!I19=0,0,1000*11630*RES_hh_tes_in!I19/RES_hh_num_in!I19)</f>
        <v>1672.5856981424699</v>
      </c>
      <c r="J19" s="72">
        <f>IF(RES_hh_tes_in!J19=0,0,1000*11630*RES_hh_tes_in!J19/RES_hh_num_in!J19)</f>
        <v>1858.6685938806711</v>
      </c>
      <c r="K19" s="72">
        <f>IF(RES_hh_tes_in!K19=0,0,1000*11630*RES_hh_tes_in!K19/RES_hh_num_in!K19)</f>
        <v>1707.577313812779</v>
      </c>
      <c r="L19" s="72">
        <f>IF(RES_hh_tes_in!L19=0,0,1000*11630*RES_hh_tes_in!L19/RES_hh_num_in!L19)</f>
        <v>1654.1517049920922</v>
      </c>
      <c r="M19" s="72">
        <f>IF(RES_hh_tes_in!M19=0,0,1000*11630*RES_hh_tes_in!M19/RES_hh_num_in!M19)</f>
        <v>2021.0036738941189</v>
      </c>
      <c r="N19" s="72">
        <f>IF(RES_hh_tes_in!N19=0,0,1000*11630*RES_hh_tes_in!N19/RES_hh_num_in!N19)</f>
        <v>1808.438852908329</v>
      </c>
      <c r="O19" s="72">
        <f>IF(RES_hh_tes_in!O19=0,0,1000*11630*RES_hh_tes_in!O19/RES_hh_num_in!O19)</f>
        <v>1487.2445979097533</v>
      </c>
      <c r="P19" s="72">
        <f>IF(RES_hh_tes_in!P19=0,0,1000*11630*RES_hh_tes_in!P19/RES_hh_num_in!P19)</f>
        <v>1185.9917186250029</v>
      </c>
      <c r="Q19" s="72">
        <f>IF(RES_hh_tes_in!Q19=0,0,1000*11630*RES_hh_tes_in!Q19/RES_hh_num_in!Q19)</f>
        <v>1850.2572415207298</v>
      </c>
      <c r="R19" s="72">
        <f>IF(RES_hh_tes_in!R19=0,0,1000*11630*RES_hh_tes_in!R19/RES_hh_num_in!R19)</f>
        <v>1631.2089438168121</v>
      </c>
      <c r="S19" s="72">
        <f>IF(RES_hh_tes_in!S19=0,0,1000*11630*RES_hh_tes_in!S19/RES_hh_num_in!S19)</f>
        <v>1766.5938990069599</v>
      </c>
      <c r="T19" s="72">
        <f>IF(RES_hh_tes_in!T19=0,0,1000*11630*RES_hh_tes_in!T19/RES_hh_num_in!T19)</f>
        <v>1678.0488699279892</v>
      </c>
      <c r="U19" s="72">
        <f>IF(RES_hh_tes_in!U19=0,0,1000*11630*RES_hh_tes_in!U19/RES_hh_num_in!U19)</f>
        <v>1758.1249937971211</v>
      </c>
      <c r="V19" s="72">
        <f>IF(RES_hh_tes_in!V19=0,0,1000*11630*RES_hh_tes_in!V19/RES_hh_num_in!V19)</f>
        <v>1154.5826321018706</v>
      </c>
      <c r="W19" s="72">
        <f>IF(RES_hh_tes_in!W19=0,0,1000*11630*RES_hh_tes_in!W19/RES_hh_num_in!W19)</f>
        <v>1643.9098612226724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1222.6239291338741</v>
      </c>
      <c r="D20" s="72">
        <f>IF(RES_hh_tes_in!D20=0,0,1000*11630*RES_hh_tes_in!D20/RES_hh_num_in!D20)</f>
        <v>1646.3253131296715</v>
      </c>
      <c r="E20" s="72">
        <f>IF(RES_hh_tes_in!E20=0,0,1000*11630*RES_hh_tes_in!E20/RES_hh_num_in!E20)</f>
        <v>1839.7066389546721</v>
      </c>
      <c r="F20" s="72">
        <f>IF(RES_hh_tes_in!F20=0,0,1000*11630*RES_hh_tes_in!F20/RES_hh_num_in!F20)</f>
        <v>1899.3867550013226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1731.4952802743205</v>
      </c>
      <c r="K20" s="72">
        <f>IF(RES_hh_tes_in!K20=0,0,1000*11630*RES_hh_tes_in!K20/RES_hh_num_in!K20)</f>
        <v>1803.7379594499994</v>
      </c>
      <c r="L20" s="72">
        <f>IF(RES_hh_tes_in!L20=0,0,1000*11630*RES_hh_tes_in!L20/RES_hh_num_in!L20)</f>
        <v>1892.4664198693952</v>
      </c>
      <c r="M20" s="72">
        <f>IF(RES_hh_tes_in!M20=0,0,1000*11630*RES_hh_tes_in!M20/RES_hh_num_in!M20)</f>
        <v>1710.9446477762683</v>
      </c>
      <c r="N20" s="72">
        <f>IF(RES_hh_tes_in!N20=0,0,1000*11630*RES_hh_tes_in!N20/RES_hh_num_in!N20)</f>
        <v>1686.8940865305312</v>
      </c>
      <c r="O20" s="72">
        <f>IF(RES_hh_tes_in!O20=0,0,1000*11630*RES_hh_tes_in!O20/RES_hh_num_in!O20)</f>
        <v>1600.5539914421402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1542.2704427728161</v>
      </c>
      <c r="S20" s="72">
        <f>IF(RES_hh_tes_in!S20=0,0,1000*11630*RES_hh_tes_in!S20/RES_hh_num_in!S20)</f>
        <v>1521.2233349346905</v>
      </c>
      <c r="T20" s="72">
        <f>IF(RES_hh_tes_in!T20=0,0,1000*11630*RES_hh_tes_in!T20/RES_hh_num_in!T20)</f>
        <v>1541.5386269962346</v>
      </c>
      <c r="U20" s="72">
        <f>IF(RES_hh_tes_in!U20=0,0,1000*11630*RES_hh_tes_in!U20/RES_hh_num_in!U20)</f>
        <v>1583.156067462724</v>
      </c>
      <c r="V20" s="72">
        <f>IF(RES_hh_tes_in!V20=0,0,1000*11630*RES_hh_tes_in!V20/RES_hh_num_in!V20)</f>
        <v>1662.0091800839493</v>
      </c>
      <c r="W20" s="72">
        <f>IF(RES_hh_tes_in!W20=0,0,1000*11630*RES_hh_tes_in!W20/RES_hh_num_in!W20)</f>
        <v>1315.3250778367819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1425.1791456994795</v>
      </c>
      <c r="D21" s="72">
        <f>IF(RES_hh_tes_in!D21=0,0,1000*11630*RES_hh_tes_in!D21/RES_hh_num_in!D21)</f>
        <v>1566.6011802951668</v>
      </c>
      <c r="E21" s="72">
        <f>IF(RES_hh_tes_in!E21=0,0,1000*11630*RES_hh_tes_in!E21/RES_hh_num_in!E21)</f>
        <v>1762.2495659529932</v>
      </c>
      <c r="F21" s="72">
        <f>IF(RES_hh_tes_in!F21=0,0,1000*11630*RES_hh_tes_in!F21/RES_hh_num_in!F21)</f>
        <v>1936.5221059872154</v>
      </c>
      <c r="G21" s="72">
        <f>IF(RES_hh_tes_in!G21=0,0,1000*11630*RES_hh_tes_in!G21/RES_hh_num_in!G21)</f>
        <v>1678.9620268197903</v>
      </c>
      <c r="H21" s="72">
        <f>IF(RES_hh_tes_in!H21=0,0,1000*11630*RES_hh_tes_in!H21/RES_hh_num_in!H21)</f>
        <v>1833.3278888011716</v>
      </c>
      <c r="I21" s="72">
        <f>IF(RES_hh_tes_in!I21=0,0,1000*11630*RES_hh_tes_in!I21/RES_hh_num_in!I21)</f>
        <v>1557.0420940681888</v>
      </c>
      <c r="J21" s="72">
        <f>IF(RES_hh_tes_in!J21=0,0,1000*11630*RES_hh_tes_in!J21/RES_hh_num_in!J21)</f>
        <v>1768.178459253417</v>
      </c>
      <c r="K21" s="72">
        <f>IF(RES_hh_tes_in!K21=0,0,1000*11630*RES_hh_tes_in!K21/RES_hh_num_in!K21)</f>
        <v>1811.3336547122674</v>
      </c>
      <c r="L21" s="72">
        <f>IF(RES_hh_tes_in!L21=0,0,1000*11630*RES_hh_tes_in!L21/RES_hh_num_in!L21)</f>
        <v>1755.1933170223131</v>
      </c>
      <c r="M21" s="72">
        <f>IF(RES_hh_tes_in!M21=0,0,1000*11630*RES_hh_tes_in!M21/RES_hh_num_in!M21)</f>
        <v>1743.818514726926</v>
      </c>
      <c r="N21" s="72">
        <f>IF(RES_hh_tes_in!N21=0,0,1000*11630*RES_hh_tes_in!N21/RES_hh_num_in!N21)</f>
        <v>1774.9208687291411</v>
      </c>
      <c r="O21" s="72">
        <f>IF(RES_hh_tes_in!O21=0,0,1000*11630*RES_hh_tes_in!O21/RES_hh_num_in!O21)</f>
        <v>1734.2864460137419</v>
      </c>
      <c r="P21" s="72">
        <f>IF(RES_hh_tes_in!P21=0,0,1000*11630*RES_hh_tes_in!P21/RES_hh_num_in!P21)</f>
        <v>1548.1084621381842</v>
      </c>
      <c r="Q21" s="72">
        <f>IF(RES_hh_tes_in!Q21=0,0,1000*11630*RES_hh_tes_in!Q21/RES_hh_num_in!Q21)</f>
        <v>1584.7786905398727</v>
      </c>
      <c r="R21" s="72">
        <f>IF(RES_hh_tes_in!R21=0,0,1000*11630*RES_hh_tes_in!R21/RES_hh_num_in!R21)</f>
        <v>1642.4689936907798</v>
      </c>
      <c r="S21" s="72">
        <f>IF(RES_hh_tes_in!S21=0,0,1000*11630*RES_hh_tes_in!S21/RES_hh_num_in!S21)</f>
        <v>1673.2429261272839</v>
      </c>
      <c r="T21" s="72">
        <f>IF(RES_hh_tes_in!T21=0,0,1000*11630*RES_hh_tes_in!T21/RES_hh_num_in!T21)</f>
        <v>1616.4573559563048</v>
      </c>
      <c r="U21" s="72">
        <f>IF(RES_hh_tes_in!U21=0,0,1000*11630*RES_hh_tes_in!U21/RES_hh_num_in!U21)</f>
        <v>1558.3698829224479</v>
      </c>
      <c r="V21" s="72">
        <f>IF(RES_hh_tes_in!V21=0,0,1000*11630*RES_hh_tes_in!V21/RES_hh_num_in!V21)</f>
        <v>1460.858739507393</v>
      </c>
      <c r="W21" s="72">
        <f>IF(RES_hh_tes_in!W21=0,0,1000*11630*RES_hh_tes_in!W21/RES_hh_num_in!W21)</f>
        <v>1471.6184058412448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1782.5186292532514</v>
      </c>
      <c r="D22" s="72">
        <f>IF(RES_hh_tes_in!D22=0,0,1000*11630*RES_hh_tes_in!D22/RES_hh_num_in!D22)</f>
        <v>1588.7730976378423</v>
      </c>
      <c r="E22" s="72">
        <f>IF(RES_hh_tes_in!E22=0,0,1000*11630*RES_hh_tes_in!E22/RES_hh_num_in!E22)</f>
        <v>1681.9129729288522</v>
      </c>
      <c r="F22" s="72">
        <f>IF(RES_hh_tes_in!F22=0,0,1000*11630*RES_hh_tes_in!F22/RES_hh_num_in!F22)</f>
        <v>1714.6246012813046</v>
      </c>
      <c r="G22" s="72">
        <f>IF(RES_hh_tes_in!G22=0,0,1000*11630*RES_hh_tes_in!G22/RES_hh_num_in!G22)</f>
        <v>1721.7096207843429</v>
      </c>
      <c r="H22" s="72">
        <f>IF(RES_hh_tes_in!H22=0,0,1000*11630*RES_hh_tes_in!H22/RES_hh_num_in!H22)</f>
        <v>1742.6427997302064</v>
      </c>
      <c r="I22" s="72">
        <f>IF(RES_hh_tes_in!I22=0,0,1000*11630*RES_hh_tes_in!I22/RES_hh_num_in!I22)</f>
        <v>1785.0769733936838</v>
      </c>
      <c r="J22" s="72">
        <f>IF(RES_hh_tes_in!J22=0,0,1000*11630*RES_hh_tes_in!J22/RES_hh_num_in!J22)</f>
        <v>1751.3001591047475</v>
      </c>
      <c r="K22" s="72">
        <f>IF(RES_hh_tes_in!K22=0,0,1000*11630*RES_hh_tes_in!K22/RES_hh_num_in!K22)</f>
        <v>1768.4541640049342</v>
      </c>
      <c r="L22" s="72">
        <f>IF(RES_hh_tes_in!L22=0,0,1000*11630*RES_hh_tes_in!L22/RES_hh_num_in!L22)</f>
        <v>1711.8961366159961</v>
      </c>
      <c r="M22" s="72">
        <f>IF(RES_hh_tes_in!M22=0,0,1000*11630*RES_hh_tes_in!M22/RES_hh_num_in!M22)</f>
        <v>1761.5371145735287</v>
      </c>
      <c r="N22" s="72">
        <f>IF(RES_hh_tes_in!N22=0,0,1000*11630*RES_hh_tes_in!N22/RES_hh_num_in!N22)</f>
        <v>1719.8553421460165</v>
      </c>
      <c r="O22" s="72">
        <f>IF(RES_hh_tes_in!O22=0,0,1000*11630*RES_hh_tes_in!O22/RES_hh_num_in!O22)</f>
        <v>1733.9347355418656</v>
      </c>
      <c r="P22" s="72">
        <f>IF(RES_hh_tes_in!P22=0,0,1000*11630*RES_hh_tes_in!P22/RES_hh_num_in!P22)</f>
        <v>1631.8861016265255</v>
      </c>
      <c r="Q22" s="72">
        <f>IF(RES_hh_tes_in!Q22=0,0,1000*11630*RES_hh_tes_in!Q22/RES_hh_num_in!Q22)</f>
        <v>1643.6217922956962</v>
      </c>
      <c r="R22" s="72">
        <f>IF(RES_hh_tes_in!R22=0,0,1000*11630*RES_hh_tes_in!R22/RES_hh_num_in!R22)</f>
        <v>1644.8878627555227</v>
      </c>
      <c r="S22" s="72">
        <f>IF(RES_hh_tes_in!S22=0,0,1000*11630*RES_hh_tes_in!S22/RES_hh_num_in!S22)</f>
        <v>1621.9494434519181</v>
      </c>
      <c r="T22" s="72">
        <f>IF(RES_hh_tes_in!T22=0,0,1000*11630*RES_hh_tes_in!T22/RES_hh_num_in!T22)</f>
        <v>1568.5444966554953</v>
      </c>
      <c r="U22" s="72">
        <f>IF(RES_hh_tes_in!U22=0,0,1000*11630*RES_hh_tes_in!U22/RES_hh_num_in!U22)</f>
        <v>1515.6951506556657</v>
      </c>
      <c r="V22" s="72">
        <f>IF(RES_hh_tes_in!V22=0,0,1000*11630*RES_hh_tes_in!V22/RES_hh_num_in!V22)</f>
        <v>1428.5899906524971</v>
      </c>
      <c r="W22" s="72">
        <f>IF(RES_hh_tes_in!W22=0,0,1000*11630*RES_hh_tes_in!W22/RES_hh_num_in!W22)</f>
        <v>1489.3183259158052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1504.5769500320657</v>
      </c>
      <c r="D24" s="72">
        <f>IF(RES_hh_tes_in!D24=0,0,1000*11630*RES_hh_tes_in!D24/RES_hh_num_in!D24)</f>
        <v>1614.4307699080769</v>
      </c>
      <c r="E24" s="72">
        <f>IF(RES_hh_tes_in!E24=0,0,1000*11630*RES_hh_tes_in!E24/RES_hh_num_in!E24)</f>
        <v>1676.6676136724066</v>
      </c>
      <c r="F24" s="72">
        <f>IF(RES_hh_tes_in!F24=0,0,1000*11630*RES_hh_tes_in!F24/RES_hh_num_in!F24)</f>
        <v>1859.5715529354779</v>
      </c>
      <c r="G24" s="72">
        <f>IF(RES_hh_tes_in!G24=0,0,1000*11630*RES_hh_tes_in!G24/RES_hh_num_in!G24)</f>
        <v>1676.6131032280666</v>
      </c>
      <c r="H24" s="72">
        <f>IF(RES_hh_tes_in!H24=0,0,1000*11630*RES_hh_tes_in!H24/RES_hh_num_in!H24)</f>
        <v>1842.0047886472712</v>
      </c>
      <c r="I24" s="72">
        <f>IF(RES_hh_tes_in!I24=0,0,1000*11630*RES_hh_tes_in!I24/RES_hh_num_in!I24)</f>
        <v>1628.1283031747553</v>
      </c>
      <c r="J24" s="72">
        <f>IF(RES_hh_tes_in!J24=0,0,1000*11630*RES_hh_tes_in!J24/RES_hh_num_in!J24)</f>
        <v>1763.5356225266787</v>
      </c>
      <c r="K24" s="72">
        <f>IF(RES_hh_tes_in!K24=0,0,1000*11630*RES_hh_tes_in!K24/RES_hh_num_in!K24)</f>
        <v>1779.7376733868589</v>
      </c>
      <c r="L24" s="72">
        <f>IF(RES_hh_tes_in!L24=0,0,1000*11630*RES_hh_tes_in!L24/RES_hh_num_in!L24)</f>
        <v>1790.7461833200568</v>
      </c>
      <c r="M24" s="72">
        <f>IF(RES_hh_tes_in!M24=0,0,1000*11630*RES_hh_tes_in!M24/RES_hh_num_in!M24)</f>
        <v>1727.8382251368546</v>
      </c>
      <c r="N24" s="72">
        <f>IF(RES_hh_tes_in!N24=0,0,1000*11630*RES_hh_tes_in!N24/RES_hh_num_in!N24)</f>
        <v>1627.022788029471</v>
      </c>
      <c r="O24" s="72">
        <f>IF(RES_hh_tes_in!O24=0,0,1000*11630*RES_hh_tes_in!O24/RES_hh_num_in!O24)</f>
        <v>1690.0867450973963</v>
      </c>
      <c r="P24" s="72">
        <f>IF(RES_hh_tes_in!P24=0,0,1000*11630*RES_hh_tes_in!P24/RES_hh_num_in!P24)</f>
        <v>1726.4447009789787</v>
      </c>
      <c r="Q24" s="72">
        <f>IF(RES_hh_tes_in!Q24=0,0,1000*11630*RES_hh_tes_in!Q24/RES_hh_num_in!Q24)</f>
        <v>1629.3374115149315</v>
      </c>
      <c r="R24" s="72">
        <f>IF(RES_hh_tes_in!R24=0,0,1000*11630*RES_hh_tes_in!R24/RES_hh_num_in!R24)</f>
        <v>1595.8210764173486</v>
      </c>
      <c r="S24" s="72">
        <f>IF(RES_hh_tes_in!S24=0,0,1000*11630*RES_hh_tes_in!S24/RES_hh_num_in!S24)</f>
        <v>1574.7862462509954</v>
      </c>
      <c r="T24" s="72">
        <f>IF(RES_hh_tes_in!T24=0,0,1000*11630*RES_hh_tes_in!T24/RES_hh_num_in!T24)</f>
        <v>1562.7413104914649</v>
      </c>
      <c r="U24" s="72">
        <f>IF(RES_hh_tes_in!U24=0,0,1000*11630*RES_hh_tes_in!U24/RES_hh_num_in!U24)</f>
        <v>1578.3758096072993</v>
      </c>
      <c r="V24" s="72">
        <f>IF(RES_hh_tes_in!V24=0,0,1000*11630*RES_hh_tes_in!V24/RES_hh_num_in!V24)</f>
        <v>1474.3303538907378</v>
      </c>
      <c r="W24" s="72">
        <f>IF(RES_hh_tes_in!W24=0,0,1000*11630*RES_hh_tes_in!W24/RES_hh_num_in!W24)</f>
        <v>1477.7878736188197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1222.2376994678807</v>
      </c>
      <c r="D25" s="74">
        <f>IF(RES_hh_tes_in!D25=0,0,1000*11630*RES_hh_tes_in!D25/RES_hh_num_in!D25)</f>
        <v>1328.2449061784901</v>
      </c>
      <c r="E25" s="74">
        <f>IF(RES_hh_tes_in!E25=0,0,1000*11630*RES_hh_tes_in!E25/RES_hh_num_in!E25)</f>
        <v>1519.3376203074886</v>
      </c>
      <c r="F25" s="74">
        <f>IF(RES_hh_tes_in!F25=0,0,1000*11630*RES_hh_tes_in!F25/RES_hh_num_in!F25)</f>
        <v>1613.0872348077567</v>
      </c>
      <c r="G25" s="74">
        <f>IF(RES_hh_tes_in!G25=0,0,1000*11630*RES_hh_tes_in!G25/RES_hh_num_in!G25)</f>
        <v>1458.205088591375</v>
      </c>
      <c r="H25" s="74">
        <f>IF(RES_hh_tes_in!H25=0,0,1000*11630*RES_hh_tes_in!H25/RES_hh_num_in!H25)</f>
        <v>1598.192938758388</v>
      </c>
      <c r="I25" s="74">
        <f>IF(RES_hh_tes_in!I25=0,0,1000*11630*RES_hh_tes_in!I25/RES_hh_num_in!I25)</f>
        <v>1406.984420278375</v>
      </c>
      <c r="J25" s="74">
        <f>IF(RES_hh_tes_in!J25=0,0,1000*11630*RES_hh_tes_in!J25/RES_hh_num_in!J25)</f>
        <v>1539.3860764235092</v>
      </c>
      <c r="K25" s="74">
        <f>IF(RES_hh_tes_in!K25=0,0,1000*11630*RES_hh_tes_in!K25/RES_hh_num_in!K25)</f>
        <v>1277.211171049574</v>
      </c>
      <c r="L25" s="74">
        <f>IF(RES_hh_tes_in!L25=0,0,1000*11630*RES_hh_tes_in!L25/RES_hh_num_in!L25)</f>
        <v>1390.5581459350296</v>
      </c>
      <c r="M25" s="74">
        <f>IF(RES_hh_tes_in!M25=0,0,1000*11630*RES_hh_tes_in!M25/RES_hh_num_in!M25)</f>
        <v>1318.030564675847</v>
      </c>
      <c r="N25" s="74">
        <f>IF(RES_hh_tes_in!N25=0,0,1000*11630*RES_hh_tes_in!N25/RES_hh_num_in!N25)</f>
        <v>1267.9369014805836</v>
      </c>
      <c r="O25" s="74">
        <f>IF(RES_hh_tes_in!O25=0,0,1000*11630*RES_hh_tes_in!O25/RES_hh_num_in!O25)</f>
        <v>1347.7541060477558</v>
      </c>
      <c r="P25" s="74">
        <f>IF(RES_hh_tes_in!P25=0,0,1000*11630*RES_hh_tes_in!P25/RES_hh_num_in!P25)</f>
        <v>1331.3606186150728</v>
      </c>
      <c r="Q25" s="74">
        <f>IF(RES_hh_tes_in!Q25=0,0,1000*11630*RES_hh_tes_in!Q25/RES_hh_num_in!Q25)</f>
        <v>1375.5433930649192</v>
      </c>
      <c r="R25" s="74">
        <f>IF(RES_hh_tes_in!R25=0,0,1000*11630*RES_hh_tes_in!R25/RES_hh_num_in!R25)</f>
        <v>1298.8909987640172</v>
      </c>
      <c r="S25" s="74">
        <f>IF(RES_hh_tes_in!S25=0,0,1000*11630*RES_hh_tes_in!S25/RES_hh_num_in!S25)</f>
        <v>1258.514063282988</v>
      </c>
      <c r="T25" s="74">
        <f>IF(RES_hh_tes_in!T25=0,0,1000*11630*RES_hh_tes_in!T25/RES_hh_num_in!T25)</f>
        <v>1267.7019849513842</v>
      </c>
      <c r="U25" s="74">
        <f>IF(RES_hh_tes_in!U25=0,0,1000*11630*RES_hh_tes_in!U25/RES_hh_num_in!U25)</f>
        <v>1266.3339989643573</v>
      </c>
      <c r="V25" s="74">
        <f>IF(RES_hh_tes_in!V25=0,0,1000*11630*RES_hh_tes_in!V25/RES_hh_num_in!V25)</f>
        <v>1196.4113288715243</v>
      </c>
      <c r="W25" s="74">
        <f>IF(RES_hh_tes_in!W25=0,0,1000*11630*RES_hh_tes_in!W25/RES_hh_num_in!W25)</f>
        <v>1192.3766590283392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988.0317711803774</v>
      </c>
      <c r="D26" s="77">
        <f>IF(RES_hh_tes_in!D26=0,0,1000*11630*RES_hh_tes_in!D26/RES_hh_num_in!D26)</f>
        <v>986.16849342610078</v>
      </c>
      <c r="E26" s="77">
        <f>IF(RES_hh_tes_in!E26=0,0,1000*11630*RES_hh_tes_in!E26/RES_hh_num_in!E26)</f>
        <v>945.35363927498179</v>
      </c>
      <c r="F26" s="77">
        <f>IF(RES_hh_tes_in!F26=0,0,1000*11630*RES_hh_tes_in!F26/RES_hh_num_in!F26)</f>
        <v>937.12589199788181</v>
      </c>
      <c r="G26" s="77">
        <f>IF(RES_hh_tes_in!G26=0,0,1000*11630*RES_hh_tes_in!G26/RES_hh_num_in!G26)</f>
        <v>967.72478763701633</v>
      </c>
      <c r="H26" s="77">
        <f>IF(RES_hh_tes_in!H26=0,0,1000*11630*RES_hh_tes_in!H26/RES_hh_num_in!H26)</f>
        <v>1012.9081329321934</v>
      </c>
      <c r="I26" s="77">
        <f>IF(RES_hh_tes_in!I26=0,0,1000*11630*RES_hh_tes_in!I26/RES_hh_num_in!I26)</f>
        <v>1075.6958649528422</v>
      </c>
      <c r="J26" s="77">
        <f>IF(RES_hh_tes_in!J26=0,0,1000*11630*RES_hh_tes_in!J26/RES_hh_num_in!J26)</f>
        <v>1139.9286887679793</v>
      </c>
      <c r="K26" s="77">
        <f>IF(RES_hh_tes_in!K26=0,0,1000*11630*RES_hh_tes_in!K26/RES_hh_num_in!K26)</f>
        <v>1153.3031512266773</v>
      </c>
      <c r="L26" s="77">
        <f>IF(RES_hh_tes_in!L26=0,0,1000*11630*RES_hh_tes_in!L26/RES_hh_num_in!L26)</f>
        <v>1128.072628835085</v>
      </c>
      <c r="M26" s="77">
        <f>IF(RES_hh_tes_in!M26=0,0,1000*11630*RES_hh_tes_in!M26/RES_hh_num_in!M26)</f>
        <v>1129.8048120533786</v>
      </c>
      <c r="N26" s="77">
        <f>IF(RES_hh_tes_in!N26=0,0,1000*11630*RES_hh_tes_in!N26/RES_hh_num_in!N26)</f>
        <v>1100.3444048626477</v>
      </c>
      <c r="O26" s="77">
        <f>IF(RES_hh_tes_in!O26=0,0,1000*11630*RES_hh_tes_in!O26/RES_hh_num_in!O26)</f>
        <v>1090.6724187472978</v>
      </c>
      <c r="P26" s="77">
        <f>IF(RES_hh_tes_in!P26=0,0,1000*11630*RES_hh_tes_in!P26/RES_hh_num_in!P26)</f>
        <v>1058.1620041974418</v>
      </c>
      <c r="Q26" s="77">
        <f>IF(RES_hh_tes_in!Q26=0,0,1000*11630*RES_hh_tes_in!Q26/RES_hh_num_in!Q26)</f>
        <v>1057.2726848603404</v>
      </c>
      <c r="R26" s="77">
        <f>IF(RES_hh_tes_in!R26=0,0,1000*11630*RES_hh_tes_in!R26/RES_hh_num_in!R26)</f>
        <v>1047.6875417536121</v>
      </c>
      <c r="S26" s="77">
        <f>IF(RES_hh_tes_in!S26=0,0,1000*11630*RES_hh_tes_in!S26/RES_hh_num_in!S26)</f>
        <v>1045.3040207211782</v>
      </c>
      <c r="T26" s="77">
        <f>IF(RES_hh_tes_in!T26=0,0,1000*11630*RES_hh_tes_in!T26/RES_hh_num_in!T26)</f>
        <v>1024.0325046866442</v>
      </c>
      <c r="U26" s="77">
        <f>IF(RES_hh_tes_in!U26=0,0,1000*11630*RES_hh_tes_in!U26/RES_hh_num_in!U26)</f>
        <v>1017.1446758427015</v>
      </c>
      <c r="V26" s="77">
        <f>IF(RES_hh_tes_in!V26=0,0,1000*11630*RES_hh_tes_in!V26/RES_hh_num_in!V26)</f>
        <v>977.14446115184001</v>
      </c>
      <c r="W26" s="77">
        <f>IF(RES_hh_tes_in!W26=0,0,1000*11630*RES_hh_tes_in!W26/RES_hh_num_in!W26)</f>
        <v>951.25521717428865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599.39115583451701</v>
      </c>
      <c r="D27" s="69">
        <f>IF(RES_hh_tes_in!D27=0,0,1000*11630*RES_hh_tes_in!D27/RES_hh_num_in!D27)</f>
        <v>583.67682769765418</v>
      </c>
      <c r="E27" s="69">
        <f>IF(RES_hh_tes_in!E27=0,0,1000*11630*RES_hh_tes_in!E27/RES_hh_num_in!E27)</f>
        <v>717.25467408726604</v>
      </c>
      <c r="F27" s="69">
        <f>IF(RES_hh_tes_in!F27=0,0,1000*11630*RES_hh_tes_in!F27/RES_hh_num_in!F27)</f>
        <v>659.69385962467925</v>
      </c>
      <c r="G27" s="69">
        <f>IF(RES_hh_tes_in!G27=0,0,1000*11630*RES_hh_tes_in!G27/RES_hh_num_in!G27)</f>
        <v>655.88809200879973</v>
      </c>
      <c r="H27" s="69">
        <f>IF(RES_hh_tes_in!H27=0,0,1000*11630*RES_hh_tes_in!H27/RES_hh_num_in!H27)</f>
        <v>605.47543103377961</v>
      </c>
      <c r="I27" s="69">
        <f>IF(RES_hh_tes_in!I27=0,0,1000*11630*RES_hh_tes_in!I27/RES_hh_num_in!I27)</f>
        <v>590.70934526823032</v>
      </c>
      <c r="J27" s="69">
        <f>IF(RES_hh_tes_in!J27=0,0,1000*11630*RES_hh_tes_in!J27/RES_hh_num_in!J27)</f>
        <v>603.86375580365734</v>
      </c>
      <c r="K27" s="69">
        <f>IF(RES_hh_tes_in!K27=0,0,1000*11630*RES_hh_tes_in!K27/RES_hh_num_in!K27)</f>
        <v>487.94090687885625</v>
      </c>
      <c r="L27" s="69">
        <f>IF(RES_hh_tes_in!L27=0,0,1000*11630*RES_hh_tes_in!L27/RES_hh_num_in!L27)</f>
        <v>438.88391129394012</v>
      </c>
      <c r="M27" s="69">
        <f>IF(RES_hh_tes_in!M27=0,0,1000*11630*RES_hh_tes_in!M27/RES_hh_num_in!M27)</f>
        <v>444.20831591934689</v>
      </c>
      <c r="N27" s="69">
        <f>IF(RES_hh_tes_in!N27=0,0,1000*11630*RES_hh_tes_in!N27/RES_hh_num_in!N27)</f>
        <v>437.24989514433946</v>
      </c>
      <c r="O27" s="69">
        <f>IF(RES_hh_tes_in!O27=0,0,1000*11630*RES_hh_tes_in!O27/RES_hh_num_in!O27)</f>
        <v>437.93933172310784</v>
      </c>
      <c r="P27" s="69">
        <f>IF(RES_hh_tes_in!P27=0,0,1000*11630*RES_hh_tes_in!P27/RES_hh_num_in!P27)</f>
        <v>442.33069822949517</v>
      </c>
      <c r="Q27" s="69">
        <f>IF(RES_hh_tes_in!Q27=0,0,1000*11630*RES_hh_tes_in!Q27/RES_hh_num_in!Q27)</f>
        <v>450.29980838023107</v>
      </c>
      <c r="R27" s="69">
        <f>IF(RES_hh_tes_in!R27=0,0,1000*11630*RES_hh_tes_in!R27/RES_hh_num_in!R27)</f>
        <v>450.12378619123746</v>
      </c>
      <c r="S27" s="69">
        <f>IF(RES_hh_tes_in!S27=0,0,1000*11630*RES_hh_tes_in!S27/RES_hh_num_in!S27)</f>
        <v>452.86977766536359</v>
      </c>
      <c r="T27" s="69">
        <f>IF(RES_hh_tes_in!T27=0,0,1000*11630*RES_hh_tes_in!T27/RES_hh_num_in!T27)</f>
        <v>450.56004330814505</v>
      </c>
      <c r="U27" s="69">
        <f>IF(RES_hh_tes_in!U27=0,0,1000*11630*RES_hh_tes_in!U27/RES_hh_num_in!U27)</f>
        <v>449.09476577975738</v>
      </c>
      <c r="V27" s="69">
        <f>IF(RES_hh_tes_in!V27=0,0,1000*11630*RES_hh_tes_in!V27/RES_hh_num_in!V27)</f>
        <v>580.67547085509875</v>
      </c>
      <c r="W27" s="69">
        <f>IF(RES_hh_tes_in!W27=0,0,1000*11630*RES_hh_tes_in!W27/RES_hh_num_in!W27)</f>
        <v>549.93681497600403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609.48454732436494</v>
      </c>
      <c r="D29" s="72">
        <f>IF(RES_hh_tes_in!D29=0,0,1000*11630*RES_hh_tes_in!D29/RES_hh_num_in!D29)</f>
        <v>777.61807968948949</v>
      </c>
      <c r="E29" s="72">
        <f>IF(RES_hh_tes_in!E29=0,0,1000*11630*RES_hh_tes_in!E29/RES_hh_num_in!E29)</f>
        <v>609.42603271768246</v>
      </c>
      <c r="F29" s="72">
        <f>IF(RES_hh_tes_in!F29=0,0,1000*11630*RES_hh_tes_in!F29/RES_hh_num_in!F29)</f>
        <v>594.69210336677702</v>
      </c>
      <c r="G29" s="72">
        <f>IF(RES_hh_tes_in!G29=0,0,1000*11630*RES_hh_tes_in!G29/RES_hh_num_in!G29)</f>
        <v>699.62285935982527</v>
      </c>
      <c r="H29" s="72">
        <f>IF(RES_hh_tes_in!H29=0,0,1000*11630*RES_hh_tes_in!H29/RES_hh_num_in!H29)</f>
        <v>607.32662655863794</v>
      </c>
      <c r="I29" s="72">
        <f>IF(RES_hh_tes_in!I29=0,0,1000*11630*RES_hh_tes_in!I29/RES_hh_num_in!I29)</f>
        <v>579.42400947007047</v>
      </c>
      <c r="J29" s="72">
        <f>IF(RES_hh_tes_in!J29=0,0,1000*11630*RES_hh_tes_in!J29/RES_hh_num_in!J29)</f>
        <v>526.37507143566506</v>
      </c>
      <c r="K29" s="72">
        <f>IF(RES_hh_tes_in!K29=0,0,1000*11630*RES_hh_tes_in!K29/RES_hh_num_in!K29)</f>
        <v>516.09536946856713</v>
      </c>
      <c r="L29" s="72">
        <f>IF(RES_hh_tes_in!L29=0,0,1000*11630*RES_hh_tes_in!L29/RES_hh_num_in!L29)</f>
        <v>462.19043347819883</v>
      </c>
      <c r="M29" s="72">
        <f>IF(RES_hh_tes_in!M29=0,0,1000*11630*RES_hh_tes_in!M29/RES_hh_num_in!M29)</f>
        <v>443.70984200334465</v>
      </c>
      <c r="N29" s="72">
        <f>IF(RES_hh_tes_in!N29=0,0,1000*11630*RES_hh_tes_in!N29/RES_hh_num_in!N29)</f>
        <v>440.10162070546698</v>
      </c>
      <c r="O29" s="72">
        <f>IF(RES_hh_tes_in!O29=0,0,1000*11630*RES_hh_tes_in!O29/RES_hh_num_in!O29)</f>
        <v>440.91159365339922</v>
      </c>
      <c r="P29" s="72">
        <f>IF(RES_hh_tes_in!P29=0,0,1000*11630*RES_hh_tes_in!P29/RES_hh_num_in!P29)</f>
        <v>444.84453241799423</v>
      </c>
      <c r="Q29" s="72">
        <f>IF(RES_hh_tes_in!Q29=0,0,1000*11630*RES_hh_tes_in!Q29/RES_hh_num_in!Q29)</f>
        <v>446.79079151172346</v>
      </c>
      <c r="R29" s="72">
        <f>IF(RES_hh_tes_in!R29=0,0,1000*11630*RES_hh_tes_in!R29/RES_hh_num_in!R29)</f>
        <v>449.40177248268134</v>
      </c>
      <c r="S29" s="72">
        <f>IF(RES_hh_tes_in!S29=0,0,1000*11630*RES_hh_tes_in!S29/RES_hh_num_in!S29)</f>
        <v>451.41738558532057</v>
      </c>
      <c r="T29" s="72">
        <f>IF(RES_hh_tes_in!T29=0,0,1000*11630*RES_hh_tes_in!T29/RES_hh_num_in!T29)</f>
        <v>447.34366329949518</v>
      </c>
      <c r="U29" s="72">
        <f>IF(RES_hh_tes_in!U29=0,0,1000*11630*RES_hh_tes_in!U29/RES_hh_num_in!U29)</f>
        <v>440.64238324946359</v>
      </c>
      <c r="V29" s="72">
        <f>IF(RES_hh_tes_in!V29=0,0,1000*11630*RES_hh_tes_in!V29/RES_hh_num_in!V29)</f>
        <v>593.1967814312444</v>
      </c>
      <c r="W29" s="72">
        <f>IF(RES_hh_tes_in!W29=0,0,1000*11630*RES_hh_tes_in!W29/RES_hh_num_in!W29)</f>
        <v>540.17586460009602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582.93574789862862</v>
      </c>
      <c r="D30" s="72">
        <f>IF(RES_hh_tes_in!D30=0,0,1000*11630*RES_hh_tes_in!D30/RES_hh_num_in!D30)</f>
        <v>585.78799287598679</v>
      </c>
      <c r="E30" s="72">
        <f>IF(RES_hh_tes_in!E30=0,0,1000*11630*RES_hh_tes_in!E30/RES_hh_num_in!E30)</f>
        <v>712.22779622399207</v>
      </c>
      <c r="F30" s="72">
        <f>IF(RES_hh_tes_in!F30=0,0,1000*11630*RES_hh_tes_in!F30/RES_hh_num_in!F30)</f>
        <v>691.50200070137521</v>
      </c>
      <c r="G30" s="72">
        <f>IF(RES_hh_tes_in!G30=0,0,1000*11630*RES_hh_tes_in!G30/RES_hh_num_in!G30)</f>
        <v>653.67734825752143</v>
      </c>
      <c r="H30" s="72">
        <f>IF(RES_hh_tes_in!H30=0,0,1000*11630*RES_hh_tes_in!H30/RES_hh_num_in!H30)</f>
        <v>612.52814726195481</v>
      </c>
      <c r="I30" s="72">
        <f>IF(RES_hh_tes_in!I30=0,0,1000*11630*RES_hh_tes_in!I30/RES_hh_num_in!I30)</f>
        <v>550.56605272832235</v>
      </c>
      <c r="J30" s="72">
        <f>IF(RES_hh_tes_in!J30=0,0,1000*11630*RES_hh_tes_in!J30/RES_hh_num_in!J30)</f>
        <v>607.6482435918133</v>
      </c>
      <c r="K30" s="72">
        <f>IF(RES_hh_tes_in!K30=0,0,1000*11630*RES_hh_tes_in!K30/RES_hh_num_in!K30)</f>
        <v>487.81936566259617</v>
      </c>
      <c r="L30" s="72">
        <f>IF(RES_hh_tes_in!L30=0,0,1000*11630*RES_hh_tes_in!L30/RES_hh_num_in!L30)</f>
        <v>441.76258036831513</v>
      </c>
      <c r="M30" s="72">
        <f>IF(RES_hh_tes_in!M30=0,0,1000*11630*RES_hh_tes_in!M30/RES_hh_num_in!M30)</f>
        <v>441.81633227268048</v>
      </c>
      <c r="N30" s="72">
        <f>IF(RES_hh_tes_in!N30=0,0,1000*11630*RES_hh_tes_in!N30/RES_hh_num_in!N30)</f>
        <v>458.44185900638433</v>
      </c>
      <c r="O30" s="72">
        <f>IF(RES_hh_tes_in!O30=0,0,1000*11630*RES_hh_tes_in!O30/RES_hh_num_in!O30)</f>
        <v>451.97773557960045</v>
      </c>
      <c r="P30" s="72">
        <f>IF(RES_hh_tes_in!P30=0,0,1000*11630*RES_hh_tes_in!P30/RES_hh_num_in!P30)</f>
        <v>421.46918139529765</v>
      </c>
      <c r="Q30" s="72">
        <f>IF(RES_hh_tes_in!Q30=0,0,1000*11630*RES_hh_tes_in!Q30/RES_hh_num_in!Q30)</f>
        <v>454.91232222595897</v>
      </c>
      <c r="R30" s="72">
        <f>IF(RES_hh_tes_in!R30=0,0,1000*11630*RES_hh_tes_in!R30/RES_hh_num_in!R30)</f>
        <v>455.39368902469727</v>
      </c>
      <c r="S30" s="72">
        <f>IF(RES_hh_tes_in!S30=0,0,1000*11630*RES_hh_tes_in!S30/RES_hh_num_in!S30)</f>
        <v>451.81652915422825</v>
      </c>
      <c r="T30" s="72">
        <f>IF(RES_hh_tes_in!T30=0,0,1000*11630*RES_hh_tes_in!T30/RES_hh_num_in!T30)</f>
        <v>447.27597284660879</v>
      </c>
      <c r="U30" s="72">
        <f>IF(RES_hh_tes_in!U30=0,0,1000*11630*RES_hh_tes_in!U30/RES_hh_num_in!U30)</f>
        <v>440.65066936139294</v>
      </c>
      <c r="V30" s="72">
        <f>IF(RES_hh_tes_in!V30=0,0,1000*11630*RES_hh_tes_in!V30/RES_hh_num_in!V30)</f>
        <v>593.18489193085475</v>
      </c>
      <c r="W30" s="72">
        <f>IF(RES_hh_tes_in!W30=0,0,1000*11630*RES_hh_tes_in!W30/RES_hh_num_in!W30)</f>
        <v>540.39259457790752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760.06605672274623</v>
      </c>
      <c r="D31" s="72">
        <f>IF(RES_hh_tes_in!D31=0,0,1000*11630*RES_hh_tes_in!D31/RES_hh_num_in!D31)</f>
        <v>600.11168091481636</v>
      </c>
      <c r="E31" s="72">
        <f>IF(RES_hh_tes_in!E31=0,0,1000*11630*RES_hh_tes_in!E31/RES_hh_num_in!E31)</f>
        <v>676.08836646037332</v>
      </c>
      <c r="F31" s="72">
        <f>IF(RES_hh_tes_in!F31=0,0,1000*11630*RES_hh_tes_in!F31/RES_hh_num_in!F31)</f>
        <v>610.90510811410684</v>
      </c>
      <c r="G31" s="72">
        <f>IF(RES_hh_tes_in!G31=0,0,1000*11630*RES_hh_tes_in!G31/RES_hh_num_in!G31)</f>
        <v>671.44306034470401</v>
      </c>
      <c r="H31" s="72">
        <f>IF(RES_hh_tes_in!H31=0,0,1000*11630*RES_hh_tes_in!H31/RES_hh_num_in!H31)</f>
        <v>582.31091190569646</v>
      </c>
      <c r="I31" s="72">
        <f>IF(RES_hh_tes_in!I31=0,0,1000*11630*RES_hh_tes_in!I31/RES_hh_num_in!I31)</f>
        <v>633.16803062264194</v>
      </c>
      <c r="J31" s="72">
        <f>IF(RES_hh_tes_in!J31=0,0,1000*11630*RES_hh_tes_in!J31/RES_hh_num_in!J31)</f>
        <v>600.84979793400805</v>
      </c>
      <c r="K31" s="72">
        <f>IF(RES_hh_tes_in!K31=0,0,1000*11630*RES_hh_tes_in!K31/RES_hh_num_in!K31)</f>
        <v>482.44320938146018</v>
      </c>
      <c r="L31" s="72">
        <f>IF(RES_hh_tes_in!L31=0,0,1000*11630*RES_hh_tes_in!L31/RES_hh_num_in!L31)</f>
        <v>449.85784282024161</v>
      </c>
      <c r="M31" s="72">
        <f>IF(RES_hh_tes_in!M31=0,0,1000*11630*RES_hh_tes_in!M31/RES_hh_num_in!M31)</f>
        <v>443.15135825998595</v>
      </c>
      <c r="N31" s="72">
        <f>IF(RES_hh_tes_in!N31=0,0,1000*11630*RES_hh_tes_in!N31/RES_hh_num_in!N31)</f>
        <v>439.93124111492153</v>
      </c>
      <c r="O31" s="72">
        <f>IF(RES_hh_tes_in!O31=0,0,1000*11630*RES_hh_tes_in!O31/RES_hh_num_in!O31)</f>
        <v>441.11250929168818</v>
      </c>
      <c r="P31" s="72">
        <f>IF(RES_hh_tes_in!P31=0,0,1000*11630*RES_hh_tes_in!P31/RES_hh_num_in!P31)</f>
        <v>444.18300495998676</v>
      </c>
      <c r="Q31" s="72">
        <f>IF(RES_hh_tes_in!Q31=0,0,1000*11630*RES_hh_tes_in!Q31/RES_hh_num_in!Q31)</f>
        <v>446.26559242164819</v>
      </c>
      <c r="R31" s="72">
        <f>IF(RES_hh_tes_in!R31=0,0,1000*11630*RES_hh_tes_in!R31/RES_hh_num_in!R31)</f>
        <v>449.20848404951204</v>
      </c>
      <c r="S31" s="72">
        <f>IF(RES_hh_tes_in!S31=0,0,1000*11630*RES_hh_tes_in!S31/RES_hh_num_in!S31)</f>
        <v>451.22642702696561</v>
      </c>
      <c r="T31" s="72">
        <f>IF(RES_hh_tes_in!T31=0,0,1000*11630*RES_hh_tes_in!T31/RES_hh_num_in!T31)</f>
        <v>446.6322564352115</v>
      </c>
      <c r="U31" s="72">
        <f>IF(RES_hh_tes_in!U31=0,0,1000*11630*RES_hh_tes_in!U31/RES_hh_num_in!U31)</f>
        <v>438.61037384931103</v>
      </c>
      <c r="V31" s="72">
        <f>IF(RES_hh_tes_in!V31=0,0,1000*11630*RES_hh_tes_in!V31/RES_hh_num_in!V31)</f>
        <v>592.810836681046</v>
      </c>
      <c r="W31" s="72">
        <f>IF(RES_hh_tes_in!W31=0,0,1000*11630*RES_hh_tes_in!W31/RES_hh_num_in!W31)</f>
        <v>543.09005287123045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591.12301006855046</v>
      </c>
      <c r="D32" s="77">
        <f>IF(RES_hh_tes_in!D32=0,0,1000*11630*RES_hh_tes_in!D32/RES_hh_num_in!D32)</f>
        <v>480.46114838258222</v>
      </c>
      <c r="E32" s="77">
        <f>IF(RES_hh_tes_in!E32=0,0,1000*11630*RES_hh_tes_in!E32/RES_hh_num_in!E32)</f>
        <v>769.65655585770787</v>
      </c>
      <c r="F32" s="77">
        <f>IF(RES_hh_tes_in!F32=0,0,1000*11630*RES_hh_tes_in!F32/RES_hh_num_in!F32)</f>
        <v>683.46441917445873</v>
      </c>
      <c r="G32" s="77">
        <f>IF(RES_hh_tes_in!G32=0,0,1000*11630*RES_hh_tes_in!G32/RES_hh_num_in!G32)</f>
        <v>624.15751120020866</v>
      </c>
      <c r="H32" s="77">
        <f>IF(RES_hh_tes_in!H32=0,0,1000*11630*RES_hh_tes_in!H32/RES_hh_num_in!H32)</f>
        <v>606.91016476809114</v>
      </c>
      <c r="I32" s="77">
        <f>IF(RES_hh_tes_in!I32=0,0,1000*11630*RES_hh_tes_in!I32/RES_hh_num_in!I32)</f>
        <v>595.5704484800292</v>
      </c>
      <c r="J32" s="77">
        <f>IF(RES_hh_tes_in!J32=0,0,1000*11630*RES_hh_tes_in!J32/RES_hh_num_in!J32)</f>
        <v>657.71643795240766</v>
      </c>
      <c r="K32" s="77">
        <f>IF(RES_hh_tes_in!K32=0,0,1000*11630*RES_hh_tes_in!K32/RES_hh_num_in!K32)</f>
        <v>455.00235842088443</v>
      </c>
      <c r="L32" s="77">
        <f>IF(RES_hh_tes_in!L32=0,0,1000*11630*RES_hh_tes_in!L32/RES_hh_num_in!L32)</f>
        <v>420.93353646501328</v>
      </c>
      <c r="M32" s="77">
        <f>IF(RES_hh_tes_in!M32=0,0,1000*11630*RES_hh_tes_in!M32/RES_hh_num_in!M32)</f>
        <v>445.17608947534586</v>
      </c>
      <c r="N32" s="77">
        <f>IF(RES_hh_tes_in!N32=0,0,1000*11630*RES_hh_tes_in!N32/RES_hh_num_in!N32)</f>
        <v>432.74808154799609</v>
      </c>
      <c r="O32" s="77">
        <f>IF(RES_hh_tes_in!O32=0,0,1000*11630*RES_hh_tes_in!O32/RES_hh_num_in!O32)</f>
        <v>434.83914675659622</v>
      </c>
      <c r="P32" s="77">
        <f>IF(RES_hh_tes_in!P32=0,0,1000*11630*RES_hh_tes_in!P32/RES_hh_num_in!P32)</f>
        <v>442.9595665449562</v>
      </c>
      <c r="Q32" s="77">
        <f>IF(RES_hh_tes_in!Q32=0,0,1000*11630*RES_hh_tes_in!Q32/RES_hh_num_in!Q32)</f>
        <v>451.2156750786632</v>
      </c>
      <c r="R32" s="77">
        <f>IF(RES_hh_tes_in!R32=0,0,1000*11630*RES_hh_tes_in!R32/RES_hh_num_in!R32)</f>
        <v>449.61007075310209</v>
      </c>
      <c r="S32" s="77">
        <f>IF(RES_hh_tes_in!S32=0,0,1000*11630*RES_hh_tes_in!S32/RES_hh_num_in!S32)</f>
        <v>453.84539790763984</v>
      </c>
      <c r="T32" s="77">
        <f>IF(RES_hh_tes_in!T32=0,0,1000*11630*RES_hh_tes_in!T32/RES_hh_num_in!T32)</f>
        <v>452.55467553209706</v>
      </c>
      <c r="U32" s="77">
        <f>IF(RES_hh_tes_in!U32=0,0,1000*11630*RES_hh_tes_in!U32/RES_hh_num_in!U32)</f>
        <v>453.45463071978128</v>
      </c>
      <c r="V32" s="77">
        <f>IF(RES_hh_tes_in!V32=0,0,1000*11630*RES_hh_tes_in!V32/RES_hh_num_in!V32)</f>
        <v>573.2898779909591</v>
      </c>
      <c r="W32" s="77">
        <f>IF(RES_hh_tes_in!W32=0,0,1000*11630*RES_hh_tes_in!W32/RES_hh_num_in!W32)</f>
        <v>554.99585976825438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1762.9854725214504</v>
      </c>
      <c r="D3" s="65">
        <f>IF(RES_hh_emi_in!D3=0,0,1000000*RES_hh_emi_in!D3/RES_hh_num_in!D3)</f>
        <v>2082.7031482349521</v>
      </c>
      <c r="E3" s="65">
        <f>IF(RES_hh_emi_in!E3=0,0,1000000*RES_hh_emi_in!E3/RES_hh_num_in!E3)</f>
        <v>2657.5070899697789</v>
      </c>
      <c r="F3" s="65">
        <f>IF(RES_hh_emi_in!F3=0,0,1000000*RES_hh_emi_in!F3/RES_hh_num_in!F3)</f>
        <v>1902.2323723002053</v>
      </c>
      <c r="G3" s="65">
        <f>IF(RES_hh_emi_in!G3=0,0,1000000*RES_hh_emi_in!G3/RES_hh_num_in!G3)</f>
        <v>415.53940013948574</v>
      </c>
      <c r="H3" s="65">
        <f>IF(RES_hh_emi_in!H3=0,0,1000000*RES_hh_emi_in!H3/RES_hh_num_in!H3)</f>
        <v>437.11770034281363</v>
      </c>
      <c r="I3" s="65">
        <f>IF(RES_hh_emi_in!I3=0,0,1000000*RES_hh_emi_in!I3/RES_hh_num_in!I3)</f>
        <v>327.26936649335931</v>
      </c>
      <c r="J3" s="65">
        <f>IF(RES_hh_emi_in!J3=0,0,1000000*RES_hh_emi_in!J3/RES_hh_num_in!J3)</f>
        <v>1385.8323487720661</v>
      </c>
      <c r="K3" s="65">
        <f>IF(RES_hh_emi_in!K3=0,0,1000000*RES_hh_emi_in!K3/RES_hh_num_in!K3)</f>
        <v>1219.3098872031208</v>
      </c>
      <c r="L3" s="65">
        <f>IF(RES_hh_emi_in!L3=0,0,1000000*RES_hh_emi_in!L3/RES_hh_num_in!L3)</f>
        <v>1278.3015770888444</v>
      </c>
      <c r="M3" s="65">
        <f>IF(RES_hh_emi_in!M3=0,0,1000000*RES_hh_emi_in!M3/RES_hh_num_in!M3)</f>
        <v>839.23730434088964</v>
      </c>
      <c r="N3" s="65">
        <f>IF(RES_hh_emi_in!N3=0,0,1000000*RES_hh_emi_in!N3/RES_hh_num_in!N3)</f>
        <v>656.4060247364971</v>
      </c>
      <c r="O3" s="65">
        <f>IF(RES_hh_emi_in!O3=0,0,1000000*RES_hh_emi_in!O3/RES_hh_num_in!O3)</f>
        <v>464.35923621493561</v>
      </c>
      <c r="P3" s="65">
        <f>IF(RES_hh_emi_in!P3=0,0,1000000*RES_hh_emi_in!P3/RES_hh_num_in!P3)</f>
        <v>216.79587501238979</v>
      </c>
      <c r="Q3" s="65">
        <f>IF(RES_hh_emi_in!Q3=0,0,1000000*RES_hh_emi_in!Q3/RES_hh_num_in!Q3)</f>
        <v>389.54175562188527</v>
      </c>
      <c r="R3" s="65">
        <f>IF(RES_hh_emi_in!R3=0,0,1000000*RES_hh_emi_in!R3/RES_hh_num_in!R3)</f>
        <v>541.08654235674453</v>
      </c>
      <c r="S3" s="65">
        <f>IF(RES_hh_emi_in!S3=0,0,1000000*RES_hh_emi_in!S3/RES_hh_num_in!S3)</f>
        <v>790.83036162367659</v>
      </c>
      <c r="T3" s="65">
        <f>IF(RES_hh_emi_in!T3=0,0,1000000*RES_hh_emi_in!T3/RES_hh_num_in!T3)</f>
        <v>711.45562492830425</v>
      </c>
      <c r="U3" s="65">
        <f>IF(RES_hh_emi_in!U3=0,0,1000000*RES_hh_emi_in!U3/RES_hh_num_in!U3)</f>
        <v>491.17225765135311</v>
      </c>
      <c r="V3" s="65">
        <f>IF(RES_hh_emi_in!V3=0,0,1000000*RES_hh_emi_in!V3/RES_hh_num_in!V3)</f>
        <v>303.25269799278402</v>
      </c>
      <c r="W3" s="65">
        <f>IF(RES_hh_emi_in!W3=0,0,1000000*RES_hh_emi_in!W3/RES_hh_num_in!W3)</f>
        <v>247.80935777355472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1545.4675570926329</v>
      </c>
      <c r="D4" s="69">
        <f>IF(RES_hh_emi_in!D4=0,0,1000000*RES_hh_emi_in!D4/RES_hh_num_in!D4)</f>
        <v>1782.5290364973703</v>
      </c>
      <c r="E4" s="69">
        <f>IF(RES_hh_emi_in!E4=0,0,1000000*RES_hh_emi_in!E4/RES_hh_num_in!E4)</f>
        <v>2395.7241003367494</v>
      </c>
      <c r="F4" s="69">
        <f>IF(RES_hh_emi_in!F4=0,0,1000000*RES_hh_emi_in!F4/RES_hh_num_in!F4)</f>
        <v>1674.7510643077649</v>
      </c>
      <c r="G4" s="69">
        <f>IF(RES_hh_emi_in!G4=0,0,1000000*RES_hh_emi_in!G4/RES_hh_num_in!G4)</f>
        <v>245.77524047501231</v>
      </c>
      <c r="H4" s="69">
        <f>IF(RES_hh_emi_in!H4=0,0,1000000*RES_hh_emi_in!H4/RES_hh_num_in!H4)</f>
        <v>299.70509656665087</v>
      </c>
      <c r="I4" s="69">
        <f>IF(RES_hh_emi_in!I4=0,0,1000000*RES_hh_emi_in!I4/RES_hh_num_in!I4)</f>
        <v>192.10915101089319</v>
      </c>
      <c r="J4" s="69">
        <f>IF(RES_hh_emi_in!J4=0,0,1000000*RES_hh_emi_in!J4/RES_hh_num_in!J4)</f>
        <v>1137.1561306353647</v>
      </c>
      <c r="K4" s="69">
        <f>IF(RES_hh_emi_in!K4=0,0,1000000*RES_hh_emi_in!K4/RES_hh_num_in!K4)</f>
        <v>972.75586611769052</v>
      </c>
      <c r="L4" s="69">
        <f>IF(RES_hh_emi_in!L4=0,0,1000000*RES_hh_emi_in!L4/RES_hh_num_in!L4)</f>
        <v>1053.3896632250708</v>
      </c>
      <c r="M4" s="69">
        <f>IF(RES_hh_emi_in!M4=0,0,1000000*RES_hh_emi_in!M4/RES_hh_num_in!M4)</f>
        <v>661.92719868650966</v>
      </c>
      <c r="N4" s="69">
        <f>IF(RES_hh_emi_in!N4=0,0,1000000*RES_hh_emi_in!N4/RES_hh_num_in!N4)</f>
        <v>504.30099358241972</v>
      </c>
      <c r="O4" s="69">
        <f>IF(RES_hh_emi_in!O4=0,0,1000000*RES_hh_emi_in!O4/RES_hh_num_in!O4)</f>
        <v>341.33679667926208</v>
      </c>
      <c r="P4" s="69">
        <f>IF(RES_hh_emi_in!P4=0,0,1000000*RES_hh_emi_in!P4/RES_hh_num_in!P4)</f>
        <v>123.08486891027627</v>
      </c>
      <c r="Q4" s="69">
        <f>IF(RES_hh_emi_in!Q4=0,0,1000000*RES_hh_emi_in!Q4/RES_hh_num_in!Q4)</f>
        <v>257.07610781659264</v>
      </c>
      <c r="R4" s="69">
        <f>IF(RES_hh_emi_in!R4=0,0,1000000*RES_hh_emi_in!R4/RES_hh_num_in!R4)</f>
        <v>384.10574996006102</v>
      </c>
      <c r="S4" s="69">
        <f>IF(RES_hh_emi_in!S4=0,0,1000000*RES_hh_emi_in!S4/RES_hh_num_in!S4)</f>
        <v>616.6146786451576</v>
      </c>
      <c r="T4" s="69">
        <f>IF(RES_hh_emi_in!T4=0,0,1000000*RES_hh_emi_in!T4/RES_hh_num_in!T4)</f>
        <v>553.19130792177452</v>
      </c>
      <c r="U4" s="69">
        <f>IF(RES_hh_emi_in!U4=0,0,1000000*RES_hh_emi_in!U4/RES_hh_num_in!U4)</f>
        <v>363.22051315871164</v>
      </c>
      <c r="V4" s="69">
        <f>IF(RES_hh_emi_in!V4=0,0,1000000*RES_hh_emi_in!V4/RES_hh_num_in!V4)</f>
        <v>186.78485628989384</v>
      </c>
      <c r="W4" s="69">
        <f>IF(RES_hh_emi_in!W4=0,0,1000000*RES_hh_emi_in!W4/RES_hh_num_in!W4)</f>
        <v>151.40064544943064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3141.6687199009812</v>
      </c>
      <c r="D6" s="72">
        <f>IF(RES_hh_emi_in!D6=0,0,1000000*RES_hh_emi_in!D6/RES_hh_num_in!D6)</f>
        <v>3639.7788725159708</v>
      </c>
      <c r="E6" s="72">
        <f>IF(RES_hh_emi_in!E6=0,0,1000000*RES_hh_emi_in!E6/RES_hh_num_in!E6)</f>
        <v>4672.563405442068</v>
      </c>
      <c r="F6" s="72">
        <f>IF(RES_hh_emi_in!F6=0,0,1000000*RES_hh_emi_in!F6/RES_hh_num_in!F6)</f>
        <v>3788.1319059195052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3004.9322306184708</v>
      </c>
      <c r="J6" s="72">
        <f>IF(RES_hh_emi_in!J6=0,0,1000000*RES_hh_emi_in!J6/RES_hh_num_in!J6)</f>
        <v>4028.8365450351243</v>
      </c>
      <c r="K6" s="72">
        <f>IF(RES_hh_emi_in!K6=0,0,1000000*RES_hh_emi_in!K6/RES_hh_num_in!K6)</f>
        <v>2664.122674758511</v>
      </c>
      <c r="L6" s="72">
        <f>IF(RES_hh_emi_in!L6=0,0,1000000*RES_hh_emi_in!L6/RES_hh_num_in!L6)</f>
        <v>2647.6473816399134</v>
      </c>
      <c r="M6" s="72">
        <f>IF(RES_hh_emi_in!M6=0,0,1000000*RES_hh_emi_in!M6/RES_hh_num_in!M6)</f>
        <v>3035.8331486490661</v>
      </c>
      <c r="N6" s="72">
        <f>IF(RES_hh_emi_in!N6=0,0,1000000*RES_hh_emi_in!N6/RES_hh_num_in!N6)</f>
        <v>2632.8236073472972</v>
      </c>
      <c r="O6" s="72">
        <f>IF(RES_hh_emi_in!O6=0,0,1000000*RES_hh_emi_in!O6/RES_hh_num_in!O6)</f>
        <v>1825.0164040263194</v>
      </c>
      <c r="P6" s="72">
        <f>IF(RES_hh_emi_in!P6=0,0,1000000*RES_hh_emi_in!P6/RES_hh_num_in!P6)</f>
        <v>987.04150301173615</v>
      </c>
      <c r="Q6" s="72">
        <f>IF(RES_hh_emi_in!Q6=0,0,1000000*RES_hh_emi_in!Q6/RES_hh_num_in!Q6)</f>
        <v>2020.2395576491663</v>
      </c>
      <c r="R6" s="72">
        <f>IF(RES_hh_emi_in!R6=0,0,1000000*RES_hh_emi_in!R6/RES_hh_num_in!R6)</f>
        <v>1957.0338825087833</v>
      </c>
      <c r="S6" s="72">
        <f>IF(RES_hh_emi_in!S6=0,0,1000000*RES_hh_emi_in!S6/RES_hh_num_in!S6)</f>
        <v>1959.737656638167</v>
      </c>
      <c r="T6" s="72">
        <f>IF(RES_hh_emi_in!T6=0,0,1000000*RES_hh_emi_in!T6/RES_hh_num_in!T6)</f>
        <v>1587.3932668690334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1575.0524865715531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3979.9809846123617</v>
      </c>
      <c r="D7" s="72">
        <f>IF(RES_hh_emi_in!D7=0,0,1000000*RES_hh_emi_in!D7/RES_hh_num_in!D7)</f>
        <v>4609.0283002468341</v>
      </c>
      <c r="E7" s="72">
        <f>IF(RES_hh_emi_in!E7=0,0,1000000*RES_hh_emi_in!E7/RES_hh_num_in!E7)</f>
        <v>5062.2072594896426</v>
      </c>
      <c r="F7" s="72">
        <f>IF(RES_hh_emi_in!F7=0,0,1000000*RES_hh_emi_in!F7/RES_hh_num_in!F7)</f>
        <v>4835.9650945499934</v>
      </c>
      <c r="G7" s="72">
        <f>IF(RES_hh_emi_in!G7=0,0,1000000*RES_hh_emi_in!G7/RES_hh_num_in!G7)</f>
        <v>0</v>
      </c>
      <c r="H7" s="72">
        <f>IF(RES_hh_emi_in!H7=0,0,1000000*RES_hh_emi_in!H7/RES_hh_num_in!H7)</f>
        <v>4299.4682936314248</v>
      </c>
      <c r="I7" s="72">
        <f>IF(RES_hh_emi_in!I7=0,0,1000000*RES_hh_emi_in!I7/RES_hh_num_in!I7)</f>
        <v>0</v>
      </c>
      <c r="J7" s="72">
        <f>IF(RES_hh_emi_in!J7=0,0,1000000*RES_hh_emi_in!J7/RES_hh_num_in!J7)</f>
        <v>3929.2026162470379</v>
      </c>
      <c r="K7" s="72">
        <f>IF(RES_hh_emi_in!K7=0,0,1000000*RES_hh_emi_in!K7/RES_hh_num_in!K7)</f>
        <v>3626.7228705867115</v>
      </c>
      <c r="L7" s="72">
        <f>IF(RES_hh_emi_in!L7=0,0,1000000*RES_hh_emi_in!L7/RES_hh_num_in!L7)</f>
        <v>3827.1363561789067</v>
      </c>
      <c r="M7" s="72">
        <f>IF(RES_hh_emi_in!M7=0,0,1000000*RES_hh_emi_in!M7/RES_hh_num_in!M7)</f>
        <v>3319.1967627126151</v>
      </c>
      <c r="N7" s="72">
        <f>IF(RES_hh_emi_in!N7=0,0,1000000*RES_hh_emi_in!N7/RES_hh_num_in!N7)</f>
        <v>2936.7610039303454</v>
      </c>
      <c r="O7" s="72">
        <f>IF(RES_hh_emi_in!O7=0,0,1000000*RES_hh_emi_in!O7/RES_hh_num_in!O7)</f>
        <v>2539.2404550904948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2060.8253441652023</v>
      </c>
      <c r="S7" s="72">
        <f>IF(RES_hh_emi_in!S7=0,0,1000000*RES_hh_emi_in!S7/RES_hh_num_in!S7)</f>
        <v>1970.4977769738282</v>
      </c>
      <c r="T7" s="72">
        <f>IF(RES_hh_emi_in!T7=0,0,1000000*RES_hh_emi_in!T7/RES_hh_num_in!T7)</f>
        <v>1809.8678564394338</v>
      </c>
      <c r="U7" s="72">
        <f>IF(RES_hh_emi_in!U7=0,0,1000000*RES_hh_emi_in!U7/RES_hh_num_in!U7)</f>
        <v>1750.8159991256839</v>
      </c>
      <c r="V7" s="72">
        <f>IF(RES_hh_emi_in!V7=0,0,1000000*RES_hh_emi_in!V7/RES_hh_num_in!V7)</f>
        <v>1999.1740240824431</v>
      </c>
      <c r="W7" s="72">
        <f>IF(RES_hh_emi_in!W7=0,0,1000000*RES_hh_emi_in!W7/RES_hh_num_in!W7)</f>
        <v>1537.1132478118011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2960.3857001800493</v>
      </c>
      <c r="D8" s="72">
        <f>IF(RES_hh_emi_in!D8=0,0,1000000*RES_hh_emi_in!D8/RES_hh_num_in!D8)</f>
        <v>2754.8550232070343</v>
      </c>
      <c r="E8" s="72">
        <f>IF(RES_hh_emi_in!E8=0,0,1000000*RES_hh_emi_in!E8/RES_hh_num_in!E8)</f>
        <v>3095.2104436368818</v>
      </c>
      <c r="F8" s="72">
        <f>IF(RES_hh_emi_in!F8=0,0,1000000*RES_hh_emi_in!F8/RES_hh_num_in!F8)</f>
        <v>3132.8412080387225</v>
      </c>
      <c r="G8" s="72">
        <f>IF(RES_hh_emi_in!G8=0,0,1000000*RES_hh_emi_in!G8/RES_hh_num_in!G8)</f>
        <v>3078.9972651288913</v>
      </c>
      <c r="H8" s="72">
        <f>IF(RES_hh_emi_in!H8=0,0,1000000*RES_hh_emi_in!H8/RES_hh_num_in!H8)</f>
        <v>2565.4768882545391</v>
      </c>
      <c r="I8" s="72">
        <f>IF(RES_hh_emi_in!I8=0,0,1000000*RES_hh_emi_in!I8/RES_hh_num_in!I8)</f>
        <v>2337.1961289017645</v>
      </c>
      <c r="J8" s="72">
        <f>IF(RES_hh_emi_in!J8=0,0,1000000*RES_hh_emi_in!J8/RES_hh_num_in!J8)</f>
        <v>2545.4605355759172</v>
      </c>
      <c r="K8" s="72">
        <f>IF(RES_hh_emi_in!K8=0,0,1000000*RES_hh_emi_in!K8/RES_hh_num_in!K8)</f>
        <v>2321.0795306543232</v>
      </c>
      <c r="L8" s="72">
        <f>IF(RES_hh_emi_in!L8=0,0,1000000*RES_hh_emi_in!L8/RES_hh_num_in!L8)</f>
        <v>2291.9907740518465</v>
      </c>
      <c r="M8" s="72">
        <f>IF(RES_hh_emi_in!M8=0,0,1000000*RES_hh_emi_in!M8/RES_hh_num_in!M8)</f>
        <v>2165.6432250907415</v>
      </c>
      <c r="N8" s="72">
        <f>IF(RES_hh_emi_in!N8=0,0,1000000*RES_hh_emi_in!N8/RES_hh_num_in!N8)</f>
        <v>1997.8941407142163</v>
      </c>
      <c r="O8" s="72">
        <f>IF(RES_hh_emi_in!O8=0,0,1000000*RES_hh_emi_in!O8/RES_hh_num_in!O8)</f>
        <v>1810.685930275715</v>
      </c>
      <c r="P8" s="72">
        <f>IF(RES_hh_emi_in!P8=0,0,1000000*RES_hh_emi_in!P8/RES_hh_num_in!P8)</f>
        <v>1223.7720684879578</v>
      </c>
      <c r="Q8" s="72">
        <f>IF(RES_hh_emi_in!Q8=0,0,1000000*RES_hh_emi_in!Q8/RES_hh_num_in!Q8)</f>
        <v>1407.4390504942965</v>
      </c>
      <c r="R8" s="72">
        <f>IF(RES_hh_emi_in!R8=0,0,1000000*RES_hh_emi_in!R8/RES_hh_num_in!R8)</f>
        <v>1522.7741461177093</v>
      </c>
      <c r="S8" s="72">
        <f>IF(RES_hh_emi_in!S8=0,0,1000000*RES_hh_emi_in!S8/RES_hh_num_in!S8)</f>
        <v>1489.6929849153305</v>
      </c>
      <c r="T8" s="72">
        <f>IF(RES_hh_emi_in!T8=0,0,1000000*RES_hh_emi_in!T8/RES_hh_num_in!T8)</f>
        <v>1318.2415396403956</v>
      </c>
      <c r="U8" s="72">
        <f>IF(RES_hh_emi_in!U8=0,0,1000000*RES_hh_emi_in!U8/RES_hh_num_in!U8)</f>
        <v>1192.231003791888</v>
      </c>
      <c r="V8" s="72">
        <f>IF(RES_hh_emi_in!V8=0,0,1000000*RES_hh_emi_in!V8/RES_hh_num_in!V8)</f>
        <v>1206.408755255866</v>
      </c>
      <c r="W8" s="72">
        <f>IF(RES_hh_emi_in!W8=0,0,1000000*RES_hh_emi_in!W8/RES_hh_num_in!W8)</f>
        <v>1186.5413866920708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125.9212446564589</v>
      </c>
      <c r="D17" s="69">
        <f>IF(RES_hh_emi_in!D17=0,0,1000000*RES_hh_emi_in!D17/RES_hh_num_in!D17)</f>
        <v>190.71010027492613</v>
      </c>
      <c r="E17" s="69">
        <f>IF(RES_hh_emi_in!E17=0,0,1000000*RES_hh_emi_in!E17/RES_hh_num_in!E17)</f>
        <v>170.28546102730363</v>
      </c>
      <c r="F17" s="69">
        <f>IF(RES_hh_emi_in!F17=0,0,1000000*RES_hh_emi_in!F17/RES_hh_num_in!F17)</f>
        <v>140.47141551879619</v>
      </c>
      <c r="G17" s="69">
        <f>IF(RES_hh_emi_in!G17=0,0,1000000*RES_hh_emi_in!G17/RES_hh_num_in!G17)</f>
        <v>66.132625893617899</v>
      </c>
      <c r="H17" s="69">
        <f>IF(RES_hh_emi_in!H17=0,0,1000000*RES_hh_emi_in!H17/RES_hh_num_in!H17)</f>
        <v>57.515442479314778</v>
      </c>
      <c r="I17" s="69">
        <f>IF(RES_hh_emi_in!I17=0,0,1000000*RES_hh_emi_in!I17/RES_hh_num_in!I17)</f>
        <v>51.39384391377709</v>
      </c>
      <c r="J17" s="69">
        <f>IF(RES_hh_emi_in!J17=0,0,1000000*RES_hh_emi_in!J17/RES_hh_num_in!J17)</f>
        <v>161.67060872269593</v>
      </c>
      <c r="K17" s="69">
        <f>IF(RES_hh_emi_in!K17=0,0,1000000*RES_hh_emi_in!K17/RES_hh_num_in!K17)</f>
        <v>144.21984910449751</v>
      </c>
      <c r="L17" s="69">
        <f>IF(RES_hh_emi_in!L17=0,0,1000000*RES_hh_emi_in!L17/RES_hh_num_in!L17)</f>
        <v>151.76182825256529</v>
      </c>
      <c r="M17" s="69">
        <f>IF(RES_hh_emi_in!M17=0,0,1000000*RES_hh_emi_in!M17/RES_hh_num_in!M17)</f>
        <v>109.97377758795899</v>
      </c>
      <c r="N17" s="69">
        <f>IF(RES_hh_emi_in!N17=0,0,1000000*RES_hh_emi_in!N17/RES_hh_num_in!N17)</f>
        <v>98.309806206150526</v>
      </c>
      <c r="O17" s="69">
        <f>IF(RES_hh_emi_in!O17=0,0,1000000*RES_hh_emi_in!O17/RES_hh_num_in!O17)</f>
        <v>69.771824496354995</v>
      </c>
      <c r="P17" s="69">
        <f>IF(RES_hh_emi_in!P17=0,0,1000000*RES_hh_emi_in!P17/RES_hh_num_in!P17)</f>
        <v>42.473416455676016</v>
      </c>
      <c r="Q17" s="69">
        <f>IF(RES_hh_emi_in!Q17=0,0,1000000*RES_hh_emi_in!Q17/RES_hh_num_in!Q17)</f>
        <v>79.848563580841272</v>
      </c>
      <c r="R17" s="69">
        <f>IF(RES_hh_emi_in!R17=0,0,1000000*RES_hh_emi_in!R17/RES_hh_num_in!R17)</f>
        <v>100.54698679737844</v>
      </c>
      <c r="S17" s="69">
        <f>IF(RES_hh_emi_in!S17=0,0,1000000*RES_hh_emi_in!S17/RES_hh_num_in!S17)</f>
        <v>112.30638750529504</v>
      </c>
      <c r="T17" s="69">
        <f>IF(RES_hh_emi_in!T17=0,0,1000000*RES_hh_emi_in!T17/RES_hh_num_in!T17)</f>
        <v>103.77489996729042</v>
      </c>
      <c r="U17" s="69">
        <f>IF(RES_hh_emi_in!U17=0,0,1000000*RES_hh_emi_in!U17/RES_hh_num_in!U17)</f>
        <v>81.807967353183216</v>
      </c>
      <c r="V17" s="69">
        <f>IF(RES_hh_emi_in!V17=0,0,1000000*RES_hh_emi_in!V17/RES_hh_num_in!V17)</f>
        <v>49.735407641726766</v>
      </c>
      <c r="W17" s="69">
        <f>IF(RES_hh_emi_in!W17=0,0,1000000*RES_hh_emi_in!W17/RES_hh_num_in!W17)</f>
        <v>41.245369207594699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531.76149095810763</v>
      </c>
      <c r="D19" s="72">
        <f>IF(RES_hh_emi_in!D19=0,0,1000000*RES_hh_emi_in!D19/RES_hh_num_in!D19)</f>
        <v>679.49400717997992</v>
      </c>
      <c r="E19" s="72">
        <f>IF(RES_hh_emi_in!E19=0,0,1000000*RES_hh_emi_in!E19/RES_hh_num_in!E19)</f>
        <v>637.26653637003017</v>
      </c>
      <c r="F19" s="72">
        <f>IF(RES_hh_emi_in!F19=0,0,1000000*RES_hh_emi_in!F19/RES_hh_num_in!F19)</f>
        <v>625.91369717532643</v>
      </c>
      <c r="G19" s="72">
        <f>IF(RES_hh_emi_in!G19=0,0,1000000*RES_hh_emi_in!G19/RES_hh_num_in!G19)</f>
        <v>683.38602557816523</v>
      </c>
      <c r="H19" s="72">
        <f>IF(RES_hh_emi_in!H19=0,0,1000000*RES_hh_emi_in!H19/RES_hh_num_in!H19)</f>
        <v>597.61844222855223</v>
      </c>
      <c r="I19" s="72">
        <f>IF(RES_hh_emi_in!I19=0,0,1000000*RES_hh_emi_in!I19/RES_hh_num_in!I19)</f>
        <v>616.07556776127194</v>
      </c>
      <c r="J19" s="72">
        <f>IF(RES_hh_emi_in!J19=0,0,1000000*RES_hh_emi_in!J19/RES_hh_num_in!J19)</f>
        <v>681.03170107609481</v>
      </c>
      <c r="K19" s="72">
        <f>IF(RES_hh_emi_in!K19=0,0,1000000*RES_hh_emi_in!K19/RES_hh_num_in!K19)</f>
        <v>621.72671478894995</v>
      </c>
      <c r="L19" s="72">
        <f>IF(RES_hh_emi_in!L19=0,0,1000000*RES_hh_emi_in!L19/RES_hh_num_in!L19)</f>
        <v>597.80118166412115</v>
      </c>
      <c r="M19" s="72">
        <f>IF(RES_hh_emi_in!M19=0,0,1000000*RES_hh_emi_in!M19/RES_hh_num_in!M19)</f>
        <v>719.14525161515758</v>
      </c>
      <c r="N19" s="72">
        <f>IF(RES_hh_emi_in!N19=0,0,1000000*RES_hh_emi_in!N19/RES_hh_num_in!N19)</f>
        <v>627.4173848516233</v>
      </c>
      <c r="O19" s="72">
        <f>IF(RES_hh_emi_in!O19=0,0,1000000*RES_hh_emi_in!O19/RES_hh_num_in!O19)</f>
        <v>497.67035790063278</v>
      </c>
      <c r="P19" s="72">
        <f>IF(RES_hh_emi_in!P19=0,0,1000000*RES_hh_emi_in!P19/RES_hh_num_in!P19)</f>
        <v>380.41311180663752</v>
      </c>
      <c r="Q19" s="72">
        <f>IF(RES_hh_emi_in!Q19=0,0,1000000*RES_hh_emi_in!Q19/RES_hh_num_in!Q19)</f>
        <v>571.95414640043941</v>
      </c>
      <c r="R19" s="72">
        <f>IF(RES_hh_emi_in!R19=0,0,1000000*RES_hh_emi_in!R19/RES_hh_num_in!R19)</f>
        <v>492.19372642193667</v>
      </c>
      <c r="S19" s="72">
        <f>IF(RES_hh_emi_in!S19=0,0,1000000*RES_hh_emi_in!S19/RES_hh_num_in!S19)</f>
        <v>521.04744489464429</v>
      </c>
      <c r="T19" s="72">
        <f>IF(RES_hh_emi_in!T19=0,0,1000000*RES_hh_emi_in!T19/RES_hh_num_in!T19)</f>
        <v>485.04495490929992</v>
      </c>
      <c r="U19" s="72">
        <f>IF(RES_hh_emi_in!U19=0,0,1000000*RES_hh_emi_in!U19/RES_hh_num_in!U19)</f>
        <v>499.87014556955825</v>
      </c>
      <c r="V19" s="72">
        <f>IF(RES_hh_emi_in!V19=0,0,1000000*RES_hh_emi_in!V19/RES_hh_num_in!V19)</f>
        <v>324.41976382092219</v>
      </c>
      <c r="W19" s="72">
        <f>IF(RES_hh_emi_in!W19=0,0,1000000*RES_hh_emi_in!W19/RES_hh_num_in!W19)</f>
        <v>459.37803322374231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599.29021562220146</v>
      </c>
      <c r="D20" s="72">
        <f>IF(RES_hh_emi_in!D20=0,0,1000000*RES_hh_emi_in!D20/RES_hh_num_in!D20)</f>
        <v>804.45977936789848</v>
      </c>
      <c r="E20" s="72">
        <f>IF(RES_hh_emi_in!E20=0,0,1000000*RES_hh_emi_in!E20/RES_hh_num_in!E20)</f>
        <v>895.69994433987279</v>
      </c>
      <c r="F20" s="72">
        <f>IF(RES_hh_emi_in!F20=0,0,1000000*RES_hh_emi_in!F20/RES_hh_num_in!F20)</f>
        <v>921.35718097236247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823.58620991519524</v>
      </c>
      <c r="K20" s="72">
        <f>IF(RES_hh_emi_in!K20=0,0,1000000*RES_hh_emi_in!K20/RES_hh_num_in!K20)</f>
        <v>851.858561308346</v>
      </c>
      <c r="L20" s="72">
        <f>IF(RES_hh_emi_in!L20=0,0,1000000*RES_hh_emi_in!L20/RES_hh_num_in!L20)</f>
        <v>886.2943699368675</v>
      </c>
      <c r="M20" s="72">
        <f>IF(RES_hh_emi_in!M20=0,0,1000000*RES_hh_emi_in!M20/RES_hh_num_in!M20)</f>
        <v>787.44357307670111</v>
      </c>
      <c r="N20" s="72">
        <f>IF(RES_hh_emi_in!N20=0,0,1000000*RES_hh_emi_in!N20/RES_hh_num_in!N20)</f>
        <v>754.6443382303645</v>
      </c>
      <c r="O20" s="72">
        <f>IF(RES_hh_emi_in!O20=0,0,1000000*RES_hh_emi_in!O20/RES_hh_num_in!O20)</f>
        <v>687.69289819117921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590.85751991735799</v>
      </c>
      <c r="S20" s="72">
        <f>IF(RES_hh_emi_in!S20=0,0,1000000*RES_hh_emi_in!S20/RES_hh_num_in!S20)</f>
        <v>568.36943128890186</v>
      </c>
      <c r="T20" s="72">
        <f>IF(RES_hh_emi_in!T20=0,0,1000000*RES_hh_emi_in!T20/RES_hh_num_in!T20)</f>
        <v>563.33209789311627</v>
      </c>
      <c r="U20" s="72">
        <f>IF(RES_hh_emi_in!U20=0,0,1000000*RES_hh_emi_in!U20/RES_hh_num_in!U20)</f>
        <v>568.16001545821541</v>
      </c>
      <c r="V20" s="72">
        <f>IF(RES_hh_emi_in!V20=0,0,1000000*RES_hh_emi_in!V20/RES_hh_num_in!V20)</f>
        <v>588.79932052801951</v>
      </c>
      <c r="W20" s="72">
        <f>IF(RES_hh_emi_in!W20=0,0,1000000*RES_hh_emi_in!W20/RES_hh_num_in!W20)</f>
        <v>463.18186616865756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478.1807037052705</v>
      </c>
      <c r="D21" s="72">
        <f>IF(RES_hh_emi_in!D21=0,0,1000000*RES_hh_emi_in!D21/RES_hh_num_in!D21)</f>
        <v>520.334280516994</v>
      </c>
      <c r="E21" s="72">
        <f>IF(RES_hh_emi_in!E21=0,0,1000000*RES_hh_emi_in!E21/RES_hh_num_in!E21)</f>
        <v>579.22808837482705</v>
      </c>
      <c r="F21" s="72">
        <f>IF(RES_hh_emi_in!F21=0,0,1000000*RES_hh_emi_in!F21/RES_hh_num_in!F21)</f>
        <v>629.90308677201995</v>
      </c>
      <c r="G21" s="72">
        <f>IF(RES_hh_emi_in!G21=0,0,1000000*RES_hh_emi_in!G21/RES_hh_num_in!G21)</f>
        <v>540.30705080415385</v>
      </c>
      <c r="H21" s="72">
        <f>IF(RES_hh_emi_in!H21=0,0,1000000*RES_hh_emi_in!H21/RES_hh_num_in!H21)</f>
        <v>583.56569768307827</v>
      </c>
      <c r="I21" s="72">
        <f>IF(RES_hh_emi_in!I21=0,0,1000000*RES_hh_emi_in!I21/RES_hh_num_in!I21)</f>
        <v>490.08893579616887</v>
      </c>
      <c r="J21" s="72">
        <f>IF(RES_hh_emi_in!J21=0,0,1000000*RES_hh_emi_in!J21/RES_hh_num_in!J21)</f>
        <v>550.02191818244637</v>
      </c>
      <c r="K21" s="72">
        <f>IF(RES_hh_emi_in!K21=0,0,1000000*RES_hh_emi_in!K21/RES_hh_num_in!K21)</f>
        <v>556.40639428523684</v>
      </c>
      <c r="L21" s="72">
        <f>IF(RES_hh_emi_in!L21=0,0,1000000*RES_hh_emi_in!L21/RES_hh_num_in!L21)</f>
        <v>531.99607087639276</v>
      </c>
      <c r="M21" s="72">
        <f>IF(RES_hh_emi_in!M21=0,0,1000000*RES_hh_emi_in!M21/RES_hh_num_in!M21)</f>
        <v>518.13546031520468</v>
      </c>
      <c r="N21" s="72">
        <f>IF(RES_hh_emi_in!N21=0,0,1000000*RES_hh_emi_in!N21/RES_hh_num_in!N21)</f>
        <v>512.94335767054986</v>
      </c>
      <c r="O21" s="72">
        <f>IF(RES_hh_emi_in!O21=0,0,1000000*RES_hh_emi_in!O21/RES_hh_num_in!O21)</f>
        <v>483.39118854335214</v>
      </c>
      <c r="P21" s="72">
        <f>IF(RES_hh_emi_in!P21=0,0,1000000*RES_hh_emi_in!P21/RES_hh_num_in!P21)</f>
        <v>414.36530534416971</v>
      </c>
      <c r="Q21" s="72">
        <f>IF(RES_hh_emi_in!Q21=0,0,1000000*RES_hh_emi_in!Q21/RES_hh_num_in!Q21)</f>
        <v>409.72373774789321</v>
      </c>
      <c r="R21" s="72">
        <f>IF(RES_hh_emi_in!R21=0,0,1000000*RES_hh_emi_in!R21/RES_hh_num_in!R21)</f>
        <v>415.33147090044082</v>
      </c>
      <c r="S21" s="72">
        <f>IF(RES_hh_emi_in!S21=0,0,1000000*RES_hh_emi_in!S21/RES_hh_num_in!S21)</f>
        <v>414.81735428166985</v>
      </c>
      <c r="T21" s="72">
        <f>IF(RES_hh_emi_in!T21=0,0,1000000*RES_hh_emi_in!T21/RES_hh_num_in!T21)</f>
        <v>393.95705461299389</v>
      </c>
      <c r="U21" s="72">
        <f>IF(RES_hh_emi_in!U21=0,0,1000000*RES_hh_emi_in!U21/RES_hh_num_in!U21)</f>
        <v>374.55004551990635</v>
      </c>
      <c r="V21" s="72">
        <f>IF(RES_hh_emi_in!V21=0,0,1000000*RES_hh_emi_in!V21/RES_hh_num_in!V21)</f>
        <v>347.51579602757721</v>
      </c>
      <c r="W21" s="72">
        <f>IF(RES_hh_emi_in!W21=0,0,1000000*RES_hh_emi_in!W21/RES_hh_num_in!W21)</f>
        <v>348.23375477308412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91.596670772359033</v>
      </c>
      <c r="D27" s="69">
        <f>IF(RES_hh_emi_in!D27=0,0,1000000*RES_hh_emi_in!D27/RES_hh_num_in!D27)</f>
        <v>109.46401146265526</v>
      </c>
      <c r="E27" s="69">
        <f>IF(RES_hh_emi_in!E27=0,0,1000000*RES_hh_emi_in!E27/RES_hh_num_in!E27)</f>
        <v>91.497528605725918</v>
      </c>
      <c r="F27" s="69">
        <f>IF(RES_hh_emi_in!F27=0,0,1000000*RES_hh_emi_in!F27/RES_hh_num_in!F27)</f>
        <v>87.009892473644385</v>
      </c>
      <c r="G27" s="69">
        <f>IF(RES_hh_emi_in!G27=0,0,1000000*RES_hh_emi_in!G27/RES_hh_num_in!G27)</f>
        <v>103.63153377085551</v>
      </c>
      <c r="H27" s="69">
        <f>IF(RES_hh_emi_in!H27=0,0,1000000*RES_hh_emi_in!H27/RES_hh_num_in!H27)</f>
        <v>79.897161296847955</v>
      </c>
      <c r="I27" s="69">
        <f>IF(RES_hh_emi_in!I27=0,0,1000000*RES_hh_emi_in!I27/RES_hh_num_in!I27)</f>
        <v>83.766371568688982</v>
      </c>
      <c r="J27" s="69">
        <f>IF(RES_hh_emi_in!J27=0,0,1000000*RES_hh_emi_in!J27/RES_hh_num_in!J27)</f>
        <v>87.005609414005477</v>
      </c>
      <c r="K27" s="69">
        <f>IF(RES_hh_emi_in!K27=0,0,1000000*RES_hh_emi_in!K27/RES_hh_num_in!K27)</f>
        <v>102.33417198093278</v>
      </c>
      <c r="L27" s="69">
        <f>IF(RES_hh_emi_in!L27=0,0,1000000*RES_hh_emi_in!L27/RES_hh_num_in!L27)</f>
        <v>73.150085611208553</v>
      </c>
      <c r="M27" s="69">
        <f>IF(RES_hh_emi_in!M27=0,0,1000000*RES_hh_emi_in!M27/RES_hh_num_in!M27)</f>
        <v>67.336328066420947</v>
      </c>
      <c r="N27" s="69">
        <f>IF(RES_hh_emi_in!N27=0,0,1000000*RES_hh_emi_in!N27/RES_hh_num_in!N27)</f>
        <v>53.795224947926911</v>
      </c>
      <c r="O27" s="69">
        <f>IF(RES_hh_emi_in!O27=0,0,1000000*RES_hh_emi_in!O27/RES_hh_num_in!O27)</f>
        <v>53.250615039318497</v>
      </c>
      <c r="P27" s="69">
        <f>IF(RES_hh_emi_in!P27=0,0,1000000*RES_hh_emi_in!P27/RES_hh_num_in!P27)</f>
        <v>51.237589646437499</v>
      </c>
      <c r="Q27" s="69">
        <f>IF(RES_hh_emi_in!Q27=0,0,1000000*RES_hh_emi_in!Q27/RES_hh_num_in!Q27)</f>
        <v>52.617084224451375</v>
      </c>
      <c r="R27" s="69">
        <f>IF(RES_hh_emi_in!R27=0,0,1000000*RES_hh_emi_in!R27/RES_hh_num_in!R27)</f>
        <v>56.433805599305074</v>
      </c>
      <c r="S27" s="69">
        <f>IF(RES_hh_emi_in!S27=0,0,1000000*RES_hh_emi_in!S27/RES_hh_num_in!S27)</f>
        <v>61.909295473223871</v>
      </c>
      <c r="T27" s="69">
        <f>IF(RES_hh_emi_in!T27=0,0,1000000*RES_hh_emi_in!T27/RES_hh_num_in!T27)</f>
        <v>54.489417039239285</v>
      </c>
      <c r="U27" s="69">
        <f>IF(RES_hh_emi_in!U27=0,0,1000000*RES_hh_emi_in!U27/RES_hh_num_in!U27)</f>
        <v>46.143777139458265</v>
      </c>
      <c r="V27" s="69">
        <f>IF(RES_hh_emi_in!V27=0,0,1000000*RES_hh_emi_in!V27/RES_hh_num_in!V27)</f>
        <v>66.73243406116346</v>
      </c>
      <c r="W27" s="69">
        <f>IF(RES_hh_emi_in!W27=0,0,1000000*RES_hh_emi_in!W27/RES_hh_num_in!W27)</f>
        <v>55.163343116529376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223.44348116803312</v>
      </c>
      <c r="D29" s="72">
        <f>IF(RES_hh_emi_in!D29=0,0,1000000*RES_hh_emi_in!D29/RES_hh_num_in!D29)</f>
        <v>284.94731100092764</v>
      </c>
      <c r="E29" s="72">
        <f>IF(RES_hh_emi_in!E29=0,0,1000000*RES_hh_emi_in!E29/RES_hh_num_in!E29)</f>
        <v>223.21092734525143</v>
      </c>
      <c r="F29" s="72">
        <f>IF(RES_hh_emi_in!F29=0,0,1000000*RES_hh_emi_in!F29/RES_hh_num_in!F29)</f>
        <v>217.71249286733229</v>
      </c>
      <c r="G29" s="72">
        <f>IF(RES_hh_emi_in!G29=0,0,1000000*RES_hh_emi_in!G29/RES_hh_num_in!G29)</f>
        <v>256.00867114306175</v>
      </c>
      <c r="H29" s="72">
        <f>IF(RES_hh_emi_in!H29=0,0,1000000*RES_hh_emi_in!H29/RES_hh_num_in!H29)</f>
        <v>222.13398341729859</v>
      </c>
      <c r="I29" s="72">
        <f>IF(RES_hh_emi_in!I29=0,0,1000000*RES_hh_emi_in!I29/RES_hh_num_in!I29)</f>
        <v>211.83329431754271</v>
      </c>
      <c r="J29" s="72">
        <f>IF(RES_hh_emi_in!J29=0,0,1000000*RES_hh_emi_in!J29/RES_hh_num_in!J29)</f>
        <v>192.3549858139063</v>
      </c>
      <c r="K29" s="72">
        <f>IF(RES_hh_emi_in!K29=0,0,1000000*RES_hh_emi_in!K29/RES_hh_num_in!K29)</f>
        <v>188.51929133360278</v>
      </c>
      <c r="L29" s="72">
        <f>IF(RES_hh_emi_in!L29=0,0,1000000*RES_hh_emi_in!L29/RES_hh_num_in!L29)</f>
        <v>168.76108340466047</v>
      </c>
      <c r="M29" s="72">
        <f>IF(RES_hh_emi_in!M29=0,0,1000000*RES_hh_emi_in!M29/RES_hh_num_in!M29)</f>
        <v>161.97819253905749</v>
      </c>
      <c r="N29" s="72">
        <f>IF(RES_hh_emi_in!N29=0,0,1000000*RES_hh_emi_in!N29/RES_hh_num_in!N29)</f>
        <v>160.66099578391604</v>
      </c>
      <c r="O29" s="72">
        <f>IF(RES_hh_emi_in!O29=0,0,1000000*RES_hh_emi_in!O29/RES_hh_num_in!O29)</f>
        <v>160.95667990378871</v>
      </c>
      <c r="P29" s="72">
        <f>IF(RES_hh_emi_in!P29=0,0,1000000*RES_hh_emi_in!P29/RES_hh_num_in!P29)</f>
        <v>162.39241617139015</v>
      </c>
      <c r="Q29" s="72">
        <f>IF(RES_hh_emi_in!Q29=0,0,1000000*RES_hh_emi_in!Q29/RES_hh_num_in!Q29)</f>
        <v>163.10290645213666</v>
      </c>
      <c r="R29" s="72">
        <f>IF(RES_hh_emi_in!R29=0,0,1000000*RES_hh_emi_in!R29/RES_hh_num_in!R29)</f>
        <v>163.83237158391327</v>
      </c>
      <c r="S29" s="72">
        <f>IF(RES_hh_emi_in!S29=0,0,1000000*RES_hh_emi_in!S29/RES_hh_num_in!S29)</f>
        <v>164.20107803017399</v>
      </c>
      <c r="T29" s="72">
        <f>IF(RES_hh_emi_in!T29=0,0,1000000*RES_hh_emi_in!T29/RES_hh_num_in!T29)</f>
        <v>162.2980538123106</v>
      </c>
      <c r="U29" s="72">
        <f>IF(RES_hh_emi_in!U29=0,0,1000000*RES_hh_emi_in!U29/RES_hh_num_in!U29)</f>
        <v>159.43932726626039</v>
      </c>
      <c r="V29" s="72">
        <f>IF(RES_hh_emi_in!V29=0,0,1000000*RES_hh_emi_in!V29/RES_hh_num_in!V29)</f>
        <v>214.10564735900797</v>
      </c>
      <c r="W29" s="72">
        <f>IF(RES_hh_emi_in!W29=0,0,1000000*RES_hh_emi_in!W29/RES_hh_num_in!W29)</f>
        <v>194.52124497765087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191.55410813002646</v>
      </c>
      <c r="D30" s="72">
        <f>IF(RES_hh_emi_in!D30=0,0,1000000*RES_hh_emi_in!D30/RES_hh_num_in!D30)</f>
        <v>192.31231455965704</v>
      </c>
      <c r="E30" s="72">
        <f>IF(RES_hh_emi_in!E30=0,0,1000000*RES_hh_emi_in!E30/RES_hh_num_in!E30)</f>
        <v>233.60786670040773</v>
      </c>
      <c r="F30" s="72">
        <f>IF(RES_hh_emi_in!F30=0,0,1000000*RES_hh_emi_in!F30/RES_hh_num_in!F30)</f>
        <v>226.60267940625403</v>
      </c>
      <c r="G30" s="72">
        <f>IF(RES_hh_emi_in!G30=0,0,1000000*RES_hh_emi_in!G30/RES_hh_num_in!G30)</f>
        <v>214.01473987059077</v>
      </c>
      <c r="H30" s="72">
        <f>IF(RES_hh_emi_in!H30=0,0,1000000*RES_hh_emi_in!H30/RES_hh_num_in!H30)</f>
        <v>200.36413482879337</v>
      </c>
      <c r="I30" s="72">
        <f>IF(RES_hh_emi_in!I30=0,0,1000000*RES_hh_emi_in!I30/RES_hh_num_in!I30)</f>
        <v>179.93811567034663</v>
      </c>
      <c r="J30" s="72">
        <f>IF(RES_hh_emi_in!J30=0,0,1000000*RES_hh_emi_in!J30/RES_hh_num_in!J30)</f>
        <v>198.42499548974695</v>
      </c>
      <c r="K30" s="72">
        <f>IF(RES_hh_emi_in!K30=0,0,1000000*RES_hh_emi_in!K30/RES_hh_num_in!K30)</f>
        <v>159.16513409057558</v>
      </c>
      <c r="L30" s="72">
        <f>IF(RES_hh_emi_in!L30=0,0,1000000*RES_hh_emi_in!L30/RES_hh_num_in!L30)</f>
        <v>144.02502495844053</v>
      </c>
      <c r="M30" s="72">
        <f>IF(RES_hh_emi_in!M30=0,0,1000000*RES_hh_emi_in!M30/RES_hh_num_in!M30)</f>
        <v>143.98193788490386</v>
      </c>
      <c r="N30" s="72">
        <f>IF(RES_hh_emi_in!N30=0,0,1000000*RES_hh_emi_in!N30/RES_hh_num_in!N30)</f>
        <v>149.39997108698691</v>
      </c>
      <c r="O30" s="72">
        <f>IF(RES_hh_emi_in!O30=0,0,1000000*RES_hh_emi_in!O30/RES_hh_num_in!O30)</f>
        <v>147.29340111722598</v>
      </c>
      <c r="P30" s="72">
        <f>IF(RES_hh_emi_in!P30=0,0,1000000*RES_hh_emi_in!P30/RES_hh_num_in!P30)</f>
        <v>137.35107795563803</v>
      </c>
      <c r="Q30" s="72">
        <f>IF(RES_hh_emi_in!Q30=0,0,1000000*RES_hh_emi_in!Q30/RES_hh_num_in!Q30)</f>
        <v>148.24974302079571</v>
      </c>
      <c r="R30" s="72">
        <f>IF(RES_hh_emi_in!R30=0,0,1000000*RES_hh_emi_in!R30/RES_hh_num_in!R30)</f>
        <v>148.01313351016469</v>
      </c>
      <c r="S30" s="72">
        <f>IF(RES_hh_emi_in!S30=0,0,1000000*RES_hh_emi_in!S30/RES_hh_num_in!S30)</f>
        <v>146.2165421759567</v>
      </c>
      <c r="T30" s="72">
        <f>IF(RES_hh_emi_in!T30=0,0,1000000*RES_hh_emi_in!T30/RES_hh_num_in!T30)</f>
        <v>144.02178675106362</v>
      </c>
      <c r="U30" s="72">
        <f>IF(RES_hh_emi_in!U30=0,0,1000000*RES_hh_emi_in!U30/RES_hh_num_in!U30)</f>
        <v>141.15584505300271</v>
      </c>
      <c r="V30" s="72">
        <f>IF(RES_hh_emi_in!V30=0,0,1000000*RES_hh_emi_in!V30/RES_hh_num_in!V30)</f>
        <v>189.10881723432823</v>
      </c>
      <c r="W30" s="72">
        <f>IF(RES_hh_emi_in!W30=0,0,1000000*RES_hh_emi_in!W30/RES_hh_num_in!W30)</f>
        <v>171.51870655410167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209.30391040971946</v>
      </c>
      <c r="D3" s="65">
        <f>IF(RES_hh_fech_in!D3=0,0,RES_hh_fech_in!D3/RES_summary!D$21)</f>
        <v>196.31068011986642</v>
      </c>
      <c r="E3" s="65">
        <f>IF(RES_hh_fech_in!E3=0,0,RES_hh_fech_in!E3/RES_summary!E$21)</f>
        <v>215.71487815728815</v>
      </c>
      <c r="F3" s="65">
        <f>IF(RES_hh_fech_in!F3=0,0,RES_hh_fech_in!F3/RES_summary!F$21)</f>
        <v>200.51155725049333</v>
      </c>
      <c r="G3" s="65">
        <f>IF(RES_hh_fech_in!G3=0,0,RES_hh_fech_in!G3/RES_summary!G$21)</f>
        <v>205.53876836733809</v>
      </c>
      <c r="H3" s="65">
        <f>IF(RES_hh_fech_in!H3=0,0,RES_hh_fech_in!H3/RES_summary!H$21)</f>
        <v>177.99697515388411</v>
      </c>
      <c r="I3" s="65">
        <f>IF(RES_hh_fech_in!I3=0,0,RES_hh_fech_in!I3/RES_summary!I$21)</f>
        <v>179.04988150663601</v>
      </c>
      <c r="J3" s="65">
        <f>IF(RES_hh_fech_in!J3=0,0,RES_hh_fech_in!J3/RES_summary!J$21)</f>
        <v>177.690078514687</v>
      </c>
      <c r="K3" s="65">
        <f>IF(RES_hh_fech_in!K3=0,0,RES_hh_fech_in!K3/RES_summary!K$21)</f>
        <v>168.50490756917884</v>
      </c>
      <c r="L3" s="65">
        <f>IF(RES_hh_fech_in!L3=0,0,RES_hh_fech_in!L3/RES_summary!L$21)</f>
        <v>167.28955798067597</v>
      </c>
      <c r="M3" s="65">
        <f>IF(RES_hh_fech_in!M3=0,0,RES_hh_fech_in!M3/RES_summary!M$21)</f>
        <v>148.79314805575336</v>
      </c>
      <c r="N3" s="65">
        <f>IF(RES_hh_fech_in!N3=0,0,RES_hh_fech_in!N3/RES_summary!N$21)</f>
        <v>140.67165174957665</v>
      </c>
      <c r="O3" s="65">
        <f>IF(RES_hh_fech_in!O3=0,0,RES_hh_fech_in!O3/RES_summary!O$21)</f>
        <v>135.33668413586736</v>
      </c>
      <c r="P3" s="65">
        <f>IF(RES_hh_fech_in!P3=0,0,RES_hh_fech_in!P3/RES_summary!P$21)</f>
        <v>102.03895759429318</v>
      </c>
      <c r="Q3" s="65">
        <f>IF(RES_hh_fech_in!Q3=0,0,RES_hh_fech_in!Q3/RES_summary!Q$21)</f>
        <v>113.71586100208675</v>
      </c>
      <c r="R3" s="65">
        <f>IF(RES_hh_fech_in!R3=0,0,RES_hh_fech_in!R3/RES_summary!R$21)</f>
        <v>108.64951213825265</v>
      </c>
      <c r="S3" s="65">
        <f>IF(RES_hh_fech_in!S3=0,0,RES_hh_fech_in!S3/RES_summary!S$21)</f>
        <v>102.18643171054934</v>
      </c>
      <c r="T3" s="65">
        <f>IF(RES_hh_fech_in!T3=0,0,RES_hh_fech_in!T3/RES_summary!T$21)</f>
        <v>90.523162564850708</v>
      </c>
      <c r="U3" s="65">
        <f>IF(RES_hh_fech_in!U3=0,0,RES_hh_fech_in!U3/RES_summary!U$21)</f>
        <v>85.377305989698243</v>
      </c>
      <c r="V3" s="65">
        <f>IF(RES_hh_fech_in!V3=0,0,RES_hh_fech_in!V3/RES_summary!V$21)</f>
        <v>77.942500617853369</v>
      </c>
      <c r="W3" s="65">
        <f>IF(RES_hh_fech_in!W3=0,0,RES_hh_fech_in!W3/RES_summary!W$21)</f>
        <v>77.200058640039984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175.9814548213723</v>
      </c>
      <c r="D4" s="69">
        <f>IF(RES_hh_fech_in!D4=0,0,RES_hh_fech_in!D4/RES_summary!D$21)</f>
        <v>160.2578766574745</v>
      </c>
      <c r="E4" s="69">
        <f>IF(RES_hh_fech_in!E4=0,0,RES_hh_fech_in!E4/RES_summary!E$21)</f>
        <v>175.94742110285549</v>
      </c>
      <c r="F4" s="69">
        <f>IF(RES_hh_fech_in!F4=0,0,RES_hh_fech_in!F4/RES_summary!F$21)</f>
        <v>161.39385787875045</v>
      </c>
      <c r="G4" s="69">
        <f>IF(RES_hh_fech_in!G4=0,0,RES_hh_fech_in!G4/RES_summary!G$21)</f>
        <v>168.4015696364327</v>
      </c>
      <c r="H4" s="69">
        <f>IF(RES_hh_fech_in!H4=0,0,RES_hh_fech_in!H4/RES_summary!H$21)</f>
        <v>138.52987543197176</v>
      </c>
      <c r="I4" s="69">
        <f>IF(RES_hh_fech_in!I4=0,0,RES_hh_fech_in!I4/RES_summary!I$21)</f>
        <v>141.98416766020009</v>
      </c>
      <c r="J4" s="69">
        <f>IF(RES_hh_fech_in!J4=0,0,RES_hh_fech_in!J4/RES_summary!J$21)</f>
        <v>138.98856671515426</v>
      </c>
      <c r="K4" s="69">
        <f>IF(RES_hh_fech_in!K4=0,0,RES_hh_fech_in!K4/RES_summary!K$21)</f>
        <v>130.91226599838399</v>
      </c>
      <c r="L4" s="69">
        <f>IF(RES_hh_fech_in!L4=0,0,RES_hh_fech_in!L4/RES_summary!L$21)</f>
        <v>130.62244487546604</v>
      </c>
      <c r="M4" s="69">
        <f>IF(RES_hh_fech_in!M4=0,0,RES_hh_fech_in!M4/RES_summary!M$21)</f>
        <v>114.17373600514799</v>
      </c>
      <c r="N4" s="69">
        <f>IF(RES_hh_fech_in!N4=0,0,RES_hh_fech_in!N4/RES_summary!N$21)</f>
        <v>105.16708145346446</v>
      </c>
      <c r="O4" s="69">
        <f>IF(RES_hh_fech_in!O4=0,0,RES_hh_fech_in!O4/RES_summary!O$21)</f>
        <v>99.359975362659526</v>
      </c>
      <c r="P4" s="69">
        <f>IF(RES_hh_fech_in!P4=0,0,RES_hh_fech_in!P4/RES_summary!P$21)</f>
        <v>66.232385850292616</v>
      </c>
      <c r="Q4" s="69">
        <f>IF(RES_hh_fech_in!Q4=0,0,RES_hh_fech_in!Q4/RES_summary!Q$21)</f>
        <v>78.270494978384207</v>
      </c>
      <c r="R4" s="69">
        <f>IF(RES_hh_fech_in!R4=0,0,RES_hh_fech_in!R4/RES_summary!R$21)</f>
        <v>76.72389226790871</v>
      </c>
      <c r="S4" s="69">
        <f>IF(RES_hh_fech_in!S4=0,0,RES_hh_fech_in!S4/RES_summary!S$21)</f>
        <v>71.40487915203903</v>
      </c>
      <c r="T4" s="69">
        <f>IF(RES_hh_fech_in!T4=0,0,RES_hh_fech_in!T4/RES_summary!T$21)</f>
        <v>61.950394265258566</v>
      </c>
      <c r="U4" s="69">
        <f>IF(RES_hh_fech_in!U4=0,0,RES_hh_fech_in!U4/RES_summary!U$21)</f>
        <v>57.446220462959225</v>
      </c>
      <c r="V4" s="69">
        <f>IF(RES_hh_fech_in!V4=0,0,RES_hh_fech_in!V4/RES_summary!V$21)</f>
        <v>51.658216319120307</v>
      </c>
      <c r="W4" s="69">
        <f>IF(RES_hh_fech_in!W4=0,0,RES_hh_fech_in!W4/RES_summary!W$21)</f>
        <v>51.72107801120967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150.0574845041042</v>
      </c>
      <c r="D6" s="72">
        <f>IF(RES_hh_fech_in!D6=0,0,RES_hh_fech_in!D6/RES_summary!D$21)</f>
        <v>174.47506147107075</v>
      </c>
      <c r="E6" s="72">
        <f>IF(RES_hh_fech_in!E6=0,0,RES_hh_fech_in!E6/RES_summary!E$21)</f>
        <v>220.52370943292695</v>
      </c>
      <c r="F6" s="72">
        <f>IF(RES_hh_fech_in!F6=0,0,RES_hh_fech_in!F6/RES_summary!F$21)</f>
        <v>178.3208250828483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145.18293755691897</v>
      </c>
      <c r="J6" s="72">
        <f>IF(RES_hh_fech_in!J6=0,0,RES_hh_fech_in!J6/RES_summary!J$21)</f>
        <v>194.94856459624251</v>
      </c>
      <c r="K6" s="72">
        <f>IF(RES_hh_fech_in!K6=0,0,RES_hh_fech_in!K6/RES_summary!K$21)</f>
        <v>134.57766292092472</v>
      </c>
      <c r="L6" s="72">
        <f>IF(RES_hh_fech_in!L6=0,0,RES_hh_fech_in!L6/RES_summary!L$21)</f>
        <v>134.8052493644708</v>
      </c>
      <c r="M6" s="72">
        <f>IF(RES_hh_fech_in!M6=0,0,RES_hh_fech_in!M6/RES_summary!M$21)</f>
        <v>147.64701960204923</v>
      </c>
      <c r="N6" s="72">
        <f>IF(RES_hh_fech_in!N6=0,0,RES_hh_fech_in!N6/RES_summary!N$21)</f>
        <v>135.68213866767491</v>
      </c>
      <c r="O6" s="72">
        <f>IF(RES_hh_fech_in!O6=0,0,RES_hh_fech_in!O6/RES_summary!O$21)</f>
        <v>97.918760891721163</v>
      </c>
      <c r="P6" s="72">
        <f>IF(RES_hh_fech_in!P6=0,0,RES_hh_fech_in!P6/RES_summary!P$21)</f>
        <v>56.079856107300834</v>
      </c>
      <c r="Q6" s="72">
        <f>IF(RES_hh_fech_in!Q6=0,0,RES_hh_fech_in!Q6/RES_summary!Q$21)</f>
        <v>110.90674401049564</v>
      </c>
      <c r="R6" s="72">
        <f>IF(RES_hh_fech_in!R6=0,0,RES_hh_fech_in!R6/RES_summary!R$21)</f>
        <v>100.60695683171866</v>
      </c>
      <c r="S6" s="72">
        <f>IF(RES_hh_fech_in!S6=0,0,RES_hh_fech_in!S6/RES_summary!S$21)</f>
        <v>96.270475146344722</v>
      </c>
      <c r="T6" s="72">
        <f>IF(RES_hh_fech_in!T6=0,0,RES_hh_fech_in!T6/RES_summary!T$21)</f>
        <v>75.463842818825469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68.700957263158273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161.87859347634637</v>
      </c>
      <c r="D7" s="72">
        <f>IF(RES_hh_fech_in!D7=0,0,RES_hh_fech_in!D7/RES_summary!D$21)</f>
        <v>188.13902381251609</v>
      </c>
      <c r="E7" s="72">
        <f>IF(RES_hh_fech_in!E7=0,0,RES_hh_fech_in!E7/RES_summary!E$21)</f>
        <v>203.44693870638886</v>
      </c>
      <c r="F7" s="72">
        <f>IF(RES_hh_fech_in!F7=0,0,RES_hh_fech_in!F7/RES_summary!F$21)</f>
        <v>193.85244394038281</v>
      </c>
      <c r="G7" s="72">
        <f>IF(RES_hh_fech_in!G7=0,0,RES_hh_fech_in!G7/RES_summary!G$21)</f>
        <v>0</v>
      </c>
      <c r="H7" s="72">
        <f>IF(RES_hh_fech_in!H7=0,0,RES_hh_fech_in!H7/RES_summary!H$21)</f>
        <v>183.07164796334973</v>
      </c>
      <c r="I7" s="72">
        <f>IF(RES_hh_fech_in!I7=0,0,RES_hh_fech_in!I7/RES_summary!I$21)</f>
        <v>0</v>
      </c>
      <c r="J7" s="72">
        <f>IF(RES_hh_fech_in!J7=0,0,RES_hh_fech_in!J7/RES_summary!J$21)</f>
        <v>161.90340024673196</v>
      </c>
      <c r="K7" s="72">
        <f>IF(RES_hh_fech_in!K7=0,0,RES_hh_fech_in!K7/RES_summary!K$21)</f>
        <v>156.00707183123205</v>
      </c>
      <c r="L7" s="72">
        <f>IF(RES_hh_fech_in!L7=0,0,RES_hh_fech_in!L7/RES_summary!L$21)</f>
        <v>165.93261090286359</v>
      </c>
      <c r="M7" s="72">
        <f>IF(RES_hh_fech_in!M7=0,0,RES_hh_fech_in!M7/RES_summary!M$21)</f>
        <v>137.46461987379939</v>
      </c>
      <c r="N7" s="72">
        <f>IF(RES_hh_fech_in!N7=0,0,RES_hh_fech_in!N7/RES_summary!N$21)</f>
        <v>128.87855943044732</v>
      </c>
      <c r="O7" s="72">
        <f>IF(RES_hh_fech_in!O7=0,0,RES_hh_fech_in!O7/RES_summary!O$21)</f>
        <v>116.01499256647222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90.215675610650138</v>
      </c>
      <c r="S7" s="72">
        <f>IF(RES_hh_fech_in!S7=0,0,RES_hh_fech_in!S7/RES_summary!S$21)</f>
        <v>82.429426464487008</v>
      </c>
      <c r="T7" s="72">
        <f>IF(RES_hh_fech_in!T7=0,0,RES_hh_fech_in!T7/RES_summary!T$21)</f>
        <v>73.267673466788239</v>
      </c>
      <c r="U7" s="72">
        <f>IF(RES_hh_fech_in!U7=0,0,RES_hh_fech_in!U7/RES_summary!U$21)</f>
        <v>70.972186625521061</v>
      </c>
      <c r="V7" s="72">
        <f>IF(RES_hh_fech_in!V7=0,0,RES_hh_fech_in!V7/RES_summary!V$21)</f>
        <v>75.230963119679188</v>
      </c>
      <c r="W7" s="72">
        <f>IF(RES_hh_fech_in!W7=0,0,RES_hh_fech_in!W7/RES_summary!W$21)</f>
        <v>57.093251182465558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159.04208829906531</v>
      </c>
      <c r="D8" s="72">
        <f>IF(RES_hh_fech_in!D8=0,0,RES_hh_fech_in!D8/RES_summary!D$21)</f>
        <v>148.53322369606062</v>
      </c>
      <c r="E8" s="72">
        <f>IF(RES_hh_fech_in!E8=0,0,RES_hh_fech_in!E8/RES_summary!E$21)</f>
        <v>164.30726472110916</v>
      </c>
      <c r="F8" s="72">
        <f>IF(RES_hh_fech_in!F8=0,0,RES_hh_fech_in!F8/RES_summary!F$21)</f>
        <v>165.87535010509973</v>
      </c>
      <c r="G8" s="72">
        <f>IF(RES_hh_fech_in!G8=0,0,RES_hh_fech_in!G8/RES_summary!G$21)</f>
        <v>162.73683526367094</v>
      </c>
      <c r="H8" s="72">
        <f>IF(RES_hh_fech_in!H8=0,0,RES_hh_fech_in!H8/RES_summary!H$21)</f>
        <v>144.28786046726137</v>
      </c>
      <c r="I8" s="72">
        <f>IF(RES_hh_fech_in!I8=0,0,RES_hh_fech_in!I8/RES_summary!I$21)</f>
        <v>127.01135633724412</v>
      </c>
      <c r="J8" s="72">
        <f>IF(RES_hh_fech_in!J8=0,0,RES_hh_fech_in!J8/RES_summary!J$21)</f>
        <v>138.5393865121633</v>
      </c>
      <c r="K8" s="72">
        <f>IF(RES_hh_fech_in!K8=0,0,RES_hh_fech_in!K8/RES_summary!K$21)</f>
        <v>131.87888989018427</v>
      </c>
      <c r="L8" s="72">
        <f>IF(RES_hh_fech_in!L8=0,0,RES_hh_fech_in!L8/RES_summary!L$21)</f>
        <v>131.25807258615288</v>
      </c>
      <c r="M8" s="72">
        <f>IF(RES_hh_fech_in!M8=0,0,RES_hh_fech_in!M8/RES_summary!M$21)</f>
        <v>118.46776497403445</v>
      </c>
      <c r="N8" s="72">
        <f>IF(RES_hh_fech_in!N8=0,0,RES_hh_fech_in!N8/RES_summary!N$21)</f>
        <v>115.80835380574229</v>
      </c>
      <c r="O8" s="72">
        <f>IF(RES_hh_fech_in!O8=0,0,RES_hh_fech_in!O8/RES_summary!O$21)</f>
        <v>109.27196718553766</v>
      </c>
      <c r="P8" s="72">
        <f>IF(RES_hh_fech_in!P8=0,0,RES_hh_fech_in!P8/RES_summary!P$21)</f>
        <v>78.205718608519177</v>
      </c>
      <c r="Q8" s="72">
        <f>IF(RES_hh_fech_in!Q8=0,0,RES_hh_fech_in!Q8/RES_summary!Q$21)</f>
        <v>86.906283820991959</v>
      </c>
      <c r="R8" s="72">
        <f>IF(RES_hh_fech_in!R8=0,0,RES_hh_fech_in!R8/RES_summary!R$21)</f>
        <v>88.050466359219612</v>
      </c>
      <c r="S8" s="72">
        <f>IF(RES_hh_fech_in!S8=0,0,RES_hh_fech_in!S8/RES_summary!S$21)</f>
        <v>82.311108070873345</v>
      </c>
      <c r="T8" s="72">
        <f>IF(RES_hh_fech_in!T8=0,0,RES_hh_fech_in!T8/RES_summary!T$21)</f>
        <v>70.488111259496804</v>
      </c>
      <c r="U8" s="72">
        <f>IF(RES_hh_fech_in!U8=0,0,RES_hh_fech_in!U8/RES_summary!U$21)</f>
        <v>63.835672418848603</v>
      </c>
      <c r="V8" s="72">
        <f>IF(RES_hh_fech_in!V8=0,0,RES_hh_fech_in!V8/RES_summary!V$21)</f>
        <v>59.964725313132234</v>
      </c>
      <c r="W8" s="72">
        <f>IF(RES_hh_fech_in!W8=0,0,RES_hh_fech_in!W8/RES_summary!W$21)</f>
        <v>58.21262008572549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205.73530201799733</v>
      </c>
      <c r="D9" s="72">
        <f>IF(RES_hh_fech_in!D9=0,0,RES_hh_fech_in!D9/RES_summary!D$21)</f>
        <v>156.12455749126423</v>
      </c>
      <c r="E9" s="72">
        <f>IF(RES_hh_fech_in!E9=0,0,RES_hh_fech_in!E9/RES_summary!E$21)</f>
        <v>166.08075153898716</v>
      </c>
      <c r="F9" s="72">
        <f>IF(RES_hh_fech_in!F9=0,0,RES_hh_fech_in!F9/RES_summary!F$21)</f>
        <v>156.15945445193782</v>
      </c>
      <c r="G9" s="72">
        <f>IF(RES_hh_fech_in!G9=0,0,RES_hh_fech_in!G9/RES_summary!G$21)</f>
        <v>177.97525143029645</v>
      </c>
      <c r="H9" s="72">
        <f>IF(RES_hh_fech_in!H9=0,0,RES_hh_fech_in!H9/RES_summary!H$21)</f>
        <v>142.42493597285147</v>
      </c>
      <c r="I9" s="72">
        <f>IF(RES_hh_fech_in!I9=0,0,RES_hh_fech_in!I9/RES_summary!I$21)</f>
        <v>151.64747066621428</v>
      </c>
      <c r="J9" s="72">
        <f>IF(RES_hh_fech_in!J9=0,0,RES_hh_fech_in!J9/RES_summary!J$21)</f>
        <v>142.90525449151016</v>
      </c>
      <c r="K9" s="72">
        <f>IF(RES_hh_fech_in!K9=0,0,RES_hh_fech_in!K9/RES_summary!K$21)</f>
        <v>132.06982235243612</v>
      </c>
      <c r="L9" s="72">
        <f>IF(RES_hh_fech_in!L9=0,0,RES_hh_fech_in!L9/RES_summary!L$21)</f>
        <v>128.25591723756889</v>
      </c>
      <c r="M9" s="72">
        <f>IF(RES_hh_fech_in!M9=0,0,RES_hh_fech_in!M9/RES_summary!M$21)</f>
        <v>121.85104794342723</v>
      </c>
      <c r="N9" s="72">
        <f>IF(RES_hh_fech_in!N9=0,0,RES_hh_fech_in!N9/RES_summary!N$21)</f>
        <v>113.14719248203839</v>
      </c>
      <c r="O9" s="72">
        <f>IF(RES_hh_fech_in!O9=0,0,RES_hh_fech_in!O9/RES_summary!O$21)</f>
        <v>112.87942293003265</v>
      </c>
      <c r="P9" s="72">
        <f>IF(RES_hh_fech_in!P9=0,0,RES_hh_fech_in!P9/RES_summary!P$21)</f>
        <v>88.619743575224589</v>
      </c>
      <c r="Q9" s="72">
        <f>IF(RES_hh_fech_in!Q9=0,0,RES_hh_fech_in!Q9/RES_summary!Q$21)</f>
        <v>96.816154911211655</v>
      </c>
      <c r="R9" s="72">
        <f>IF(RES_hh_fech_in!R9=0,0,RES_hh_fech_in!R9/RES_summary!R$21)</f>
        <v>92.721413780393334</v>
      </c>
      <c r="S9" s="72">
        <f>IF(RES_hh_fech_in!S9=0,0,RES_hh_fech_in!S9/RES_summary!S$21)</f>
        <v>84.438790110795424</v>
      </c>
      <c r="T9" s="72">
        <f>IF(RES_hh_fech_in!T9=0,0,RES_hh_fech_in!T9/RES_summary!T$21)</f>
        <v>71.547999354889626</v>
      </c>
      <c r="U9" s="72">
        <f>IF(RES_hh_fech_in!U9=0,0,RES_hh_fech_in!U9/RES_summary!U$21)</f>
        <v>63.712341241666238</v>
      </c>
      <c r="V9" s="72">
        <f>IF(RES_hh_fech_in!V9=0,0,RES_hh_fech_in!V9/RES_summary!V$21)</f>
        <v>59.544184685098678</v>
      </c>
      <c r="W9" s="72">
        <f>IF(RES_hh_fech_in!W9=0,0,RES_hh_fech_in!W9/RES_summary!W$21)</f>
        <v>59.881089528121258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130.27675806801895</v>
      </c>
      <c r="D11" s="72">
        <f>IF(RES_hh_fech_in!D11=0,0,RES_hh_fech_in!D11/RES_summary!D$21)</f>
        <v>120.89262740399739</v>
      </c>
      <c r="E11" s="72">
        <f>IF(RES_hh_fech_in!E11=0,0,RES_hh_fech_in!E11/RES_summary!E$21)</f>
        <v>125.15786192530976</v>
      </c>
      <c r="F11" s="72">
        <f>IF(RES_hh_fech_in!F11=0,0,RES_hh_fech_in!F11/RES_summary!F$21)</f>
        <v>129.29470617511606</v>
      </c>
      <c r="G11" s="72">
        <f>IF(RES_hh_fech_in!G11=0,0,RES_hh_fech_in!G11/RES_summary!G$21)</f>
        <v>133.19635161999139</v>
      </c>
      <c r="H11" s="72">
        <f>IF(RES_hh_fech_in!H11=0,0,RES_hh_fech_in!H11/RES_summary!H$21)</f>
        <v>119.93468777022183</v>
      </c>
      <c r="I11" s="72">
        <f>IF(RES_hh_fech_in!I11=0,0,RES_hh_fech_in!I11/RES_summary!I$21)</f>
        <v>110.97737237318501</v>
      </c>
      <c r="J11" s="72">
        <f>IF(RES_hh_fech_in!J11=0,0,RES_hh_fech_in!J11/RES_summary!J$21)</f>
        <v>116.20347168342214</v>
      </c>
      <c r="K11" s="72">
        <f>IF(RES_hh_fech_in!K11=0,0,RES_hh_fech_in!K11/RES_summary!K$21)</f>
        <v>110.31405183573457</v>
      </c>
      <c r="L11" s="72">
        <f>IF(RES_hh_fech_in!L11=0,0,RES_hh_fech_in!L11/RES_summary!L$21)</f>
        <v>115.92292451962331</v>
      </c>
      <c r="M11" s="72">
        <f>IF(RES_hh_fech_in!M11=0,0,RES_hh_fech_in!M11/RES_summary!M$21)</f>
        <v>101.67674839324555</v>
      </c>
      <c r="N11" s="72">
        <f>IF(RES_hh_fech_in!N11=0,0,RES_hh_fech_in!N11/RES_summary!N$21)</f>
        <v>95.500472337690425</v>
      </c>
      <c r="O11" s="72">
        <f>IF(RES_hh_fech_in!O11=0,0,RES_hh_fech_in!O11/RES_summary!O$21)</f>
        <v>94.625483270634845</v>
      </c>
      <c r="P11" s="72">
        <f>IF(RES_hh_fech_in!P11=0,0,RES_hh_fech_in!P11/RES_summary!P$21)</f>
        <v>72.416763511009449</v>
      </c>
      <c r="Q11" s="72">
        <f>IF(RES_hh_fech_in!Q11=0,0,RES_hh_fech_in!Q11/RES_summary!Q$21)</f>
        <v>81.835745978164454</v>
      </c>
      <c r="R11" s="72">
        <f>IF(RES_hh_fech_in!R11=0,0,RES_hh_fech_in!R11/RES_summary!R$21)</f>
        <v>82.529987183981859</v>
      </c>
      <c r="S11" s="72">
        <f>IF(RES_hh_fech_in!S11=0,0,RES_hh_fech_in!S11/RES_summary!S$21)</f>
        <v>73.871005402129313</v>
      </c>
      <c r="T11" s="72">
        <f>IF(RES_hh_fech_in!T11=0,0,RES_hh_fech_in!T11/RES_summary!T$21)</f>
        <v>64.565467920338037</v>
      </c>
      <c r="U11" s="72">
        <f>IF(RES_hh_fech_in!U11=0,0,RES_hh_fech_in!U11/RES_summary!U$21)</f>
        <v>59.273192595559557</v>
      </c>
      <c r="V11" s="72">
        <f>IF(RES_hh_fech_in!V11=0,0,RES_hh_fech_in!V11/RES_summary!V$21)</f>
        <v>56.2741798819862</v>
      </c>
      <c r="W11" s="72">
        <f>IF(RES_hh_fech_in!W11=0,0,RES_hh_fech_in!W11/RES_summary!W$21)</f>
        <v>54.760074050068738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67.639946742119562</v>
      </c>
      <c r="D12" s="72">
        <f>IF(RES_hh_fech_in!D12=0,0,RES_hh_fech_in!D12/RES_summary!D$21)</f>
        <v>56.209347583018271</v>
      </c>
      <c r="E12" s="72">
        <f>IF(RES_hh_fech_in!E12=0,0,RES_hh_fech_in!E12/RES_summary!E$21)</f>
        <v>54.439237398434081</v>
      </c>
      <c r="F12" s="72">
        <f>IF(RES_hh_fech_in!F12=0,0,RES_hh_fech_in!F12/RES_summary!F$21)</f>
        <v>52.450035840330415</v>
      </c>
      <c r="G12" s="72">
        <f>IF(RES_hh_fech_in!G12=0,0,RES_hh_fech_in!G12/RES_summary!G$21)</f>
        <v>51.331720938302361</v>
      </c>
      <c r="H12" s="72">
        <f>IF(RES_hh_fech_in!H12=0,0,RES_hh_fech_in!H12/RES_summary!H$21)</f>
        <v>45.095876719729226</v>
      </c>
      <c r="I12" s="72">
        <f>IF(RES_hh_fech_in!I12=0,0,RES_hh_fech_in!I12/RES_summary!I$21)</f>
        <v>40.060052223580186</v>
      </c>
      <c r="J12" s="72">
        <f>IF(RES_hh_fech_in!J12=0,0,RES_hh_fech_in!J12/RES_summary!J$21)</f>
        <v>39.04101867897343</v>
      </c>
      <c r="K12" s="72">
        <f>IF(RES_hh_fech_in!K12=0,0,RES_hh_fech_in!K12/RES_summary!K$21)</f>
        <v>35.046744094119539</v>
      </c>
      <c r="L12" s="72">
        <f>IF(RES_hh_fech_in!L12=0,0,RES_hh_fech_in!L12/RES_summary!L$21)</f>
        <v>32.814828710227751</v>
      </c>
      <c r="M12" s="72">
        <f>IF(RES_hh_fech_in!M12=0,0,RES_hh_fech_in!M12/RES_summary!M$21)</f>
        <v>27.93115359834853</v>
      </c>
      <c r="N12" s="72">
        <f>IF(RES_hh_fech_in!N12=0,0,RES_hh_fech_in!N12/RES_summary!N$21)</f>
        <v>28.192693777608806</v>
      </c>
      <c r="O12" s="72">
        <f>IF(RES_hh_fech_in!O12=0,0,RES_hh_fech_in!O12/RES_summary!O$21)</f>
        <v>25.215640755901877</v>
      </c>
      <c r="P12" s="72">
        <f>IF(RES_hh_fech_in!P12=0,0,RES_hh_fech_in!P12/RES_summary!P$21)</f>
        <v>19.684044255669619</v>
      </c>
      <c r="Q12" s="72">
        <f>IF(RES_hh_fech_in!Q12=0,0,RES_hh_fech_in!Q12/RES_summary!Q$21)</f>
        <v>21.07930318284107</v>
      </c>
      <c r="R12" s="72">
        <f>IF(RES_hh_fech_in!R12=0,0,RES_hh_fech_in!R12/RES_summary!R$21)</f>
        <v>20.235215712582612</v>
      </c>
      <c r="S12" s="72">
        <f>IF(RES_hh_fech_in!S12=0,0,RES_hh_fech_in!S12/RES_summary!S$21)</f>
        <v>18.038235395239834</v>
      </c>
      <c r="T12" s="72">
        <f>IF(RES_hh_fech_in!T12=0,0,RES_hh_fech_in!T12/RES_summary!T$21)</f>
        <v>15.805320247873835</v>
      </c>
      <c r="U12" s="72">
        <f>IF(RES_hh_fech_in!U12=0,0,RES_hh_fech_in!U12/RES_summary!U$21)</f>
        <v>13.940432788685484</v>
      </c>
      <c r="V12" s="72">
        <f>IF(RES_hh_fech_in!V12=0,0,RES_hh_fech_in!V12/RES_summary!V$21)</f>
        <v>13.863414168156691</v>
      </c>
      <c r="W12" s="72">
        <f>IF(RES_hh_fech_in!W12=0,0,RES_hh_fech_in!W12/RES_summary!W$21)</f>
        <v>13.509753111049319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134.85736604996677</v>
      </c>
      <c r="D13" s="74">
        <f>IF(RES_hh_fech_in!D13=0,0,RES_hh_fech_in!D13/RES_summary!D$21)</f>
        <v>130.74505070698433</v>
      </c>
      <c r="E13" s="74">
        <f>IF(RES_hh_fech_in!E13=0,0,RES_hh_fech_in!E13/RES_summary!E$21)</f>
        <v>152.33973844221916</v>
      </c>
      <c r="F13" s="74">
        <f>IF(RES_hh_fech_in!F13=0,0,RES_hh_fech_in!F13/RES_summary!F$21)</f>
        <v>141.28022245105447</v>
      </c>
      <c r="G13" s="74">
        <f>IF(RES_hh_fech_in!G13=0,0,RES_hh_fech_in!G13/RES_summary!G$21)</f>
        <v>135.03686912160828</v>
      </c>
      <c r="H13" s="74">
        <f>IF(RES_hh_fech_in!H13=0,0,RES_hh_fech_in!H13/RES_summary!H$21)</f>
        <v>132.27704563174956</v>
      </c>
      <c r="I13" s="74">
        <f>IF(RES_hh_fech_in!I13=0,0,RES_hh_fech_in!I13/RES_summary!I$21)</f>
        <v>110.81661835879108</v>
      </c>
      <c r="J13" s="74">
        <f>IF(RES_hh_fech_in!J13=0,0,RES_hh_fech_in!J13/RES_summary!J$21)</f>
        <v>126.7005904170409</v>
      </c>
      <c r="K13" s="74">
        <f>IF(RES_hh_fech_in!K13=0,0,RES_hh_fech_in!K13/RES_summary!K$21)</f>
        <v>125.81743806133571</v>
      </c>
      <c r="L13" s="74">
        <f>IF(RES_hh_fech_in!L13=0,0,RES_hh_fech_in!L13/RES_summary!L$21)</f>
        <v>123.32725062029913</v>
      </c>
      <c r="M13" s="74">
        <f>IF(RES_hh_fech_in!M13=0,0,RES_hh_fech_in!M13/RES_summary!M$21)</f>
        <v>104.95591898964989</v>
      </c>
      <c r="N13" s="74">
        <f>IF(RES_hh_fech_in!N13=0,0,RES_hh_fech_in!N13/RES_summary!N$21)</f>
        <v>96.102670999387357</v>
      </c>
      <c r="O13" s="74">
        <f>IF(RES_hh_fech_in!O13=0,0,RES_hh_fech_in!O13/RES_summary!O$21)</f>
        <v>94.479045781718284</v>
      </c>
      <c r="P13" s="74">
        <f>IF(RES_hh_fech_in!P13=0,0,RES_hh_fech_in!P13/RES_summary!P$21)</f>
        <v>100.8424622240383</v>
      </c>
      <c r="Q13" s="74">
        <f>IF(RES_hh_fech_in!Q13=0,0,RES_hh_fech_in!Q13/RES_summary!Q$21)</f>
        <v>68.062463242908493</v>
      </c>
      <c r="R13" s="74">
        <f>IF(RES_hh_fech_in!R13=0,0,RES_hh_fech_in!R13/RES_summary!R$21)</f>
        <v>57.594285793942483</v>
      </c>
      <c r="S13" s="74">
        <f>IF(RES_hh_fech_in!S13=0,0,RES_hh_fech_in!S13/RES_summary!S$21)</f>
        <v>55.125651330928974</v>
      </c>
      <c r="T13" s="74">
        <f>IF(RES_hh_fech_in!T13=0,0,RES_hh_fech_in!T13/RES_summary!T$21)</f>
        <v>59.282523038305051</v>
      </c>
      <c r="U13" s="74">
        <f>IF(RES_hh_fech_in!U13=0,0,RES_hh_fech_in!U13/RES_summary!U$21)</f>
        <v>63.121413280153646</v>
      </c>
      <c r="V13" s="74">
        <f>IF(RES_hh_fech_in!V13=0,0,RES_hh_fech_in!V13/RES_summary!V$21)</f>
        <v>62.126552232597625</v>
      </c>
      <c r="W13" s="74">
        <f>IF(RES_hh_fech_in!W13=0,0,RES_hh_fech_in!W13/RES_summary!W$21)</f>
        <v>53.68993150309749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1.4648099781740593</v>
      </c>
      <c r="D14" s="76">
        <f>IF(RES_hh_fech_in!D14=0,0,RES_hh_fech_in!D14/RES_summary!D$21)</f>
        <v>1.519766847889336</v>
      </c>
      <c r="E14" s="76">
        <f>IF(RES_hh_fech_in!E14=0,0,RES_hh_fech_in!E14/RES_summary!E$21)</f>
        <v>1.7989243839242819</v>
      </c>
      <c r="F14" s="76">
        <f>IF(RES_hh_fech_in!F14=0,0,RES_hh_fech_in!F14/RES_summary!F$21)</f>
        <v>1.4942013537555399</v>
      </c>
      <c r="G14" s="76">
        <f>IF(RES_hh_fech_in!G14=0,0,RES_hh_fech_in!G14/RES_summary!G$21)</f>
        <v>1.0579618411636913</v>
      </c>
      <c r="H14" s="76">
        <f>IF(RES_hh_fech_in!H14=0,0,RES_hh_fech_in!H14/RES_summary!H$21)</f>
        <v>0.90934857686297987</v>
      </c>
      <c r="I14" s="76">
        <f>IF(RES_hh_fech_in!I14=0,0,RES_hh_fech_in!I14/RES_summary!I$21)</f>
        <v>0.89056688358327918</v>
      </c>
      <c r="J14" s="76">
        <f>IF(RES_hh_fech_in!J14=0,0,RES_hh_fech_in!J14/RES_summary!J$21)</f>
        <v>1.2029365781752175</v>
      </c>
      <c r="K14" s="76">
        <f>IF(RES_hh_fech_in!K14=0,0,RES_hh_fech_in!K14/RES_summary!K$21)</f>
        <v>1.1099793872809629</v>
      </c>
      <c r="L14" s="76">
        <f>IF(RES_hh_fech_in!L14=0,0,RES_hh_fech_in!L14/RES_summary!L$21)</f>
        <v>1.1463052096391406</v>
      </c>
      <c r="M14" s="76">
        <f>IF(RES_hh_fech_in!M14=0,0,RES_hh_fech_in!M14/RES_summary!M$21)</f>
        <v>0.96050790890234583</v>
      </c>
      <c r="N14" s="76">
        <f>IF(RES_hh_fech_in!N14=0,0,RES_hh_fech_in!N14/RES_summary!N$21)</f>
        <v>0.87087576027429869</v>
      </c>
      <c r="O14" s="76">
        <f>IF(RES_hh_fech_in!O14=0,0,RES_hh_fech_in!O14/RES_summary!O$21)</f>
        <v>0.79783198830918256</v>
      </c>
      <c r="P14" s="76">
        <f>IF(RES_hh_fech_in!P14=0,0,RES_hh_fech_in!P14/RES_summary!P$21)</f>
        <v>0.58346749196488346</v>
      </c>
      <c r="Q14" s="76">
        <f>IF(RES_hh_fech_in!Q14=0,0,RES_hh_fech_in!Q14/RES_summary!Q$21)</f>
        <v>0.70657291484567752</v>
      </c>
      <c r="R14" s="76">
        <f>IF(RES_hh_fech_in!R14=0,0,RES_hh_fech_in!R14/RES_summary!R$21)</f>
        <v>0.7569109882478543</v>
      </c>
      <c r="S14" s="76">
        <f>IF(RES_hh_fech_in!S14=0,0,RES_hh_fech_in!S14/RES_summary!S$21)</f>
        <v>0.80558199994777657</v>
      </c>
      <c r="T14" s="76">
        <f>IF(RES_hh_fech_in!T14=0,0,RES_hh_fech_in!T14/RES_summary!T$21)</f>
        <v>0.68355044502170159</v>
      </c>
      <c r="U14" s="76">
        <f>IF(RES_hh_fech_in!U14=0,0,RES_hh_fech_in!U14/RES_summary!U$21)</f>
        <v>0.55815423611429971</v>
      </c>
      <c r="V14" s="76">
        <f>IF(RES_hh_fech_in!V14=0,0,RES_hh_fech_in!V14/RES_summary!V$21)</f>
        <v>0.45140696317436096</v>
      </c>
      <c r="W14" s="76">
        <f>IF(RES_hh_fech_in!W14=0,0,RES_hh_fech_in!W14/RES_summary!W$21)</f>
        <v>0.4260389795450118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0.42172238147780444</v>
      </c>
      <c r="D15" s="69">
        <f>IF(RES_hh_fech_in!D15=0,0,RES_hh_fech_in!D15/RES_summary!D$21)</f>
        <v>0.49156830108594929</v>
      </c>
      <c r="E15" s="69">
        <f>IF(RES_hh_fech_in!E15=0,0,RES_hh_fech_in!E15/RES_summary!E$21)</f>
        <v>0.88866838452360009</v>
      </c>
      <c r="F15" s="69">
        <f>IF(RES_hh_fech_in!F15=0,0,RES_hh_fech_in!F15/RES_summary!F$21)</f>
        <v>0.48948580267044456</v>
      </c>
      <c r="G15" s="69">
        <f>IF(RES_hh_fech_in!G15=0,0,RES_hh_fech_in!G15/RES_summary!G$21)</f>
        <v>0.70565107843429231</v>
      </c>
      <c r="H15" s="69">
        <f>IF(RES_hh_fech_in!H15=0,0,RES_hh_fech_in!H15/RES_summary!H$21)</f>
        <v>0.62912271437149991</v>
      </c>
      <c r="I15" s="69">
        <f>IF(RES_hh_fech_in!I15=0,0,RES_hh_fech_in!I15/RES_summary!I$21)</f>
        <v>1.1827786521577781</v>
      </c>
      <c r="J15" s="69">
        <f>IF(RES_hh_fech_in!J15=0,0,RES_hh_fech_in!J15/RES_summary!J$21)</f>
        <v>1.1493253023582384</v>
      </c>
      <c r="K15" s="69">
        <f>IF(RES_hh_fech_in!K15=0,0,RES_hh_fech_in!K15/RES_summary!K$21)</f>
        <v>0.71228320472056517</v>
      </c>
      <c r="L15" s="69">
        <f>IF(RES_hh_fech_in!L15=0,0,RES_hh_fech_in!L15/RES_summary!L$21)</f>
        <v>0.98837550045220413</v>
      </c>
      <c r="M15" s="69">
        <f>IF(RES_hh_fech_in!M15=0,0,RES_hh_fech_in!M15/RES_summary!M$21)</f>
        <v>1.3000910918613475</v>
      </c>
      <c r="N15" s="69">
        <f>IF(RES_hh_fech_in!N15=0,0,RES_hh_fech_in!N15/RES_summary!N$21)</f>
        <v>1.6640836206919292</v>
      </c>
      <c r="O15" s="69">
        <f>IF(RES_hh_fech_in!O15=0,0,RES_hh_fech_in!O15/RES_summary!O$21)</f>
        <v>1.4493309167641468</v>
      </c>
      <c r="P15" s="69">
        <f>IF(RES_hh_fech_in!P15=0,0,RES_hh_fech_in!P15/RES_summary!P$21)</f>
        <v>0.56100271299321824</v>
      </c>
      <c r="Q15" s="69">
        <f>IF(RES_hh_fech_in!Q15=0,0,RES_hh_fech_in!Q15/RES_summary!Q$21)</f>
        <v>1.3240581731941126</v>
      </c>
      <c r="R15" s="69">
        <f>IF(RES_hh_fech_in!R15=0,0,RES_hh_fech_in!R15/RES_summary!R$21)</f>
        <v>0.81446961864733602</v>
      </c>
      <c r="S15" s="69">
        <f>IF(RES_hh_fech_in!S15=0,0,RES_hh_fech_in!S15/RES_summary!S$21)</f>
        <v>1.4151958369023454</v>
      </c>
      <c r="T15" s="69">
        <f>IF(RES_hh_fech_in!T15=0,0,RES_hh_fech_in!T15/RES_summary!T$21)</f>
        <v>0.94263030354438837</v>
      </c>
      <c r="U15" s="69">
        <f>IF(RES_hh_fech_in!U15=0,0,RES_hh_fech_in!U15/RES_summary!U$21)</f>
        <v>1.1011197993930173</v>
      </c>
      <c r="V15" s="69">
        <f>IF(RES_hh_fech_in!V15=0,0,RES_hh_fech_in!V15/RES_summary!V$21)</f>
        <v>0.81104997399656187</v>
      </c>
      <c r="W15" s="69">
        <f>IF(RES_hh_fech_in!W15=0,0,RES_hh_fech_in!W15/RES_summary!W$21)</f>
        <v>1.1363188722109303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0.42172238147780444</v>
      </c>
      <c r="D16" s="72">
        <f>IF(RES_hh_fech_in!D16=0,0,RES_hh_fech_in!D16/RES_summary!D$21)</f>
        <v>0.49156830108594929</v>
      </c>
      <c r="E16" s="72">
        <f>IF(RES_hh_fech_in!E16=0,0,RES_hh_fech_in!E16/RES_summary!E$21)</f>
        <v>0.88866838452360009</v>
      </c>
      <c r="F16" s="72">
        <f>IF(RES_hh_fech_in!F16=0,0,RES_hh_fech_in!F16/RES_summary!F$21)</f>
        <v>0.48948580267044456</v>
      </c>
      <c r="G16" s="72">
        <f>IF(RES_hh_fech_in!G16=0,0,RES_hh_fech_in!G16/RES_summary!G$21)</f>
        <v>0.70565107843429231</v>
      </c>
      <c r="H16" s="72">
        <f>IF(RES_hh_fech_in!H16=0,0,RES_hh_fech_in!H16/RES_summary!H$21)</f>
        <v>0.62912271437149991</v>
      </c>
      <c r="I16" s="72">
        <f>IF(RES_hh_fech_in!I16=0,0,RES_hh_fech_in!I16/RES_summary!I$21)</f>
        <v>1.1827786521577781</v>
      </c>
      <c r="J16" s="72">
        <f>IF(RES_hh_fech_in!J16=0,0,RES_hh_fech_in!J16/RES_summary!J$21)</f>
        <v>1.1493253023582384</v>
      </c>
      <c r="K16" s="72">
        <f>IF(RES_hh_fech_in!K16=0,0,RES_hh_fech_in!K16/RES_summary!K$21)</f>
        <v>0.71228320472056517</v>
      </c>
      <c r="L16" s="72">
        <f>IF(RES_hh_fech_in!L16=0,0,RES_hh_fech_in!L16/RES_summary!L$21)</f>
        <v>0.98837550045220413</v>
      </c>
      <c r="M16" s="72">
        <f>IF(RES_hh_fech_in!M16=0,0,RES_hh_fech_in!M16/RES_summary!M$21)</f>
        <v>1.3000910918613475</v>
      </c>
      <c r="N16" s="72">
        <f>IF(RES_hh_fech_in!N16=0,0,RES_hh_fech_in!N16/RES_summary!N$21)</f>
        <v>1.6640836206919292</v>
      </c>
      <c r="O16" s="72">
        <f>IF(RES_hh_fech_in!O16=0,0,RES_hh_fech_in!O16/RES_summary!O$21)</f>
        <v>1.4493309167641468</v>
      </c>
      <c r="P16" s="72">
        <f>IF(RES_hh_fech_in!P16=0,0,RES_hh_fech_in!P16/RES_summary!P$21)</f>
        <v>0.56100271299321824</v>
      </c>
      <c r="Q16" s="72">
        <f>IF(RES_hh_fech_in!Q16=0,0,RES_hh_fech_in!Q16/RES_summary!Q$21)</f>
        <v>1.3240581731941126</v>
      </c>
      <c r="R16" s="72">
        <f>IF(RES_hh_fech_in!R16=0,0,RES_hh_fech_in!R16/RES_summary!R$21)</f>
        <v>0.81446961864733602</v>
      </c>
      <c r="S16" s="72">
        <f>IF(RES_hh_fech_in!S16=0,0,RES_hh_fech_in!S16/RES_summary!S$21)</f>
        <v>1.4151958369023454</v>
      </c>
      <c r="T16" s="72">
        <f>IF(RES_hh_fech_in!T16=0,0,RES_hh_fech_in!T16/RES_summary!T$21)</f>
        <v>0.94263030354438837</v>
      </c>
      <c r="U16" s="72">
        <f>IF(RES_hh_fech_in!U16=0,0,RES_hh_fech_in!U16/RES_summary!U$21)</f>
        <v>1.1011197993930173</v>
      </c>
      <c r="V16" s="72">
        <f>IF(RES_hh_fech_in!V16=0,0,RES_hh_fech_in!V16/RES_summary!V$21)</f>
        <v>0.81104997399656187</v>
      </c>
      <c r="W16" s="72">
        <f>IF(RES_hh_fech_in!W16=0,0,RES_hh_fech_in!W16/RES_summary!W$21)</f>
        <v>1.1363188722109303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23.528617240203261</v>
      </c>
      <c r="D17" s="69">
        <f>IF(RES_hh_fech_in!D17=0,0,RES_hh_fech_in!D17/RES_summary!D$21)</f>
        <v>26.172293600559193</v>
      </c>
      <c r="E17" s="69">
        <f>IF(RES_hh_fech_in!E17=0,0,RES_hh_fech_in!E17/RES_summary!E$21)</f>
        <v>27.931714440527962</v>
      </c>
      <c r="F17" s="69">
        <f>IF(RES_hh_fech_in!F17=0,0,RES_hh_fech_in!F17/RES_summary!F$21)</f>
        <v>28.568438560682846</v>
      </c>
      <c r="G17" s="69">
        <f>IF(RES_hh_fech_in!G17=0,0,RES_hh_fech_in!G17/RES_summary!G$21)</f>
        <v>26.164136944944701</v>
      </c>
      <c r="H17" s="69">
        <f>IF(RES_hh_fech_in!H17=0,0,RES_hh_fech_in!H17/RES_summary!H$21)</f>
        <v>28.940289639786382</v>
      </c>
      <c r="I17" s="69">
        <f>IF(RES_hh_fech_in!I17=0,0,RES_hh_fech_in!I17/RES_summary!I$21)</f>
        <v>26.43027418526637</v>
      </c>
      <c r="J17" s="69">
        <f>IF(RES_hh_fech_in!J17=0,0,RES_hh_fech_in!J17/RES_summary!J$21)</f>
        <v>27.881177476192729</v>
      </c>
      <c r="K17" s="69">
        <f>IF(RES_hh_fech_in!K17=0,0,RES_hh_fech_in!K17/RES_summary!K$21)</f>
        <v>28.475538309322552</v>
      </c>
      <c r="L17" s="69">
        <f>IF(RES_hh_fech_in!L17=0,0,RES_hh_fech_in!L17/RES_summary!L$21)</f>
        <v>28.288674278743819</v>
      </c>
      <c r="M17" s="69">
        <f>IF(RES_hh_fech_in!M17=0,0,RES_hh_fech_in!M17/RES_summary!M$21)</f>
        <v>26.243578648027903</v>
      </c>
      <c r="N17" s="69">
        <f>IF(RES_hh_fech_in!N17=0,0,RES_hh_fech_in!N17/RES_summary!N$21)</f>
        <v>26.633043659988317</v>
      </c>
      <c r="O17" s="69">
        <f>IF(RES_hh_fech_in!O17=0,0,RES_hh_fech_in!O17/RES_summary!O$21)</f>
        <v>27.053292669569867</v>
      </c>
      <c r="P17" s="69">
        <f>IF(RES_hh_fech_in!P17=0,0,RES_hh_fech_in!P17/RES_summary!P$21)</f>
        <v>27.386288424355826</v>
      </c>
      <c r="Q17" s="69">
        <f>IF(RES_hh_fech_in!Q17=0,0,RES_hh_fech_in!Q17/RES_summary!Q$21)</f>
        <v>26.420100614726671</v>
      </c>
      <c r="R17" s="69">
        <f>IF(RES_hh_fech_in!R17=0,0,RES_hh_fech_in!R17/RES_summary!R$21)</f>
        <v>23.89940252502543</v>
      </c>
      <c r="S17" s="69">
        <f>IF(RES_hh_fech_in!S17=0,0,RES_hh_fech_in!S17/RES_summary!S$21)</f>
        <v>22.457528631248817</v>
      </c>
      <c r="T17" s="69">
        <f>IF(RES_hh_fech_in!T17=0,0,RES_hh_fech_in!T17/RES_summary!T$21)</f>
        <v>21.13386289068923</v>
      </c>
      <c r="U17" s="69">
        <f>IF(RES_hh_fech_in!U17=0,0,RES_hh_fech_in!U17/RES_summary!U$21)</f>
        <v>20.511467199775261</v>
      </c>
      <c r="V17" s="69">
        <f>IF(RES_hh_fech_in!V17=0,0,RES_hh_fech_in!V17/RES_summary!V$21)</f>
        <v>17.812458967115187</v>
      </c>
      <c r="W17" s="69">
        <f>IF(RES_hh_fech_in!W17=0,0,RES_hh_fech_in!W17/RES_summary!W$21)</f>
        <v>17.299796716069213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25.398856086850735</v>
      </c>
      <c r="D19" s="72">
        <f>IF(RES_hh_fech_in!D19=0,0,RES_hh_fech_in!D19/RES_summary!D$21)</f>
        <v>32.57196737064443</v>
      </c>
      <c r="E19" s="72">
        <f>IF(RES_hh_fech_in!E19=0,0,RES_hh_fech_in!E19/RES_summary!E$21)</f>
        <v>30.076077797920572</v>
      </c>
      <c r="F19" s="72">
        <f>IF(RES_hh_fech_in!F19=0,0,RES_hh_fech_in!F19/RES_summary!F$21)</f>
        <v>29.463981108088692</v>
      </c>
      <c r="G19" s="72">
        <f>IF(RES_hh_fech_in!G19=0,0,RES_hh_fech_in!G19/RES_summary!G$21)</f>
        <v>32.112650943511539</v>
      </c>
      <c r="H19" s="72">
        <f>IF(RES_hh_fech_in!H19=0,0,RES_hh_fech_in!H19/RES_summary!H$21)</f>
        <v>29.882654958136509</v>
      </c>
      <c r="I19" s="72">
        <f>IF(RES_hh_fech_in!I19=0,0,RES_hh_fech_in!I19/RES_summary!I$21)</f>
        <v>29.765616599685835</v>
      </c>
      <c r="J19" s="72">
        <f>IF(RES_hh_fech_in!J19=0,0,RES_hh_fech_in!J19/RES_summary!J$21)</f>
        <v>32.953968493195482</v>
      </c>
      <c r="K19" s="72">
        <f>IF(RES_hh_fech_in!K19=0,0,RES_hh_fech_in!K19/RES_summary!K$21)</f>
        <v>31.406409713991671</v>
      </c>
      <c r="L19" s="72">
        <f>IF(RES_hh_fech_in!L19=0,0,RES_hh_fech_in!L19/RES_summary!L$21)</f>
        <v>30.437111045615509</v>
      </c>
      <c r="M19" s="72">
        <f>IF(RES_hh_fech_in!M19=0,0,RES_hh_fech_in!M19/RES_summary!M$21)</f>
        <v>34.975457432235146</v>
      </c>
      <c r="N19" s="72">
        <f>IF(RES_hh_fech_in!N19=0,0,RES_hh_fech_in!N19/RES_summary!N$21)</f>
        <v>32.333853425038221</v>
      </c>
      <c r="O19" s="72">
        <f>IF(RES_hh_fech_in!O19=0,0,RES_hh_fech_in!O19/RES_summary!O$21)</f>
        <v>26.701822882610418</v>
      </c>
      <c r="P19" s="72">
        <f>IF(RES_hh_fech_in!P19=0,0,RES_hh_fech_in!P19/RES_summary!P$21)</f>
        <v>21.613592241412686</v>
      </c>
      <c r="Q19" s="72">
        <f>IF(RES_hh_fech_in!Q19=0,0,RES_hh_fech_in!Q19/RES_summary!Q$21)</f>
        <v>31.399034763178779</v>
      </c>
      <c r="R19" s="72">
        <f>IF(RES_hh_fech_in!R19=0,0,RES_hh_fech_in!R19/RES_summary!R$21)</f>
        <v>25.302634476361597</v>
      </c>
      <c r="S19" s="72">
        <f>IF(RES_hh_fech_in!S19=0,0,RES_hh_fech_in!S19/RES_summary!S$21)</f>
        <v>25.596020428492366</v>
      </c>
      <c r="T19" s="72">
        <f>IF(RES_hh_fech_in!T19=0,0,RES_hh_fech_in!T19/RES_summary!T$21)</f>
        <v>23.058782597418958</v>
      </c>
      <c r="U19" s="72">
        <f>IF(RES_hh_fech_in!U19=0,0,RES_hh_fech_in!U19/RES_summary!U$21)</f>
        <v>23.795439335452588</v>
      </c>
      <c r="V19" s="72">
        <f>IF(RES_hh_fech_in!V19=0,0,RES_hh_fech_in!V19/RES_summary!V$21)</f>
        <v>14.336468145208535</v>
      </c>
      <c r="W19" s="72">
        <f>IF(RES_hh_fech_in!W19=0,0,RES_hh_fech_in!W19/RES_summary!W$21)</f>
        <v>20.03724377264065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24.375055449795568</v>
      </c>
      <c r="D20" s="72">
        <f>IF(RES_hh_fech_in!D20=0,0,RES_hh_fech_in!D20/RES_summary!D$21)</f>
        <v>32.837784393426922</v>
      </c>
      <c r="E20" s="72">
        <f>IF(RES_hh_fech_in!E20=0,0,RES_hh_fech_in!E20/RES_summary!E$21)</f>
        <v>35.997619681380193</v>
      </c>
      <c r="F20" s="72">
        <f>IF(RES_hh_fech_in!F20=0,0,RES_hh_fech_in!F20/RES_summary!F$21)</f>
        <v>36.933132845561659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33.935996894186474</v>
      </c>
      <c r="K20" s="72">
        <f>IF(RES_hh_fech_in!K20=0,0,RES_hh_fech_in!K20/RES_summary!K$21)</f>
        <v>36.643538672857552</v>
      </c>
      <c r="L20" s="72">
        <f>IF(RES_hh_fech_in!L20=0,0,RES_hh_fech_in!L20/RES_summary!L$21)</f>
        <v>38.426939921985365</v>
      </c>
      <c r="M20" s="72">
        <f>IF(RES_hh_fech_in!M20=0,0,RES_hh_fech_in!M20/RES_summary!M$21)</f>
        <v>32.611995968744949</v>
      </c>
      <c r="N20" s="72">
        <f>IF(RES_hh_fech_in!N20=0,0,RES_hh_fech_in!N20/RES_summary!N$21)</f>
        <v>33.117259137978998</v>
      </c>
      <c r="O20" s="72">
        <f>IF(RES_hh_fech_in!O20=0,0,RES_hh_fech_in!O20/RES_summary!O$21)</f>
        <v>31.419902085965322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25.86566129919672</v>
      </c>
      <c r="S20" s="72">
        <f>IF(RES_hh_fech_in!S20=0,0,RES_hh_fech_in!S20/RES_summary!S$21)</f>
        <v>23.775904133746756</v>
      </c>
      <c r="T20" s="72">
        <f>IF(RES_hh_fech_in!T20=0,0,RES_hh_fech_in!T20/RES_summary!T$21)</f>
        <v>22.804997643856904</v>
      </c>
      <c r="U20" s="72">
        <f>IF(RES_hh_fech_in!U20=0,0,RES_hh_fech_in!U20/RES_summary!U$21)</f>
        <v>23.03129436239789</v>
      </c>
      <c r="V20" s="72">
        <f>IF(RES_hh_fech_in!V20=0,0,RES_hh_fech_in!V20/RES_summary!V$21)</f>
        <v>22.157120607780016</v>
      </c>
      <c r="W20" s="72">
        <f>IF(RES_hh_fech_in!W20=0,0,RES_hh_fech_in!W20/RES_summary!W$21)</f>
        <v>17.204040538962353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25.689509882775557</v>
      </c>
      <c r="D21" s="72">
        <f>IF(RES_hh_fech_in!D21=0,0,RES_hh_fech_in!D21/RES_summary!D$21)</f>
        <v>28.054807760731709</v>
      </c>
      <c r="E21" s="72">
        <f>IF(RES_hh_fech_in!E21=0,0,RES_hh_fech_in!E21/RES_summary!E$21)</f>
        <v>30.747952226045744</v>
      </c>
      <c r="F21" s="72">
        <f>IF(RES_hh_fech_in!F21=0,0,RES_hh_fech_in!F21/RES_summary!F$21)</f>
        <v>33.351640926609115</v>
      </c>
      <c r="G21" s="72">
        <f>IF(RES_hh_fech_in!G21=0,0,RES_hh_fech_in!G21/RES_summary!G$21)</f>
        <v>28.557303546300716</v>
      </c>
      <c r="H21" s="72">
        <f>IF(RES_hh_fech_in!H21=0,0,RES_hh_fech_in!H21/RES_summary!H$21)</f>
        <v>32.820972329266915</v>
      </c>
      <c r="I21" s="72">
        <f>IF(RES_hh_fech_in!I21=0,0,RES_hh_fech_in!I21/RES_summary!I$21)</f>
        <v>26.633135187759102</v>
      </c>
      <c r="J21" s="72">
        <f>IF(RES_hh_fech_in!J21=0,0,RES_hh_fech_in!J21/RES_summary!J$21)</f>
        <v>29.935525634067243</v>
      </c>
      <c r="K21" s="72">
        <f>IF(RES_hh_fech_in!K21=0,0,RES_hh_fech_in!K21/RES_summary!K$21)</f>
        <v>31.613848916866516</v>
      </c>
      <c r="L21" s="72">
        <f>IF(RES_hh_fech_in!L21=0,0,RES_hh_fech_in!L21/RES_summary!L$21)</f>
        <v>30.466431050765699</v>
      </c>
      <c r="M21" s="72">
        <f>IF(RES_hh_fech_in!M21=0,0,RES_hh_fech_in!M21/RES_summary!M$21)</f>
        <v>28.343703720987037</v>
      </c>
      <c r="N21" s="72">
        <f>IF(RES_hh_fech_in!N21=0,0,RES_hh_fech_in!N21/RES_summary!N$21)</f>
        <v>29.732869543418719</v>
      </c>
      <c r="O21" s="72">
        <f>IF(RES_hh_fech_in!O21=0,0,RES_hh_fech_in!O21/RES_summary!O$21)</f>
        <v>29.17187636413793</v>
      </c>
      <c r="P21" s="72">
        <f>IF(RES_hh_fech_in!P21=0,0,RES_hh_fech_in!P21/RES_summary!P$21)</f>
        <v>26.480206000222296</v>
      </c>
      <c r="Q21" s="72">
        <f>IF(RES_hh_fech_in!Q21=0,0,RES_hh_fech_in!Q21/RES_summary!Q$21)</f>
        <v>25.299544892129152</v>
      </c>
      <c r="R21" s="72">
        <f>IF(RES_hh_fech_in!R21=0,0,RES_hh_fech_in!R21/RES_summary!R$21)</f>
        <v>24.015465326673354</v>
      </c>
      <c r="S21" s="72">
        <f>IF(RES_hh_fech_in!S21=0,0,RES_hh_fech_in!S21/RES_summary!S$21)</f>
        <v>22.920210018907301</v>
      </c>
      <c r="T21" s="72">
        <f>IF(RES_hh_fech_in!T21=0,0,RES_hh_fech_in!T21/RES_summary!T$21)</f>
        <v>21.06540255483042</v>
      </c>
      <c r="U21" s="72">
        <f>IF(RES_hh_fech_in!U21=0,0,RES_hh_fech_in!U21/RES_summary!U$21)</f>
        <v>20.054548098672971</v>
      </c>
      <c r="V21" s="72">
        <f>IF(RES_hh_fech_in!V21=0,0,RES_hh_fech_in!V21/RES_summary!V$21)</f>
        <v>17.273323954241782</v>
      </c>
      <c r="W21" s="72">
        <f>IF(RES_hh_fech_in!W21=0,0,RES_hh_fech_in!W21/RES_summary!W$21)</f>
        <v>17.084612045556987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31.117212759462177</v>
      </c>
      <c r="D22" s="72">
        <f>IF(RES_hh_fech_in!D22=0,0,RES_hh_fech_in!D22/RES_summary!D$21)</f>
        <v>27.210406616193726</v>
      </c>
      <c r="E22" s="72">
        <f>IF(RES_hh_fech_in!E22=0,0,RES_hh_fech_in!E22/RES_summary!E$21)</f>
        <v>27.732685552467537</v>
      </c>
      <c r="F22" s="72">
        <f>IF(RES_hh_fech_in!F22=0,0,RES_hh_fech_in!F22/RES_summary!F$21)</f>
        <v>27.582992544491276</v>
      </c>
      <c r="G22" s="72">
        <f>IF(RES_hh_fech_in!G22=0,0,RES_hh_fech_in!G22/RES_summary!G$21)</f>
        <v>27.052701752884762</v>
      </c>
      <c r="H22" s="72">
        <f>IF(RES_hh_fech_in!H22=0,0,RES_hh_fech_in!H22/RES_summary!H$21)</f>
        <v>28.518959828296481</v>
      </c>
      <c r="I22" s="72">
        <f>IF(RES_hh_fech_in!I22=0,0,RES_hh_fech_in!I22/RES_summary!I$21)</f>
        <v>27.63820962766362</v>
      </c>
      <c r="J22" s="72">
        <f>IF(RES_hh_fech_in!J22=0,0,RES_hh_fech_in!J22/RES_summary!J$21)</f>
        <v>26.600511024287819</v>
      </c>
      <c r="K22" s="72">
        <f>IF(RES_hh_fech_in!K22=0,0,RES_hh_fech_in!K22/RES_summary!K$21)</f>
        <v>27.480387802446334</v>
      </c>
      <c r="L22" s="72">
        <f>IF(RES_hh_fech_in!L22=0,0,RES_hh_fech_in!L22/RES_summary!L$21)</f>
        <v>26.289535796726941</v>
      </c>
      <c r="M22" s="72">
        <f>IF(RES_hh_fech_in!M22=0,0,RES_hh_fech_in!M22/RES_summary!M$21)</f>
        <v>25.384470782728314</v>
      </c>
      <c r="N22" s="72">
        <f>IF(RES_hh_fech_in!N22=0,0,RES_hh_fech_in!N22/RES_summary!N$21)</f>
        <v>25.863933098195783</v>
      </c>
      <c r="O22" s="72">
        <f>IF(RES_hh_fech_in!O22=0,0,RES_hh_fech_in!O22/RES_summary!O$21)</f>
        <v>26.812072427488573</v>
      </c>
      <c r="P22" s="72">
        <f>IF(RES_hh_fech_in!P22=0,0,RES_hh_fech_in!P22/RES_summary!P$21)</f>
        <v>26.435144657570699</v>
      </c>
      <c r="Q22" s="72">
        <f>IF(RES_hh_fech_in!Q22=0,0,RES_hh_fech_in!Q22/RES_summary!Q$21)</f>
        <v>25.402288938808972</v>
      </c>
      <c r="R22" s="72">
        <f>IF(RES_hh_fech_in!R22=0,0,RES_hh_fech_in!R22/RES_summary!R$21)</f>
        <v>23.371728021876702</v>
      </c>
      <c r="S22" s="72">
        <f>IF(RES_hh_fech_in!S22=0,0,RES_hh_fech_in!S22/RES_summary!S$21)</f>
        <v>21.581051074059108</v>
      </c>
      <c r="T22" s="72">
        <f>IF(RES_hh_fech_in!T22=0,0,RES_hh_fech_in!T22/RES_summary!T$21)</f>
        <v>19.798824008642363</v>
      </c>
      <c r="U22" s="72">
        <f>IF(RES_hh_fech_in!U22=0,0,RES_hh_fech_in!U22/RES_summary!U$21)</f>
        <v>18.815538467191931</v>
      </c>
      <c r="V22" s="72">
        <f>IF(RES_hh_fech_in!V22=0,0,RES_hh_fech_in!V22/RES_summary!V$21)</f>
        <v>16.220440678542989</v>
      </c>
      <c r="W22" s="72">
        <f>IF(RES_hh_fech_in!W22=0,0,RES_hh_fech_in!W22/RES_summary!W$21)</f>
        <v>16.495195357503963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19.65232938698761</v>
      </c>
      <c r="D24" s="72">
        <f>IF(RES_hh_fech_in!D24=0,0,RES_hh_fech_in!D24/RES_summary!D$21)</f>
        <v>21.106712341063403</v>
      </c>
      <c r="E24" s="72">
        <f>IF(RES_hh_fech_in!E24=0,0,RES_hh_fech_in!E24/RES_summary!E$21)</f>
        <v>21.522971130034222</v>
      </c>
      <c r="F24" s="72">
        <f>IF(RES_hh_fech_in!F24=0,0,RES_hh_fech_in!F24/RES_summary!F$21)</f>
        <v>23.744136675265942</v>
      </c>
      <c r="G24" s="72">
        <f>IF(RES_hh_fech_in!G24=0,0,RES_hh_fech_in!G24/RES_summary!G$21)</f>
        <v>21.310590490209083</v>
      </c>
      <c r="H24" s="72">
        <f>IF(RES_hh_fech_in!H24=0,0,RES_hh_fech_in!H24/RES_summary!H$21)</f>
        <v>24.842907959188164</v>
      </c>
      <c r="I24" s="72">
        <f>IF(RES_hh_fech_in!I24=0,0,RES_hh_fech_in!I24/RES_summary!I$21)</f>
        <v>21.155439418520558</v>
      </c>
      <c r="J24" s="72">
        <f>IF(RES_hh_fech_in!J24=0,0,RES_hh_fech_in!J24/RES_summary!J$21)</f>
        <v>22.880274298715385</v>
      </c>
      <c r="K24" s="72">
        <f>IF(RES_hh_fech_in!K24=0,0,RES_hh_fech_in!K24/RES_summary!K$21)</f>
        <v>24.028314227365563</v>
      </c>
      <c r="L24" s="72">
        <f>IF(RES_hh_fech_in!L24=0,0,RES_hh_fech_in!L24/RES_summary!L$21)</f>
        <v>24.286463081223257</v>
      </c>
      <c r="M24" s="72">
        <f>IF(RES_hh_fech_in!M24=0,0,RES_hh_fech_in!M24/RES_summary!M$21)</f>
        <v>22.279894709875965</v>
      </c>
      <c r="N24" s="72">
        <f>IF(RES_hh_fech_in!N24=0,0,RES_hh_fech_in!N24/RES_summary!N$21)</f>
        <v>22.092222003687919</v>
      </c>
      <c r="O24" s="72">
        <f>IF(RES_hh_fech_in!O24=0,0,RES_hh_fech_in!O24/RES_summary!O$21)</f>
        <v>23.698379453019374</v>
      </c>
      <c r="P24" s="72">
        <f>IF(RES_hh_fech_in!P24=0,0,RES_hh_fech_in!P24/RES_summary!P$21)</f>
        <v>25.395155404586514</v>
      </c>
      <c r="Q24" s="72">
        <f>IF(RES_hh_fech_in!Q24=0,0,RES_hh_fech_in!Q24/RES_summary!Q$21)</f>
        <v>22.954866378920801</v>
      </c>
      <c r="R24" s="72">
        <f>IF(RES_hh_fech_in!R24=0,0,RES_hh_fech_in!R24/RES_summary!R$21)</f>
        <v>20.913147759954416</v>
      </c>
      <c r="S24" s="72">
        <f>IF(RES_hh_fech_in!S24=0,0,RES_hh_fech_in!S24/RES_summary!S$21)</f>
        <v>19.593706106337102</v>
      </c>
      <c r="T24" s="72">
        <f>IF(RES_hh_fech_in!T24=0,0,RES_hh_fech_in!T24/RES_summary!T$21)</f>
        <v>18.700349358142951</v>
      </c>
      <c r="U24" s="72">
        <f>IF(RES_hh_fech_in!U24=0,0,RES_hh_fech_in!U24/RES_summary!U$21)</f>
        <v>18.801577190737671</v>
      </c>
      <c r="V24" s="72">
        <f>IF(RES_hh_fech_in!V24=0,0,RES_hh_fech_in!V24/RES_summary!V$21)</f>
        <v>16.212982449561583</v>
      </c>
      <c r="W24" s="72">
        <f>IF(RES_hh_fech_in!W24=0,0,RES_hh_fech_in!W24/RES_summary!W$21)</f>
        <v>15.958830068729718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19.577611025500758</v>
      </c>
      <c r="D25" s="74">
        <f>IF(RES_hh_fech_in!D25=0,0,RES_hh_fech_in!D25/RES_summary!D$21)</f>
        <v>21.314269648072255</v>
      </c>
      <c r="E25" s="74">
        <f>IF(RES_hh_fech_in!E25=0,0,RES_hh_fech_in!E25/RES_summary!E$21)</f>
        <v>23.958388268957691</v>
      </c>
      <c r="F25" s="74">
        <f>IF(RES_hh_fech_in!F25=0,0,RES_hh_fech_in!F25/RES_summary!F$21)</f>
        <v>25.322172434290454</v>
      </c>
      <c r="G25" s="74">
        <f>IF(RES_hh_fech_in!G25=0,0,RES_hh_fech_in!G25/RES_summary!G$21)</f>
        <v>22.803656308012609</v>
      </c>
      <c r="H25" s="74">
        <f>IF(RES_hh_fech_in!H25=0,0,RES_hh_fech_in!H25/RES_summary!H$21)</f>
        <v>26.537635503392224</v>
      </c>
      <c r="I25" s="74">
        <f>IF(RES_hh_fech_in!I25=0,0,RES_hh_fech_in!I25/RES_summary!I$21)</f>
        <v>22.522184874997887</v>
      </c>
      <c r="J25" s="74">
        <f>IF(RES_hh_fech_in!J25=0,0,RES_hh_fech_in!J25/RES_summary!J$21)</f>
        <v>24.61632006508373</v>
      </c>
      <c r="K25" s="74">
        <f>IF(RES_hh_fech_in!K25=0,0,RES_hh_fech_in!K25/RES_summary!K$21)</f>
        <v>21.259926720512414</v>
      </c>
      <c r="L25" s="74">
        <f>IF(RES_hh_fech_in!L25=0,0,RES_hh_fech_in!L25/RES_summary!L$21)</f>
        <v>23.254007585884793</v>
      </c>
      <c r="M25" s="74">
        <f>IF(RES_hh_fech_in!M25=0,0,RES_hh_fech_in!M25/RES_summary!M$21)</f>
        <v>20.930407499868103</v>
      </c>
      <c r="N25" s="74">
        <f>IF(RES_hh_fech_in!N25=0,0,RES_hh_fech_in!N25/RES_summary!N$21)</f>
        <v>21.135101782925648</v>
      </c>
      <c r="O25" s="74">
        <f>IF(RES_hh_fech_in!O25=0,0,RES_hh_fech_in!O25/RES_summary!O$21)</f>
        <v>23.061053796232564</v>
      </c>
      <c r="P25" s="74">
        <f>IF(RES_hh_fech_in!P25=0,0,RES_hh_fech_in!P25/RES_summary!P$21)</f>
        <v>23.690892144925261</v>
      </c>
      <c r="Q25" s="74">
        <f>IF(RES_hh_fech_in!Q25=0,0,RES_hh_fech_in!Q25/RES_summary!Q$21)</f>
        <v>23.241895176763677</v>
      </c>
      <c r="R25" s="74">
        <f>IF(RES_hh_fech_in!R25=0,0,RES_hh_fech_in!R25/RES_summary!R$21)</f>
        <v>20.300024324403964</v>
      </c>
      <c r="S25" s="74">
        <f>IF(RES_hh_fech_in!S25=0,0,RES_hh_fech_in!S25/RES_summary!S$21)</f>
        <v>18.570187284171404</v>
      </c>
      <c r="T25" s="74">
        <f>IF(RES_hh_fech_in!T25=0,0,RES_hh_fech_in!T25/RES_summary!T$21)</f>
        <v>17.894708397345298</v>
      </c>
      <c r="U25" s="74">
        <f>IF(RES_hh_fech_in!U25=0,0,RES_hh_fech_in!U25/RES_summary!U$21)</f>
        <v>17.708579309970748</v>
      </c>
      <c r="V25" s="74">
        <f>IF(RES_hh_fech_in!V25=0,0,RES_hh_fech_in!V25/RES_summary!V$21)</f>
        <v>15.385806676384286</v>
      </c>
      <c r="W25" s="74">
        <f>IF(RES_hh_fech_in!W25=0,0,RES_hh_fech_in!W25/RES_summary!W$21)</f>
        <v>15.024161263654673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10.720129800613844</v>
      </c>
      <c r="D26" s="77">
        <f>IF(RES_hh_fech_in!D26=0,0,RES_hh_fech_in!D26/RES_summary!D$21)</f>
        <v>10.738443677602081</v>
      </c>
      <c r="E26" s="77">
        <f>IF(RES_hh_fech_in!E26=0,0,RES_hh_fech_in!E26/RES_summary!E$21)</f>
        <v>10.135058183095289</v>
      </c>
      <c r="F26" s="77">
        <f>IF(RES_hh_fech_in!F26=0,0,RES_hh_fech_in!F26/RES_summary!F$21)</f>
        <v>10.020900942066122</v>
      </c>
      <c r="G26" s="77">
        <f>IF(RES_hh_fech_in!G26=0,0,RES_hh_fech_in!G26/RES_summary!G$21)</f>
        <v>10.329844650848841</v>
      </c>
      <c r="H26" s="77">
        <f>IF(RES_hh_fech_in!H26=0,0,RES_hh_fech_in!H26/RES_summary!H$21)</f>
        <v>11.505277746245554</v>
      </c>
      <c r="I26" s="77">
        <f>IF(RES_hh_fech_in!I26=0,0,RES_hh_fech_in!I26/RES_summary!I$21)</f>
        <v>11.805985804779823</v>
      </c>
      <c r="J26" s="77">
        <f>IF(RES_hh_fech_in!J26=0,0,RES_hh_fech_in!J26/RES_summary!J$21)</f>
        <v>12.529967303641806</v>
      </c>
      <c r="K26" s="77">
        <f>IF(RES_hh_fech_in!K26=0,0,RES_hh_fech_in!K26/RES_summary!K$21)</f>
        <v>13.234090550303273</v>
      </c>
      <c r="L26" s="77">
        <f>IF(RES_hh_fech_in!L26=0,0,RES_hh_fech_in!L26/RES_summary!L$21)</f>
        <v>13.047147776772587</v>
      </c>
      <c r="M26" s="77">
        <f>IF(RES_hh_fech_in!M26=0,0,RES_hh_fech_in!M26/RES_summary!M$21)</f>
        <v>12.481939295834866</v>
      </c>
      <c r="N26" s="77">
        <f>IF(RES_hh_fech_in!N26=0,0,RES_hh_fech_in!N26/RES_summary!N$21)</f>
        <v>12.881351063689273</v>
      </c>
      <c r="O26" s="77">
        <f>IF(RES_hh_fech_in!O26=0,0,RES_hh_fech_in!O26/RES_summary!O$21)</f>
        <v>13.293071091193069</v>
      </c>
      <c r="P26" s="77">
        <f>IF(RES_hh_fech_in!P26=0,0,RES_hh_fech_in!P26/RES_summary!P$21)</f>
        <v>13.657005978438143</v>
      </c>
      <c r="Q26" s="77">
        <f>IF(RES_hh_fech_in!Q26=0,0,RES_hh_fech_in!Q26/RES_summary!Q$21)</f>
        <v>13.184812467201352</v>
      </c>
      <c r="R26" s="77">
        <f>IF(RES_hh_fech_in!R26=0,0,RES_hh_fech_in!R26/RES_summary!R$21)</f>
        <v>12.23469951585594</v>
      </c>
      <c r="S26" s="77">
        <f>IF(RES_hh_fech_in!S26=0,0,RES_hh_fech_in!S26/RES_summary!S$21)</f>
        <v>11.664594838265847</v>
      </c>
      <c r="T26" s="77">
        <f>IF(RES_hh_fech_in!T26=0,0,RES_hh_fech_in!T26/RES_summary!T$21)</f>
        <v>11.058595815663516</v>
      </c>
      <c r="U26" s="77">
        <f>IF(RES_hh_fech_in!U26=0,0,RES_hh_fech_in!U26/RES_summary!U$21)</f>
        <v>10.998947224416666</v>
      </c>
      <c r="V26" s="77">
        <f>IF(RES_hh_fech_in!V26=0,0,RES_hh_fech_in!V26/RES_summary!V$21)</f>
        <v>9.8090173995580923</v>
      </c>
      <c r="W26" s="77">
        <f>IF(RES_hh_fech_in!W26=0,0,RES_hh_fech_in!W26/RES_summary!W$21)</f>
        <v>9.4253322746254558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9.3721159666661507</v>
      </c>
      <c r="D27" s="69">
        <f>IF(RES_hh_fech_in!D27=0,0,RES_hh_fech_in!D27/RES_summary!D$21)</f>
        <v>9.3889415607467921</v>
      </c>
      <c r="E27" s="69">
        <f>IF(RES_hh_fech_in!E27=0,0,RES_hh_fech_in!E27/RES_summary!E$21)</f>
        <v>10.947074229381133</v>
      </c>
      <c r="F27" s="69">
        <f>IF(RES_hh_fech_in!F27=0,0,RES_hh_fech_in!F27/RES_summary!F$21)</f>
        <v>10.059775008389535</v>
      </c>
      <c r="G27" s="69">
        <f>IF(RES_hh_fech_in!G27=0,0,RES_hh_fech_in!G27/RES_summary!G$21)</f>
        <v>10.267410707526375</v>
      </c>
      <c r="H27" s="69">
        <f>IF(RES_hh_fech_in!H27=0,0,RES_hh_fech_in!H27/RES_summary!H$21)</f>
        <v>9.8976873677544823</v>
      </c>
      <c r="I27" s="69">
        <f>IF(RES_hh_fech_in!I27=0,0,RES_hh_fech_in!I27/RES_summary!I$21)</f>
        <v>9.4526610090117718</v>
      </c>
      <c r="J27" s="69">
        <f>IF(RES_hh_fech_in!J27=0,0,RES_hh_fech_in!J27/RES_summary!J$21)</f>
        <v>9.6710090209817565</v>
      </c>
      <c r="K27" s="69">
        <f>IF(RES_hh_fech_in!K27=0,0,RES_hh_fech_in!K27/RES_summary!K$21)</f>
        <v>8.4048200567517206</v>
      </c>
      <c r="L27" s="69">
        <f>IF(RES_hh_fech_in!L27=0,0,RES_hh_fech_in!L27/RES_summary!L$21)</f>
        <v>7.3900633260139159</v>
      </c>
      <c r="M27" s="69">
        <f>IF(RES_hh_fech_in!M27=0,0,RES_hh_fech_in!M27/RES_summary!M$21)</f>
        <v>7.0757423107161328</v>
      </c>
      <c r="N27" s="69">
        <f>IF(RES_hh_fech_in!N27=0,0,RES_hh_fech_in!N27/RES_summary!N$21)</f>
        <v>7.2074430154319709</v>
      </c>
      <c r="O27" s="69">
        <f>IF(RES_hh_fech_in!O27=0,0,RES_hh_fech_in!O27/RES_summary!O$21)</f>
        <v>7.4740851868738183</v>
      </c>
      <c r="P27" s="69">
        <f>IF(RES_hh_fech_in!P27=0,0,RES_hh_fech_in!P27/RES_summary!P$21)</f>
        <v>7.8592806066515237</v>
      </c>
      <c r="Q27" s="69">
        <f>IF(RES_hh_fech_in!Q27=0,0,RES_hh_fech_in!Q27/RES_summary!Q$21)</f>
        <v>7.7012072357817534</v>
      </c>
      <c r="R27" s="69">
        <f>IF(RES_hh_fech_in!R27=0,0,RES_hh_fech_in!R27/RES_summary!R$21)</f>
        <v>7.2117477266711569</v>
      </c>
      <c r="S27" s="69">
        <f>IF(RES_hh_fech_in!S27=0,0,RES_hh_fech_in!S27/RES_summary!S$21)</f>
        <v>6.9088280903591475</v>
      </c>
      <c r="T27" s="69">
        <f>IF(RES_hh_fech_in!T27=0,0,RES_hh_fech_in!T27/RES_summary!T$21)</f>
        <v>6.4962751053585093</v>
      </c>
      <c r="U27" s="69">
        <f>IF(RES_hh_fech_in!U27=0,0,RES_hh_fech_in!U27/RES_summary!U$21)</f>
        <v>6.3184985275707373</v>
      </c>
      <c r="V27" s="69">
        <f>IF(RES_hh_fech_in!V27=0,0,RES_hh_fech_in!V27/RES_summary!V$21)</f>
        <v>7.660775357621298</v>
      </c>
      <c r="W27" s="69">
        <f>IF(RES_hh_fech_in!W27=0,0,RES_hh_fech_in!W27/RES_summary!W$21)</f>
        <v>7.0428650405501552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10.672470493315412</v>
      </c>
      <c r="D29" s="72">
        <f>IF(RES_hh_fech_in!D29=0,0,RES_hh_fech_in!D29/RES_summary!D$21)</f>
        <v>13.659126376690345</v>
      </c>
      <c r="E29" s="72">
        <f>IF(RES_hh_fech_in!E29=0,0,RES_hh_fech_in!E29/RES_summary!E$21)</f>
        <v>10.534539055544698</v>
      </c>
      <c r="F29" s="72">
        <f>IF(RES_hh_fech_in!F29=0,0,RES_hh_fech_in!F29/RES_summary!F$21)</f>
        <v>10.248500401551587</v>
      </c>
      <c r="G29" s="72">
        <f>IF(RES_hh_fech_in!G29=0,0,RES_hh_fech_in!G29/RES_summary!G$21)</f>
        <v>12.029975427100757</v>
      </c>
      <c r="H29" s="72">
        <f>IF(RES_hh_fech_in!H29=0,0,RES_hh_fech_in!H29/RES_summary!H$21)</f>
        <v>11.107343267691432</v>
      </c>
      <c r="I29" s="72">
        <f>IF(RES_hh_fech_in!I29=0,0,RES_hh_fech_in!I29/RES_summary!I$21)</f>
        <v>10.234700013534207</v>
      </c>
      <c r="J29" s="72">
        <f>IF(RES_hh_fech_in!J29=0,0,RES_hh_fech_in!J29/RES_summary!J$21)</f>
        <v>9.3077313904837737</v>
      </c>
      <c r="K29" s="72">
        <f>IF(RES_hh_fech_in!K29=0,0,RES_hh_fech_in!K29/RES_summary!K$21)</f>
        <v>9.5230170455588734</v>
      </c>
      <c r="L29" s="72">
        <f>IF(RES_hh_fech_in!L29=0,0,RES_hh_fech_in!L29/RES_summary!L$21)</f>
        <v>8.5924885954007095</v>
      </c>
      <c r="M29" s="72">
        <f>IF(RES_hh_fech_in!M29=0,0,RES_hh_fech_in!M29/RES_summary!M$21)</f>
        <v>7.8777706803686094</v>
      </c>
      <c r="N29" s="72">
        <f>IF(RES_hh_fech_in!N29=0,0,RES_hh_fech_in!N29/RES_summary!N$21)</f>
        <v>8.2796384260635829</v>
      </c>
      <c r="O29" s="72">
        <f>IF(RES_hh_fech_in!O29=0,0,RES_hh_fech_in!O29/RES_summary!O$21)</f>
        <v>8.6359106792977087</v>
      </c>
      <c r="P29" s="72">
        <f>IF(RES_hh_fech_in!P29=0,0,RES_hh_fech_in!P29/RES_summary!P$21)</f>
        <v>9.226504968657018</v>
      </c>
      <c r="Q29" s="72">
        <f>IF(RES_hh_fech_in!Q29=0,0,RES_hh_fech_in!Q29/RES_summary!Q$21)</f>
        <v>8.9539937106786951</v>
      </c>
      <c r="R29" s="72">
        <f>IF(RES_hh_fech_in!R29=0,0,RES_hh_fech_in!R29/RES_summary!R$21)</f>
        <v>8.4222743831349494</v>
      </c>
      <c r="S29" s="72">
        <f>IF(RES_hh_fech_in!S29=0,0,RES_hh_fech_in!S29/RES_summary!S$21)</f>
        <v>8.0662407786888313</v>
      </c>
      <c r="T29" s="72">
        <f>IF(RES_hh_fech_in!T29=0,0,RES_hh_fech_in!T29/RES_summary!T$21)</f>
        <v>7.7155643017502911</v>
      </c>
      <c r="U29" s="72">
        <f>IF(RES_hh_fech_in!U29=0,0,RES_hh_fech_in!U29/RES_summary!U$21)</f>
        <v>7.5898288250978077</v>
      </c>
      <c r="V29" s="72">
        <f>IF(RES_hh_fech_in!V29=0,0,RES_hh_fech_in!V29/RES_summary!V$21)</f>
        <v>9.4615653402855724</v>
      </c>
      <c r="W29" s="72">
        <f>IF(RES_hh_fech_in!W29=0,0,RES_hh_fech_in!W29/RES_summary!W$21)</f>
        <v>8.4846669250211235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10.29094464866909</v>
      </c>
      <c r="D30" s="72">
        <f>IF(RES_hh_fech_in!D30=0,0,RES_hh_fech_in!D30/RES_summary!D$21)</f>
        <v>10.368882499211646</v>
      </c>
      <c r="E30" s="72">
        <f>IF(RES_hh_fech_in!E30=0,0,RES_hh_fech_in!E30/RES_summary!E$21)</f>
        <v>12.400924038553184</v>
      </c>
      <c r="F30" s="72">
        <f>IF(RES_hh_fech_in!F30=0,0,RES_hh_fech_in!F30/RES_summary!F$21)</f>
        <v>11.997990413563745</v>
      </c>
      <c r="G30" s="72">
        <f>IF(RES_hh_fech_in!G30=0,0,RES_hh_fech_in!G30/RES_summary!G$21)</f>
        <v>11.31150126723473</v>
      </c>
      <c r="H30" s="72">
        <f>IF(RES_hh_fech_in!H30=0,0,RES_hh_fech_in!H30/RES_summary!H$21)</f>
        <v>11.268903828827675</v>
      </c>
      <c r="I30" s="72">
        <f>IF(RES_hh_fech_in!I30=0,0,RES_hh_fech_in!I30/RES_summary!I$21)</f>
        <v>9.7784622545980771</v>
      </c>
      <c r="J30" s="72">
        <f>IF(RES_hh_fech_in!J30=0,0,RES_hh_fech_in!J30/RES_summary!J$21)</f>
        <v>10.799490606759182</v>
      </c>
      <c r="K30" s="72">
        <f>IF(RES_hh_fech_in!K30=0,0,RES_hh_fech_in!K30/RES_summary!K$21)</f>
        <v>9.0434304020466314</v>
      </c>
      <c r="L30" s="72">
        <f>IF(RES_hh_fech_in!L30=0,0,RES_hh_fech_in!L30/RES_summary!L$21)</f>
        <v>8.2480468046551714</v>
      </c>
      <c r="M30" s="72">
        <f>IF(RES_hh_fech_in!M30=0,0,RES_hh_fech_in!M30/RES_summary!M$21)</f>
        <v>7.8762827506548829</v>
      </c>
      <c r="N30" s="72">
        <f>IF(RES_hh_fech_in!N30=0,0,RES_hh_fech_in!N30/RES_summary!N$21)</f>
        <v>8.6600007265772021</v>
      </c>
      <c r="O30" s="72">
        <f>IF(RES_hh_fech_in!O30=0,0,RES_hh_fech_in!O30/RES_summary!O$21)</f>
        <v>8.8889185166844182</v>
      </c>
      <c r="P30" s="72">
        <f>IF(RES_hh_fech_in!P30=0,0,RES_hh_fech_in!P30/RES_summary!P$21)</f>
        <v>8.7774840019410938</v>
      </c>
      <c r="Q30" s="72">
        <f>IF(RES_hh_fech_in!Q30=0,0,RES_hh_fech_in!Q30/RES_summary!Q$21)</f>
        <v>9.1540974643481423</v>
      </c>
      <c r="R30" s="72">
        <f>IF(RES_hh_fech_in!R30=0,0,RES_hh_fech_in!R30/RES_summary!R$21)</f>
        <v>8.5584756387452003</v>
      </c>
      <c r="S30" s="72">
        <f>IF(RES_hh_fech_in!S30=0,0,RES_hh_fech_in!S30/RES_summary!S$21)</f>
        <v>8.0790107268167262</v>
      </c>
      <c r="T30" s="72">
        <f>IF(RES_hh_fech_in!T30=0,0,RES_hh_fech_in!T30/RES_summary!T$21)</f>
        <v>7.7010346154543257</v>
      </c>
      <c r="U30" s="72">
        <f>IF(RES_hh_fech_in!U30=0,0,RES_hh_fech_in!U30/RES_summary!U$21)</f>
        <v>7.5579130689861866</v>
      </c>
      <c r="V30" s="72">
        <f>IF(RES_hh_fech_in!V30=0,0,RES_hh_fech_in!V30/RES_summary!V$21)</f>
        <v>9.3996816836286641</v>
      </c>
      <c r="W30" s="72">
        <f>IF(RES_hh_fech_in!W30=0,0,RES_hh_fech_in!W30/RES_summary!W$21)</f>
        <v>8.4148377917643842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14.341966535121319</v>
      </c>
      <c r="D31" s="72">
        <f>IF(RES_hh_fech_in!D31=0,0,RES_hh_fech_in!D31/RES_summary!D$21)</f>
        <v>11.356869321116354</v>
      </c>
      <c r="E31" s="72">
        <f>IF(RES_hh_fech_in!E31=0,0,RES_hh_fech_in!E31/RES_summary!E$21)</f>
        <v>12.588794405484345</v>
      </c>
      <c r="F31" s="72">
        <f>IF(RES_hh_fech_in!F31=0,0,RES_hh_fech_in!F31/RES_summary!F$21)</f>
        <v>11.338209443361674</v>
      </c>
      <c r="G31" s="72">
        <f>IF(RES_hh_fech_in!G31=0,0,RES_hh_fech_in!G31/RES_summary!G$21)</f>
        <v>12.431688738551582</v>
      </c>
      <c r="H31" s="72">
        <f>IF(RES_hh_fech_in!H31=0,0,RES_hh_fech_in!H31/RES_summary!H$21)</f>
        <v>11.465201387113321</v>
      </c>
      <c r="I31" s="72">
        <f>IF(RES_hh_fech_in!I31=0,0,RES_hh_fech_in!I31/RES_summary!I$21)</f>
        <v>12.038059879229559</v>
      </c>
      <c r="J31" s="72">
        <f>IF(RES_hh_fech_in!J31=0,0,RES_hh_fech_in!J31/RES_summary!J$21)</f>
        <v>11.433931450716074</v>
      </c>
      <c r="K31" s="72">
        <f>IF(RES_hh_fech_in!K31=0,0,RES_hh_fech_in!K31/RES_summary!K$21)</f>
        <v>9.5784937303612416</v>
      </c>
      <c r="L31" s="72">
        <f>IF(RES_hh_fech_in!L31=0,0,RES_hh_fech_in!L31/RES_summary!L$21)</f>
        <v>8.997218361842382</v>
      </c>
      <c r="M31" s="72">
        <f>IF(RES_hh_fech_in!M31=0,0,RES_hh_fech_in!M31/RES_summary!M$21)</f>
        <v>8.4635561113871685</v>
      </c>
      <c r="N31" s="72">
        <f>IF(RES_hh_fech_in!N31=0,0,RES_hh_fech_in!N31/RES_summary!N$21)</f>
        <v>8.9030687705727516</v>
      </c>
      <c r="O31" s="72">
        <f>IF(RES_hh_fech_in!O31=0,0,RES_hh_fech_in!O31/RES_summary!O$21)</f>
        <v>9.2939967792606772</v>
      </c>
      <c r="P31" s="72">
        <f>IF(RES_hh_fech_in!P31=0,0,RES_hh_fech_in!P31/RES_summary!P$21)</f>
        <v>9.9103141457257209</v>
      </c>
      <c r="Q31" s="72">
        <f>IF(RES_hh_fech_in!Q31=0,0,RES_hh_fech_in!Q31/RES_summary!Q$21)</f>
        <v>9.6206074729963884</v>
      </c>
      <c r="R31" s="72">
        <f>IF(RES_hh_fech_in!R31=0,0,RES_hh_fech_in!R31/RES_summary!R$21)</f>
        <v>9.0510035975001522</v>
      </c>
      <c r="S31" s="72">
        <f>IF(RES_hh_fech_in!S31=0,0,RES_hh_fech_in!S31/RES_summary!S$21)</f>
        <v>8.6605812951846897</v>
      </c>
      <c r="T31" s="72">
        <f>IF(RES_hh_fech_in!T31=0,0,RES_hh_fech_in!T31/RES_summary!T$21)</f>
        <v>8.2656771711007551</v>
      </c>
      <c r="U31" s="72">
        <f>IF(RES_hh_fech_in!U31=0,0,RES_hh_fech_in!U31/RES_summary!U$21)</f>
        <v>8.0975855575567621</v>
      </c>
      <c r="V31" s="72">
        <f>IF(RES_hh_fech_in!V31=0,0,RES_hh_fech_in!V31/RES_summary!V$21)</f>
        <v>10.124543595138428</v>
      </c>
      <c r="W31" s="72">
        <f>IF(RES_hh_fech_in!W31=0,0,RES_hh_fech_in!W31/RES_summary!W$21)</f>
        <v>9.1256826408524141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8.3249586083105296</v>
      </c>
      <c r="D32" s="77">
        <f>IF(RES_hh_fech_in!D32=0,0,RES_hh_fech_in!D32/RES_summary!D$21)</f>
        <v>6.7780759913790485</v>
      </c>
      <c r="E32" s="77">
        <f>IF(RES_hh_fech_in!E32=0,0,RES_hh_fech_in!E32/RES_summary!E$21)</f>
        <v>10.669427485591656</v>
      </c>
      <c r="F32" s="77">
        <f>IF(RES_hh_fech_in!F32=0,0,RES_hh_fech_in!F32/RES_summary!F$21)</f>
        <v>9.4316731429116754</v>
      </c>
      <c r="G32" s="77">
        <f>IF(RES_hh_fech_in!G32=0,0,RES_hh_fech_in!G32/RES_summary!G$21)</f>
        <v>8.5807637183832082</v>
      </c>
      <c r="H32" s="77">
        <f>IF(RES_hh_fech_in!H32=0,0,RES_hh_fech_in!H32/RES_summary!H$21)</f>
        <v>8.8602126655493816</v>
      </c>
      <c r="I32" s="77">
        <f>IF(RES_hh_fech_in!I32=0,0,RES_hh_fech_in!I32/RES_summary!I$21)</f>
        <v>8.3832587609685199</v>
      </c>
      <c r="J32" s="77">
        <f>IF(RES_hh_fech_in!J32=0,0,RES_hh_fech_in!J32/RES_summary!J$21)</f>
        <v>9.2512454289912291</v>
      </c>
      <c r="K32" s="77">
        <f>IF(RES_hh_fech_in!K32=0,0,RES_hh_fech_in!K32/RES_summary!K$21)</f>
        <v>6.6650608515184713</v>
      </c>
      <c r="L32" s="77">
        <f>IF(RES_hh_fech_in!L32=0,0,RES_hh_fech_in!L32/RES_summary!L$21)</f>
        <v>6.1987766178528476</v>
      </c>
      <c r="M32" s="77">
        <f>IF(RES_hh_fech_in!M32=0,0,RES_hh_fech_in!M32/RES_summary!M$21)</f>
        <v>6.240181918318255</v>
      </c>
      <c r="N32" s="77">
        <f>IF(RES_hh_fech_in!N32=0,0,RES_hh_fech_in!N32/RES_summary!N$21)</f>
        <v>6.397918590462031</v>
      </c>
      <c r="O32" s="77">
        <f>IF(RES_hh_fech_in!O32=0,0,RES_hh_fech_in!O32/RES_summary!O$21)</f>
        <v>6.6513612385859107</v>
      </c>
      <c r="P32" s="77">
        <f>IF(RES_hh_fech_in!P32=0,0,RES_hh_fech_in!P32/RES_summary!P$21)</f>
        <v>7.1169218341614302</v>
      </c>
      <c r="Q32" s="77">
        <f>IF(RES_hh_fech_in!Q32=0,0,RES_hh_fech_in!Q32/RES_summary!Q$21)</f>
        <v>6.9325499983544567</v>
      </c>
      <c r="R32" s="77">
        <f>IF(RES_hh_fech_in!R32=0,0,RES_hh_fech_in!R32/RES_summary!R$21)</f>
        <v>6.3792256594252059</v>
      </c>
      <c r="S32" s="77">
        <f>IF(RES_hh_fech_in!S32=0,0,RES_hh_fech_in!S32/RES_summary!S$21)</f>
        <v>6.0487965298322797</v>
      </c>
      <c r="T32" s="77">
        <f>IF(RES_hh_fech_in!T32=0,0,RES_hh_fech_in!T32/RES_summary!T$21)</f>
        <v>5.7323870222446827</v>
      </c>
      <c r="U32" s="77">
        <f>IF(RES_hh_fech_in!U32=0,0,RES_hh_fech_in!U32/RES_summary!U$21)</f>
        <v>5.654692904069285</v>
      </c>
      <c r="V32" s="77">
        <f>IF(RES_hh_fech_in!V32=0,0,RES_hh_fech_in!V32/RES_summary!V$21)</f>
        <v>6.544941858893484</v>
      </c>
      <c r="W32" s="77">
        <f>IF(RES_hh_fech_in!W32=0,0,RES_hh_fech_in!W32/RES_summary!W$21)</f>
        <v>6.1899894103092734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127.99841070884965</v>
      </c>
      <c r="D3" s="65">
        <f>IF(RES_hh_tesh_in!D3=0,0,RES_hh_tesh_in!D3/RES_summary!D$21)</f>
        <v>121.12119010244741</v>
      </c>
      <c r="E3" s="65">
        <f>IF(RES_hh_tesh_in!E3=0,0,RES_hh_tesh_in!E3/RES_summary!E$21)</f>
        <v>134.81640857177436</v>
      </c>
      <c r="F3" s="65">
        <f>IF(RES_hh_tesh_in!F3=0,0,RES_hh_tesh_in!F3/RES_summary!F$21)</f>
        <v>130.19792503746592</v>
      </c>
      <c r="G3" s="65">
        <f>IF(RES_hh_tesh_in!G3=0,0,RES_hh_tesh_in!G3/RES_summary!G$21)</f>
        <v>138.08500267985454</v>
      </c>
      <c r="H3" s="65">
        <f>IF(RES_hh_tesh_in!H3=0,0,RES_hh_tesh_in!H3/RES_summary!H$21)</f>
        <v>122.0544595718741</v>
      </c>
      <c r="I3" s="65">
        <f>IF(RES_hh_tesh_in!I3=0,0,RES_hh_tesh_in!I3/RES_summary!I$21)</f>
        <v>125.3729625008213</v>
      </c>
      <c r="J3" s="65">
        <f>IF(RES_hh_tesh_in!J3=0,0,RES_hh_tesh_in!J3/RES_summary!J$21)</f>
        <v>124.59738812938889</v>
      </c>
      <c r="K3" s="65">
        <f>IF(RES_hh_tesh_in!K3=0,0,RES_hh_tesh_in!K3/RES_summary!K$21)</f>
        <v>118.4881833688644</v>
      </c>
      <c r="L3" s="65">
        <f>IF(RES_hh_tesh_in!L3=0,0,RES_hh_tesh_in!L3/RES_summary!L$21)</f>
        <v>119.71011405516514</v>
      </c>
      <c r="M3" s="65">
        <f>IF(RES_hh_tesh_in!M3=0,0,RES_hh_tesh_in!M3/RES_summary!M$21)</f>
        <v>112.80500350578862</v>
      </c>
      <c r="N3" s="65">
        <f>IF(RES_hh_tesh_in!N3=0,0,RES_hh_tesh_in!N3/RES_summary!N$21)</f>
        <v>111.40320881290526</v>
      </c>
      <c r="O3" s="65">
        <f>IF(RES_hh_tesh_in!O3=0,0,RES_hh_tesh_in!O3/RES_summary!O$21)</f>
        <v>110.68232736381287</v>
      </c>
      <c r="P3" s="65">
        <f>IF(RES_hh_tesh_in!P3=0,0,RES_hh_tesh_in!P3/RES_summary!P$21)</f>
        <v>93.415504901734636</v>
      </c>
      <c r="Q3" s="65">
        <f>IF(RES_hh_tesh_in!Q3=0,0,RES_hh_tesh_in!Q3/RES_summary!Q$21)</f>
        <v>101.75608456245787</v>
      </c>
      <c r="R3" s="65">
        <f>IF(RES_hh_tesh_in!R3=0,0,RES_hh_tesh_in!R3/RES_summary!R$21)</f>
        <v>96.816034851772642</v>
      </c>
      <c r="S3" s="65">
        <f>IF(RES_hh_tesh_in!S3=0,0,RES_hh_tesh_in!S3/RES_summary!S$21)</f>
        <v>91.702890235547869</v>
      </c>
      <c r="T3" s="65">
        <f>IF(RES_hh_tesh_in!T3=0,0,RES_hh_tesh_in!T3/RES_summary!T$21)</f>
        <v>81.108431495252105</v>
      </c>
      <c r="U3" s="65">
        <f>IF(RES_hh_tesh_in!U3=0,0,RES_hh_tesh_in!U3/RES_summary!U$21)</f>
        <v>77.072660953060435</v>
      </c>
      <c r="V3" s="65">
        <f>IF(RES_hh_tesh_in!V3=0,0,RES_hh_tesh_in!V3/RES_summary!V$21)</f>
        <v>73.334225521996743</v>
      </c>
      <c r="W3" s="65">
        <f>IF(RES_hh_tesh_in!W3=0,0,RES_hh_tesh_in!W3/RES_summary!W$21)</f>
        <v>72.832769557360109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104.61332016927697</v>
      </c>
      <c r="D4" s="69">
        <f>IF(RES_hh_tesh_in!D4=0,0,RES_hh_tesh_in!D4/RES_summary!D$21)</f>
        <v>96.302302161166892</v>
      </c>
      <c r="E4" s="69">
        <f>IF(RES_hh_tesh_in!E4=0,0,RES_hh_tesh_in!E4/RES_summary!E$21)</f>
        <v>106.28693703486152</v>
      </c>
      <c r="F4" s="69">
        <f>IF(RES_hh_tesh_in!F4=0,0,RES_hh_tesh_in!F4/RES_summary!F$21)</f>
        <v>102.38285245998097</v>
      </c>
      <c r="G4" s="69">
        <f>IF(RES_hh_tesh_in!G4=0,0,RES_hh_tesh_in!G4/RES_summary!G$21)</f>
        <v>111.1678720028203</v>
      </c>
      <c r="H4" s="69">
        <f>IF(RES_hh_tesh_in!H4=0,0,RES_hh_tesh_in!H4/RES_summary!H$21)</f>
        <v>93.281084546483783</v>
      </c>
      <c r="I4" s="69">
        <f>IF(RES_hh_tesh_in!I4=0,0,RES_hh_tesh_in!I4/RES_summary!I$21)</f>
        <v>96.984788238142997</v>
      </c>
      <c r="J4" s="69">
        <f>IF(RES_hh_tesh_in!J4=0,0,RES_hh_tesh_in!J4/RES_summary!J$21)</f>
        <v>95.377990051618795</v>
      </c>
      <c r="K4" s="69">
        <f>IF(RES_hh_tesh_in!K4=0,0,RES_hh_tesh_in!K4/RES_summary!K$21)</f>
        <v>90.362268213745651</v>
      </c>
      <c r="L4" s="69">
        <f>IF(RES_hh_tesh_in!L4=0,0,RES_hh_tesh_in!L4/RES_summary!L$21)</f>
        <v>91.664437435478192</v>
      </c>
      <c r="M4" s="69">
        <f>IF(RES_hh_tesh_in!M4=0,0,RES_hh_tesh_in!M4/RES_summary!M$21)</f>
        <v>84.694914595382699</v>
      </c>
      <c r="N4" s="69">
        <f>IF(RES_hh_tesh_in!N4=0,0,RES_hh_tesh_in!N4/RES_summary!N$21)</f>
        <v>81.304603728591104</v>
      </c>
      <c r="O4" s="69">
        <f>IF(RES_hh_tesh_in!O4=0,0,RES_hh_tesh_in!O4/RES_summary!O$21)</f>
        <v>80.218132711179493</v>
      </c>
      <c r="P4" s="69">
        <f>IF(RES_hh_tesh_in!P4=0,0,RES_hh_tesh_in!P4/RES_summary!P$21)</f>
        <v>64.650193094858565</v>
      </c>
      <c r="Q4" s="69">
        <f>IF(RES_hh_tesh_in!Q4=0,0,RES_hh_tesh_in!Q4/RES_summary!Q$21)</f>
        <v>71.037500522973872</v>
      </c>
      <c r="R4" s="69">
        <f>IF(RES_hh_tesh_in!R4=0,0,RES_hh_tesh_in!R4/RES_summary!R$21)</f>
        <v>69.702244215940794</v>
      </c>
      <c r="S4" s="69">
        <f>IF(RES_hh_tesh_in!S4=0,0,RES_hh_tesh_in!S4/RES_summary!S$21)</f>
        <v>63.457804614472145</v>
      </c>
      <c r="T4" s="69">
        <f>IF(RES_hh_tesh_in!T4=0,0,RES_hh_tesh_in!T4/RES_summary!T$21)</f>
        <v>55.632050639609403</v>
      </c>
      <c r="U4" s="69">
        <f>IF(RES_hh_tesh_in!U4=0,0,RES_hh_tesh_in!U4/RES_summary!U$21)</f>
        <v>51.438668281167132</v>
      </c>
      <c r="V4" s="69">
        <f>IF(RES_hh_tesh_in!V4=0,0,RES_hh_tesh_in!V4/RES_summary!V$21)</f>
        <v>49.698955258262153</v>
      </c>
      <c r="W4" s="69">
        <f>IF(RES_hh_tesh_in!W4=0,0,RES_hh_tesh_in!W4/RES_summary!W$21)</f>
        <v>48.416624131315743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82.388962865407535</v>
      </c>
      <c r="D6" s="72">
        <f>IF(RES_hh_tesh_in!D6=0,0,RES_hh_tesh_in!D6/RES_summary!D$21)</f>
        <v>96.803084972406964</v>
      </c>
      <c r="E6" s="72">
        <f>IF(RES_hh_tesh_in!E6=0,0,RES_hh_tesh_in!E6/RES_summary!E$21)</f>
        <v>123.66970750510288</v>
      </c>
      <c r="F6" s="72">
        <f>IF(RES_hh_tesh_in!F6=0,0,RES_hh_tesh_in!F6/RES_summary!F$21)</f>
        <v>101.06252052954592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85.012629019754101</v>
      </c>
      <c r="J6" s="72">
        <f>IF(RES_hh_tesh_in!J6=0,0,RES_hh_tesh_in!J6/RES_summary!J$21)</f>
        <v>115.48132751291642</v>
      </c>
      <c r="K6" s="72">
        <f>IF(RES_hh_tesh_in!K6=0,0,RES_hh_tesh_in!K6/RES_summary!K$21)</f>
        <v>80.707655541016706</v>
      </c>
      <c r="L6" s="72">
        <f>IF(RES_hh_tesh_in!L6=0,0,RES_hh_tesh_in!L6/RES_summary!L$21)</f>
        <v>81.909176030684918</v>
      </c>
      <c r="M6" s="72">
        <f>IF(RES_hh_tesh_in!M6=0,0,RES_hh_tesh_in!M6/RES_summary!M$21)</f>
        <v>91.575715209391333</v>
      </c>
      <c r="N6" s="72">
        <f>IF(RES_hh_tesh_in!N6=0,0,RES_hh_tesh_in!N6/RES_summary!N$21)</f>
        <v>86.673179412392187</v>
      </c>
      <c r="O6" s="72">
        <f>IF(RES_hh_tesh_in!O6=0,0,RES_hh_tesh_in!O6/RES_summary!O$21)</f>
        <v>65.016444316104568</v>
      </c>
      <c r="P6" s="72">
        <f>IF(RES_hh_tesh_in!P6=0,0,RES_hh_tesh_in!P6/RES_summary!P$21)</f>
        <v>38.854745929899863</v>
      </c>
      <c r="Q6" s="72">
        <f>IF(RES_hh_tesh_in!Q6=0,0,RES_hh_tesh_in!Q6/RES_summary!Q$21)</f>
        <v>79.49025874550226</v>
      </c>
      <c r="R6" s="72">
        <f>IF(RES_hh_tesh_in!R6=0,0,RES_hh_tesh_in!R6/RES_summary!R$21)</f>
        <v>73.281608986957394</v>
      </c>
      <c r="S6" s="72">
        <f>IF(RES_hh_tesh_in!S6=0,0,RES_hh_tesh_in!S6/RES_summary!S$21)</f>
        <v>70.923376656329197</v>
      </c>
      <c r="T6" s="72">
        <f>IF(RES_hh_tesh_in!T6=0,0,RES_hh_tesh_in!T6/RES_summary!T$21)</f>
        <v>56.053383333696779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51.83051061083389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84.497969757422993</v>
      </c>
      <c r="D7" s="72">
        <f>IF(RES_hh_tesh_in!D7=0,0,RES_hh_tesh_in!D7/RES_summary!D$21)</f>
        <v>99.322493578793683</v>
      </c>
      <c r="E7" s="72">
        <f>IF(RES_hh_tesh_in!E7=0,0,RES_hh_tesh_in!E7/RES_summary!E$21)</f>
        <v>108.65463261306239</v>
      </c>
      <c r="F7" s="72">
        <f>IF(RES_hh_tesh_in!F7=0,0,RES_hh_tesh_in!F7/RES_summary!F$21)</f>
        <v>104.71662084901401</v>
      </c>
      <c r="G7" s="72">
        <f>IF(RES_hh_tesh_in!G7=0,0,RES_hh_tesh_in!G7/RES_summary!G$21)</f>
        <v>0</v>
      </c>
      <c r="H7" s="72">
        <f>IF(RES_hh_tesh_in!H7=0,0,RES_hh_tesh_in!H7/RES_summary!H$21)</f>
        <v>101.22609288268316</v>
      </c>
      <c r="I7" s="72">
        <f>IF(RES_hh_tesh_in!I7=0,0,RES_hh_tesh_in!I7/RES_summary!I$21)</f>
        <v>0</v>
      </c>
      <c r="J7" s="72">
        <f>IF(RES_hh_tesh_in!J7=0,0,RES_hh_tesh_in!J7/RES_summary!J$21)</f>
        <v>91.734766696317195</v>
      </c>
      <c r="K7" s="72">
        <f>IF(RES_hh_tesh_in!K7=0,0,RES_hh_tesh_in!K7/RES_summary!K$21)</f>
        <v>89.577277238732123</v>
      </c>
      <c r="L7" s="72">
        <f>IF(RES_hh_tesh_in!L7=0,0,RES_hh_tesh_in!L7/RES_summary!L$21)</f>
        <v>96.631913604770446</v>
      </c>
      <c r="M7" s="72">
        <f>IF(RES_hh_tesh_in!M7=0,0,RES_hh_tesh_in!M7/RES_summary!M$21)</f>
        <v>81.853514627437335</v>
      </c>
      <c r="N7" s="72">
        <f>IF(RES_hh_tesh_in!N7=0,0,RES_hh_tesh_in!N7/RES_summary!N$21)</f>
        <v>79.22665461690967</v>
      </c>
      <c r="O7" s="72">
        <f>IF(RES_hh_tesh_in!O7=0,0,RES_hh_tesh_in!O7/RES_summary!O$21)</f>
        <v>74.358057304792098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63.870401916753771</v>
      </c>
      <c r="S7" s="72">
        <f>IF(RES_hh_tesh_in!S7=0,0,RES_hh_tesh_in!S7/RES_summary!S$21)</f>
        <v>59.074884415382655</v>
      </c>
      <c r="T7" s="72">
        <f>IF(RES_hh_tesh_in!T7=0,0,RES_hh_tesh_in!T7/RES_summary!T$21)</f>
        <v>52.975761920725432</v>
      </c>
      <c r="U7" s="72">
        <f>IF(RES_hh_tesh_in!U7=0,0,RES_hh_tesh_in!U7/RES_summary!U$21)</f>
        <v>51.668287399618315</v>
      </c>
      <c r="V7" s="72">
        <f>IF(RES_hh_tesh_in!V7=0,0,RES_hh_tesh_in!V7/RES_summary!V$21)</f>
        <v>55.092673513859424</v>
      </c>
      <c r="W7" s="72">
        <f>IF(RES_hh_tesh_in!W7=0,0,RES_hh_tesh_in!W7/RES_summary!W$21)</f>
        <v>41.96906579495456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96.92606107176303</v>
      </c>
      <c r="D8" s="72">
        <f>IF(RES_hh_tesh_in!D8=0,0,RES_hh_tesh_in!D8/RES_summary!D$21)</f>
        <v>91.793465373884402</v>
      </c>
      <c r="E8" s="72">
        <f>IF(RES_hh_tesh_in!E8=0,0,RES_hh_tesh_in!E8/RES_summary!E$21)</f>
        <v>102.94939974477977</v>
      </c>
      <c r="F8" s="72">
        <f>IF(RES_hh_tesh_in!F8=0,0,RES_hh_tesh_in!F8/RES_summary!F$21)</f>
        <v>105.33542388372757</v>
      </c>
      <c r="G8" s="72">
        <f>IF(RES_hh_tesh_in!G8=0,0,RES_hh_tesh_in!G8/RES_summary!G$21)</f>
        <v>104.71857188013342</v>
      </c>
      <c r="H8" s="72">
        <f>IF(RES_hh_tesh_in!H8=0,0,RES_hh_tesh_in!H8/RES_summary!H$21)</f>
        <v>94.06481663930623</v>
      </c>
      <c r="I8" s="72">
        <f>IF(RES_hh_tesh_in!I8=0,0,RES_hh_tesh_in!I8/RES_summary!I$21)</f>
        <v>83.87513780105634</v>
      </c>
      <c r="J8" s="72">
        <f>IF(RES_hh_tesh_in!J8=0,0,RES_hh_tesh_in!J8/RES_summary!J$21)</f>
        <v>92.67441155872865</v>
      </c>
      <c r="K8" s="72">
        <f>IF(RES_hh_tesh_in!K8=0,0,RES_hh_tesh_in!K8/RES_summary!K$21)</f>
        <v>89.375129136922297</v>
      </c>
      <c r="L8" s="72">
        <f>IF(RES_hh_tesh_in!L8=0,0,RES_hh_tesh_in!L8/RES_summary!L$21)</f>
        <v>90.135234166645162</v>
      </c>
      <c r="M8" s="72">
        <f>IF(RES_hh_tesh_in!M8=0,0,RES_hh_tesh_in!M8/RES_summary!M$21)</f>
        <v>82.715959129458085</v>
      </c>
      <c r="N8" s="72">
        <f>IF(RES_hh_tesh_in!N8=0,0,RES_hh_tesh_in!N8/RES_summary!N$21)</f>
        <v>82.571445171937071</v>
      </c>
      <c r="O8" s="72">
        <f>IF(RES_hh_tesh_in!O8=0,0,RES_hh_tesh_in!O8/RES_summary!O$21)</f>
        <v>79.932605110506032</v>
      </c>
      <c r="P8" s="72">
        <f>IF(RES_hh_tesh_in!P8=0,0,RES_hh_tesh_in!P8/RES_summary!P$21)</f>
        <v>58.81583773887683</v>
      </c>
      <c r="Q8" s="72">
        <f>IF(RES_hh_tesh_in!Q8=0,0,RES_hh_tesh_in!Q8/RES_summary!Q$21)</f>
        <v>66.877332365146742</v>
      </c>
      <c r="R8" s="72">
        <f>IF(RES_hh_tesh_in!R8=0,0,RES_hh_tesh_in!R8/RES_summary!R$21)</f>
        <v>68.636905834163798</v>
      </c>
      <c r="S8" s="72">
        <f>IF(RES_hh_tesh_in!S8=0,0,RES_hh_tesh_in!S8/RES_summary!S$21)</f>
        <v>64.801497398478773</v>
      </c>
      <c r="T8" s="72">
        <f>IF(RES_hh_tesh_in!T8=0,0,RES_hh_tesh_in!T8/RES_summary!T$21)</f>
        <v>55.933234998923297</v>
      </c>
      <c r="U8" s="72">
        <f>IF(RES_hh_tesh_in!U8=0,0,RES_hh_tesh_in!U8/RES_summary!U$21)</f>
        <v>50.989631323563081</v>
      </c>
      <c r="V8" s="72">
        <f>IF(RES_hh_tesh_in!V8=0,0,RES_hh_tesh_in!V8/RES_summary!V$21)</f>
        <v>48.1742009959736</v>
      </c>
      <c r="W8" s="72">
        <f>IF(RES_hh_tesh_in!W8=0,0,RES_hh_tesh_in!W8/RES_summary!W$21)</f>
        <v>46.958230702450493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119.08983446734352</v>
      </c>
      <c r="D9" s="72">
        <f>IF(RES_hh_tesh_in!D9=0,0,RES_hh_tesh_in!D9/RES_summary!D$21)</f>
        <v>92.194672467968516</v>
      </c>
      <c r="E9" s="72">
        <f>IF(RES_hh_tesh_in!E9=0,0,RES_hh_tesh_in!E9/RES_summary!E$21)</f>
        <v>100.03062701004596</v>
      </c>
      <c r="F9" s="72">
        <f>IF(RES_hh_tesh_in!F9=0,0,RES_hh_tesh_in!F9/RES_summary!F$21)</f>
        <v>95.910313180156464</v>
      </c>
      <c r="G9" s="72">
        <f>IF(RES_hh_tesh_in!G9=0,0,RES_hh_tesh_in!G9/RES_summary!G$21)</f>
        <v>111.4393902724557</v>
      </c>
      <c r="H9" s="72">
        <f>IF(RES_hh_tesh_in!H9=0,0,RES_hh_tesh_in!H9/RES_summary!H$21)</f>
        <v>90.894899926711759</v>
      </c>
      <c r="I9" s="72">
        <f>IF(RES_hh_tesh_in!I9=0,0,RES_hh_tesh_in!I9/RES_summary!I$21)</f>
        <v>98.615821323439178</v>
      </c>
      <c r="J9" s="72">
        <f>IF(RES_hh_tesh_in!J9=0,0,RES_hh_tesh_in!J9/RES_summary!J$21)</f>
        <v>94.662895797694432</v>
      </c>
      <c r="K9" s="72">
        <f>IF(RES_hh_tesh_in!K9=0,0,RES_hh_tesh_in!K9/RES_summary!K$21)</f>
        <v>89.08199659707428</v>
      </c>
      <c r="L9" s="72">
        <f>IF(RES_hh_tesh_in!L9=0,0,RES_hh_tesh_in!L9/RES_summary!L$21)</f>
        <v>88.050354620801826</v>
      </c>
      <c r="M9" s="72">
        <f>IF(RES_hh_tesh_in!M9=0,0,RES_hh_tesh_in!M9/RES_summary!M$21)</f>
        <v>85.001486473300673</v>
      </c>
      <c r="N9" s="72">
        <f>IF(RES_hh_tesh_in!N9=0,0,RES_hh_tesh_in!N9/RES_summary!N$21)</f>
        <v>80.021187300457441</v>
      </c>
      <c r="O9" s="72">
        <f>IF(RES_hh_tesh_in!O9=0,0,RES_hh_tesh_in!O9/RES_summary!O$21)</f>
        <v>80.731819521788495</v>
      </c>
      <c r="P9" s="72">
        <f>IF(RES_hh_tesh_in!P9=0,0,RES_hh_tesh_in!P9/RES_summary!P$21)</f>
        <v>64.000098539199627</v>
      </c>
      <c r="Q9" s="72">
        <f>IF(RES_hh_tesh_in!Q9=0,0,RES_hh_tesh_in!Q9/RES_summary!Q$21)</f>
        <v>70.72440829639973</v>
      </c>
      <c r="R9" s="72">
        <f>IF(RES_hh_tesh_in!R9=0,0,RES_hh_tesh_in!R9/RES_summary!R$21)</f>
        <v>68.869882995158449</v>
      </c>
      <c r="S9" s="72">
        <f>IF(RES_hh_tesh_in!S9=0,0,RES_hh_tesh_in!S9/RES_summary!S$21)</f>
        <v>63.878040285933231</v>
      </c>
      <c r="T9" s="72">
        <f>IF(RES_hh_tesh_in!T9=0,0,RES_hh_tesh_in!T9/RES_summary!T$21)</f>
        <v>55.113964344446892</v>
      </c>
      <c r="U9" s="72">
        <f>IF(RES_hh_tesh_in!U9=0,0,RES_hh_tesh_in!U9/RES_summary!U$21)</f>
        <v>49.88836389736187</v>
      </c>
      <c r="V9" s="72">
        <f>IF(RES_hh_tesh_in!V9=0,0,RES_hh_tesh_in!V9/RES_summary!V$21)</f>
        <v>47.259345832518726</v>
      </c>
      <c r="W9" s="72">
        <f>IF(RES_hh_tesh_in!W9=0,0,RES_hh_tesh_in!W9/RES_summary!W$21)</f>
        <v>48.040202203196593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104.6572329524199</v>
      </c>
      <c r="D11" s="72">
        <f>IF(RES_hh_tesh_in!D11=0,0,RES_hh_tesh_in!D11/RES_summary!D$21)</f>
        <v>97.338265756104633</v>
      </c>
      <c r="E11" s="72">
        <f>IF(RES_hh_tesh_in!E11=0,0,RES_hh_tesh_in!E11/RES_summary!E$21)</f>
        <v>101.00609933712114</v>
      </c>
      <c r="F11" s="72">
        <f>IF(RES_hh_tesh_in!F11=0,0,RES_hh_tesh_in!F11/RES_summary!F$21)</f>
        <v>104.58686698073845</v>
      </c>
      <c r="G11" s="72">
        <f>IF(RES_hh_tesh_in!G11=0,0,RES_hh_tesh_in!G11/RES_summary!G$21)</f>
        <v>107.99845955973649</v>
      </c>
      <c r="H11" s="72">
        <f>IF(RES_hh_tesh_in!H11=0,0,RES_hh_tesh_in!H11/RES_summary!H$21)</f>
        <v>97.48057010592143</v>
      </c>
      <c r="I11" s="72">
        <f>IF(RES_hh_tesh_in!I11=0,0,RES_hh_tesh_in!I11/RES_summary!I$21)</f>
        <v>90.423188898556646</v>
      </c>
      <c r="J11" s="72">
        <f>IF(RES_hh_tesh_in!J11=0,0,RES_hh_tesh_in!J11/RES_summary!J$21)</f>
        <v>94.925129947674463</v>
      </c>
      <c r="K11" s="72">
        <f>IF(RES_hh_tesh_in!K11=0,0,RES_hh_tesh_in!K11/RES_summary!K$21)</f>
        <v>90.358997840102703</v>
      </c>
      <c r="L11" s="72">
        <f>IF(RES_hh_tesh_in!L11=0,0,RES_hh_tesh_in!L11/RES_summary!L$21)</f>
        <v>95.225725558484612</v>
      </c>
      <c r="M11" s="72">
        <f>IF(RES_hh_tesh_in!M11=0,0,RES_hh_tesh_in!M11/RES_summary!M$21)</f>
        <v>83.853995648796854</v>
      </c>
      <c r="N11" s="72">
        <f>IF(RES_hh_tesh_in!N11=0,0,RES_hh_tesh_in!N11/RES_summary!N$21)</f>
        <v>79.180826802527193</v>
      </c>
      <c r="O11" s="72">
        <f>IF(RES_hh_tesh_in!O11=0,0,RES_hh_tesh_in!O11/RES_summary!O$21)</f>
        <v>79.000945473077138</v>
      </c>
      <c r="P11" s="72">
        <f>IF(RES_hh_tesh_in!P11=0,0,RES_hh_tesh_in!P11/RES_summary!P$21)</f>
        <v>60.946021897027137</v>
      </c>
      <c r="Q11" s="72">
        <f>IF(RES_hh_tesh_in!Q11=0,0,RES_hh_tesh_in!Q11/RES_summary!Q$21)</f>
        <v>69.391959984953345</v>
      </c>
      <c r="R11" s="72">
        <f>IF(RES_hh_tesh_in!R11=0,0,RES_hh_tesh_in!R11/RES_summary!R$21)</f>
        <v>70.381635007352685</v>
      </c>
      <c r="S11" s="72">
        <f>IF(RES_hh_tesh_in!S11=0,0,RES_hh_tesh_in!S11/RES_summary!S$21)</f>
        <v>63.346424151015256</v>
      </c>
      <c r="T11" s="72">
        <f>IF(RES_hh_tesh_in!T11=0,0,RES_hh_tesh_in!T11/RES_summary!T$21)</f>
        <v>55.661296994265456</v>
      </c>
      <c r="U11" s="72">
        <f>IF(RES_hh_tesh_in!U11=0,0,RES_hh_tesh_in!U11/RES_summary!U$21)</f>
        <v>51.35778484330659</v>
      </c>
      <c r="V11" s="72">
        <f>IF(RES_hh_tesh_in!V11=0,0,RES_hh_tesh_in!V11/RES_summary!V$21)</f>
        <v>48.992313420863248</v>
      </c>
      <c r="W11" s="72">
        <f>IF(RES_hh_tesh_in!W11=0,0,RES_hh_tesh_in!W11/RES_summary!W$21)</f>
        <v>47.883040092477657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102.73306152347909</v>
      </c>
      <c r="D12" s="72">
        <f>IF(RES_hh_tesh_in!D12=0,0,RES_hh_tesh_in!D12/RES_summary!D$21)</f>
        <v>91.765878517822912</v>
      </c>
      <c r="E12" s="72">
        <f>IF(RES_hh_tesh_in!E12=0,0,RES_hh_tesh_in!E12/RES_summary!E$21)</f>
        <v>95.245913133299595</v>
      </c>
      <c r="F12" s="72">
        <f>IF(RES_hh_tesh_in!F12=0,0,RES_hh_tesh_in!F12/RES_summary!F$21)</f>
        <v>98.048119987742652</v>
      </c>
      <c r="G12" s="72">
        <f>IF(RES_hh_tesh_in!G12=0,0,RES_hh_tesh_in!G12/RES_summary!G$21)</f>
        <v>102.26911656979941</v>
      </c>
      <c r="H12" s="72">
        <f>IF(RES_hh_tesh_in!H12=0,0,RES_hh_tesh_in!H12/RES_summary!H$21)</f>
        <v>95.529895949578531</v>
      </c>
      <c r="I12" s="72">
        <f>IF(RES_hh_tesh_in!I12=0,0,RES_hh_tesh_in!I12/RES_summary!I$21)</f>
        <v>90.038942465796055</v>
      </c>
      <c r="J12" s="72">
        <f>IF(RES_hh_tesh_in!J12=0,0,RES_hh_tesh_in!J12/RES_summary!J$21)</f>
        <v>92.931364971237144</v>
      </c>
      <c r="K12" s="72">
        <f>IF(RES_hh_tesh_in!K12=0,0,RES_hh_tesh_in!K12/RES_summary!K$21)</f>
        <v>88.208961362799528</v>
      </c>
      <c r="L12" s="72">
        <f>IF(RES_hh_tesh_in!L12=0,0,RES_hh_tesh_in!L12/RES_summary!L$21)</f>
        <v>87.19643732406216</v>
      </c>
      <c r="M12" s="72">
        <f>IF(RES_hh_tesh_in!M12=0,0,RES_hh_tesh_in!M12/RES_summary!M$21)</f>
        <v>78.529353929667636</v>
      </c>
      <c r="N12" s="72">
        <f>IF(RES_hh_tesh_in!N12=0,0,RES_hh_tesh_in!N12/RES_summary!N$21)</f>
        <v>84.08189685322418</v>
      </c>
      <c r="O12" s="72">
        <f>IF(RES_hh_tesh_in!O12=0,0,RES_hh_tesh_in!O12/RES_summary!O$21)</f>
        <v>79.885734403361354</v>
      </c>
      <c r="P12" s="72">
        <f>IF(RES_hh_tesh_in!P12=0,0,RES_hh_tesh_in!P12/RES_summary!P$21)</f>
        <v>66.030148716454974</v>
      </c>
      <c r="Q12" s="72">
        <f>IF(RES_hh_tesh_in!Q12=0,0,RES_hh_tesh_in!Q12/RES_summary!Q$21)</f>
        <v>73.93141999852206</v>
      </c>
      <c r="R12" s="72">
        <f>IF(RES_hh_tesh_in!R12=0,0,RES_hh_tesh_in!R12/RES_summary!R$21)</f>
        <v>72.201927504716238</v>
      </c>
      <c r="S12" s="72">
        <f>IF(RES_hh_tesh_in!S12=0,0,RES_hh_tesh_in!S12/RES_summary!S$21)</f>
        <v>65.057374746691025</v>
      </c>
      <c r="T12" s="72">
        <f>IF(RES_hh_tesh_in!T12=0,0,RES_hh_tesh_in!T12/RES_summary!T$21)</f>
        <v>57.394385237799106</v>
      </c>
      <c r="U12" s="72">
        <f>IF(RES_hh_tesh_in!U12=0,0,RES_hh_tesh_in!U12/RES_summary!U$21)</f>
        <v>50.896349730152451</v>
      </c>
      <c r="V12" s="72">
        <f>IF(RES_hh_tesh_in!V12=0,0,RES_hh_tesh_in!V12/RES_summary!V$21)</f>
        <v>50.944071662391721</v>
      </c>
      <c r="W12" s="72">
        <f>IF(RES_hh_tesh_in!W12=0,0,RES_hh_tesh_in!W12/RES_summary!W$21)</f>
        <v>50.010894548737525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99.038937220678164</v>
      </c>
      <c r="D13" s="74">
        <f>IF(RES_hh_tesh_in!D13=0,0,RES_hh_tesh_in!D13/RES_summary!D$21)</f>
        <v>96.458363245406744</v>
      </c>
      <c r="E13" s="74">
        <f>IF(RES_hh_tesh_in!E13=0,0,RES_hh_tesh_in!E13/RES_summary!E$21)</f>
        <v>112.9152723515333</v>
      </c>
      <c r="F13" s="74">
        <f>IF(RES_hh_tesh_in!F13=0,0,RES_hh_tesh_in!F13/RES_summary!F$21)</f>
        <v>105.20662712736707</v>
      </c>
      <c r="G13" s="74">
        <f>IF(RES_hh_tesh_in!G13=0,0,RES_hh_tesh_in!G13/RES_summary!G$21)</f>
        <v>101.03527644530354</v>
      </c>
      <c r="H13" s="74">
        <f>IF(RES_hh_tesh_in!H13=0,0,RES_hh_tesh_in!H13/RES_summary!H$21)</f>
        <v>99.44785652874117</v>
      </c>
      <c r="I13" s="74">
        <f>IF(RES_hh_tesh_in!I13=0,0,RES_hh_tesh_in!I13/RES_summary!I$21)</f>
        <v>83.723326494212557</v>
      </c>
      <c r="J13" s="74">
        <f>IF(RES_hh_tesh_in!J13=0,0,RES_hh_tesh_in!J13/RES_summary!J$21)</f>
        <v>96.212078780312993</v>
      </c>
      <c r="K13" s="74">
        <f>IF(RES_hh_tesh_in!K13=0,0,RES_hh_tesh_in!K13/RES_summary!K$21)</f>
        <v>96.053132339485785</v>
      </c>
      <c r="L13" s="74">
        <f>IF(RES_hh_tesh_in!L13=0,0,RES_hh_tesh_in!L13/RES_summary!L$21)</f>
        <v>94.681805282502623</v>
      </c>
      <c r="M13" s="74">
        <f>IF(RES_hh_tesh_in!M13=0,0,RES_hh_tesh_in!M13/RES_summary!M$21)</f>
        <v>81.177061543001074</v>
      </c>
      <c r="N13" s="74">
        <f>IF(RES_hh_tesh_in!N13=0,0,RES_hh_tesh_in!N13/RES_summary!N$21)</f>
        <v>75.04841275917768</v>
      </c>
      <c r="O13" s="74">
        <f>IF(RES_hh_tesh_in!O13=0,0,RES_hh_tesh_in!O13/RES_summary!O$21)</f>
        <v>74.697896464686906</v>
      </c>
      <c r="P13" s="74">
        <f>IF(RES_hh_tesh_in!P13=0,0,RES_hh_tesh_in!P13/RES_summary!P$21)</f>
        <v>80.900616617616166</v>
      </c>
      <c r="Q13" s="74">
        <f>IF(RES_hh_tesh_in!Q13=0,0,RES_hh_tesh_in!Q13/RES_summary!Q$21)</f>
        <v>55.443443801130698</v>
      </c>
      <c r="R13" s="74">
        <f>IF(RES_hh_tesh_in!R13=0,0,RES_hh_tesh_in!R13/RES_summary!R$21)</f>
        <v>47.680481167952841</v>
      </c>
      <c r="S13" s="74">
        <f>IF(RES_hh_tesh_in!S13=0,0,RES_hh_tesh_in!S13/RES_summary!S$21)</f>
        <v>46.488755051764855</v>
      </c>
      <c r="T13" s="74">
        <f>IF(RES_hh_tesh_in!T13=0,0,RES_hh_tesh_in!T13/RES_summary!T$21)</f>
        <v>50.921404955229782</v>
      </c>
      <c r="U13" s="74">
        <f>IF(RES_hh_tesh_in!U13=0,0,RES_hh_tesh_in!U13/RES_summary!U$21)</f>
        <v>55.091584343918136</v>
      </c>
      <c r="V13" s="74">
        <f>IF(RES_hh_tesh_in!V13=0,0,RES_hh_tesh_in!V13/RES_summary!V$21)</f>
        <v>54.845388385343313</v>
      </c>
      <c r="W13" s="74">
        <f>IF(RES_hh_tesh_in!W13=0,0,RES_hh_tesh_in!W13/RES_summary!W$21)</f>
        <v>47.667610286943507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1.4648099781740593</v>
      </c>
      <c r="D14" s="76">
        <f>IF(RES_hh_tesh_in!D14=0,0,RES_hh_tesh_in!D14/RES_summary!D$21)</f>
        <v>1.519766847889336</v>
      </c>
      <c r="E14" s="76">
        <f>IF(RES_hh_tesh_in!E14=0,0,RES_hh_tesh_in!E14/RES_summary!E$21)</f>
        <v>1.7989243839242819</v>
      </c>
      <c r="F14" s="76">
        <f>IF(RES_hh_tesh_in!F14=0,0,RES_hh_tesh_in!F14/RES_summary!F$21)</f>
        <v>1.4942013537555399</v>
      </c>
      <c r="G14" s="76">
        <f>IF(RES_hh_tesh_in!G14=0,0,RES_hh_tesh_in!G14/RES_summary!G$21)</f>
        <v>1.0579618411636913</v>
      </c>
      <c r="H14" s="76">
        <f>IF(RES_hh_tesh_in!H14=0,0,RES_hh_tesh_in!H14/RES_summary!H$21)</f>
        <v>0.90934857686297987</v>
      </c>
      <c r="I14" s="76">
        <f>IF(RES_hh_tesh_in!I14=0,0,RES_hh_tesh_in!I14/RES_summary!I$21)</f>
        <v>0.89056688358327918</v>
      </c>
      <c r="J14" s="76">
        <f>IF(RES_hh_tesh_in!J14=0,0,RES_hh_tesh_in!J14/RES_summary!J$21)</f>
        <v>1.2029365781752175</v>
      </c>
      <c r="K14" s="76">
        <f>IF(RES_hh_tesh_in!K14=0,0,RES_hh_tesh_in!K14/RES_summary!K$21)</f>
        <v>1.1099793872809629</v>
      </c>
      <c r="L14" s="76">
        <f>IF(RES_hh_tesh_in!L14=0,0,RES_hh_tesh_in!L14/RES_summary!L$21)</f>
        <v>1.1463052096391406</v>
      </c>
      <c r="M14" s="76">
        <f>IF(RES_hh_tesh_in!M14=0,0,RES_hh_tesh_in!M14/RES_summary!M$21)</f>
        <v>0.96050790890234583</v>
      </c>
      <c r="N14" s="76">
        <f>IF(RES_hh_tesh_in!N14=0,0,RES_hh_tesh_in!N14/RES_summary!N$21)</f>
        <v>0.87087576027429869</v>
      </c>
      <c r="O14" s="76">
        <f>IF(RES_hh_tesh_in!O14=0,0,RES_hh_tesh_in!O14/RES_summary!O$21)</f>
        <v>0.79783198830918256</v>
      </c>
      <c r="P14" s="76">
        <f>IF(RES_hh_tesh_in!P14=0,0,RES_hh_tesh_in!P14/RES_summary!P$21)</f>
        <v>0.58346749196488346</v>
      </c>
      <c r="Q14" s="76">
        <f>IF(RES_hh_tesh_in!Q14=0,0,RES_hh_tesh_in!Q14/RES_summary!Q$21)</f>
        <v>0.70657291484567752</v>
      </c>
      <c r="R14" s="76">
        <f>IF(RES_hh_tesh_in!R14=0,0,RES_hh_tesh_in!R14/RES_summary!R$21)</f>
        <v>0.7569109882478543</v>
      </c>
      <c r="S14" s="76">
        <f>IF(RES_hh_tesh_in!S14=0,0,RES_hh_tesh_in!S14/RES_summary!S$21)</f>
        <v>0.80558199994777657</v>
      </c>
      <c r="T14" s="76">
        <f>IF(RES_hh_tesh_in!T14=0,0,RES_hh_tesh_in!T14/RES_summary!T$21)</f>
        <v>0.68355044502170159</v>
      </c>
      <c r="U14" s="76">
        <f>IF(RES_hh_tesh_in!U14=0,0,RES_hh_tesh_in!U14/RES_summary!U$21)</f>
        <v>0.55815423611429971</v>
      </c>
      <c r="V14" s="76">
        <f>IF(RES_hh_tesh_in!V14=0,0,RES_hh_tesh_in!V14/RES_summary!V$21)</f>
        <v>0.45140696317436096</v>
      </c>
      <c r="W14" s="76">
        <f>IF(RES_hh_tesh_in!W14=0,0,RES_hh_tesh_in!W14/RES_summary!W$21)</f>
        <v>0.4260389795450118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0.91179629680037722</v>
      </c>
      <c r="D15" s="69">
        <f>IF(RES_hh_tesh_in!D15=0,0,RES_hh_tesh_in!D15/RES_summary!D$21)</f>
        <v>1.0963011635575843</v>
      </c>
      <c r="E15" s="69">
        <f>IF(RES_hh_tesh_in!E15=0,0,RES_hh_tesh_in!E15/RES_summary!E$21)</f>
        <v>2.0431062488797114</v>
      </c>
      <c r="F15" s="69">
        <f>IF(RES_hh_tesh_in!F15=0,0,RES_hh_tesh_in!F15/RES_summary!F$21)</f>
        <v>1.1590986537464518</v>
      </c>
      <c r="G15" s="69">
        <f>IF(RES_hh_tesh_in!G15=0,0,RES_hh_tesh_in!G15/RES_summary!G$21)</f>
        <v>1.7200773576200923</v>
      </c>
      <c r="H15" s="69">
        <f>IF(RES_hh_tesh_in!H15=0,0,RES_hh_tesh_in!H15/RES_summary!H$21)</f>
        <v>1.5776746297007627</v>
      </c>
      <c r="I15" s="69">
        <f>IF(RES_hh_tesh_in!I15=0,0,RES_hh_tesh_in!I15/RES_summary!I$21)</f>
        <v>3.0499360465768861</v>
      </c>
      <c r="J15" s="69">
        <f>IF(RES_hh_tesh_in!J15=0,0,RES_hh_tesh_in!J15/RES_summary!J$21)</f>
        <v>3.04663142727633</v>
      </c>
      <c r="K15" s="69">
        <f>IF(RES_hh_tesh_in!K15=0,0,RES_hh_tesh_in!K15/RES_summary!K$21)</f>
        <v>1.940804993817121</v>
      </c>
      <c r="L15" s="69">
        <f>IF(RES_hh_tesh_in!L15=0,0,RES_hh_tesh_in!L15/RES_summary!L$21)</f>
        <v>2.7680817974171745</v>
      </c>
      <c r="M15" s="69">
        <f>IF(RES_hh_tesh_in!M15=0,0,RES_hh_tesh_in!M15/RES_summary!M$21)</f>
        <v>3.7589009115623688</v>
      </c>
      <c r="N15" s="69">
        <f>IF(RES_hh_tesh_in!N15=0,0,RES_hh_tesh_in!N15/RES_summary!N$21)</f>
        <v>4.9936399606454591</v>
      </c>
      <c r="O15" s="69">
        <f>IF(RES_hh_tesh_in!O15=0,0,RES_hh_tesh_in!O15/RES_summary!O$21)</f>
        <v>4.5388506908431889</v>
      </c>
      <c r="P15" s="69">
        <f>IF(RES_hh_tesh_in!P15=0,0,RES_hh_tesh_in!P15/RES_summary!P$21)</f>
        <v>1.8364947229326889</v>
      </c>
      <c r="Q15" s="69">
        <f>IF(RES_hh_tesh_in!Q15=0,0,RES_hh_tesh_in!Q15/RES_summary!Q$21)</f>
        <v>4.4958995142427645</v>
      </c>
      <c r="R15" s="69">
        <f>IF(RES_hh_tesh_in!R15=0,0,RES_hh_tesh_in!R15/RES_summary!R$21)</f>
        <v>2.8278815995766466</v>
      </c>
      <c r="S15" s="69">
        <f>IF(RES_hh_tesh_in!S15=0,0,RES_hh_tesh_in!S15/RES_summary!S$21)</f>
        <v>4.9998149782137942</v>
      </c>
      <c r="T15" s="69">
        <f>IF(RES_hh_tesh_in!T15=0,0,RES_hh_tesh_in!T15/RES_summary!T$21)</f>
        <v>3.3782270912581214</v>
      </c>
      <c r="U15" s="69">
        <f>IF(RES_hh_tesh_in!U15=0,0,RES_hh_tesh_in!U15/RES_summary!U$21)</f>
        <v>3.9972312780385044</v>
      </c>
      <c r="V15" s="69">
        <f>IF(RES_hh_tesh_in!V15=0,0,RES_hh_tesh_in!V15/RES_summary!V$21)</f>
        <v>2.9825391324001802</v>
      </c>
      <c r="W15" s="69">
        <f>IF(RES_hh_tesh_in!W15=0,0,RES_hh_tesh_in!W15/RES_summary!W$21)</f>
        <v>4.231217594490146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0.91179629680037722</v>
      </c>
      <c r="D16" s="72">
        <f>IF(RES_hh_tesh_in!D16=0,0,RES_hh_tesh_in!D16/RES_summary!D$21)</f>
        <v>1.0963011635575843</v>
      </c>
      <c r="E16" s="72">
        <f>IF(RES_hh_tesh_in!E16=0,0,RES_hh_tesh_in!E16/RES_summary!E$21)</f>
        <v>2.0431062488797114</v>
      </c>
      <c r="F16" s="72">
        <f>IF(RES_hh_tesh_in!F16=0,0,RES_hh_tesh_in!F16/RES_summary!F$21)</f>
        <v>1.1590986537464518</v>
      </c>
      <c r="G16" s="72">
        <f>IF(RES_hh_tesh_in!G16=0,0,RES_hh_tesh_in!G16/RES_summary!G$21)</f>
        <v>1.7200773576200923</v>
      </c>
      <c r="H16" s="72">
        <f>IF(RES_hh_tesh_in!H16=0,0,RES_hh_tesh_in!H16/RES_summary!H$21)</f>
        <v>1.5776746297007627</v>
      </c>
      <c r="I16" s="72">
        <f>IF(RES_hh_tesh_in!I16=0,0,RES_hh_tesh_in!I16/RES_summary!I$21)</f>
        <v>3.0499360465768861</v>
      </c>
      <c r="J16" s="72">
        <f>IF(RES_hh_tesh_in!J16=0,0,RES_hh_tesh_in!J16/RES_summary!J$21)</f>
        <v>3.04663142727633</v>
      </c>
      <c r="K16" s="72">
        <f>IF(RES_hh_tesh_in!K16=0,0,RES_hh_tesh_in!K16/RES_summary!K$21)</f>
        <v>1.940804993817121</v>
      </c>
      <c r="L16" s="72">
        <f>IF(RES_hh_tesh_in!L16=0,0,RES_hh_tesh_in!L16/RES_summary!L$21)</f>
        <v>2.7680817974171745</v>
      </c>
      <c r="M16" s="72">
        <f>IF(RES_hh_tesh_in!M16=0,0,RES_hh_tesh_in!M16/RES_summary!M$21)</f>
        <v>3.7589009115623688</v>
      </c>
      <c r="N16" s="72">
        <f>IF(RES_hh_tesh_in!N16=0,0,RES_hh_tesh_in!N16/RES_summary!N$21)</f>
        <v>4.9936399606454591</v>
      </c>
      <c r="O16" s="72">
        <f>IF(RES_hh_tesh_in!O16=0,0,RES_hh_tesh_in!O16/RES_summary!O$21)</f>
        <v>4.5388506908431889</v>
      </c>
      <c r="P16" s="72">
        <f>IF(RES_hh_tesh_in!P16=0,0,RES_hh_tesh_in!P16/RES_summary!P$21)</f>
        <v>1.8364947229326889</v>
      </c>
      <c r="Q16" s="72">
        <f>IF(RES_hh_tesh_in!Q16=0,0,RES_hh_tesh_in!Q16/RES_summary!Q$21)</f>
        <v>4.4958995142427645</v>
      </c>
      <c r="R16" s="72">
        <f>IF(RES_hh_tesh_in!R16=0,0,RES_hh_tesh_in!R16/RES_summary!R$21)</f>
        <v>2.8278815995766466</v>
      </c>
      <c r="S16" s="72">
        <f>IF(RES_hh_tesh_in!S16=0,0,RES_hh_tesh_in!S16/RES_summary!S$21)</f>
        <v>4.9998149782137942</v>
      </c>
      <c r="T16" s="72">
        <f>IF(RES_hh_tesh_in!T16=0,0,RES_hh_tesh_in!T16/RES_summary!T$21)</f>
        <v>3.3782270912581214</v>
      </c>
      <c r="U16" s="72">
        <f>IF(RES_hh_tesh_in!U16=0,0,RES_hh_tesh_in!U16/RES_summary!U$21)</f>
        <v>3.9972312780385044</v>
      </c>
      <c r="V16" s="72">
        <f>IF(RES_hh_tesh_in!V16=0,0,RES_hh_tesh_in!V16/RES_summary!V$21)</f>
        <v>2.9825391324001802</v>
      </c>
      <c r="W16" s="72">
        <f>IF(RES_hh_tesh_in!W16=0,0,RES_hh_tesh_in!W16/RES_summary!W$21)</f>
        <v>4.231217594490146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15.969909251205131</v>
      </c>
      <c r="D17" s="69">
        <f>IF(RES_hh_tesh_in!D17=0,0,RES_hh_tesh_in!D17/RES_summary!D$21)</f>
        <v>17.36689727645172</v>
      </c>
      <c r="E17" s="69">
        <f>IF(RES_hh_tesh_in!E17=0,0,RES_hh_tesh_in!E17/RES_summary!E$21)</f>
        <v>18.796737246249087</v>
      </c>
      <c r="F17" s="69">
        <f>IF(RES_hh_tesh_in!F17=0,0,RES_hh_tesh_in!F17/RES_summary!F$21)</f>
        <v>19.60171699215952</v>
      </c>
      <c r="G17" s="69">
        <f>IF(RES_hh_tesh_in!G17=0,0,RES_hh_tesh_in!G17/RES_summary!G$21)</f>
        <v>18.195866426871831</v>
      </c>
      <c r="H17" s="69">
        <f>IF(RES_hh_tesh_in!H17=0,0,RES_hh_tesh_in!H17/RES_summary!H$21)</f>
        <v>20.318311641385115</v>
      </c>
      <c r="I17" s="69">
        <f>IF(RES_hh_tesh_in!I17=0,0,RES_hh_tesh_in!I17/RES_summary!I$21)</f>
        <v>18.855080315988786</v>
      </c>
      <c r="J17" s="69">
        <f>IF(RES_hh_tesh_in!J17=0,0,RES_hh_tesh_in!J17/RES_summary!J$21)</f>
        <v>19.53516449991379</v>
      </c>
      <c r="K17" s="69">
        <f>IF(RES_hh_tesh_in!K17=0,0,RES_hh_tesh_in!K17/RES_summary!K$21)</f>
        <v>20.58601495553237</v>
      </c>
      <c r="L17" s="69">
        <f>IF(RES_hh_tesh_in!L17=0,0,RES_hh_tesh_in!L17/RES_summary!L$21)</f>
        <v>20.201518068760393</v>
      </c>
      <c r="M17" s="69">
        <f>IF(RES_hh_tesh_in!M17=0,0,RES_hh_tesh_in!M17/RES_summary!M$21)</f>
        <v>19.443631246688049</v>
      </c>
      <c r="N17" s="69">
        <f>IF(RES_hh_tesh_in!N17=0,0,RES_hh_tesh_in!N17/RES_summary!N$21)</f>
        <v>19.98623195519437</v>
      </c>
      <c r="O17" s="69">
        <f>IF(RES_hh_tesh_in!O17=0,0,RES_hh_tesh_in!O17/RES_summary!O$21)</f>
        <v>20.587757194068253</v>
      </c>
      <c r="P17" s="69">
        <f>IF(RES_hh_tesh_in!P17=0,0,RES_hh_tesh_in!P17/RES_summary!P$21)</f>
        <v>21.219943616360641</v>
      </c>
      <c r="Q17" s="69">
        <f>IF(RES_hh_tesh_in!Q17=0,0,RES_hh_tesh_in!Q17/RES_summary!Q$21)</f>
        <v>20.607180963551929</v>
      </c>
      <c r="R17" s="69">
        <f>IF(RES_hh_tesh_in!R17=0,0,RES_hh_tesh_in!R17/RES_summary!R$21)</f>
        <v>19.029447496423018</v>
      </c>
      <c r="S17" s="69">
        <f>IF(RES_hh_tesh_in!S17=0,0,RES_hh_tesh_in!S17/RES_summary!S$21)</f>
        <v>18.191676314087164</v>
      </c>
      <c r="T17" s="69">
        <f>IF(RES_hh_tesh_in!T17=0,0,RES_hh_tesh_in!T17/RES_summary!T$21)</f>
        <v>17.232525586734806</v>
      </c>
      <c r="U17" s="69">
        <f>IF(RES_hh_tesh_in!U17=0,0,RES_hh_tesh_in!U17/RES_summary!U$21)</f>
        <v>16.780451623092933</v>
      </c>
      <c r="V17" s="69">
        <f>IF(RES_hh_tesh_in!V17=0,0,RES_hh_tesh_in!V17/RES_summary!V$21)</f>
        <v>14.823648509917231</v>
      </c>
      <c r="W17" s="69">
        <f>IF(RES_hh_tesh_in!W17=0,0,RES_hh_tesh_in!W17/RES_summary!W$21)</f>
        <v>14.735982987293387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15.332573791395593</v>
      </c>
      <c r="D19" s="72">
        <f>IF(RES_hh_tesh_in!D19=0,0,RES_hh_tesh_in!D19/RES_summary!D$21)</f>
        <v>19.717137248494588</v>
      </c>
      <c r="E19" s="72">
        <f>IF(RES_hh_tesh_in!E19=0,0,RES_hh_tesh_in!E19/RES_summary!E$21)</f>
        <v>18.264775845128373</v>
      </c>
      <c r="F19" s="72">
        <f>IF(RES_hh_tesh_in!F19=0,0,RES_hh_tesh_in!F19/RES_summary!F$21)</f>
        <v>17.951479708260834</v>
      </c>
      <c r="G19" s="72">
        <f>IF(RES_hh_tesh_in!G19=0,0,RES_hh_tesh_in!G19/RES_summary!G$21)</f>
        <v>19.637074893301737</v>
      </c>
      <c r="H19" s="72">
        <f>IF(RES_hh_tesh_in!H19=0,0,RES_hh_tesh_in!H19/RES_summary!H$21)</f>
        <v>18.347084200463016</v>
      </c>
      <c r="I19" s="72">
        <f>IF(RES_hh_tesh_in!I19=0,0,RES_hh_tesh_in!I19/RES_summary!I$21)</f>
        <v>18.356975845039084</v>
      </c>
      <c r="J19" s="72">
        <f>IF(RES_hh_tesh_in!J19=0,0,RES_hh_tesh_in!J19/RES_summary!J$21)</f>
        <v>20.430275103262137</v>
      </c>
      <c r="K19" s="72">
        <f>IF(RES_hh_tesh_in!K19=0,0,RES_hh_tesh_in!K19/RES_summary!K$21)</f>
        <v>19.594356235484135</v>
      </c>
      <c r="L19" s="72">
        <f>IF(RES_hh_tesh_in!L19=0,0,RES_hh_tesh_in!L19/RES_summary!L$21)</f>
        <v>19.131712966494877</v>
      </c>
      <c r="M19" s="72">
        <f>IF(RES_hh_tesh_in!M19=0,0,RES_hh_tesh_in!M19/RES_summary!M$21)</f>
        <v>22.327790521938237</v>
      </c>
      <c r="N19" s="72">
        <f>IF(RES_hh_tesh_in!N19=0,0,RES_hh_tesh_in!N19/RES_summary!N$21)</f>
        <v>21.170767660181419</v>
      </c>
      <c r="O19" s="72">
        <f>IF(RES_hh_tesh_in!O19=0,0,RES_hh_tesh_in!O19/RES_summary!O$21)</f>
        <v>18.126476685560892</v>
      </c>
      <c r="P19" s="72">
        <f>IF(RES_hh_tesh_in!P19=0,0,RES_hh_tesh_in!P19/RES_summary!P$21)</f>
        <v>15.306820626133149</v>
      </c>
      <c r="Q19" s="72">
        <f>IF(RES_hh_tesh_in!Q19=0,0,RES_hh_tesh_in!Q19/RES_summary!Q$21)</f>
        <v>23.073796471678051</v>
      </c>
      <c r="R19" s="72">
        <f>IF(RES_hh_tesh_in!R19=0,0,RES_hh_tesh_in!R19/RES_summary!R$21)</f>
        <v>19.048953509336339</v>
      </c>
      <c r="S19" s="72">
        <f>IF(RES_hh_tesh_in!S19=0,0,RES_hh_tesh_in!S19/RES_summary!S$21)</f>
        <v>19.713501208434629</v>
      </c>
      <c r="T19" s="72">
        <f>IF(RES_hh_tesh_in!T19=0,0,RES_hh_tesh_in!T19/RES_summary!T$21)</f>
        <v>18.121362482671373</v>
      </c>
      <c r="U19" s="72">
        <f>IF(RES_hh_tesh_in!U19=0,0,RES_hh_tesh_in!U19/RES_summary!U$21)</f>
        <v>19.011576700906712</v>
      </c>
      <c r="V19" s="72">
        <f>IF(RES_hh_tesh_in!V19=0,0,RES_hh_tesh_in!V19/RES_summary!V$21)</f>
        <v>11.590221894278299</v>
      </c>
      <c r="W19" s="72">
        <f>IF(RES_hh_tesh_in!W19=0,0,RES_hh_tesh_in!W19/RES_summary!W$21)</f>
        <v>16.288369715945777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13.26545117268182</v>
      </c>
      <c r="D20" s="72">
        <f>IF(RES_hh_tesh_in!D20=0,0,RES_hh_tesh_in!D20/RES_summary!D$21)</f>
        <v>17.926928073552752</v>
      </c>
      <c r="E20" s="72">
        <f>IF(RES_hh_tesh_in!E20=0,0,RES_hh_tesh_in!E20/RES_summary!E$21)</f>
        <v>19.723342726994801</v>
      </c>
      <c r="F20" s="72">
        <f>IF(RES_hh_tesh_in!F20=0,0,RES_hh_tesh_in!F20/RES_summary!F$21)</f>
        <v>20.310575862931859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19.032400414183499</v>
      </c>
      <c r="K20" s="72">
        <f>IF(RES_hh_tesh_in!K20=0,0,RES_hh_tesh_in!K20/RES_summary!K$21)</f>
        <v>20.697794382154449</v>
      </c>
      <c r="L20" s="72">
        <f>IF(RES_hh_tesh_in!L20=0,0,RES_hh_tesh_in!L20/RES_summary!L$21)</f>
        <v>21.888031330140024</v>
      </c>
      <c r="M20" s="72">
        <f>IF(RES_hh_tesh_in!M20=0,0,RES_hh_tesh_in!M20/RES_summary!M$21)</f>
        <v>18.902297993636065</v>
      </c>
      <c r="N20" s="72">
        <f>IF(RES_hh_tesh_in!N20=0,0,RES_hh_tesh_in!N20/RES_summary!N$21)</f>
        <v>19.747885152897762</v>
      </c>
      <c r="O20" s="72">
        <f>IF(RES_hh_tesh_in!O20=0,0,RES_hh_tesh_in!O20/RES_summary!O$21)</f>
        <v>19.507486966590996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18.010346298409104</v>
      </c>
      <c r="S20" s="72">
        <f>IF(RES_hh_tesh_in!S20=0,0,RES_hh_tesh_in!S20/RES_summary!S$21)</f>
        <v>16.975399987734153</v>
      </c>
      <c r="T20" s="72">
        <f>IF(RES_hh_tesh_in!T20=0,0,RES_hh_tesh_in!T20/RES_summary!T$21)</f>
        <v>16.647179198086814</v>
      </c>
      <c r="U20" s="72">
        <f>IF(RES_hh_tesh_in!U20=0,0,RES_hh_tesh_in!U20/RES_summary!U$21)</f>
        <v>17.119541052123061</v>
      </c>
      <c r="V20" s="72">
        <f>IF(RES_hh_tesh_in!V20=0,0,RES_hh_tesh_in!V20/RES_summary!V$21)</f>
        <v>16.683998747177505</v>
      </c>
      <c r="W20" s="72">
        <f>IF(RES_hh_tesh_in!W20=0,0,RES_hh_tesh_in!W20/RES_summary!W$21)</f>
        <v>13.032649581240422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15.463172214365121</v>
      </c>
      <c r="D21" s="72">
        <f>IF(RES_hh_tesh_in!D21=0,0,RES_hh_tesh_in!D21/RES_summary!D$21)</f>
        <v>17.058807548616159</v>
      </c>
      <c r="E21" s="72">
        <f>IF(RES_hh_tesh_in!E21=0,0,RES_hh_tesh_in!E21/RES_summary!E$21)</f>
        <v>18.892931853275272</v>
      </c>
      <c r="F21" s="72">
        <f>IF(RES_hh_tesh_in!F21=0,0,RES_hh_tesh_in!F21/RES_summary!F$21)</f>
        <v>20.707672642410586</v>
      </c>
      <c r="G21" s="72">
        <f>IF(RES_hh_tesh_in!G21=0,0,RES_hh_tesh_in!G21/RES_summary!G$21)</f>
        <v>17.921848373928473</v>
      </c>
      <c r="H21" s="72">
        <f>IF(RES_hh_tesh_in!H21=0,0,RES_hh_tesh_in!H21/RES_summary!H$21)</f>
        <v>20.82414571944944</v>
      </c>
      <c r="I21" s="72">
        <f>IF(RES_hh_tesh_in!I21=0,0,RES_hh_tesh_in!I21/RES_summary!I$21)</f>
        <v>17.088860763464549</v>
      </c>
      <c r="J21" s="72">
        <f>IF(RES_hh_tesh_in!J21=0,0,RES_hh_tesh_in!J21/RES_summary!J$21)</f>
        <v>19.435617771313524</v>
      </c>
      <c r="K21" s="72">
        <f>IF(RES_hh_tesh_in!K21=0,0,RES_hh_tesh_in!K21/RES_summary!K$21)</f>
        <v>20.784954569644135</v>
      </c>
      <c r="L21" s="72">
        <f>IF(RES_hh_tesh_in!L21=0,0,RES_hh_tesh_in!L21/RES_summary!L$21)</f>
        <v>20.300347689174902</v>
      </c>
      <c r="M21" s="72">
        <f>IF(RES_hh_tesh_in!M21=0,0,RES_hh_tesh_in!M21/RES_summary!M$21)</f>
        <v>19.265484277956894</v>
      </c>
      <c r="N21" s="72">
        <f>IF(RES_hh_tesh_in!N21=0,0,RES_hh_tesh_in!N21/RES_summary!N$21)</f>
        <v>20.778384221640469</v>
      </c>
      <c r="O21" s="72">
        <f>IF(RES_hh_tesh_in!O21=0,0,RES_hh_tesh_in!O21/RES_summary!O$21)</f>
        <v>21.137412685132464</v>
      </c>
      <c r="P21" s="72">
        <f>IF(RES_hh_tesh_in!P21=0,0,RES_hh_tesh_in!P21/RES_summary!P$21)</f>
        <v>19.98042496217516</v>
      </c>
      <c r="Q21" s="72">
        <f>IF(RES_hh_tesh_in!Q21=0,0,RES_hh_tesh_in!Q21/RES_summary!Q$21)</f>
        <v>19.763122736444533</v>
      </c>
      <c r="R21" s="72">
        <f>IF(RES_hh_tesh_in!R21=0,0,RES_hh_tesh_in!R21/RES_summary!R$21)</f>
        <v>19.18044626958331</v>
      </c>
      <c r="S21" s="72">
        <f>IF(RES_hh_tesh_in!S21=0,0,RES_hh_tesh_in!S21/RES_summary!S$21)</f>
        <v>18.671793480525853</v>
      </c>
      <c r="T21" s="72">
        <f>IF(RES_hh_tesh_in!T21=0,0,RES_hh_tesh_in!T21/RES_summary!T$21)</f>
        <v>17.456231585389872</v>
      </c>
      <c r="U21" s="72">
        <f>IF(RES_hh_tesh_in!U21=0,0,RES_hh_tesh_in!U21/RES_summary!U$21)</f>
        <v>16.851514347438911</v>
      </c>
      <c r="V21" s="72">
        <f>IF(RES_hh_tesh_in!V21=0,0,RES_hh_tesh_in!V21/RES_summary!V$21)</f>
        <v>14.664759780998056</v>
      </c>
      <c r="W21" s="72">
        <f>IF(RES_hh_tesh_in!W21=0,0,RES_hh_tesh_in!W21/RES_summary!W$21)</f>
        <v>14.581252440024199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19.340300216032798</v>
      </c>
      <c r="D22" s="72">
        <f>IF(RES_hh_tesh_in!D22=0,0,RES_hh_tesh_in!D22/RES_summary!D$21)</f>
        <v>17.300238792055708</v>
      </c>
      <c r="E22" s="72">
        <f>IF(RES_hh_tesh_in!E22=0,0,RES_hh_tesh_in!E22/RES_summary!E$21)</f>
        <v>18.031649883539838</v>
      </c>
      <c r="F22" s="72">
        <f>IF(RES_hh_tesh_in!F22=0,0,RES_hh_tesh_in!F22/RES_summary!F$21)</f>
        <v>18.334872004911386</v>
      </c>
      <c r="G22" s="72">
        <f>IF(RES_hh_tesh_in!G22=0,0,RES_hh_tesh_in!G22/RES_summary!G$21)</f>
        <v>18.378151664381154</v>
      </c>
      <c r="H22" s="72">
        <f>IF(RES_hh_tesh_in!H22=0,0,RES_hh_tesh_in!H22/RES_summary!H$21)</f>
        <v>19.794084746215734</v>
      </c>
      <c r="I22" s="72">
        <f>IF(RES_hh_tesh_in!I22=0,0,RES_hh_tesh_in!I22/RES_summary!I$21)</f>
        <v>19.591590983060122</v>
      </c>
      <c r="J22" s="72">
        <f>IF(RES_hh_tesh_in!J22=0,0,RES_hh_tesh_in!J22/RES_summary!J$21)</f>
        <v>19.250093403791507</v>
      </c>
      <c r="K22" s="72">
        <f>IF(RES_hh_tesh_in!K22=0,0,RES_hh_tesh_in!K22/RES_summary!K$21)</f>
        <v>20.292914760190602</v>
      </c>
      <c r="L22" s="72">
        <f>IF(RES_hh_tesh_in!L22=0,0,RES_hh_tesh_in!L22/RES_summary!L$21)</f>
        <v>19.79957788354443</v>
      </c>
      <c r="M22" s="72">
        <f>IF(RES_hh_tesh_in!M22=0,0,RES_hh_tesh_in!M22/RES_summary!M$21)</f>
        <v>19.461237106527815</v>
      </c>
      <c r="N22" s="72">
        <f>IF(RES_hh_tesh_in!N22=0,0,RES_hh_tesh_in!N22/RES_summary!N$21)</f>
        <v>20.133751162854949</v>
      </c>
      <c r="O22" s="72">
        <f>IF(RES_hh_tesh_in!O22=0,0,RES_hh_tesh_in!O22/RES_summary!O$21)</f>
        <v>21.13312605220235</v>
      </c>
      <c r="P22" s="72">
        <f>IF(RES_hh_tesh_in!P22=0,0,RES_hh_tesh_in!P22/RES_summary!P$21)</f>
        <v>21.06168824588141</v>
      </c>
      <c r="Q22" s="72">
        <f>IF(RES_hh_tesh_in!Q22=0,0,RES_hh_tesh_in!Q22/RES_summary!Q$21)</f>
        <v>20.496930837938674</v>
      </c>
      <c r="R22" s="72">
        <f>IF(RES_hh_tesh_in!R22=0,0,RES_hh_tesh_in!R22/RES_summary!R$21)</f>
        <v>19.208693370933581</v>
      </c>
      <c r="S22" s="72">
        <f>IF(RES_hh_tesh_in!S22=0,0,RES_hh_tesh_in!S22/RES_summary!S$21)</f>
        <v>18.099407187742862</v>
      </c>
      <c r="T22" s="72">
        <f>IF(RES_hh_tesh_in!T22=0,0,RES_hh_tesh_in!T22/RES_summary!T$21)</f>
        <v>16.938817398871898</v>
      </c>
      <c r="U22" s="72">
        <f>IF(RES_hh_tesh_in!U22=0,0,RES_hh_tesh_in!U22/RES_summary!U$21)</f>
        <v>16.390048895014878</v>
      </c>
      <c r="V22" s="72">
        <f>IF(RES_hh_tesh_in!V22=0,0,RES_hh_tesh_in!V22/RES_summary!V$21)</f>
        <v>14.340831506762607</v>
      </c>
      <c r="W22" s="72">
        <f>IF(RES_hh_tesh_in!W22=0,0,RES_hh_tesh_in!W22/RES_summary!W$21)</f>
        <v>14.756628748006623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16.324637192674686</v>
      </c>
      <c r="D24" s="72">
        <f>IF(RES_hh_tesh_in!D24=0,0,RES_hh_tesh_in!D24/RES_summary!D$21)</f>
        <v>17.579626615139645</v>
      </c>
      <c r="E24" s="72">
        <f>IF(RES_hh_tesh_in!E24=0,0,RES_hh_tesh_in!E24/RES_summary!E$21)</f>
        <v>17.975414820758374</v>
      </c>
      <c r="F24" s="72">
        <f>IF(RES_hh_tesh_in!F24=0,0,RES_hh_tesh_in!F24/RES_summary!F$21)</f>
        <v>19.884822824522505</v>
      </c>
      <c r="G24" s="72">
        <f>IF(RES_hh_tesh_in!G24=0,0,RES_hh_tesh_in!G24/RES_summary!G$21)</f>
        <v>17.896775113318434</v>
      </c>
      <c r="H24" s="72">
        <f>IF(RES_hh_tesh_in!H24=0,0,RES_hh_tesh_in!H24/RES_summary!H$21)</f>
        <v>20.922703663116792</v>
      </c>
      <c r="I24" s="72">
        <f>IF(RES_hh_tesh_in!I24=0,0,RES_hh_tesh_in!I24/RES_summary!I$21)</f>
        <v>17.869046690519802</v>
      </c>
      <c r="J24" s="72">
        <f>IF(RES_hh_tesh_in!J24=0,0,RES_hh_tesh_in!J24/RES_summary!J$21)</f>
        <v>19.384584234781467</v>
      </c>
      <c r="K24" s="72">
        <f>IF(RES_hh_tesh_in!K24=0,0,RES_hh_tesh_in!K24/RES_summary!K$21)</f>
        <v>20.422392412902088</v>
      </c>
      <c r="L24" s="72">
        <f>IF(RES_hh_tesh_in!L24=0,0,RES_hh_tesh_in!L24/RES_summary!L$21)</f>
        <v>20.711547720642304</v>
      </c>
      <c r="M24" s="72">
        <f>IF(RES_hh_tesh_in!M24=0,0,RES_hh_tesh_in!M24/RES_summary!M$21)</f>
        <v>19.088936079130754</v>
      </c>
      <c r="N24" s="72">
        <f>IF(RES_hh_tesh_in!N24=0,0,RES_hh_tesh_in!N24/RES_summary!N$21)</f>
        <v>19.046992585786139</v>
      </c>
      <c r="O24" s="72">
        <f>IF(RES_hh_tesh_in!O24=0,0,RES_hh_tesh_in!O24/RES_summary!O$21)</f>
        <v>20.598708527595146</v>
      </c>
      <c r="P24" s="72">
        <f>IF(RES_hh_tesh_in!P24=0,0,RES_hh_tesh_in!P24/RES_summary!P$21)</f>
        <v>22.282094338281823</v>
      </c>
      <c r="Q24" s="72">
        <f>IF(RES_hh_tesh_in!Q24=0,0,RES_hh_tesh_in!Q24/RES_summary!Q$21)</f>
        <v>20.318796204838456</v>
      </c>
      <c r="R24" s="72">
        <f>IF(RES_hh_tesh_in!R24=0,0,RES_hh_tesh_in!R24/RES_summary!R$21)</f>
        <v>18.635700600539977</v>
      </c>
      <c r="S24" s="72">
        <f>IF(RES_hh_tesh_in!S24=0,0,RES_hh_tesh_in!S24/RES_summary!S$21)</f>
        <v>17.573110937350137</v>
      </c>
      <c r="T24" s="72">
        <f>IF(RES_hh_tesh_in!T24=0,0,RES_hh_tesh_in!T24/RES_summary!T$21)</f>
        <v>16.876148401611207</v>
      </c>
      <c r="U24" s="72">
        <f>IF(RES_hh_tesh_in!U24=0,0,RES_hh_tesh_in!U24/RES_summary!U$21)</f>
        <v>17.067849483440998</v>
      </c>
      <c r="V24" s="72">
        <f>IF(RES_hh_tesh_in!V24=0,0,RES_hh_tesh_in!V24/RES_summary!V$21)</f>
        <v>14.799993930235926</v>
      </c>
      <c r="W24" s="72">
        <f>IF(RES_hh_tesh_in!W24=0,0,RES_hh_tesh_in!W24/RES_summary!W$21)</f>
        <v>14.642381443798783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13.261260586636848</v>
      </c>
      <c r="D25" s="74">
        <f>IF(RES_hh_tesh_in!D25=0,0,RES_hh_tesh_in!D25/RES_summary!D$21)</f>
        <v>14.463332797731898</v>
      </c>
      <c r="E25" s="74">
        <f>IF(RES_hh_tesh_in!E25=0,0,RES_hh_tesh_in!E25/RES_summary!E$21)</f>
        <v>16.288692973553825</v>
      </c>
      <c r="F25" s="74">
        <f>IF(RES_hh_tesh_in!F25=0,0,RES_hh_tesh_in!F25/RES_summary!F$21)</f>
        <v>17.249109782313454</v>
      </c>
      <c r="G25" s="74">
        <f>IF(RES_hh_tesh_in!G25=0,0,RES_hh_tesh_in!G25/RES_summary!G$21)</f>
        <v>15.565408912390248</v>
      </c>
      <c r="H25" s="74">
        <f>IF(RES_hh_tesh_in!H25=0,0,RES_hh_tesh_in!H25/RES_summary!H$21)</f>
        <v>18.15332808047912</v>
      </c>
      <c r="I25" s="74">
        <f>IF(RES_hh_tesh_in!I25=0,0,RES_hh_tesh_in!I25/RES_summary!I$21)</f>
        <v>15.441946589690639</v>
      </c>
      <c r="J25" s="74">
        <f>IF(RES_hh_tesh_in!J25=0,0,RES_hh_tesh_in!J25/RES_summary!J$21)</f>
        <v>16.920757759079422</v>
      </c>
      <c r="K25" s="74">
        <f>IF(RES_hh_tesh_in!K25=0,0,RES_hh_tesh_in!K25/RES_summary!K$21)</f>
        <v>14.655928297387248</v>
      </c>
      <c r="L25" s="74">
        <f>IF(RES_hh_tesh_in!L25=0,0,RES_hh_tesh_in!L25/RES_summary!L$21)</f>
        <v>16.083022633874723</v>
      </c>
      <c r="M25" s="74">
        <f>IF(RES_hh_tesh_in!M25=0,0,RES_hh_tesh_in!M25/RES_summary!M$21)</f>
        <v>14.56143337576934</v>
      </c>
      <c r="N25" s="74">
        <f>IF(RES_hh_tesh_in!N25=0,0,RES_hh_tesh_in!N25/RES_summary!N$21)</f>
        <v>14.843298409479855</v>
      </c>
      <c r="O25" s="74">
        <f>IF(RES_hh_tesh_in!O25=0,0,RES_hh_tesh_in!O25/RES_summary!O$21)</f>
        <v>16.426372242655162</v>
      </c>
      <c r="P25" s="74">
        <f>IF(RES_hh_tesh_in!P25=0,0,RES_hh_tesh_in!P25/RES_summary!P$21)</f>
        <v>17.183002088298863</v>
      </c>
      <c r="Q25" s="74">
        <f>IF(RES_hh_tesh_in!Q25=0,0,RES_hh_tesh_in!Q25/RES_summary!Q$21)</f>
        <v>17.153835465308077</v>
      </c>
      <c r="R25" s="74">
        <f>IF(RES_hh_tesh_in!R25=0,0,RES_hh_tesh_in!R25/RES_summary!R$21)</f>
        <v>15.168206588701638</v>
      </c>
      <c r="S25" s="74">
        <f>IF(RES_hh_tesh_in!S25=0,0,RES_hh_tesh_in!S25/RES_summary!S$21)</f>
        <v>14.043815345058777</v>
      </c>
      <c r="T25" s="74">
        <f>IF(RES_hh_tesh_in!T25=0,0,RES_hh_tesh_in!T25/RES_summary!T$21)</f>
        <v>13.689998903483588</v>
      </c>
      <c r="U25" s="74">
        <f>IF(RES_hh_tesh_in!U25=0,0,RES_hh_tesh_in!U25/RES_summary!U$21)</f>
        <v>13.693569021097106</v>
      </c>
      <c r="V25" s="74">
        <f>IF(RES_hh_tesh_in!V25=0,0,RES_hh_tesh_in!V25/RES_summary!V$21)</f>
        <v>12.010117243150995</v>
      </c>
      <c r="W25" s="74">
        <f>IF(RES_hh_tesh_in!W25=0,0,RES_hh_tesh_in!W25/RES_summary!W$21)</f>
        <v>11.814438444010925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10.720129800613844</v>
      </c>
      <c r="D26" s="77">
        <f>IF(RES_hh_tesh_in!D26=0,0,RES_hh_tesh_in!D26/RES_summary!D$21)</f>
        <v>10.738443677602081</v>
      </c>
      <c r="E26" s="77">
        <f>IF(RES_hh_tesh_in!E26=0,0,RES_hh_tesh_in!E26/RES_summary!E$21)</f>
        <v>10.135058183095289</v>
      </c>
      <c r="F26" s="77">
        <f>IF(RES_hh_tesh_in!F26=0,0,RES_hh_tesh_in!F26/RES_summary!F$21)</f>
        <v>10.020900942066122</v>
      </c>
      <c r="G26" s="77">
        <f>IF(RES_hh_tesh_in!G26=0,0,RES_hh_tesh_in!G26/RES_summary!G$21)</f>
        <v>10.329844650848841</v>
      </c>
      <c r="H26" s="77">
        <f>IF(RES_hh_tesh_in!H26=0,0,RES_hh_tesh_in!H26/RES_summary!H$21)</f>
        <v>11.505277746245554</v>
      </c>
      <c r="I26" s="77">
        <f>IF(RES_hh_tesh_in!I26=0,0,RES_hh_tesh_in!I26/RES_summary!I$21)</f>
        <v>11.805985804779823</v>
      </c>
      <c r="J26" s="77">
        <f>IF(RES_hh_tesh_in!J26=0,0,RES_hh_tesh_in!J26/RES_summary!J$21)</f>
        <v>12.529967303641806</v>
      </c>
      <c r="K26" s="77">
        <f>IF(RES_hh_tesh_in!K26=0,0,RES_hh_tesh_in!K26/RES_summary!K$21)</f>
        <v>13.234090550303273</v>
      </c>
      <c r="L26" s="77">
        <f>IF(RES_hh_tesh_in!L26=0,0,RES_hh_tesh_in!L26/RES_summary!L$21)</f>
        <v>13.047147776772587</v>
      </c>
      <c r="M26" s="77">
        <f>IF(RES_hh_tesh_in!M26=0,0,RES_hh_tesh_in!M26/RES_summary!M$21)</f>
        <v>12.481939295834866</v>
      </c>
      <c r="N26" s="77">
        <f>IF(RES_hh_tesh_in!N26=0,0,RES_hh_tesh_in!N26/RES_summary!N$21)</f>
        <v>12.881351063689273</v>
      </c>
      <c r="O26" s="77">
        <f>IF(RES_hh_tesh_in!O26=0,0,RES_hh_tesh_in!O26/RES_summary!O$21)</f>
        <v>13.293071091193069</v>
      </c>
      <c r="P26" s="77">
        <f>IF(RES_hh_tesh_in!P26=0,0,RES_hh_tesh_in!P26/RES_summary!P$21)</f>
        <v>13.657005978438143</v>
      </c>
      <c r="Q26" s="77">
        <f>IF(RES_hh_tesh_in!Q26=0,0,RES_hh_tesh_in!Q26/RES_summary!Q$21)</f>
        <v>13.184812467201352</v>
      </c>
      <c r="R26" s="77">
        <f>IF(RES_hh_tesh_in!R26=0,0,RES_hh_tesh_in!R26/RES_summary!R$21)</f>
        <v>12.23469951585594</v>
      </c>
      <c r="S26" s="77">
        <f>IF(RES_hh_tesh_in!S26=0,0,RES_hh_tesh_in!S26/RES_summary!S$21)</f>
        <v>11.664594838265847</v>
      </c>
      <c r="T26" s="77">
        <f>IF(RES_hh_tesh_in!T26=0,0,RES_hh_tesh_in!T26/RES_summary!T$21)</f>
        <v>11.058595815663516</v>
      </c>
      <c r="U26" s="77">
        <f>IF(RES_hh_tesh_in!U26=0,0,RES_hh_tesh_in!U26/RES_summary!U$21)</f>
        <v>10.998947224416666</v>
      </c>
      <c r="V26" s="77">
        <f>IF(RES_hh_tesh_in!V26=0,0,RES_hh_tesh_in!V26/RES_summary!V$21)</f>
        <v>9.8090173995580923</v>
      </c>
      <c r="W26" s="77">
        <f>IF(RES_hh_tesh_in!W26=0,0,RES_hh_tesh_in!W26/RES_summary!W$21)</f>
        <v>9.4253322746254558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6.5033849915671578</v>
      </c>
      <c r="D27" s="69">
        <f>IF(RES_hh_tesh_in!D27=0,0,RES_hh_tesh_in!D27/RES_summary!D$21)</f>
        <v>6.3556895012712094</v>
      </c>
      <c r="E27" s="69">
        <f>IF(RES_hh_tesh_in!E27=0,0,RES_hh_tesh_in!E27/RES_summary!E$21)</f>
        <v>7.6896280417840357</v>
      </c>
      <c r="F27" s="69">
        <f>IF(RES_hh_tesh_in!F27=0,0,RES_hh_tesh_in!F27/RES_summary!F$21)</f>
        <v>7.0542569315789709</v>
      </c>
      <c r="G27" s="69">
        <f>IF(RES_hh_tesh_in!G27=0,0,RES_hh_tesh_in!G27/RES_summary!G$21)</f>
        <v>7.0011868925422922</v>
      </c>
      <c r="H27" s="69">
        <f>IF(RES_hh_tesh_in!H27=0,0,RES_hh_tesh_in!H27/RES_summary!H$21)</f>
        <v>6.8773887543044445</v>
      </c>
      <c r="I27" s="69">
        <f>IF(RES_hh_tesh_in!I27=0,0,RES_hh_tesh_in!I27/RES_summary!I$21)</f>
        <v>6.4831579001126327</v>
      </c>
      <c r="J27" s="69">
        <f>IF(RES_hh_tesh_in!J27=0,0,RES_hh_tesh_in!J27/RES_summary!J$21)</f>
        <v>6.6376021505799887</v>
      </c>
      <c r="K27" s="69">
        <f>IF(RES_hh_tesh_in!K27=0,0,RES_hh_tesh_in!K27/RES_summary!K$21)</f>
        <v>5.5990952057692702</v>
      </c>
      <c r="L27" s="69">
        <f>IF(RES_hh_tesh_in!L27=0,0,RES_hh_tesh_in!L27/RES_summary!L$21)</f>
        <v>5.0760767535093789</v>
      </c>
      <c r="M27" s="69">
        <f>IF(RES_hh_tesh_in!M27=0,0,RES_hh_tesh_in!M27/RES_summary!M$21)</f>
        <v>4.9075567521554921</v>
      </c>
      <c r="N27" s="69">
        <f>IF(RES_hh_tesh_in!N27=0,0,RES_hh_tesh_in!N27/RES_summary!N$21)</f>
        <v>5.1187331684743107</v>
      </c>
      <c r="O27" s="69">
        <f>IF(RES_hh_tesh_in!O27=0,0,RES_hh_tesh_in!O27/RES_summary!O$21)</f>
        <v>5.3375867677219366</v>
      </c>
      <c r="P27" s="69">
        <f>IF(RES_hh_tesh_in!P27=0,0,RES_hh_tesh_in!P27/RES_summary!P$21)</f>
        <v>5.7088734675827233</v>
      </c>
      <c r="Q27" s="69">
        <f>IF(RES_hh_tesh_in!Q27=0,0,RES_hh_tesh_in!Q27/RES_summary!Q$21)</f>
        <v>5.6155035616893008</v>
      </c>
      <c r="R27" s="69">
        <f>IF(RES_hh_tesh_in!R27=0,0,RES_hh_tesh_in!R27/RES_summary!R$21)</f>
        <v>5.2564615398321735</v>
      </c>
      <c r="S27" s="69">
        <f>IF(RES_hh_tesh_in!S27=0,0,RES_hh_tesh_in!S27/RES_summary!S$21)</f>
        <v>5.0535943287747616</v>
      </c>
      <c r="T27" s="69">
        <f>IF(RES_hh_tesh_in!T27=0,0,RES_hh_tesh_in!T27/RES_summary!T$21)</f>
        <v>4.8656281776497883</v>
      </c>
      <c r="U27" s="69">
        <f>IF(RES_hh_tesh_in!U27=0,0,RES_hh_tesh_in!U27/RES_summary!U$21)</f>
        <v>4.8563097707618592</v>
      </c>
      <c r="V27" s="69">
        <f>IF(RES_hh_tesh_in!V27=0,0,RES_hh_tesh_in!V27/RES_summary!V$21)</f>
        <v>5.8290826214171858</v>
      </c>
      <c r="W27" s="69">
        <f>IF(RES_hh_tesh_in!W27=0,0,RES_hh_tesh_in!W27/RES_summary!W$21)</f>
        <v>5.4489448442608319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6.6128981368482185</v>
      </c>
      <c r="D29" s="72">
        <f>IF(RES_hh_tesh_in!D29=0,0,RES_hh_tesh_in!D29/RES_summary!D$21)</f>
        <v>8.4675266012809534</v>
      </c>
      <c r="E29" s="72">
        <f>IF(RES_hh_tesh_in!E29=0,0,RES_hh_tesh_in!E29/RES_summary!E$21)</f>
        <v>6.5336060954116899</v>
      </c>
      <c r="F29" s="72">
        <f>IF(RES_hh_tesh_in!F29=0,0,RES_hh_tesh_in!F29/RES_summary!F$21)</f>
        <v>6.3591783235895152</v>
      </c>
      <c r="G29" s="72">
        <f>IF(RES_hh_tesh_in!G29=0,0,RES_hh_tesh_in!G29/RES_summary!G$21)</f>
        <v>7.4680276290292085</v>
      </c>
      <c r="H29" s="72">
        <f>IF(RES_hh_tesh_in!H29=0,0,RES_hh_tesh_in!H29/RES_summary!H$21)</f>
        <v>6.8984158524031107</v>
      </c>
      <c r="I29" s="72">
        <f>IF(RES_hh_tesh_in!I29=0,0,RES_hh_tesh_in!I29/RES_summary!I$21)</f>
        <v>6.3592989929845576</v>
      </c>
      <c r="J29" s="72">
        <f>IF(RES_hh_tesh_in!J29=0,0,RES_hh_tesh_in!J29/RES_summary!J$21)</f>
        <v>5.7858552903596951</v>
      </c>
      <c r="K29" s="72">
        <f>IF(RES_hh_tesh_in!K29=0,0,RES_hh_tesh_in!K29/RES_summary!K$21)</f>
        <v>5.9221661233428993</v>
      </c>
      <c r="L29" s="72">
        <f>IF(RES_hh_tesh_in!L29=0,0,RES_hh_tesh_in!L29/RES_summary!L$21)</f>
        <v>5.3456370914945905</v>
      </c>
      <c r="M29" s="72">
        <f>IF(RES_hh_tesh_in!M29=0,0,RES_hh_tesh_in!M29/RES_summary!M$21)</f>
        <v>4.9020496759829371</v>
      </c>
      <c r="N29" s="72">
        <f>IF(RES_hh_tesh_in!N29=0,0,RES_hh_tesh_in!N29/RES_summary!N$21)</f>
        <v>5.1521173324940888</v>
      </c>
      <c r="O29" s="72">
        <f>IF(RES_hh_tesh_in!O29=0,0,RES_hh_tesh_in!O29/RES_summary!O$21)</f>
        <v>5.3738125752713666</v>
      </c>
      <c r="P29" s="72">
        <f>IF(RES_hh_tesh_in!P29=0,0,RES_hh_tesh_in!P29/RES_summary!P$21)</f>
        <v>5.7413178838488061</v>
      </c>
      <c r="Q29" s="72">
        <f>IF(RES_hh_tesh_in!Q29=0,0,RES_hh_tesh_in!Q29/RES_summary!Q$21)</f>
        <v>5.5717440566741585</v>
      </c>
      <c r="R29" s="72">
        <f>IF(RES_hh_tesh_in!R29=0,0,RES_hh_tesh_in!R29/RES_summary!R$21)</f>
        <v>5.2480299985391197</v>
      </c>
      <c r="S29" s="72">
        <f>IF(RES_hh_tesh_in!S29=0,0,RES_hh_tesh_in!S29/RES_summary!S$21)</f>
        <v>5.0373870198730701</v>
      </c>
      <c r="T29" s="72">
        <f>IF(RES_hh_tesh_in!T29=0,0,RES_hh_tesh_in!T29/RES_summary!T$21)</f>
        <v>4.8308942738503937</v>
      </c>
      <c r="U29" s="72">
        <f>IF(RES_hh_tesh_in!U29=0,0,RES_hh_tesh_in!U29/RES_summary!U$21)</f>
        <v>4.7649094895833146</v>
      </c>
      <c r="V29" s="72">
        <f>IF(RES_hh_tesh_in!V29=0,0,RES_hh_tesh_in!V29/RES_summary!V$21)</f>
        <v>5.9547771918616661</v>
      </c>
      <c r="W29" s="72">
        <f>IF(RES_hh_tesh_in!W29=0,0,RES_hh_tesh_in!W29/RES_summary!W$21)</f>
        <v>5.3522303149231112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6.324844063896351</v>
      </c>
      <c r="D30" s="72">
        <f>IF(RES_hh_tesh_in!D30=0,0,RES_hh_tesh_in!D30/RES_summary!D$21)</f>
        <v>6.3786780965394252</v>
      </c>
      <c r="E30" s="72">
        <f>IF(RES_hh_tesh_in!E30=0,0,RES_hh_tesh_in!E30/RES_summary!E$21)</f>
        <v>7.635735299949701</v>
      </c>
      <c r="F30" s="72">
        <f>IF(RES_hh_tesh_in!F30=0,0,RES_hh_tesh_in!F30/RES_summary!F$21)</f>
        <v>7.3943886402454471</v>
      </c>
      <c r="G30" s="72">
        <f>IF(RES_hh_tesh_in!G30=0,0,RES_hh_tesh_in!G30/RES_summary!G$21)</f>
        <v>6.977588613563305</v>
      </c>
      <c r="H30" s="72">
        <f>IF(RES_hh_tesh_in!H30=0,0,RES_hh_tesh_in!H30/RES_summary!H$21)</f>
        <v>6.9574981506380613</v>
      </c>
      <c r="I30" s="72">
        <f>IF(RES_hh_tesh_in!I30=0,0,RES_hh_tesh_in!I30/RES_summary!I$21)</f>
        <v>6.0425769168399546</v>
      </c>
      <c r="J30" s="72">
        <f>IF(RES_hh_tesh_in!J30=0,0,RES_hh_tesh_in!J30/RES_summary!J$21)</f>
        <v>6.6792008125961866</v>
      </c>
      <c r="K30" s="72">
        <f>IF(RES_hh_tesh_in!K30=0,0,RES_hh_tesh_in!K30/RES_summary!K$21)</f>
        <v>5.597700526963556</v>
      </c>
      <c r="L30" s="72">
        <f>IF(RES_hh_tesh_in!L30=0,0,RES_hh_tesh_in!L30/RES_summary!L$21)</f>
        <v>5.1093710821312692</v>
      </c>
      <c r="M30" s="72">
        <f>IF(RES_hh_tesh_in!M30=0,0,RES_hh_tesh_in!M30/RES_summary!M$21)</f>
        <v>4.8811304222657688</v>
      </c>
      <c r="N30" s="72">
        <f>IF(RES_hh_tesh_in!N30=0,0,RES_hh_tesh_in!N30/RES_summary!N$21)</f>
        <v>5.366820153812407</v>
      </c>
      <c r="O30" s="72">
        <f>IF(RES_hh_tesh_in!O30=0,0,RES_hh_tesh_in!O30/RES_summary!O$21)</f>
        <v>5.5086862631007341</v>
      </c>
      <c r="P30" s="72">
        <f>IF(RES_hh_tesh_in!P30=0,0,RES_hh_tesh_in!P30/RES_summary!P$21)</f>
        <v>5.4396274929646786</v>
      </c>
      <c r="Q30" s="72">
        <f>IF(RES_hh_tesh_in!Q30=0,0,RES_hh_tesh_in!Q30/RES_summary!Q$21)</f>
        <v>5.6730243232952109</v>
      </c>
      <c r="R30" s="72">
        <f>IF(RES_hh_tesh_in!R30=0,0,RES_hh_tesh_in!R30/RES_summary!R$21)</f>
        <v>5.3180024812632603</v>
      </c>
      <c r="S30" s="72">
        <f>IF(RES_hh_tesh_in!S30=0,0,RES_hh_tesh_in!S30/RES_summary!S$21)</f>
        <v>5.0418410810086955</v>
      </c>
      <c r="T30" s="72">
        <f>IF(RES_hh_tesh_in!T30=0,0,RES_hh_tesh_in!T30/RES_summary!T$21)</f>
        <v>4.8301632801020276</v>
      </c>
      <c r="U30" s="72">
        <f>IF(RES_hh_tesh_in!U30=0,0,RES_hh_tesh_in!U30/RES_summary!U$21)</f>
        <v>4.7649990918886411</v>
      </c>
      <c r="V30" s="72">
        <f>IF(RES_hh_tesh_in!V30=0,0,RES_hh_tesh_in!V30/RES_summary!V$21)</f>
        <v>5.9546578396872123</v>
      </c>
      <c r="W30" s="72">
        <f>IF(RES_hh_tesh_in!W30=0,0,RES_hh_tesh_in!W30/RES_summary!W$21)</f>
        <v>5.3543777428876203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8.2467052404340606</v>
      </c>
      <c r="D31" s="72">
        <f>IF(RES_hh_tesh_in!D31=0,0,RES_hh_tesh_in!D31/RES_summary!D$21)</f>
        <v>6.5346495337591852</v>
      </c>
      <c r="E31" s="72">
        <f>IF(RES_hh_tesh_in!E31=0,0,RES_hh_tesh_in!E31/RES_summary!E$21)</f>
        <v>7.2482874622928124</v>
      </c>
      <c r="F31" s="72">
        <f>IF(RES_hh_tesh_in!F31=0,0,RES_hh_tesh_in!F31/RES_summary!F$21)</f>
        <v>6.5325476818940524</v>
      </c>
      <c r="G31" s="72">
        <f>IF(RES_hh_tesh_in!G31=0,0,RES_hh_tesh_in!G31/RES_summary!G$21)</f>
        <v>7.1672262546744872</v>
      </c>
      <c r="H31" s="72">
        <f>IF(RES_hh_tesh_in!H31=0,0,RES_hh_tesh_in!H31/RES_summary!H$21)</f>
        <v>6.6142708882692478</v>
      </c>
      <c r="I31" s="72">
        <f>IF(RES_hh_tesh_in!I31=0,0,RES_hh_tesh_in!I31/RES_summary!I$21)</f>
        <v>6.9491508010017435</v>
      </c>
      <c r="J31" s="72">
        <f>IF(RES_hh_tesh_in!J31=0,0,RES_hh_tesh_in!J31/RES_summary!J$21)</f>
        <v>6.6044730663369426</v>
      </c>
      <c r="K31" s="72">
        <f>IF(RES_hh_tesh_in!K31=0,0,RES_hh_tesh_in!K31/RES_summary!K$21)</f>
        <v>5.5360094278267322</v>
      </c>
      <c r="L31" s="72">
        <f>IF(RES_hh_tesh_in!L31=0,0,RES_hh_tesh_in!L31/RES_summary!L$21)</f>
        <v>5.2029998812016922</v>
      </c>
      <c r="M31" s="72">
        <f>IF(RES_hh_tesh_in!M31=0,0,RES_hh_tesh_in!M31/RES_summary!M$21)</f>
        <v>4.89587961890056</v>
      </c>
      <c r="N31" s="72">
        <f>IF(RES_hh_tesh_in!N31=0,0,RES_hh_tesh_in!N31/RES_summary!N$21)</f>
        <v>5.150122757604441</v>
      </c>
      <c r="O31" s="72">
        <f>IF(RES_hh_tesh_in!O31=0,0,RES_hh_tesh_in!O31/RES_summary!O$21)</f>
        <v>5.376261326901278</v>
      </c>
      <c r="P31" s="72">
        <f>IF(RES_hh_tesh_in!P31=0,0,RES_hh_tesh_in!P31/RES_summary!P$21)</f>
        <v>5.7327799809444571</v>
      </c>
      <c r="Q31" s="72">
        <f>IF(RES_hh_tesh_in!Q31=0,0,RES_hh_tesh_in!Q31/RES_summary!Q$21)</f>
        <v>5.5651945149998623</v>
      </c>
      <c r="R31" s="72">
        <f>IF(RES_hh_tesh_in!R31=0,0,RES_hh_tesh_in!R31/RES_summary!R$21)</f>
        <v>5.2457728123023166</v>
      </c>
      <c r="S31" s="72">
        <f>IF(RES_hh_tesh_in!S31=0,0,RES_hh_tesh_in!S31/RES_summary!S$21)</f>
        <v>5.0352561046848043</v>
      </c>
      <c r="T31" s="72">
        <f>IF(RES_hh_tesh_in!T31=0,0,RES_hh_tesh_in!T31/RES_summary!T$21)</f>
        <v>4.8232117433285628</v>
      </c>
      <c r="U31" s="72">
        <f>IF(RES_hh_tesh_in!U31=0,0,RES_hh_tesh_in!U31/RES_summary!U$21)</f>
        <v>4.7429362495097926</v>
      </c>
      <c r="V31" s="72">
        <f>IF(RES_hh_tesh_in!V31=0,0,RES_hh_tesh_in!V31/RES_summary!V$21)</f>
        <v>5.9509029041585952</v>
      </c>
      <c r="W31" s="72">
        <f>IF(RES_hh_tesh_in!W31=0,0,RES_hh_tesh_in!W31/RES_summary!W$21)</f>
        <v>5.381104997837177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6.4136757348337765</v>
      </c>
      <c r="D32" s="77">
        <f>IF(RES_hh_tesh_in!D32=0,0,RES_hh_tesh_in!D32/RES_summary!D$21)</f>
        <v>5.2317682176783098</v>
      </c>
      <c r="E32" s="77">
        <f>IF(RES_hh_tesh_in!E32=0,0,RES_hh_tesh_in!E32/RES_summary!E$21)</f>
        <v>8.2514242824526818</v>
      </c>
      <c r="F32" s="77">
        <f>IF(RES_hh_tesh_in!F32=0,0,RES_hh_tesh_in!F32/RES_summary!F$21)</f>
        <v>7.3084409474298129</v>
      </c>
      <c r="G32" s="77">
        <f>IF(RES_hh_tesh_in!G32=0,0,RES_hh_tesh_in!G32/RES_summary!G$21)</f>
        <v>6.6624831881199817</v>
      </c>
      <c r="H32" s="77">
        <f>IF(RES_hh_tesh_in!H32=0,0,RES_hh_tesh_in!H32/RES_summary!H$21)</f>
        <v>6.8936854050751091</v>
      </c>
      <c r="I32" s="77">
        <f>IF(RES_hh_tesh_in!I32=0,0,RES_hh_tesh_in!I32/RES_summary!I$21)</f>
        <v>6.5365095187103144</v>
      </c>
      <c r="J32" s="77">
        <f>IF(RES_hh_tesh_in!J32=0,0,RES_hh_tesh_in!J32/RES_summary!J$21)</f>
        <v>7.2295447459247395</v>
      </c>
      <c r="K32" s="77">
        <f>IF(RES_hh_tesh_in!K32=0,0,RES_hh_tesh_in!K32/RES_summary!K$21)</f>
        <v>5.2211271646478128</v>
      </c>
      <c r="L32" s="77">
        <f>IF(RES_hh_tesh_in!L32=0,0,RES_hh_tesh_in!L32/RES_summary!L$21)</f>
        <v>4.86846494992957</v>
      </c>
      <c r="M32" s="77">
        <f>IF(RES_hh_tesh_in!M32=0,0,RES_hh_tesh_in!M32/RES_summary!M$21)</f>
        <v>4.9182485908246329</v>
      </c>
      <c r="N32" s="77">
        <f>IF(RES_hh_tesh_in!N32=0,0,RES_hh_tesh_in!N32/RES_summary!N$21)</f>
        <v>5.0660319950039669</v>
      </c>
      <c r="O32" s="77">
        <f>IF(RES_hh_tesh_in!O32=0,0,RES_hh_tesh_in!O32/RES_summary!O$21)</f>
        <v>5.2998018394086124</v>
      </c>
      <c r="P32" s="77">
        <f>IF(RES_hh_tesh_in!P32=0,0,RES_hh_tesh_in!P32/RES_summary!P$21)</f>
        <v>5.7169898602615694</v>
      </c>
      <c r="Q32" s="77">
        <f>IF(RES_hh_tesh_in!Q32=0,0,RES_hh_tesh_in!Q32/RES_summary!Q$21)</f>
        <v>5.6269249583040981</v>
      </c>
      <c r="R32" s="77">
        <f>IF(RES_hh_tesh_in!R32=0,0,RES_hh_tesh_in!R32/RES_summary!R$21)</f>
        <v>5.2504624668531035</v>
      </c>
      <c r="S32" s="77">
        <f>IF(RES_hh_tesh_in!S32=0,0,RES_hh_tesh_in!S32/RES_summary!S$21)</f>
        <v>5.0644813191781006</v>
      </c>
      <c r="T32" s="77">
        <f>IF(RES_hh_tesh_in!T32=0,0,RES_hh_tesh_in!T32/RES_summary!T$21)</f>
        <v>4.8871683450415775</v>
      </c>
      <c r="U32" s="77">
        <f>IF(RES_hh_tesh_in!U32=0,0,RES_hh_tesh_in!U32/RES_summary!U$21)</f>
        <v>4.9034553986354732</v>
      </c>
      <c r="V32" s="77">
        <f>IF(RES_hh_tesh_in!V32=0,0,RES_hh_tesh_in!V32/RES_summary!V$21)</f>
        <v>5.7549427047614641</v>
      </c>
      <c r="W32" s="77">
        <f>IF(RES_hh_tesh_in!W32=0,0,RES_hh_tesh_in!W32/RES_summary!W$21)</f>
        <v>5.4990714320558682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19.128365760392288</v>
      </c>
      <c r="D3" s="65">
        <f>IF(RES_hh_emih_in!D3=0,0,RES_hh_emih_in!D3/RES_summary!D$21)</f>
        <v>22.67867063648136</v>
      </c>
      <c r="E3" s="65">
        <f>IF(RES_hh_emih_in!E3=0,0,RES_hh_emih_in!E3/RES_summary!E$21)</f>
        <v>28.490913727785916</v>
      </c>
      <c r="F3" s="65">
        <f>IF(RES_hh_emih_in!F3=0,0,RES_hh_emih_in!F3/RES_summary!F$21)</f>
        <v>20.341004697856416</v>
      </c>
      <c r="G3" s="65">
        <f>IF(RES_hh_emih_in!G3=0,0,RES_hh_emih_in!G3/RES_summary!G$21)</f>
        <v>4.4356179614134872</v>
      </c>
      <c r="H3" s="65">
        <f>IF(RES_hh_emih_in!H3=0,0,RES_hh_emih_in!H3/RES_summary!H$21)</f>
        <v>4.9650707568964405</v>
      </c>
      <c r="I3" s="65">
        <f>IF(RES_hh_emih_in!I3=0,0,RES_hh_emih_in!I3/RES_summary!I$21)</f>
        <v>3.5918493517024621</v>
      </c>
      <c r="J3" s="65">
        <f>IF(RES_hh_emih_in!J3=0,0,RES_hh_emih_in!J3/RES_summary!J$21)</f>
        <v>15.232912540529513</v>
      </c>
      <c r="K3" s="65">
        <f>IF(RES_hh_emih_in!K3=0,0,RES_hh_emih_in!K3/RES_summary!K$21)</f>
        <v>13.991514233671431</v>
      </c>
      <c r="L3" s="65">
        <f>IF(RES_hh_emih_in!L3=0,0,RES_hh_emih_in!L3/RES_summary!L$21)</f>
        <v>14.784677114967767</v>
      </c>
      <c r="M3" s="65">
        <f>IF(RES_hh_emih_in!M3=0,0,RES_hh_emih_in!M3/RES_summary!M$21)</f>
        <v>9.2717865739521752</v>
      </c>
      <c r="N3" s="65">
        <f>IF(RES_hh_emih_in!N3=0,0,RES_hh_emih_in!N3/RES_summary!N$21)</f>
        <v>7.6843181167508945</v>
      </c>
      <c r="O3" s="65">
        <f>IF(RES_hh_emih_in!O3=0,0,RES_hh_emih_in!O3/RES_summary!O$21)</f>
        <v>5.6595914893924215</v>
      </c>
      <c r="P3" s="65">
        <f>IF(RES_hh_emih_in!P3=0,0,RES_hh_emih_in!P3/RES_summary!P$21)</f>
        <v>2.7980427849424889</v>
      </c>
      <c r="Q3" s="65">
        <f>IF(RES_hh_emih_in!Q3=0,0,RES_hh_emih_in!Q3/RES_summary!Q$21)</f>
        <v>4.8578148944587332</v>
      </c>
      <c r="R3" s="65">
        <f>IF(RES_hh_emih_in!R3=0,0,RES_hh_emih_in!R3/RES_summary!R$21)</f>
        <v>6.3187076241525837</v>
      </c>
      <c r="S3" s="65">
        <f>IF(RES_hh_emih_in!S3=0,0,RES_hh_emih_in!S3/RES_summary!S$21)</f>
        <v>8.8249117685160314</v>
      </c>
      <c r="T3" s="65">
        <f>IF(RES_hh_emih_in!T3=0,0,RES_hh_emih_in!T3/RES_summary!T$21)</f>
        <v>7.6830570913078065</v>
      </c>
      <c r="U3" s="65">
        <f>IF(RES_hh_emih_in!U3=0,0,RES_hh_emih_in!U3/RES_summary!U$21)</f>
        <v>5.3113169328925238</v>
      </c>
      <c r="V3" s="65">
        <f>IF(RES_hh_emih_in!V3=0,0,RES_hh_emih_in!V3/RES_summary!V$21)</f>
        <v>3.0441875376008749</v>
      </c>
      <c r="W3" s="65">
        <f>IF(RES_hh_emih_in!W3=0,0,RES_hh_emih_in!W3/RES_summary!W$21)</f>
        <v>2.455372118447313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16.768299661940716</v>
      </c>
      <c r="D4" s="69">
        <f>IF(RES_hh_emih_in!D4=0,0,RES_hh_emih_in!D4/RES_summary!D$21)</f>
        <v>19.410058007041474</v>
      </c>
      <c r="E4" s="69">
        <f>IF(RES_hh_emih_in!E4=0,0,RES_hh_emih_in!E4/RES_summary!E$21)</f>
        <v>25.684359946165966</v>
      </c>
      <c r="F4" s="69">
        <f>IF(RES_hh_emih_in!F4=0,0,RES_hh_emih_in!F4/RES_summary!F$21)</f>
        <v>17.908495178026577</v>
      </c>
      <c r="G4" s="69">
        <f>IF(RES_hh_emih_in!G4=0,0,RES_hh_emih_in!G4/RES_summary!G$21)</f>
        <v>2.6234938750831902</v>
      </c>
      <c r="H4" s="69">
        <f>IF(RES_hh_emih_in!H4=0,0,RES_hh_emih_in!H4/RES_summary!H$21)</f>
        <v>3.4042478936196803</v>
      </c>
      <c r="I4" s="69">
        <f>IF(RES_hh_emih_in!I4=0,0,RES_hh_emih_in!I4/RES_summary!I$21)</f>
        <v>2.1084378807222963</v>
      </c>
      <c r="J4" s="69">
        <f>IF(RES_hh_emih_in!J4=0,0,RES_hh_emih_in!J4/RES_summary!J$21)</f>
        <v>12.499491658023436</v>
      </c>
      <c r="K4" s="69">
        <f>IF(RES_hh_emih_in!K4=0,0,RES_hh_emih_in!K4/RES_summary!K$21)</f>
        <v>11.162320333424598</v>
      </c>
      <c r="L4" s="69">
        <f>IF(RES_hh_emih_in!L4=0,0,RES_hh_emih_in!L4/RES_summary!L$21)</f>
        <v>12.183373881533498</v>
      </c>
      <c r="M4" s="69">
        <f>IF(RES_hh_emih_in!M4=0,0,RES_hh_emih_in!M4/RES_summary!M$21)</f>
        <v>7.3128871678736367</v>
      </c>
      <c r="N4" s="69">
        <f>IF(RES_hh_emih_in!N4=0,0,RES_hh_emih_in!N4/RES_summary!N$21)</f>
        <v>5.903677168162039</v>
      </c>
      <c r="O4" s="69">
        <f>IF(RES_hh_emih_in!O4=0,0,RES_hh_emih_in!O4/RES_summary!O$21)</f>
        <v>4.1601989986223682</v>
      </c>
      <c r="P4" s="69">
        <f>IF(RES_hh_emih_in!P4=0,0,RES_hh_emih_in!P4/RES_summary!P$21)</f>
        <v>1.5885760251218271</v>
      </c>
      <c r="Q4" s="69">
        <f>IF(RES_hh_emih_in!Q4=0,0,RES_hh_emih_in!Q4/RES_summary!Q$21)</f>
        <v>3.2058903250749764</v>
      </c>
      <c r="R4" s="69">
        <f>IF(RES_hh_emih_in!R4=0,0,RES_hh_emih_in!R4/RES_summary!R$21)</f>
        <v>4.4855152378809313</v>
      </c>
      <c r="S4" s="69">
        <f>IF(RES_hh_emih_in!S4=0,0,RES_hh_emih_in!S4/RES_summary!S$21)</f>
        <v>6.8808310837271573</v>
      </c>
      <c r="T4" s="69">
        <f>IF(RES_hh_emih_in!T4=0,0,RES_hh_emih_in!T4/RES_summary!T$21)</f>
        <v>5.9739500992862871</v>
      </c>
      <c r="U4" s="69">
        <f>IF(RES_hh_emih_in!U4=0,0,RES_hh_emih_in!U4/RES_summary!U$21)</f>
        <v>3.9277040424444305</v>
      </c>
      <c r="V4" s="69">
        <f>IF(RES_hh_emih_in!V4=0,0,RES_hh_emih_in!V4/RES_summary!V$21)</f>
        <v>1.8750307433169</v>
      </c>
      <c r="W4" s="69">
        <f>IF(RES_hh_emih_in!W4=0,0,RES_hh_emih_in!W4/RES_summary!W$21)</f>
        <v>1.5001246397287191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34.087058179952315</v>
      </c>
      <c r="D6" s="72">
        <f>IF(RES_hh_emih_in!D6=0,0,RES_hh_emih_in!D6/RES_summary!D$21)</f>
        <v>39.633754963768432</v>
      </c>
      <c r="E6" s="72">
        <f>IF(RES_hh_emih_in!E6=0,0,RES_hh_emih_in!E6/RES_summary!E$21)</f>
        <v>50.094165834783695</v>
      </c>
      <c r="F6" s="72">
        <f>IF(RES_hh_emih_in!F6=0,0,RES_hh_emih_in!F6/RES_summary!F$21)</f>
        <v>40.507358625819833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32.979756095429714</v>
      </c>
      <c r="J6" s="72">
        <f>IF(RES_hh_emih_in!J6=0,0,RES_hh_emih_in!J6/RES_summary!J$21)</f>
        <v>44.284515933682457</v>
      </c>
      <c r="K6" s="72">
        <f>IF(RES_hh_emih_in!K6=0,0,RES_hh_emih_in!K6/RES_summary!K$21)</f>
        <v>30.570661909117263</v>
      </c>
      <c r="L6" s="72">
        <f>IF(RES_hh_emih_in!L6=0,0,RES_hh_emih_in!L6/RES_summary!L$21)</f>
        <v>30.622360445633191</v>
      </c>
      <c r="M6" s="72">
        <f>IF(RES_hh_emih_in!M6=0,0,RES_hh_emih_in!M6/RES_summary!M$21)</f>
        <v>33.539496972801508</v>
      </c>
      <c r="N6" s="72">
        <f>IF(RES_hh_emih_in!N6=0,0,RES_hh_emih_in!N6/RES_summary!N$21)</f>
        <v>30.82155461974903</v>
      </c>
      <c r="O6" s="72">
        <f>IF(RES_hh_emih_in!O6=0,0,RES_hh_emih_in!O6/RES_summary!O$21)</f>
        <v>22.243225724163384</v>
      </c>
      <c r="P6" s="72">
        <f>IF(RES_hh_emih_in!P6=0,0,RES_hh_emih_in!P6/RES_summary!P$21)</f>
        <v>12.739100113334461</v>
      </c>
      <c r="Q6" s="72">
        <f>IF(RES_hh_emih_in!Q6=0,0,RES_hh_emih_in!Q6/RES_summary!Q$21)</f>
        <v>25.193575969424195</v>
      </c>
      <c r="R6" s="72">
        <f>IF(RES_hh_emih_in!R6=0,0,RES_hh_emih_in!R6/RES_summary!R$21)</f>
        <v>22.853876313893213</v>
      </c>
      <c r="S6" s="72">
        <f>IF(RES_hh_emih_in!S6=0,0,RES_hh_emih_in!S6/RES_summary!S$21)</f>
        <v>21.868801134243668</v>
      </c>
      <c r="T6" s="72">
        <f>IF(RES_hh_emih_in!T6=0,0,RES_hh_emih_in!T6/RES_summary!T$21)</f>
        <v>17.142366534724392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15.606109451899037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43.18273359575015</v>
      </c>
      <c r="D7" s="72">
        <f>IF(RES_hh_emih_in!D7=0,0,RES_hh_emih_in!D7/RES_summary!D$21)</f>
        <v>50.1879659922268</v>
      </c>
      <c r="E7" s="72">
        <f>IF(RES_hh_emih_in!E7=0,0,RES_hh_emih_in!E7/RES_summary!E$21)</f>
        <v>54.271505369316301</v>
      </c>
      <c r="F7" s="72">
        <f>IF(RES_hh_emih_in!F7=0,0,RES_hh_emih_in!F7/RES_summary!F$21)</f>
        <v>51.712077945536528</v>
      </c>
      <c r="G7" s="72">
        <f>IF(RES_hh_emih_in!G7=0,0,RES_hh_emih_in!G7/RES_summary!G$21)</f>
        <v>0</v>
      </c>
      <c r="H7" s="72">
        <f>IF(RES_hh_emih_in!H7=0,0,RES_hh_emih_in!H7/RES_summary!H$21)</f>
        <v>48.836192810703189</v>
      </c>
      <c r="I7" s="72">
        <f>IF(RES_hh_emih_in!I7=0,0,RES_hh_emih_in!I7/RES_summary!I$21)</f>
        <v>0</v>
      </c>
      <c r="J7" s="72">
        <f>IF(RES_hh_emih_in!J7=0,0,RES_hh_emih_in!J7/RES_summary!J$21)</f>
        <v>43.189351049818214</v>
      </c>
      <c r="K7" s="72">
        <f>IF(RES_hh_emih_in!K7=0,0,RES_hh_emih_in!K7/RES_summary!K$21)</f>
        <v>41.616446481699462</v>
      </c>
      <c r="L7" s="72">
        <f>IF(RES_hh_emih_in!L7=0,0,RES_hh_emih_in!L7/RES_summary!L$21)</f>
        <v>44.264183284447896</v>
      </c>
      <c r="M7" s="72">
        <f>IF(RES_hh_emih_in!M7=0,0,RES_hh_emih_in!M7/RES_summary!M$21)</f>
        <v>36.670061997534731</v>
      </c>
      <c r="N7" s="72">
        <f>IF(RES_hh_emih_in!N7=0,0,RES_hh_emih_in!N7/RES_summary!N$21)</f>
        <v>34.379644513666115</v>
      </c>
      <c r="O7" s="72">
        <f>IF(RES_hh_emih_in!O7=0,0,RES_hh_emih_in!O7/RES_summary!O$21)</f>
        <v>30.948159417032123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24.065933625897031</v>
      </c>
      <c r="S7" s="72">
        <f>IF(RES_hh_emih_in!S7=0,0,RES_hh_emih_in!S7/RES_summary!S$21)</f>
        <v>21.988873803666561</v>
      </c>
      <c r="T7" s="72">
        <f>IF(RES_hh_emih_in!T7=0,0,RES_hh_emih_in!T7/RES_summary!T$21)</f>
        <v>19.544884574000434</v>
      </c>
      <c r="U7" s="72">
        <f>IF(RES_hh_emih_in!U7=0,0,RES_hh_emih_in!U7/RES_summary!U$21)</f>
        <v>18.932540504223997</v>
      </c>
      <c r="V7" s="72">
        <f>IF(RES_hh_emih_in!V7=0,0,RES_hh_emih_in!V7/RES_summary!V$21)</f>
        <v>20.06861172180562</v>
      </c>
      <c r="W7" s="72">
        <f>IF(RES_hh_emih_in!W7=0,0,RES_hh_emih_in!W7/RES_summary!W$21)</f>
        <v>15.230195685434516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32.12014015287923</v>
      </c>
      <c r="D8" s="72">
        <f>IF(RES_hh_emih_in!D8=0,0,RES_hh_emih_in!D8/RES_summary!D$21)</f>
        <v>29.997769857656404</v>
      </c>
      <c r="E8" s="72">
        <f>IF(RES_hh_emih_in!E8=0,0,RES_hh_emih_in!E8/RES_summary!E$21)</f>
        <v>33.183495183075209</v>
      </c>
      <c r="F8" s="72">
        <f>IF(RES_hh_emih_in!F8=0,0,RES_hh_emih_in!F8/RES_summary!F$21)</f>
        <v>33.500185707225938</v>
      </c>
      <c r="G8" s="72">
        <f>IF(RES_hh_emih_in!G8=0,0,RES_hh_emih_in!G8/RES_summary!G$21)</f>
        <v>32.866331249850994</v>
      </c>
      <c r="H8" s="72">
        <f>IF(RES_hh_emih_in!H8=0,0,RES_hh_emih_in!H8/RES_summary!H$21)</f>
        <v>29.140376299968111</v>
      </c>
      <c r="I8" s="72">
        <f>IF(RES_hh_emih_in!I8=0,0,RES_hh_emih_in!I8/RES_summary!I$21)</f>
        <v>25.651213525869824</v>
      </c>
      <c r="J8" s="72">
        <f>IF(RES_hh_emih_in!J8=0,0,RES_hh_emih_in!J8/RES_summary!J$21)</f>
        <v>27.979414499996505</v>
      </c>
      <c r="K8" s="72">
        <f>IF(RES_hh_emih_in!K8=0,0,RES_hh_emih_in!K8/RES_summary!K$21)</f>
        <v>26.63426060222162</v>
      </c>
      <c r="L8" s="72">
        <f>IF(RES_hh_emih_in!L8=0,0,RES_hh_emih_in!L8/RES_summary!L$21)</f>
        <v>26.508880339499438</v>
      </c>
      <c r="M8" s="72">
        <f>IF(RES_hh_emih_in!M8=0,0,RES_hh_emih_in!M8/RES_summary!M$21)</f>
        <v>23.925749814156003</v>
      </c>
      <c r="N8" s="72">
        <f>IF(RES_hh_emih_in!N8=0,0,RES_hh_emih_in!N8/RES_summary!N$21)</f>
        <v>23.388655134607717</v>
      </c>
      <c r="O8" s="72">
        <f>IF(RES_hh_emih_in!O8=0,0,RES_hh_emih_in!O8/RES_summary!O$21)</f>
        <v>22.068566492791188</v>
      </c>
      <c r="P8" s="72">
        <f>IF(RES_hh_emih_in!P8=0,0,RES_hh_emih_in!P8/RES_summary!P$21)</f>
        <v>15.794426930176536</v>
      </c>
      <c r="Q8" s="72">
        <f>IF(RES_hh_emih_in!Q8=0,0,RES_hh_emih_in!Q8/RES_summary!Q$21)</f>
        <v>17.551593080487539</v>
      </c>
      <c r="R8" s="72">
        <f>IF(RES_hh_emih_in!R8=0,0,RES_hh_emih_in!R8/RES_summary!R$21)</f>
        <v>17.782672185907998</v>
      </c>
      <c r="S8" s="72">
        <f>IF(RES_hh_emih_in!S8=0,0,RES_hh_emih_in!S8/RES_summary!S$21)</f>
        <v>16.623551385993583</v>
      </c>
      <c r="T8" s="72">
        <f>IF(RES_hh_emih_in!T8=0,0,RES_hh_emih_in!T8/RES_summary!T$21)</f>
        <v>14.235778949967973</v>
      </c>
      <c r="U8" s="72">
        <f>IF(RES_hh_emih_in!U8=0,0,RES_hh_emih_in!U8/RES_summary!U$21)</f>
        <v>12.892252401710664</v>
      </c>
      <c r="V8" s="72">
        <f>IF(RES_hh_emih_in!V8=0,0,RES_hh_emih_in!V8/RES_summary!V$21)</f>
        <v>12.110475924240188</v>
      </c>
      <c r="W8" s="72">
        <f>IF(RES_hh_emih_in!W8=0,0,RES_hh_emih_in!W8/RES_summary!W$21)</f>
        <v>11.756620752513122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1.3662436034414245</v>
      </c>
      <c r="D17" s="69">
        <f>IF(RES_hh_emih_in!D17=0,0,RES_hh_emih_in!D17/RES_summary!D$21)</f>
        <v>2.0766529089134833</v>
      </c>
      <c r="E17" s="69">
        <f>IF(RES_hh_emih_in!E17=0,0,RES_hh_emih_in!E17/RES_summary!E$21)</f>
        <v>1.825616344557083</v>
      </c>
      <c r="F17" s="69">
        <f>IF(RES_hh_emih_in!F17=0,0,RES_hh_emih_in!F17/RES_summary!F$21)</f>
        <v>1.5020928907477546</v>
      </c>
      <c r="G17" s="69">
        <f>IF(RES_hh_emih_in!G17=0,0,RES_hh_emih_in!G17/RES_summary!G$21)</f>
        <v>0.70592358546675471</v>
      </c>
      <c r="H17" s="69">
        <f>IF(RES_hh_emih_in!H17=0,0,RES_hh_emih_in!H17/RES_summary!H$21)</f>
        <v>0.65329827938801277</v>
      </c>
      <c r="I17" s="69">
        <f>IF(RES_hh_emih_in!I17=0,0,RES_hh_emih_in!I17/RES_summary!I$21)</f>
        <v>0.56405812411087208</v>
      </c>
      <c r="J17" s="69">
        <f>IF(RES_hh_emih_in!J17=0,0,RES_hh_emih_in!J17/RES_summary!J$21)</f>
        <v>1.7770650578543021</v>
      </c>
      <c r="K17" s="69">
        <f>IF(RES_hh_emih_in!K17=0,0,RES_hh_emih_in!K17/RES_summary!K$21)</f>
        <v>1.6549148766046013</v>
      </c>
      <c r="L17" s="69">
        <f>IF(RES_hh_emih_in!L17=0,0,RES_hh_emih_in!L17/RES_summary!L$21)</f>
        <v>1.755258437685105</v>
      </c>
      <c r="M17" s="69">
        <f>IF(RES_hh_emih_in!M17=0,0,RES_hh_emih_in!M17/RES_summary!M$21)</f>
        <v>1.2149762519525322</v>
      </c>
      <c r="N17" s="69">
        <f>IF(RES_hh_emih_in!N17=0,0,RES_hh_emih_in!N17/RES_summary!N$21)</f>
        <v>1.1508788713318894</v>
      </c>
      <c r="O17" s="69">
        <f>IF(RES_hh_emih_in!O17=0,0,RES_hh_emih_in!O17/RES_summary!O$21)</f>
        <v>0.85037615992670013</v>
      </c>
      <c r="P17" s="69">
        <f>IF(RES_hh_emih_in!P17=0,0,RES_hh_emih_in!P17/RES_summary!P$21)</f>
        <v>0.5481766498503261</v>
      </c>
      <c r="Q17" s="69">
        <f>IF(RES_hh_emih_in!Q17=0,0,RES_hh_emih_in!Q17/RES_summary!Q$21)</f>
        <v>0.99575856982237576</v>
      </c>
      <c r="R17" s="69">
        <f>IF(RES_hh_emih_in!R17=0,0,RES_hh_emih_in!R17/RES_summary!R$21)</f>
        <v>1.1741689403232025</v>
      </c>
      <c r="S17" s="69">
        <f>IF(RES_hh_emih_in!S17=0,0,RES_hh_emih_in!S17/RES_summary!S$21)</f>
        <v>1.2532320569232527</v>
      </c>
      <c r="T17" s="69">
        <f>IF(RES_hh_emih_in!T17=0,0,RES_hh_emih_in!T17/RES_summary!T$21)</f>
        <v>1.1206721166535107</v>
      </c>
      <c r="U17" s="69">
        <f>IF(RES_hh_emih_in!U17=0,0,RES_hh_emih_in!U17/RES_summary!U$21)</f>
        <v>0.8846347396047477</v>
      </c>
      <c r="V17" s="69">
        <f>IF(RES_hh_emih_in!V17=0,0,RES_hh_emih_in!V17/RES_summary!V$21)</f>
        <v>0.49926648343965152</v>
      </c>
      <c r="W17" s="69">
        <f>IF(RES_hh_emih_in!W17=0,0,RES_hh_emih_in!W17/RES_summary!W$21)</f>
        <v>0.4086719342533271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5.7696041486890124</v>
      </c>
      <c r="D19" s="72">
        <f>IF(RES_hh_emih_in!D19=0,0,RES_hh_emih_in!D19/RES_summary!D$21)</f>
        <v>7.3990481079155899</v>
      </c>
      <c r="E19" s="72">
        <f>IF(RES_hh_emih_in!E19=0,0,RES_hh_emih_in!E19/RES_summary!E$21)</f>
        <v>6.8320818325756374</v>
      </c>
      <c r="F19" s="72">
        <f>IF(RES_hh_emih_in!F19=0,0,RES_hh_emih_in!F19/RES_summary!F$21)</f>
        <v>6.6930379485134264</v>
      </c>
      <c r="G19" s="72">
        <f>IF(RES_hh_emih_in!G19=0,0,RES_hh_emih_in!G19/RES_summary!G$21)</f>
        <v>7.2947097883280838</v>
      </c>
      <c r="H19" s="72">
        <f>IF(RES_hh_emih_in!H19=0,0,RES_hh_emih_in!H19/RES_summary!H$21)</f>
        <v>6.7881439002902901</v>
      </c>
      <c r="I19" s="72">
        <f>IF(RES_hh_emih_in!I19=0,0,RES_hh_emih_in!I19/RES_summary!I$21)</f>
        <v>6.7615574667846348</v>
      </c>
      <c r="J19" s="72">
        <f>IF(RES_hh_emih_in!J19=0,0,RES_hh_emih_in!J19/RES_summary!J$21)</f>
        <v>7.4858234829142845</v>
      </c>
      <c r="K19" s="72">
        <f>IF(RES_hh_emih_in!K19=0,0,RES_hh_emih_in!K19/RES_summary!K$21)</f>
        <v>7.134280030630352</v>
      </c>
      <c r="L19" s="72">
        <f>IF(RES_hh_emih_in!L19=0,0,RES_hh_emih_in!L19/RES_summary!L$21)</f>
        <v>6.9140941451220179</v>
      </c>
      <c r="M19" s="72">
        <f>IF(RES_hh_emih_in!M19=0,0,RES_hh_emih_in!M19/RES_summary!M$21)</f>
        <v>7.9450249103065369</v>
      </c>
      <c r="N19" s="72">
        <f>IF(RES_hh_emih_in!N19=0,0,RES_hh_emih_in!N19/RES_summary!N$21)</f>
        <v>7.3449581440316836</v>
      </c>
      <c r="O19" s="72">
        <f>IF(RES_hh_emih_in!O19=0,0,RES_hh_emih_in!O19/RES_summary!O$21)</f>
        <v>6.0655860860137842</v>
      </c>
      <c r="P19" s="72">
        <f>IF(RES_hh_emih_in!P19=0,0,RES_hh_emih_in!P19/RES_summary!P$21)</f>
        <v>4.9097436135593071</v>
      </c>
      <c r="Q19" s="72">
        <f>IF(RES_hh_emih_in!Q19=0,0,RES_hh_emih_in!Q19/RES_summary!Q$21)</f>
        <v>7.1326047368036924</v>
      </c>
      <c r="R19" s="72">
        <f>IF(RES_hh_emih_in!R19=0,0,RES_hh_emih_in!R19/RES_summary!R$21)</f>
        <v>5.7477464476503011</v>
      </c>
      <c r="S19" s="72">
        <f>IF(RES_hh_emih_in!S19=0,0,RES_hh_emih_in!S19/RES_summary!S$21)</f>
        <v>5.8143920005363254</v>
      </c>
      <c r="T19" s="72">
        <f>IF(RES_hh_emih_in!T19=0,0,RES_hh_emih_in!T19/RES_summary!T$21)</f>
        <v>5.2380330548296907</v>
      </c>
      <c r="U19" s="72">
        <f>IF(RES_hh_emih_in!U19=0,0,RES_hh_emih_in!U19/RES_summary!U$21)</f>
        <v>5.4053719994414093</v>
      </c>
      <c r="V19" s="72">
        <f>IF(RES_hh_emih_in!V19=0,0,RES_hh_emih_in!V19/RES_summary!V$21)</f>
        <v>3.2566721038655708</v>
      </c>
      <c r="W19" s="72">
        <f>IF(RES_hh_emih_in!W19=0,0,RES_hh_emih_in!W19/RES_summary!W$21)</f>
        <v>4.5516602953930505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6.5022897917874669</v>
      </c>
      <c r="D20" s="72">
        <f>IF(RES_hh_emih_in!D20=0,0,RES_hh_emih_in!D20/RES_summary!D$21)</f>
        <v>8.7598073647905661</v>
      </c>
      <c r="E20" s="72">
        <f>IF(RES_hh_emih_in!E20=0,0,RES_hh_emih_in!E20/RES_summary!E$21)</f>
        <v>9.602725026204979</v>
      </c>
      <c r="F20" s="72">
        <f>IF(RES_hh_emih_in!F20=0,0,RES_hh_emih_in!F20/RES_summary!F$21)</f>
        <v>9.8522825178820277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9.0527665314931838</v>
      </c>
      <c r="K20" s="72">
        <f>IF(RES_hh_emih_in!K20=0,0,RES_hh_emih_in!K20/RES_summary!K$21)</f>
        <v>9.7750303763714808</v>
      </c>
      <c r="L20" s="72">
        <f>IF(RES_hh_emih_in!L20=0,0,RES_hh_emih_in!L20/RES_summary!L$21)</f>
        <v>10.250770493588821</v>
      </c>
      <c r="M20" s="72">
        <f>IF(RES_hh_emih_in!M20=0,0,RES_hh_emih_in!M20/RES_summary!M$21)</f>
        <v>8.699576044622404</v>
      </c>
      <c r="N20" s="72">
        <f>IF(RES_hh_emih_in!N20=0,0,RES_hh_emih_in!N20/RES_summary!N$21)</f>
        <v>8.8343600476472766</v>
      </c>
      <c r="O20" s="72">
        <f>IF(RES_hh_emih_in!O20=0,0,RES_hh_emih_in!O20/RES_summary!O$21)</f>
        <v>8.3815730804521102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6.8999238081737158</v>
      </c>
      <c r="S20" s="72">
        <f>IF(RES_hh_emih_in!S20=0,0,RES_hh_emih_in!S20/RES_summary!S$21)</f>
        <v>6.342460186718287</v>
      </c>
      <c r="T20" s="72">
        <f>IF(RES_hh_emih_in!T20=0,0,RES_hh_emih_in!T20/RES_summary!T$21)</f>
        <v>6.0834611714752675</v>
      </c>
      <c r="U20" s="72">
        <f>IF(RES_hh_emih_in!U20=0,0,RES_hh_emih_in!U20/RES_summary!U$21)</f>
        <v>6.1438280841132613</v>
      </c>
      <c r="V20" s="72">
        <f>IF(RES_hh_emih_in!V20=0,0,RES_hh_emih_in!V20/RES_summary!V$21)</f>
        <v>5.9106334933313969</v>
      </c>
      <c r="W20" s="72">
        <f>IF(RES_hh_emih_in!W20=0,0,RES_hh_emih_in!W20/RES_summary!W$21)</f>
        <v>4.5893498541735989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5.1882534159253524</v>
      </c>
      <c r="D21" s="72">
        <f>IF(RES_hh_emih_in!D21=0,0,RES_hh_emih_in!D21/RES_summary!D$21)</f>
        <v>5.6659489753573755</v>
      </c>
      <c r="E21" s="72">
        <f>IF(RES_hh_emih_in!E21=0,0,RES_hh_emih_in!E21/RES_summary!E$21)</f>
        <v>6.2098564315722005</v>
      </c>
      <c r="F21" s="72">
        <f>IF(RES_hh_emih_in!F21=0,0,RES_hh_emih_in!F21/RES_summary!F$21)</f>
        <v>6.735697401537978</v>
      </c>
      <c r="G21" s="72">
        <f>IF(RES_hh_emih_in!G21=0,0,RES_hh_emih_in!G21/RES_summary!G$21)</f>
        <v>5.7674330242108933</v>
      </c>
      <c r="H21" s="72">
        <f>IF(RES_hh_emih_in!H21=0,0,RES_hh_emih_in!H21/RES_summary!H$21)</f>
        <v>6.6285235716187483</v>
      </c>
      <c r="I21" s="72">
        <f>IF(RES_hh_emih_in!I21=0,0,RES_hh_emih_in!I21/RES_summary!I$21)</f>
        <v>5.3788279825198302</v>
      </c>
      <c r="J21" s="72">
        <f>IF(RES_hh_emih_in!J21=0,0,RES_hh_emih_in!J21/RES_summary!J$21)</f>
        <v>6.0457787570562207</v>
      </c>
      <c r="K21" s="72">
        <f>IF(RES_hh_emih_in!K21=0,0,RES_hh_emih_in!K21/RES_summary!K$21)</f>
        <v>6.3847329272503615</v>
      </c>
      <c r="L21" s="72">
        <f>IF(RES_hh_emih_in!L21=0,0,RES_hh_emih_in!L21/RES_summary!L$21)</f>
        <v>6.1530004150126416</v>
      </c>
      <c r="M21" s="72">
        <f>IF(RES_hh_emih_in!M21=0,0,RES_hh_emih_in!M21/RES_summary!M$21)</f>
        <v>5.7242944034905436</v>
      </c>
      <c r="N21" s="72">
        <f>IF(RES_hh_emih_in!N21=0,0,RES_hh_emih_in!N21/RES_summary!N$21)</f>
        <v>6.0048503329888474</v>
      </c>
      <c r="O21" s="72">
        <f>IF(RES_hh_emih_in!O21=0,0,RES_hh_emih_in!O21/RES_summary!O$21)</f>
        <v>5.8915521505012958</v>
      </c>
      <c r="P21" s="72">
        <f>IF(RES_hh_emih_in!P21=0,0,RES_hh_emih_in!P21/RES_summary!P$21)</f>
        <v>5.3479424038048951</v>
      </c>
      <c r="Q21" s="72">
        <f>IF(RES_hh_emih_in!Q21=0,0,RES_hh_emih_in!Q21/RES_summary!Q$21)</f>
        <v>5.1094960864144054</v>
      </c>
      <c r="R21" s="72">
        <f>IF(RES_hh_emih_in!R21=0,0,RES_hh_emih_in!R21/RES_summary!R$21)</f>
        <v>4.8501633773749511</v>
      </c>
      <c r="S21" s="72">
        <f>IF(RES_hh_emih_in!S21=0,0,RES_hh_emih_in!S21/RES_summary!S$21)</f>
        <v>4.6289656154185188</v>
      </c>
      <c r="T21" s="72">
        <f>IF(RES_hh_emih_in!T21=0,0,RES_hh_emih_in!T21/RES_summary!T$21)</f>
        <v>4.2543686999735506</v>
      </c>
      <c r="U21" s="72">
        <f>IF(RES_hh_emih_in!U21=0,0,RES_hh_emih_in!U21/RES_summary!U$21)</f>
        <v>4.0502165340079932</v>
      </c>
      <c r="V21" s="72">
        <f>IF(RES_hh_emih_in!V21=0,0,RES_hh_emih_in!V21/RES_summary!V$21)</f>
        <v>3.4885205057986699</v>
      </c>
      <c r="W21" s="72">
        <f>IF(RES_hh_emih_in!W21=0,0,RES_hh_emih_in!W21/RES_summary!W$21)</f>
        <v>3.4504082487206893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0.99382249501015085</v>
      </c>
      <c r="D27" s="69">
        <f>IF(RES_hh_emih_in!D27=0,0,RES_hh_emih_in!D27/RES_summary!D$21)</f>
        <v>1.1919597205263961</v>
      </c>
      <c r="E27" s="69">
        <f>IF(RES_hh_emih_in!E27=0,0,RES_hh_emih_in!E27/RES_summary!E$21)</f>
        <v>0.98093743706287018</v>
      </c>
      <c r="F27" s="69">
        <f>IF(RES_hh_emih_in!F27=0,0,RES_hh_emih_in!F27/RES_summary!F$21)</f>
        <v>0.93041662908208889</v>
      </c>
      <c r="G27" s="69">
        <f>IF(RES_hh_emih_in!G27=0,0,RES_hh_emih_in!G27/RES_summary!G$21)</f>
        <v>1.1062005008635425</v>
      </c>
      <c r="H27" s="69">
        <f>IF(RES_hh_emih_in!H27=0,0,RES_hh_emih_in!H27/RES_summary!H$21)</f>
        <v>0.90752458388874679</v>
      </c>
      <c r="I27" s="69">
        <f>IF(RES_hh_emih_in!I27=0,0,RES_hh_emih_in!I27/RES_summary!I$21)</f>
        <v>0.91935334686929282</v>
      </c>
      <c r="J27" s="69">
        <f>IF(RES_hh_emih_in!J27=0,0,RES_hh_emih_in!J27/RES_summary!J$21)</f>
        <v>0.95635582465177582</v>
      </c>
      <c r="K27" s="69">
        <f>IF(RES_hh_emih_in!K27=0,0,RES_hh_emih_in!K27/RES_summary!K$21)</f>
        <v>1.1742790236422325</v>
      </c>
      <c r="L27" s="69">
        <f>IF(RES_hh_emih_in!L27=0,0,RES_hh_emih_in!L27/RES_summary!L$21)</f>
        <v>0.84604479574916591</v>
      </c>
      <c r="M27" s="69">
        <f>IF(RES_hh_emih_in!M27=0,0,RES_hh_emih_in!M27/RES_summary!M$21)</f>
        <v>0.74392315412600518</v>
      </c>
      <c r="N27" s="69">
        <f>IF(RES_hh_emih_in!N27=0,0,RES_hh_emih_in!N27/RES_summary!N$21)</f>
        <v>0.62976207725696698</v>
      </c>
      <c r="O27" s="69">
        <f>IF(RES_hh_emih_in!O27=0,0,RES_hh_emih_in!O27/RES_summary!O$21)</f>
        <v>0.64901633084335231</v>
      </c>
      <c r="P27" s="69">
        <f>IF(RES_hh_emih_in!P27=0,0,RES_hh_emih_in!P27/RES_summary!P$21)</f>
        <v>0.66129010997033577</v>
      </c>
      <c r="Q27" s="69">
        <f>IF(RES_hh_emih_in!Q27=0,0,RES_hh_emih_in!Q27/RES_summary!Q$21)</f>
        <v>0.65616599956138089</v>
      </c>
      <c r="R27" s="69">
        <f>IF(RES_hh_emih_in!R27=0,0,RES_hh_emih_in!R27/RES_summary!R$21)</f>
        <v>0.65902344594845008</v>
      </c>
      <c r="S27" s="69">
        <f>IF(RES_hh_emih_in!S27=0,0,RES_hh_emih_in!S27/RES_summary!S$21)</f>
        <v>0.69084862786562073</v>
      </c>
      <c r="T27" s="69">
        <f>IF(RES_hh_emih_in!T27=0,0,RES_hh_emih_in!T27/RES_summary!T$21)</f>
        <v>0.5884348753680092</v>
      </c>
      <c r="U27" s="69">
        <f>IF(RES_hh_emih_in!U27=0,0,RES_hh_emih_in!U27/RES_summary!U$21)</f>
        <v>0.49897815084334596</v>
      </c>
      <c r="V27" s="69">
        <f>IF(RES_hh_emih_in!V27=0,0,RES_hh_emih_in!V27/RES_summary!V$21)</f>
        <v>0.66989031084432382</v>
      </c>
      <c r="W27" s="69">
        <f>IF(RES_hh_emih_in!W27=0,0,RES_hh_emih_in!W27/RES_summary!W$21)</f>
        <v>0.54657554446526668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2.4243583972615297</v>
      </c>
      <c r="D29" s="72">
        <f>IF(RES_hh_emih_in!D29=0,0,RES_hh_emih_in!D29/RES_summary!D$21)</f>
        <v>3.1028071477289805</v>
      </c>
      <c r="E29" s="72">
        <f>IF(RES_hh_emih_in!E29=0,0,RES_hh_emih_in!E29/RES_summary!E$21)</f>
        <v>2.3930258918575338</v>
      </c>
      <c r="F29" s="72">
        <f>IF(RES_hh_emih_in!F29=0,0,RES_hh_emih_in!F29/RES_summary!F$21)</f>
        <v>2.3280493512164586</v>
      </c>
      <c r="G29" s="72">
        <f>IF(RES_hh_emih_in!G29=0,0,RES_hh_emih_in!G29/RES_summary!G$21)</f>
        <v>2.732729218020209</v>
      </c>
      <c r="H29" s="72">
        <f>IF(RES_hh_emih_in!H29=0,0,RES_hh_emih_in!H29/RES_summary!H$21)</f>
        <v>2.5231440966887861</v>
      </c>
      <c r="I29" s="72">
        <f>IF(RES_hh_emih_in!I29=0,0,RES_hh_emih_in!I29/RES_summary!I$21)</f>
        <v>2.3249144550744307</v>
      </c>
      <c r="J29" s="72">
        <f>IF(RES_hh_emih_in!J29=0,0,RES_hh_emih_in!J29/RES_summary!J$21)</f>
        <v>2.1143442626622946</v>
      </c>
      <c r="K29" s="72">
        <f>IF(RES_hh_emih_in!K29=0,0,RES_hh_emih_in!K29/RES_summary!K$21)</f>
        <v>2.1632485520691542</v>
      </c>
      <c r="L29" s="72">
        <f>IF(RES_hh_emih_in!L29=0,0,RES_hh_emih_in!L29/RES_summary!L$21)</f>
        <v>1.9518697093312258</v>
      </c>
      <c r="M29" s="72">
        <f>IF(RES_hh_emih_in!M29=0,0,RES_hh_emih_in!M29/RES_summary!M$21)</f>
        <v>1.7895143877525332</v>
      </c>
      <c r="N29" s="72">
        <f>IF(RES_hh_emih_in!N29=0,0,RES_hh_emih_in!N29/RES_summary!N$21)</f>
        <v>1.8808026648646041</v>
      </c>
      <c r="O29" s="72">
        <f>IF(RES_hh_emih_in!O29=0,0,RES_hh_emih_in!O29/RES_summary!O$21)</f>
        <v>1.9617334699092674</v>
      </c>
      <c r="P29" s="72">
        <f>IF(RES_hh_emih_in!P29=0,0,RES_hh_emih_in!P29/RES_summary!P$21)</f>
        <v>2.0958928686801284</v>
      </c>
      <c r="Q29" s="72">
        <f>IF(RES_hh_emih_in!Q29=0,0,RES_hh_emih_in!Q29/RES_summary!Q$21)</f>
        <v>2.0339892113177722</v>
      </c>
      <c r="R29" s="72">
        <f>IF(RES_hh_emih_in!R29=0,0,RES_hh_emih_in!R29/RES_summary!R$21)</f>
        <v>1.9132038488729348</v>
      </c>
      <c r="S29" s="72">
        <f>IF(RES_hh_emih_in!S29=0,0,RES_hh_emih_in!S29/RES_summary!S$21)</f>
        <v>1.8323272552869552</v>
      </c>
      <c r="T29" s="72">
        <f>IF(RES_hh_emih_in!T29=0,0,RES_hh_emih_in!T29/RES_summary!T$21)</f>
        <v>1.7526675867855959</v>
      </c>
      <c r="U29" s="72">
        <f>IF(RES_hh_emih_in!U29=0,0,RES_hh_emih_in!U29/RES_summary!U$21)</f>
        <v>1.724105515909218</v>
      </c>
      <c r="V29" s="72">
        <f>IF(RES_hh_emih_in!V29=0,0,RES_hh_emih_in!V29/RES_summary!V$21)</f>
        <v>2.1492891826992717</v>
      </c>
      <c r="W29" s="72">
        <f>IF(RES_hh_emih_in!W29=0,0,RES_hh_emih_in!W29/RES_summary!W$21)</f>
        <v>1.9273769386877986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2.0783591812452094</v>
      </c>
      <c r="D30" s="72">
        <f>IF(RES_hh_emih_in!D30=0,0,RES_hh_emih_in!D30/RES_summary!D$21)</f>
        <v>2.0940995095407842</v>
      </c>
      <c r="E30" s="72">
        <f>IF(RES_hh_emih_in!E30=0,0,RES_hh_emih_in!E30/RES_summary!E$21)</f>
        <v>2.5044906188262015</v>
      </c>
      <c r="F30" s="72">
        <f>IF(RES_hh_emih_in!F30=0,0,RES_hh_emih_in!F30/RES_summary!F$21)</f>
        <v>2.4231141439233341</v>
      </c>
      <c r="G30" s="72">
        <f>IF(RES_hh_emih_in!G30=0,0,RES_hh_emih_in!G30/RES_summary!G$21)</f>
        <v>2.2844707959307269</v>
      </c>
      <c r="H30" s="72">
        <f>IF(RES_hh_emih_in!H30=0,0,RES_hh_emih_in!H30/RES_summary!H$21)</f>
        <v>2.2758678172700373</v>
      </c>
      <c r="I30" s="72">
        <f>IF(RES_hh_emih_in!I30=0,0,RES_hh_emih_in!I30/RES_summary!I$21)</f>
        <v>1.9748582369386278</v>
      </c>
      <c r="J30" s="72">
        <f>IF(RES_hh_emih_in!J30=0,0,RES_hh_emih_in!J30/RES_summary!J$21)</f>
        <v>2.1810651229410847</v>
      </c>
      <c r="K30" s="72">
        <f>IF(RES_hh_emih_in!K30=0,0,RES_hh_emih_in!K30/RES_summary!K$21)</f>
        <v>1.8264112039973379</v>
      </c>
      <c r="L30" s="72">
        <f>IF(RES_hh_emih_in!L30=0,0,RES_hh_emih_in!L30/RES_summary!L$21)</f>
        <v>1.6657755326681587</v>
      </c>
      <c r="M30" s="72">
        <f>IF(RES_hh_emih_in!M30=0,0,RES_hh_emih_in!M30/RES_summary!M$21)</f>
        <v>1.5906940643222605</v>
      </c>
      <c r="N30" s="72">
        <f>IF(RES_hh_emih_in!N30=0,0,RES_hh_emih_in!N30/RES_summary!N$21)</f>
        <v>1.7489737467395321</v>
      </c>
      <c r="O30" s="72">
        <f>IF(RES_hh_emih_in!O30=0,0,RES_hh_emih_in!O30/RES_summary!O$21)</f>
        <v>1.7952059836295851</v>
      </c>
      <c r="P30" s="72">
        <f>IF(RES_hh_emih_in!P30=0,0,RES_hh_emih_in!P30/RES_summary!P$21)</f>
        <v>1.7727006690320237</v>
      </c>
      <c r="Q30" s="72">
        <f>IF(RES_hh_emih_in!Q30=0,0,RES_hh_emih_in!Q30/RES_summary!Q$21)</f>
        <v>1.8487615238997508</v>
      </c>
      <c r="R30" s="72">
        <f>IF(RES_hh_emih_in!R30=0,0,RES_hh_emih_in!R30/RES_summary!R$21)</f>
        <v>1.728469740000981</v>
      </c>
      <c r="S30" s="72">
        <f>IF(RES_hh_emih_in!S30=0,0,RES_hh_emih_in!S30/RES_summary!S$21)</f>
        <v>1.6316370063879062</v>
      </c>
      <c r="T30" s="72">
        <f>IF(RES_hh_emih_in!T30=0,0,RES_hh_emih_in!T30/RES_summary!T$21)</f>
        <v>1.5553009509371558</v>
      </c>
      <c r="U30" s="72">
        <f>IF(RES_hh_emih_in!U30=0,0,RES_hh_emih_in!U30/RES_summary!U$21)</f>
        <v>1.5263961234124506</v>
      </c>
      <c r="V30" s="72">
        <f>IF(RES_hh_emih_in!V30=0,0,RES_hh_emih_in!V30/RES_summary!V$21)</f>
        <v>1.8983597128256451</v>
      </c>
      <c r="W30" s="72">
        <f>IF(RES_hh_emih_in!W30=0,0,RES_hh_emih_in!W30/RES_summary!W$21)</f>
        <v>1.6994606404247352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144.40955348730662</v>
      </c>
      <c r="C3" s="19">
        <f t="shared" ref="C3:V3" si="0">SUM(C4,C9,C12)</f>
        <v>147.30916502203706</v>
      </c>
      <c r="D3" s="19">
        <f t="shared" si="0"/>
        <v>150.21298687423126</v>
      </c>
      <c r="E3" s="19">
        <f t="shared" si="0"/>
        <v>153.05293594012551</v>
      </c>
      <c r="F3" s="19">
        <f t="shared" si="0"/>
        <v>155.05914046219849</v>
      </c>
      <c r="G3" s="19">
        <f t="shared" si="0"/>
        <v>156.9858192810097</v>
      </c>
      <c r="H3" s="19">
        <f t="shared" si="0"/>
        <v>160.09087503726388</v>
      </c>
      <c r="I3" s="19">
        <f t="shared" si="0"/>
        <v>163.17120972485878</v>
      </c>
      <c r="J3" s="19">
        <f t="shared" si="0"/>
        <v>165.79799353212738</v>
      </c>
      <c r="K3" s="19">
        <f t="shared" si="0"/>
        <v>169.28466004138463</v>
      </c>
      <c r="L3" s="19">
        <f t="shared" si="0"/>
        <v>175.03878857361235</v>
      </c>
      <c r="M3" s="19">
        <f t="shared" si="0"/>
        <v>174.93852106620804</v>
      </c>
      <c r="N3" s="19">
        <f t="shared" si="0"/>
        <v>168.49536638960544</v>
      </c>
      <c r="O3" s="19">
        <f t="shared" si="0"/>
        <v>170.41005063533004</v>
      </c>
      <c r="P3" s="19">
        <f t="shared" si="0"/>
        <v>163.47876659978985</v>
      </c>
      <c r="Q3" s="19">
        <f t="shared" si="0"/>
        <v>161.95201585936749</v>
      </c>
      <c r="R3" s="19">
        <f t="shared" si="0"/>
        <v>167.44315467660269</v>
      </c>
      <c r="S3" s="19">
        <f t="shared" si="0"/>
        <v>167.97945925289005</v>
      </c>
      <c r="T3" s="19">
        <f t="shared" si="0"/>
        <v>170.70695996942771</v>
      </c>
      <c r="U3" s="19">
        <f t="shared" si="0"/>
        <v>166.63198624247627</v>
      </c>
      <c r="V3" s="19">
        <f t="shared" si="0"/>
        <v>172.82287188306105</v>
      </c>
      <c r="W3" s="19">
        <f t="shared" ref="W3" si="1">SUM(W4,W9,W12)</f>
        <v>178.9106716346613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85.249728301971174</v>
      </c>
      <c r="C4" s="22">
        <f t="shared" ref="C4:V4" si="2">SUM(C5:C8)</f>
        <v>84.848217932651238</v>
      </c>
      <c r="D4" s="22">
        <f t="shared" si="2"/>
        <v>84.718056336625779</v>
      </c>
      <c r="E4" s="22">
        <f t="shared" si="2"/>
        <v>84.272752277657688</v>
      </c>
      <c r="F4" s="22">
        <f t="shared" si="2"/>
        <v>84.083080586986753</v>
      </c>
      <c r="G4" s="22">
        <f t="shared" si="2"/>
        <v>83.984684894651167</v>
      </c>
      <c r="H4" s="22">
        <f t="shared" si="2"/>
        <v>84.503856913584315</v>
      </c>
      <c r="I4" s="22">
        <f t="shared" si="2"/>
        <v>84.182181278602229</v>
      </c>
      <c r="J4" s="22">
        <f t="shared" si="2"/>
        <v>83.315213830496731</v>
      </c>
      <c r="K4" s="22">
        <f t="shared" si="2"/>
        <v>82.925571109859462</v>
      </c>
      <c r="L4" s="22">
        <f t="shared" si="2"/>
        <v>82.325119796332231</v>
      </c>
      <c r="M4" s="22">
        <f t="shared" si="2"/>
        <v>79.14142103024173</v>
      </c>
      <c r="N4" s="22">
        <f t="shared" si="2"/>
        <v>76.006674652392263</v>
      </c>
      <c r="O4" s="22">
        <f t="shared" si="2"/>
        <v>73.940386428890434</v>
      </c>
      <c r="P4" s="22">
        <f t="shared" si="2"/>
        <v>71.114931793784706</v>
      </c>
      <c r="Q4" s="22">
        <f t="shared" si="2"/>
        <v>69.060939658180004</v>
      </c>
      <c r="R4" s="22">
        <f t="shared" si="2"/>
        <v>67.497681249156713</v>
      </c>
      <c r="S4" s="22">
        <f t="shared" si="2"/>
        <v>64.693401226330934</v>
      </c>
      <c r="T4" s="22">
        <f t="shared" si="2"/>
        <v>63.322974010359708</v>
      </c>
      <c r="U4" s="22">
        <f t="shared" si="2"/>
        <v>60.870935540972923</v>
      </c>
      <c r="V4" s="22">
        <f t="shared" si="2"/>
        <v>60.004959983346787</v>
      </c>
      <c r="W4" s="22">
        <f t="shared" ref="W4" si="3">SUM(W5:W8)</f>
        <v>59.458822252609764</v>
      </c>
      <c r="DA4" s="57"/>
    </row>
    <row r="5" spans="1:105" ht="12" customHeight="1" x14ac:dyDescent="0.25">
      <c r="A5" s="28" t="s">
        <v>32</v>
      </c>
      <c r="B5" s="29">
        <f>B18*B70/11630</f>
        <v>54.653129457195199</v>
      </c>
      <c r="C5" s="29">
        <f t="shared" ref="C5:V5" si="4">C18*C70/11630</f>
        <v>54.315673547088934</v>
      </c>
      <c r="D5" s="29">
        <f t="shared" si="4"/>
        <v>53.732923874842946</v>
      </c>
      <c r="E5" s="29">
        <f t="shared" si="4"/>
        <v>52.840374075417841</v>
      </c>
      <c r="F5" s="29">
        <f t="shared" si="4"/>
        <v>51.999210793185163</v>
      </c>
      <c r="G5" s="29">
        <f t="shared" si="4"/>
        <v>51.382243821522898</v>
      </c>
      <c r="H5" s="29">
        <f t="shared" si="4"/>
        <v>50.817271062456584</v>
      </c>
      <c r="I5" s="29">
        <f t="shared" si="4"/>
        <v>50.028291194709546</v>
      </c>
      <c r="J5" s="29">
        <f t="shared" si="4"/>
        <v>49.026864127683069</v>
      </c>
      <c r="K5" s="29">
        <f t="shared" si="4"/>
        <v>48.557785448548863</v>
      </c>
      <c r="L5" s="29">
        <f t="shared" si="4"/>
        <v>47.772923598916393</v>
      </c>
      <c r="M5" s="29">
        <f t="shared" si="4"/>
        <v>44.956873334356523</v>
      </c>
      <c r="N5" s="29">
        <f t="shared" si="4"/>
        <v>42.792892706058822</v>
      </c>
      <c r="O5" s="29">
        <f t="shared" si="4"/>
        <v>41.089547669830765</v>
      </c>
      <c r="P5" s="29">
        <f t="shared" si="4"/>
        <v>39.405226339705038</v>
      </c>
      <c r="Q5" s="29">
        <f t="shared" si="4"/>
        <v>37.885032141851923</v>
      </c>
      <c r="R5" s="29">
        <f t="shared" si="4"/>
        <v>36.288095060962419</v>
      </c>
      <c r="S5" s="29">
        <f t="shared" si="4"/>
        <v>34.46545510232535</v>
      </c>
      <c r="T5" s="29">
        <f t="shared" si="4"/>
        <v>32.716754799003866</v>
      </c>
      <c r="U5" s="29">
        <f t="shared" si="4"/>
        <v>31.842757026234626</v>
      </c>
      <c r="V5" s="29">
        <f t="shared" si="4"/>
        <v>30.88387971300153</v>
      </c>
      <c r="W5" s="29">
        <f t="shared" ref="W5" si="5">W18*W70/11630</f>
        <v>30.087908352524092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20.982319307299495</v>
      </c>
      <c r="C6" s="29">
        <f t="shared" ref="C6:V6" si="6">C19*C71/11630</f>
        <v>20.389914503476092</v>
      </c>
      <c r="D6" s="29">
        <f t="shared" si="6"/>
        <v>20.102571714222492</v>
      </c>
      <c r="E6" s="29">
        <f t="shared" si="6"/>
        <v>19.851021430450555</v>
      </c>
      <c r="F6" s="29">
        <f t="shared" si="6"/>
        <v>19.620143156330634</v>
      </c>
      <c r="G6" s="29">
        <f t="shared" si="6"/>
        <v>19.309197096852184</v>
      </c>
      <c r="H6" s="29">
        <f t="shared" si="6"/>
        <v>19.176153415158193</v>
      </c>
      <c r="I6" s="29">
        <f t="shared" si="6"/>
        <v>18.771516608194496</v>
      </c>
      <c r="J6" s="29">
        <f t="shared" si="6"/>
        <v>18.283833574645517</v>
      </c>
      <c r="K6" s="29">
        <f t="shared" si="6"/>
        <v>18.136100470075007</v>
      </c>
      <c r="L6" s="29">
        <f t="shared" si="6"/>
        <v>18.019728162154372</v>
      </c>
      <c r="M6" s="29">
        <f t="shared" si="6"/>
        <v>17.713925777933138</v>
      </c>
      <c r="N6" s="29">
        <f t="shared" si="6"/>
        <v>16.897883373291535</v>
      </c>
      <c r="O6" s="29">
        <f t="shared" si="6"/>
        <v>16.157257698979635</v>
      </c>
      <c r="P6" s="29">
        <f t="shared" si="6"/>
        <v>15.001289011009465</v>
      </c>
      <c r="Q6" s="29">
        <f t="shared" si="6"/>
        <v>14.169957060187439</v>
      </c>
      <c r="R6" s="29">
        <f t="shared" si="6"/>
        <v>13.853254088838012</v>
      </c>
      <c r="S6" s="29">
        <f t="shared" si="6"/>
        <v>13.193655674615083</v>
      </c>
      <c r="T6" s="29">
        <f t="shared" si="6"/>
        <v>13.18281655680525</v>
      </c>
      <c r="U6" s="29">
        <f t="shared" si="6"/>
        <v>12.239741809353099</v>
      </c>
      <c r="V6" s="29">
        <f t="shared" si="6"/>
        <v>11.938172475665125</v>
      </c>
      <c r="W6" s="29">
        <f t="shared" ref="W6" si="7">W19*W71/11630</f>
        <v>11.511599511723277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3.9259160734926208</v>
      </c>
      <c r="C7" s="29">
        <f t="shared" ref="C7:V7" si="8">C20*C72/11630</f>
        <v>4.1637540075276966</v>
      </c>
      <c r="D7" s="29">
        <f t="shared" si="8"/>
        <v>4.3993870354988482</v>
      </c>
      <c r="E7" s="29">
        <f t="shared" si="8"/>
        <v>4.5717925057448685</v>
      </c>
      <c r="F7" s="29">
        <f t="shared" si="8"/>
        <v>5.047757286804444</v>
      </c>
      <c r="G7" s="29">
        <f t="shared" si="8"/>
        <v>5.4734451890450293</v>
      </c>
      <c r="H7" s="29">
        <f t="shared" si="8"/>
        <v>6.1370331492170322</v>
      </c>
      <c r="I7" s="29">
        <f t="shared" si="8"/>
        <v>6.6034818381513833</v>
      </c>
      <c r="J7" s="29">
        <f t="shared" si="8"/>
        <v>6.9063066704438754</v>
      </c>
      <c r="K7" s="29">
        <f t="shared" si="8"/>
        <v>6.89739137208882</v>
      </c>
      <c r="L7" s="29">
        <f t="shared" si="8"/>
        <v>6.8075846625629071</v>
      </c>
      <c r="M7" s="29">
        <f t="shared" si="8"/>
        <v>6.6389708263900147</v>
      </c>
      <c r="N7" s="29">
        <f t="shared" si="8"/>
        <v>6.5576276005932836</v>
      </c>
      <c r="O7" s="29">
        <f t="shared" si="8"/>
        <v>6.8430530256335524</v>
      </c>
      <c r="P7" s="29">
        <f t="shared" si="8"/>
        <v>6.9528223209967246</v>
      </c>
      <c r="Q7" s="29">
        <f t="shared" si="8"/>
        <v>7.120436259642835</v>
      </c>
      <c r="R7" s="29">
        <f t="shared" si="8"/>
        <v>7.2261077195411794</v>
      </c>
      <c r="S7" s="29">
        <f t="shared" si="8"/>
        <v>7.0192218915098419</v>
      </c>
      <c r="T7" s="29">
        <f t="shared" si="8"/>
        <v>6.973290307950343</v>
      </c>
      <c r="U7" s="29">
        <f t="shared" si="8"/>
        <v>6.538210607553169</v>
      </c>
      <c r="V7" s="29">
        <f t="shared" si="8"/>
        <v>6.4058178529488865</v>
      </c>
      <c r="W7" s="29">
        <f t="shared" ref="W7" si="9">W20*W72/11630</f>
        <v>6.4150676565133917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5.6883634639838574</v>
      </c>
      <c r="C8" s="29">
        <f t="shared" ref="C8:V8" si="10">C21*C73/11630</f>
        <v>5.9788758745585104</v>
      </c>
      <c r="D8" s="29">
        <f t="shared" si="10"/>
        <v>6.4831737120615038</v>
      </c>
      <c r="E8" s="29">
        <f t="shared" si="10"/>
        <v>7.009564266044424</v>
      </c>
      <c r="F8" s="29">
        <f t="shared" si="10"/>
        <v>7.4159693506665132</v>
      </c>
      <c r="G8" s="29">
        <f t="shared" si="10"/>
        <v>7.8197987872310684</v>
      </c>
      <c r="H8" s="29">
        <f t="shared" si="10"/>
        <v>8.3733992867525071</v>
      </c>
      <c r="I8" s="29">
        <f t="shared" si="10"/>
        <v>8.7788916375468009</v>
      </c>
      <c r="J8" s="29">
        <f t="shared" si="10"/>
        <v>9.0982094577242698</v>
      </c>
      <c r="K8" s="29">
        <f t="shared" si="10"/>
        <v>9.3342938191467795</v>
      </c>
      <c r="L8" s="29">
        <f t="shared" si="10"/>
        <v>9.724883372698562</v>
      </c>
      <c r="M8" s="29">
        <f t="shared" si="10"/>
        <v>9.8316510915620725</v>
      </c>
      <c r="N8" s="29">
        <f t="shared" si="10"/>
        <v>9.7582709724486261</v>
      </c>
      <c r="O8" s="29">
        <f t="shared" si="10"/>
        <v>9.8505280344464818</v>
      </c>
      <c r="P8" s="29">
        <f t="shared" si="10"/>
        <v>9.7555941220734894</v>
      </c>
      <c r="Q8" s="29">
        <f t="shared" si="10"/>
        <v>9.885514196497807</v>
      </c>
      <c r="R8" s="29">
        <f t="shared" si="10"/>
        <v>10.130224379815107</v>
      </c>
      <c r="S8" s="29">
        <f t="shared" si="10"/>
        <v>10.015068557880648</v>
      </c>
      <c r="T8" s="29">
        <f t="shared" si="10"/>
        <v>10.45011234660025</v>
      </c>
      <c r="U8" s="29">
        <f t="shared" si="10"/>
        <v>10.250226097832028</v>
      </c>
      <c r="V8" s="29">
        <f t="shared" si="10"/>
        <v>10.777089941731248</v>
      </c>
      <c r="W8" s="29">
        <f t="shared" ref="W8" si="11">W21*W73/11630</f>
        <v>11.444246731848995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27.125385743764205</v>
      </c>
      <c r="C9" s="22">
        <f t="shared" ref="C9:V9" si="12">SUM(C10:C11)</f>
        <v>29.223774570916735</v>
      </c>
      <c r="D9" s="22">
        <f t="shared" si="12"/>
        <v>31.234013741927285</v>
      </c>
      <c r="E9" s="22">
        <f t="shared" si="12"/>
        <v>33.483933999871333</v>
      </c>
      <c r="F9" s="22">
        <f t="shared" si="12"/>
        <v>34.760391337931281</v>
      </c>
      <c r="G9" s="22">
        <f t="shared" si="12"/>
        <v>36.056738823017639</v>
      </c>
      <c r="H9" s="22">
        <f t="shared" si="12"/>
        <v>37.806265694475357</v>
      </c>
      <c r="I9" s="22">
        <f t="shared" si="12"/>
        <v>40.258590541127134</v>
      </c>
      <c r="J9" s="22">
        <f t="shared" si="12"/>
        <v>43.602588508056478</v>
      </c>
      <c r="K9" s="22">
        <f t="shared" si="12"/>
        <v>47.315011359685258</v>
      </c>
      <c r="L9" s="22">
        <f t="shared" si="12"/>
        <v>52.982521682850162</v>
      </c>
      <c r="M9" s="22">
        <f t="shared" si="12"/>
        <v>55.273939938710456</v>
      </c>
      <c r="N9" s="22">
        <f t="shared" si="12"/>
        <v>54.090902906243741</v>
      </c>
      <c r="O9" s="22">
        <f t="shared" si="12"/>
        <v>57.145028508476884</v>
      </c>
      <c r="P9" s="22">
        <f t="shared" si="12"/>
        <v>55.853301207697676</v>
      </c>
      <c r="Q9" s="22">
        <f t="shared" si="12"/>
        <v>58.277973589428534</v>
      </c>
      <c r="R9" s="22">
        <f t="shared" si="12"/>
        <v>63.644600719426286</v>
      </c>
      <c r="S9" s="22">
        <f t="shared" si="12"/>
        <v>66.769396663302686</v>
      </c>
      <c r="T9" s="22">
        <f t="shared" si="12"/>
        <v>70.366547279204354</v>
      </c>
      <c r="U9" s="22">
        <f t="shared" si="12"/>
        <v>70.796916925394001</v>
      </c>
      <c r="V9" s="22">
        <f t="shared" si="12"/>
        <v>76.612656209793585</v>
      </c>
      <c r="W9" s="22">
        <f t="shared" ref="W9" si="13">SUM(W10:W11)</f>
        <v>81.986064983198688</v>
      </c>
      <c r="DA9" s="57"/>
    </row>
    <row r="10" spans="1:105" ht="12" customHeight="1" x14ac:dyDescent="0.25">
      <c r="A10" s="28" t="s">
        <v>28</v>
      </c>
      <c r="B10" s="29">
        <f>B23*B75/11630</f>
        <v>20.810563764402389</v>
      </c>
      <c r="C10" s="29">
        <f t="shared" ref="C10:V10" si="14">C23*C75/11630</f>
        <v>22.292681921865658</v>
      </c>
      <c r="D10" s="29">
        <f t="shared" si="14"/>
        <v>23.831067488949991</v>
      </c>
      <c r="E10" s="29">
        <f t="shared" si="14"/>
        <v>25.497597453499367</v>
      </c>
      <c r="F10" s="29">
        <f t="shared" si="14"/>
        <v>26.498836581515885</v>
      </c>
      <c r="G10" s="29">
        <f t="shared" si="14"/>
        <v>27.348939400075839</v>
      </c>
      <c r="H10" s="29">
        <f t="shared" si="14"/>
        <v>28.871917077516962</v>
      </c>
      <c r="I10" s="29">
        <f t="shared" si="14"/>
        <v>31.098506458890867</v>
      </c>
      <c r="J10" s="29">
        <f t="shared" si="14"/>
        <v>34.103288981206845</v>
      </c>
      <c r="K10" s="29">
        <f t="shared" si="14"/>
        <v>37.320548308152468</v>
      </c>
      <c r="L10" s="29">
        <f t="shared" si="14"/>
        <v>41.794634180626502</v>
      </c>
      <c r="M10" s="29">
        <f t="shared" si="14"/>
        <v>43.472756800826275</v>
      </c>
      <c r="N10" s="29">
        <f t="shared" si="14"/>
        <v>42.539565834724073</v>
      </c>
      <c r="O10" s="29">
        <f t="shared" si="14"/>
        <v>44.885530187247156</v>
      </c>
      <c r="P10" s="29">
        <f t="shared" si="14"/>
        <v>43.997778349639255</v>
      </c>
      <c r="Q10" s="29">
        <f t="shared" si="14"/>
        <v>45.303782851205916</v>
      </c>
      <c r="R10" s="29">
        <f t="shared" si="14"/>
        <v>48.642859962669547</v>
      </c>
      <c r="S10" s="29">
        <f t="shared" si="14"/>
        <v>50.128419623978431</v>
      </c>
      <c r="T10" s="29">
        <f t="shared" si="14"/>
        <v>51.557826371043411</v>
      </c>
      <c r="U10" s="29">
        <f t="shared" si="14"/>
        <v>51.057633248650831</v>
      </c>
      <c r="V10" s="29">
        <f t="shared" si="14"/>
        <v>54.441006958934388</v>
      </c>
      <c r="W10" s="29">
        <f t="shared" ref="W10" si="15">W23*W75/11630</f>
        <v>57.674159820674952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6.3148219793618159</v>
      </c>
      <c r="C11" s="29">
        <f t="shared" ref="C11:V11" si="16">C24*C76/11630</f>
        <v>6.9310926490510774</v>
      </c>
      <c r="D11" s="29">
        <f t="shared" si="16"/>
        <v>7.402946252977296</v>
      </c>
      <c r="E11" s="29">
        <f t="shared" si="16"/>
        <v>7.9863365463719642</v>
      </c>
      <c r="F11" s="29">
        <f t="shared" si="16"/>
        <v>8.2615547564153964</v>
      </c>
      <c r="G11" s="29">
        <f t="shared" si="16"/>
        <v>8.7077994229417968</v>
      </c>
      <c r="H11" s="29">
        <f t="shared" si="16"/>
        <v>8.9343486169583954</v>
      </c>
      <c r="I11" s="29">
        <f t="shared" si="16"/>
        <v>9.1600840822362706</v>
      </c>
      <c r="J11" s="29">
        <f t="shared" si="16"/>
        <v>9.499299526849633</v>
      </c>
      <c r="K11" s="29">
        <f t="shared" si="16"/>
        <v>9.9944630515327937</v>
      </c>
      <c r="L11" s="29">
        <f t="shared" si="16"/>
        <v>11.187887502223662</v>
      </c>
      <c r="M11" s="29">
        <f t="shared" si="16"/>
        <v>11.801183137884184</v>
      </c>
      <c r="N11" s="29">
        <f t="shared" si="16"/>
        <v>11.551337071519665</v>
      </c>
      <c r="O11" s="29">
        <f t="shared" si="16"/>
        <v>12.259498321229728</v>
      </c>
      <c r="P11" s="29">
        <f t="shared" si="16"/>
        <v>11.855522858058421</v>
      </c>
      <c r="Q11" s="29">
        <f t="shared" si="16"/>
        <v>12.974190738222619</v>
      </c>
      <c r="R11" s="29">
        <f t="shared" si="16"/>
        <v>15.001740756756737</v>
      </c>
      <c r="S11" s="29">
        <f t="shared" si="16"/>
        <v>16.640977039324255</v>
      </c>
      <c r="T11" s="29">
        <f t="shared" si="16"/>
        <v>18.808720908160936</v>
      </c>
      <c r="U11" s="29">
        <f t="shared" si="16"/>
        <v>19.739283676743174</v>
      </c>
      <c r="V11" s="29">
        <f t="shared" si="16"/>
        <v>22.1716492508592</v>
      </c>
      <c r="W11" s="29">
        <f t="shared" ref="W11" si="17">W24*W76/11630</f>
        <v>24.311905162523736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32.034439441571237</v>
      </c>
      <c r="C12" s="22">
        <f t="shared" ref="C12:V12" si="18">SUM(C13:C14)</f>
        <v>33.237172518469087</v>
      </c>
      <c r="D12" s="22">
        <f t="shared" si="18"/>
        <v>34.260916795678192</v>
      </c>
      <c r="E12" s="22">
        <f t="shared" si="18"/>
        <v>35.29624966259648</v>
      </c>
      <c r="F12" s="22">
        <f t="shared" si="18"/>
        <v>36.215668537280443</v>
      </c>
      <c r="G12" s="22">
        <f t="shared" si="18"/>
        <v>36.944395563340905</v>
      </c>
      <c r="H12" s="22">
        <f t="shared" si="18"/>
        <v>37.780752429204206</v>
      </c>
      <c r="I12" s="22">
        <f t="shared" si="18"/>
        <v>38.730437905129406</v>
      </c>
      <c r="J12" s="22">
        <f t="shared" si="18"/>
        <v>38.880191193574177</v>
      </c>
      <c r="K12" s="22">
        <f t="shared" si="18"/>
        <v>39.044077571839892</v>
      </c>
      <c r="L12" s="22">
        <f t="shared" si="18"/>
        <v>39.731147094429943</v>
      </c>
      <c r="M12" s="22">
        <f t="shared" si="18"/>
        <v>40.523160097255847</v>
      </c>
      <c r="N12" s="22">
        <f t="shared" si="18"/>
        <v>38.397788830969439</v>
      </c>
      <c r="O12" s="22">
        <f t="shared" si="18"/>
        <v>39.324635697962705</v>
      </c>
      <c r="P12" s="22">
        <f t="shared" si="18"/>
        <v>36.510533598307454</v>
      </c>
      <c r="Q12" s="22">
        <f t="shared" si="18"/>
        <v>34.613102611758968</v>
      </c>
      <c r="R12" s="22">
        <f t="shared" si="18"/>
        <v>36.300872708019689</v>
      </c>
      <c r="S12" s="22">
        <f t="shared" si="18"/>
        <v>36.516661363256411</v>
      </c>
      <c r="T12" s="22">
        <f t="shared" si="18"/>
        <v>37.017438679863652</v>
      </c>
      <c r="U12" s="22">
        <f t="shared" si="18"/>
        <v>34.964133776109364</v>
      </c>
      <c r="V12" s="22">
        <f t="shared" si="18"/>
        <v>36.205255689920662</v>
      </c>
      <c r="W12" s="22">
        <f t="shared" ref="W12" si="19">SUM(W13:W14)</f>
        <v>37.465784398852847</v>
      </c>
      <c r="DA12" s="57"/>
    </row>
    <row r="13" spans="1:105" ht="12" customHeight="1" x14ac:dyDescent="0.25">
      <c r="A13" s="30" t="s">
        <v>44</v>
      </c>
      <c r="B13" s="31">
        <f>B26*B78/11630</f>
        <v>23.743430965606844</v>
      </c>
      <c r="C13" s="31">
        <f t="shared" ref="C13:V13" si="20">C26*C78/11630</f>
        <v>24.369084822517859</v>
      </c>
      <c r="D13" s="31">
        <f t="shared" si="20"/>
        <v>24.918677961760128</v>
      </c>
      <c r="E13" s="31">
        <f t="shared" si="20"/>
        <v>25.443953673439601</v>
      </c>
      <c r="F13" s="31">
        <f t="shared" si="20"/>
        <v>26.056922182479056</v>
      </c>
      <c r="G13" s="31">
        <f t="shared" si="20"/>
        <v>26.546926952336616</v>
      </c>
      <c r="H13" s="31">
        <f t="shared" si="20"/>
        <v>27.06878841044999</v>
      </c>
      <c r="I13" s="31">
        <f t="shared" si="20"/>
        <v>27.710647648553998</v>
      </c>
      <c r="J13" s="31">
        <f t="shared" si="20"/>
        <v>27.67569500649557</v>
      </c>
      <c r="K13" s="31">
        <f t="shared" si="20"/>
        <v>27.585491977199812</v>
      </c>
      <c r="L13" s="31">
        <f t="shared" si="20"/>
        <v>27.191137732009899</v>
      </c>
      <c r="M13" s="31">
        <f t="shared" si="20"/>
        <v>27.231379264465733</v>
      </c>
      <c r="N13" s="31">
        <f t="shared" si="20"/>
        <v>25.400004369722858</v>
      </c>
      <c r="O13" s="31">
        <f t="shared" si="20"/>
        <v>25.587651431735473</v>
      </c>
      <c r="P13" s="31">
        <f t="shared" si="20"/>
        <v>23.437464121212244</v>
      </c>
      <c r="Q13" s="31">
        <f t="shared" si="20"/>
        <v>21.784376130585763</v>
      </c>
      <c r="R13" s="31">
        <f t="shared" si="20"/>
        <v>21.957184867419961</v>
      </c>
      <c r="S13" s="31">
        <f t="shared" si="20"/>
        <v>21.556785006617041</v>
      </c>
      <c r="T13" s="31">
        <f t="shared" si="20"/>
        <v>21.073169823265129</v>
      </c>
      <c r="U13" s="31">
        <f t="shared" si="20"/>
        <v>19.023263981692619</v>
      </c>
      <c r="V13" s="31">
        <f t="shared" si="20"/>
        <v>18.829331325141244</v>
      </c>
      <c r="W13" s="31">
        <f t="shared" ref="W13" si="21">W26*W78/11630</f>
        <v>18.945338197391546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8.2910084759643947</v>
      </c>
      <c r="C14" s="33">
        <f t="shared" ref="C14:V14" si="22">C27*C79/11630</f>
        <v>8.86808769595123</v>
      </c>
      <c r="D14" s="33">
        <f t="shared" si="22"/>
        <v>9.3422388339180635</v>
      </c>
      <c r="E14" s="33">
        <f t="shared" si="22"/>
        <v>9.8522959891568807</v>
      </c>
      <c r="F14" s="33">
        <f t="shared" si="22"/>
        <v>10.158746354801387</v>
      </c>
      <c r="G14" s="33">
        <f t="shared" si="22"/>
        <v>10.397468611004287</v>
      </c>
      <c r="H14" s="33">
        <f t="shared" si="22"/>
        <v>10.711964018754216</v>
      </c>
      <c r="I14" s="33">
        <f t="shared" si="22"/>
        <v>11.019790256575412</v>
      </c>
      <c r="J14" s="33">
        <f t="shared" si="22"/>
        <v>11.204496187078609</v>
      </c>
      <c r="K14" s="33">
        <f t="shared" si="22"/>
        <v>11.458585594640077</v>
      </c>
      <c r="L14" s="33">
        <f t="shared" si="22"/>
        <v>12.54000936242004</v>
      </c>
      <c r="M14" s="33">
        <f t="shared" si="22"/>
        <v>13.291780832790113</v>
      </c>
      <c r="N14" s="33">
        <f t="shared" si="22"/>
        <v>12.99778446124658</v>
      </c>
      <c r="O14" s="33">
        <f t="shared" si="22"/>
        <v>13.736984266227232</v>
      </c>
      <c r="P14" s="33">
        <f t="shared" si="22"/>
        <v>13.07306947709521</v>
      </c>
      <c r="Q14" s="33">
        <f t="shared" si="22"/>
        <v>12.828726481173208</v>
      </c>
      <c r="R14" s="33">
        <f t="shared" si="22"/>
        <v>14.343687840599726</v>
      </c>
      <c r="S14" s="33">
        <f t="shared" si="22"/>
        <v>14.959876356639368</v>
      </c>
      <c r="T14" s="33">
        <f t="shared" si="22"/>
        <v>15.944268856598523</v>
      </c>
      <c r="U14" s="33">
        <f t="shared" si="22"/>
        <v>15.940869794416741</v>
      </c>
      <c r="V14" s="33">
        <f t="shared" si="22"/>
        <v>17.375924364779415</v>
      </c>
      <c r="W14" s="33">
        <f t="shared" ref="W14" si="23">W27*W79/11630</f>
        <v>18.520446201461301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4548.0496008091204</v>
      </c>
      <c r="C16" s="19">
        <f t="shared" ref="C16:Q16" si="24">SUM(C17,C22,C25)</f>
        <v>4760.8641527499594</v>
      </c>
      <c r="D16" s="19">
        <f t="shared" si="24"/>
        <v>4943.1342059216222</v>
      </c>
      <c r="E16" s="19">
        <f t="shared" si="24"/>
        <v>5136.1526508565803</v>
      </c>
      <c r="F16" s="19">
        <f t="shared" si="24"/>
        <v>5272.251028484352</v>
      </c>
      <c r="G16" s="19">
        <f t="shared" si="24"/>
        <v>5385.1943975873346</v>
      </c>
      <c r="H16" s="19">
        <f t="shared" si="24"/>
        <v>5542.8222369651921</v>
      </c>
      <c r="I16" s="19">
        <f t="shared" si="24"/>
        <v>5695.4512433768796</v>
      </c>
      <c r="J16" s="19">
        <f t="shared" si="24"/>
        <v>5803.7629897028792</v>
      </c>
      <c r="K16" s="19">
        <f t="shared" si="24"/>
        <v>5941.4440019133835</v>
      </c>
      <c r="L16" s="19">
        <f t="shared" si="24"/>
        <v>6395.8727902755463</v>
      </c>
      <c r="M16" s="19">
        <f t="shared" si="24"/>
        <v>6438.5204974793887</v>
      </c>
      <c r="N16" s="19">
        <f t="shared" si="24"/>
        <v>6536.4307850704154</v>
      </c>
      <c r="O16" s="19">
        <f t="shared" si="24"/>
        <v>6647.302475505594</v>
      </c>
      <c r="P16" s="19">
        <f t="shared" si="24"/>
        <v>6664.4383344522867</v>
      </c>
      <c r="Q16" s="19">
        <f t="shared" si="24"/>
        <v>6753.8536068482535</v>
      </c>
      <c r="R16" s="19">
        <f t="shared" ref="R16" si="25">SUM(R17,R22,R25)</f>
        <v>6901.1992173775297</v>
      </c>
      <c r="S16" s="19">
        <f t="shared" ref="S16" si="26">SUM(S17,S22,S25)</f>
        <v>6971.5002750186341</v>
      </c>
      <c r="T16" s="19">
        <f t="shared" ref="T16" si="27">SUM(T17,T22,T25)</f>
        <v>7069.2195148790961</v>
      </c>
      <c r="U16" s="19">
        <f t="shared" ref="U16" si="28">SUM(U17,U22,U25)</f>
        <v>7212.2733941312981</v>
      </c>
      <c r="V16" s="19">
        <f t="shared" ref="V16:W16" si="29">SUM(V17,V22,V25)</f>
        <v>7362.6974766660114</v>
      </c>
      <c r="W16" s="19">
        <f t="shared" si="29"/>
        <v>7376.8288685310463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983.75475626866762</v>
      </c>
      <c r="C17" s="22">
        <f t="shared" ref="C17:Q17" si="30">SUM(C18:C21)</f>
        <v>998.65453231341405</v>
      </c>
      <c r="D17" s="22">
        <f t="shared" si="30"/>
        <v>1015.24696489884</v>
      </c>
      <c r="E17" s="22">
        <f t="shared" si="30"/>
        <v>1024.838025429731</v>
      </c>
      <c r="F17" s="22">
        <f t="shared" si="30"/>
        <v>1050.180898527195</v>
      </c>
      <c r="G17" s="22">
        <f t="shared" si="30"/>
        <v>1071.7790090004773</v>
      </c>
      <c r="H17" s="22">
        <f t="shared" si="30"/>
        <v>1113.5324733569</v>
      </c>
      <c r="I17" s="22">
        <f t="shared" si="30"/>
        <v>1137.45245167857</v>
      </c>
      <c r="J17" s="22">
        <f t="shared" si="30"/>
        <v>1149.8503753212849</v>
      </c>
      <c r="K17" s="22">
        <f t="shared" si="30"/>
        <v>1155.1701879504019</v>
      </c>
      <c r="L17" s="22">
        <f t="shared" si="30"/>
        <v>1160.8651055206187</v>
      </c>
      <c r="M17" s="22">
        <f t="shared" si="30"/>
        <v>1133.1398641930871</v>
      </c>
      <c r="N17" s="22">
        <f t="shared" si="30"/>
        <v>1120.8740057258549</v>
      </c>
      <c r="O17" s="22">
        <f t="shared" si="30"/>
        <v>1110.6871591506535</v>
      </c>
      <c r="P17" s="22">
        <f t="shared" si="30"/>
        <v>1094.6541466888771</v>
      </c>
      <c r="Q17" s="22">
        <f t="shared" si="30"/>
        <v>1079.5575062840912</v>
      </c>
      <c r="R17" s="22">
        <f t="shared" ref="R17" si="31">SUM(R18:R21)</f>
        <v>1059.5729443608998</v>
      </c>
      <c r="S17" s="22">
        <f t="shared" ref="S17" si="32">SUM(S18:S21)</f>
        <v>1033.4074061615499</v>
      </c>
      <c r="T17" s="22">
        <f t="shared" ref="T17" si="33">SUM(T18:T21)</f>
        <v>1006.4775812811413</v>
      </c>
      <c r="U17" s="22">
        <f t="shared" ref="U17" si="34">SUM(U18:U21)</f>
        <v>991.6492557180319</v>
      </c>
      <c r="V17" s="22">
        <f t="shared" ref="V17:W17" si="35">SUM(V18:V21)</f>
        <v>972.33787871285222</v>
      </c>
      <c r="W17" s="22">
        <f t="shared" si="35"/>
        <v>956.22714824195759</v>
      </c>
      <c r="DA17" s="57"/>
    </row>
    <row r="18" spans="1:105" ht="12" customHeight="1" x14ac:dyDescent="0.25">
      <c r="A18" s="28" t="s">
        <v>32</v>
      </c>
      <c r="B18" s="29">
        <f>B31*B83/1000000</f>
        <v>72.558892190317394</v>
      </c>
      <c r="C18" s="29">
        <f t="shared" ref="C18:Q18" si="36">C31*C83/1000000</f>
        <v>72.110877095050753</v>
      </c>
      <c r="D18" s="29">
        <f t="shared" si="36"/>
        <v>71.33720372881551</v>
      </c>
      <c r="E18" s="29">
        <f t="shared" si="36"/>
        <v>70.152231791907525</v>
      </c>
      <c r="F18" s="29">
        <f t="shared" si="36"/>
        <v>69.035481909217353</v>
      </c>
      <c r="G18" s="29">
        <f t="shared" si="36"/>
        <v>68.216380781314143</v>
      </c>
      <c r="H18" s="29">
        <f t="shared" si="36"/>
        <v>67.466308499585665</v>
      </c>
      <c r="I18" s="29">
        <f t="shared" si="36"/>
        <v>66.41883865233703</v>
      </c>
      <c r="J18" s="29">
        <f t="shared" si="36"/>
        <v>65.089318470885189</v>
      </c>
      <c r="K18" s="29">
        <f t="shared" si="36"/>
        <v>64.466557621760671</v>
      </c>
      <c r="L18" s="29">
        <f t="shared" si="36"/>
        <v>63.424554960661872</v>
      </c>
      <c r="M18" s="29">
        <f t="shared" si="36"/>
        <v>59.685894620840934</v>
      </c>
      <c r="N18" s="29">
        <f t="shared" si="36"/>
        <v>56.812938604048426</v>
      </c>
      <c r="O18" s="29">
        <f t="shared" si="36"/>
        <v>54.551534178097263</v>
      </c>
      <c r="P18" s="29">
        <f t="shared" si="36"/>
        <v>52.315386110818501</v>
      </c>
      <c r="Q18" s="29">
        <f t="shared" si="36"/>
        <v>50.29713742120299</v>
      </c>
      <c r="R18" s="29">
        <f t="shared" ref="R18:V18" si="37">R31*R83/1000000</f>
        <v>48.177002917693287</v>
      </c>
      <c r="S18" s="29">
        <f t="shared" si="37"/>
        <v>45.757219502288144</v>
      </c>
      <c r="T18" s="29">
        <f t="shared" si="37"/>
        <v>43.435600263974322</v>
      </c>
      <c r="U18" s="29">
        <f t="shared" si="37"/>
        <v>42.275258472044399</v>
      </c>
      <c r="V18" s="29">
        <f t="shared" si="37"/>
        <v>41.002228431758894</v>
      </c>
      <c r="W18" s="29">
        <f t="shared" ref="W18" si="38">W31*W83/1000000</f>
        <v>39.945476499983485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589.23759868532886</v>
      </c>
      <c r="C19" s="29">
        <f t="shared" ref="C19:Q19" si="39">C32*C84/1000000</f>
        <v>586.98051116047895</v>
      </c>
      <c r="D19" s="29">
        <f t="shared" si="39"/>
        <v>580.21556640571339</v>
      </c>
      <c r="E19" s="29">
        <f t="shared" si="39"/>
        <v>570.99477515482135</v>
      </c>
      <c r="F19" s="29">
        <f t="shared" si="39"/>
        <v>564.70958683036326</v>
      </c>
      <c r="G19" s="29">
        <f t="shared" si="39"/>
        <v>556.27050127197435</v>
      </c>
      <c r="H19" s="29">
        <f t="shared" si="39"/>
        <v>552.64077369329073</v>
      </c>
      <c r="I19" s="29">
        <f t="shared" si="39"/>
        <v>543.11350374503172</v>
      </c>
      <c r="J19" s="29">
        <f t="shared" si="39"/>
        <v>530.85469112888006</v>
      </c>
      <c r="K19" s="29">
        <f t="shared" si="39"/>
        <v>525.84715711076024</v>
      </c>
      <c r="L19" s="29">
        <f t="shared" si="39"/>
        <v>518.84792601213087</v>
      </c>
      <c r="M19" s="29">
        <f t="shared" si="39"/>
        <v>502.11371113938651</v>
      </c>
      <c r="N19" s="29">
        <f t="shared" si="39"/>
        <v>486.48049117651431</v>
      </c>
      <c r="O19" s="29">
        <f t="shared" si="39"/>
        <v>463.4018486147923</v>
      </c>
      <c r="P19" s="29">
        <f t="shared" si="39"/>
        <v>437.32681032266117</v>
      </c>
      <c r="Q19" s="29">
        <f t="shared" si="39"/>
        <v>413.73146710495416</v>
      </c>
      <c r="R19" s="29">
        <f t="shared" ref="R19:V19" si="40">R32*R84/1000000</f>
        <v>397.86698458797969</v>
      </c>
      <c r="S19" s="29">
        <f t="shared" si="40"/>
        <v>383.76778496947134</v>
      </c>
      <c r="T19" s="29">
        <f t="shared" si="40"/>
        <v>372.82714437402512</v>
      </c>
      <c r="U19" s="29">
        <f t="shared" si="40"/>
        <v>363.38128174285612</v>
      </c>
      <c r="V19" s="29">
        <f t="shared" si="40"/>
        <v>351.81031379575245</v>
      </c>
      <c r="W19" s="29">
        <f t="shared" ref="W19" si="41">W32*W84/1000000</f>
        <v>338.30642591237944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171.34057543236705</v>
      </c>
      <c r="C20" s="29">
        <f t="shared" ref="C20:Q20" si="43">C33*C85/1000000</f>
        <v>182.89144114707602</v>
      </c>
      <c r="D20" s="29">
        <f t="shared" si="43"/>
        <v>195.20700651771389</v>
      </c>
      <c r="E20" s="29">
        <f t="shared" si="43"/>
        <v>203.10659941486381</v>
      </c>
      <c r="F20" s="29">
        <f t="shared" si="43"/>
        <v>226.93251877149174</v>
      </c>
      <c r="G20" s="29">
        <f t="shared" si="43"/>
        <v>249.13658457948449</v>
      </c>
      <c r="H20" s="29">
        <f t="shared" si="43"/>
        <v>282.9478073437898</v>
      </c>
      <c r="I20" s="29">
        <f t="shared" si="43"/>
        <v>308.61593798304926</v>
      </c>
      <c r="J20" s="29">
        <f t="shared" si="43"/>
        <v>327.24824134193165</v>
      </c>
      <c r="K20" s="29">
        <f t="shared" si="43"/>
        <v>332.48213793321651</v>
      </c>
      <c r="L20" s="29">
        <f t="shared" si="43"/>
        <v>336.36920291556078</v>
      </c>
      <c r="M20" s="29">
        <f t="shared" si="43"/>
        <v>330.44698761650886</v>
      </c>
      <c r="N20" s="29">
        <f t="shared" si="43"/>
        <v>335.32216565632933</v>
      </c>
      <c r="O20" s="29">
        <f t="shared" si="43"/>
        <v>349.04818543657274</v>
      </c>
      <c r="P20" s="29">
        <f t="shared" si="43"/>
        <v>360.506766308404</v>
      </c>
      <c r="Q20" s="29">
        <f t="shared" si="43"/>
        <v>368.6364932775802</v>
      </c>
      <c r="R20" s="29">
        <f t="shared" ref="R20:V20" si="44">R33*R85/1000000</f>
        <v>363.06745333668727</v>
      </c>
      <c r="S20" s="29">
        <f t="shared" si="44"/>
        <v>353.28190850909562</v>
      </c>
      <c r="T20" s="29">
        <f t="shared" si="44"/>
        <v>338.69816974176382</v>
      </c>
      <c r="U20" s="29">
        <f t="shared" si="44"/>
        <v>330.5746428711717</v>
      </c>
      <c r="V20" s="29">
        <f t="shared" si="44"/>
        <v>322.90406470806869</v>
      </c>
      <c r="W20" s="29">
        <f t="shared" ref="W20" si="45">W33*W85/1000000</f>
        <v>321.14991422992711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150.61768996065439</v>
      </c>
      <c r="C21" s="29">
        <f t="shared" ref="C21:Q21" si="47">C34*C86/1000000</f>
        <v>156.67170291080819</v>
      </c>
      <c r="D21" s="29">
        <f t="shared" si="47"/>
        <v>168.48718824659716</v>
      </c>
      <c r="E21" s="29">
        <f t="shared" si="47"/>
        <v>180.58441906813835</v>
      </c>
      <c r="F21" s="29">
        <f t="shared" si="47"/>
        <v>189.50331101612275</v>
      </c>
      <c r="G21" s="29">
        <f t="shared" si="47"/>
        <v>198.15554236770441</v>
      </c>
      <c r="H21" s="29">
        <f t="shared" si="47"/>
        <v>210.47758382023369</v>
      </c>
      <c r="I21" s="29">
        <f t="shared" si="47"/>
        <v>219.30417129815203</v>
      </c>
      <c r="J21" s="29">
        <f t="shared" si="47"/>
        <v>226.65812437958814</v>
      </c>
      <c r="K21" s="29">
        <f t="shared" si="47"/>
        <v>232.37433528466457</v>
      </c>
      <c r="L21" s="29">
        <f t="shared" si="47"/>
        <v>242.22342163226517</v>
      </c>
      <c r="M21" s="29">
        <f t="shared" si="47"/>
        <v>240.89327081635082</v>
      </c>
      <c r="N21" s="29">
        <f t="shared" si="47"/>
        <v>242.25841028896278</v>
      </c>
      <c r="O21" s="29">
        <f t="shared" si="47"/>
        <v>243.68559092119139</v>
      </c>
      <c r="P21" s="29">
        <f t="shared" si="47"/>
        <v>244.50518394699333</v>
      </c>
      <c r="Q21" s="29">
        <f t="shared" si="47"/>
        <v>246.89240848035399</v>
      </c>
      <c r="R21" s="29">
        <f t="shared" ref="R21:V21" si="48">R34*R86/1000000</f>
        <v>250.46150351853962</v>
      </c>
      <c r="S21" s="29">
        <f t="shared" si="48"/>
        <v>250.60049318069485</v>
      </c>
      <c r="T21" s="29">
        <f t="shared" si="48"/>
        <v>251.51666690137804</v>
      </c>
      <c r="U21" s="29">
        <f t="shared" si="48"/>
        <v>255.41807263195975</v>
      </c>
      <c r="V21" s="29">
        <f t="shared" si="48"/>
        <v>256.62127177727206</v>
      </c>
      <c r="W21" s="29">
        <f t="shared" ref="W21" si="49">W34*W86/1000000</f>
        <v>256.82533159966755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273.87876572088635</v>
      </c>
      <c r="C22" s="22">
        <f t="shared" ref="C22:Q22" si="50">SUM(C23:C24)</f>
        <v>292.71673546947466</v>
      </c>
      <c r="D22" s="22">
        <f t="shared" si="50"/>
        <v>309.64848532994188</v>
      </c>
      <c r="E22" s="22">
        <f t="shared" si="50"/>
        <v>329.57415968608365</v>
      </c>
      <c r="F22" s="22">
        <f t="shared" si="50"/>
        <v>339.32472206195609</v>
      </c>
      <c r="G22" s="22">
        <f t="shared" si="50"/>
        <v>351.02464333724635</v>
      </c>
      <c r="H22" s="22">
        <f t="shared" si="50"/>
        <v>364.09842519385217</v>
      </c>
      <c r="I22" s="22">
        <f t="shared" si="50"/>
        <v>383.0753140943433</v>
      </c>
      <c r="J22" s="22">
        <f t="shared" si="50"/>
        <v>411.32350572250789</v>
      </c>
      <c r="K22" s="22">
        <f t="shared" si="50"/>
        <v>444.74422044106376</v>
      </c>
      <c r="L22" s="22">
        <f t="shared" si="50"/>
        <v>500.31618169814175</v>
      </c>
      <c r="M22" s="22">
        <f t="shared" si="50"/>
        <v>503.29994371788746</v>
      </c>
      <c r="N22" s="22">
        <f t="shared" si="50"/>
        <v>515.93793110389026</v>
      </c>
      <c r="O22" s="22">
        <f t="shared" si="50"/>
        <v>529.49085735435574</v>
      </c>
      <c r="P22" s="22">
        <f t="shared" si="50"/>
        <v>546.0703777159913</v>
      </c>
      <c r="Q22" s="22">
        <f t="shared" si="50"/>
        <v>594.20840122793743</v>
      </c>
      <c r="R22" s="22">
        <f t="shared" ref="R22" si="51">SUM(R23:R24)</f>
        <v>612.18291436155073</v>
      </c>
      <c r="S22" s="22">
        <f t="shared" ref="S22" si="52">SUM(S23:S24)</f>
        <v>630.9030170213249</v>
      </c>
      <c r="T22" s="22">
        <f t="shared" ref="T22" si="53">SUM(T23:T24)</f>
        <v>646.53810205424361</v>
      </c>
      <c r="U22" s="22">
        <f t="shared" ref="U22" si="54">SUM(U23:U24)</f>
        <v>676.90185962346845</v>
      </c>
      <c r="V22" s="22">
        <f t="shared" ref="V22:W22" si="55">SUM(V23:V24)</f>
        <v>699.82946084567266</v>
      </c>
      <c r="W22" s="22">
        <f t="shared" si="55"/>
        <v>713.09798168474572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161.20083290974509</v>
      </c>
      <c r="C23" s="29">
        <f t="shared" ref="C23:Q23" si="57">C36*C88/1000000</f>
        <v>171.4772811064116</v>
      </c>
      <c r="D23" s="29">
        <f t="shared" si="57"/>
        <v>182.45260915449489</v>
      </c>
      <c r="E23" s="29">
        <f t="shared" si="57"/>
        <v>194.61888444777227</v>
      </c>
      <c r="F23" s="29">
        <f t="shared" si="57"/>
        <v>201.88547528734176</v>
      </c>
      <c r="G23" s="29">
        <f t="shared" si="57"/>
        <v>208.25311806719552</v>
      </c>
      <c r="H23" s="29">
        <f t="shared" si="57"/>
        <v>219.7500706125727</v>
      </c>
      <c r="I23" s="29">
        <f t="shared" si="57"/>
        <v>237.0243920331128</v>
      </c>
      <c r="J23" s="29">
        <f t="shared" si="57"/>
        <v>261.4057564322618</v>
      </c>
      <c r="K23" s="29">
        <f t="shared" si="57"/>
        <v>288.28298720779952</v>
      </c>
      <c r="L23" s="29">
        <f t="shared" si="57"/>
        <v>325.74969700770049</v>
      </c>
      <c r="M23" s="29">
        <f t="shared" si="57"/>
        <v>326.84451798805941</v>
      </c>
      <c r="N23" s="29">
        <f t="shared" si="57"/>
        <v>335.79125652995685</v>
      </c>
      <c r="O23" s="29">
        <f t="shared" si="57"/>
        <v>344.73974116716943</v>
      </c>
      <c r="P23" s="29">
        <f t="shared" si="57"/>
        <v>358.08263589019339</v>
      </c>
      <c r="Q23" s="29">
        <f t="shared" si="57"/>
        <v>382.38662659601289</v>
      </c>
      <c r="R23" s="29">
        <f t="shared" ref="R23:V23" si="58">R36*R88/1000000</f>
        <v>383.59974264281027</v>
      </c>
      <c r="S23" s="29">
        <f t="shared" si="58"/>
        <v>384.08298328507686</v>
      </c>
      <c r="T23" s="29">
        <f t="shared" si="58"/>
        <v>379.57167385815291</v>
      </c>
      <c r="U23" s="29">
        <f t="shared" si="58"/>
        <v>388.72649942937142</v>
      </c>
      <c r="V23" s="29">
        <f t="shared" si="58"/>
        <v>393.23569534021652</v>
      </c>
      <c r="W23" s="29">
        <f t="shared" ref="W23" si="59">W36*W88/1000000</f>
        <v>393.37198437113261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112.67793281114128</v>
      </c>
      <c r="C24" s="29">
        <f t="shared" ref="C24:Q24" si="61">C37*C89/1000000</f>
        <v>121.23945436306306</v>
      </c>
      <c r="D24" s="29">
        <f t="shared" si="61"/>
        <v>127.19587617544701</v>
      </c>
      <c r="E24" s="29">
        <f t="shared" si="61"/>
        <v>134.95527523831137</v>
      </c>
      <c r="F24" s="29">
        <f t="shared" si="61"/>
        <v>137.4392467746143</v>
      </c>
      <c r="G24" s="29">
        <f t="shared" si="61"/>
        <v>142.77152527005083</v>
      </c>
      <c r="H24" s="29">
        <f t="shared" si="61"/>
        <v>144.34835458127947</v>
      </c>
      <c r="I24" s="29">
        <f t="shared" si="61"/>
        <v>146.05092206123049</v>
      </c>
      <c r="J24" s="29">
        <f t="shared" si="61"/>
        <v>149.91774929024612</v>
      </c>
      <c r="K24" s="29">
        <f t="shared" si="61"/>
        <v>156.46123323326424</v>
      </c>
      <c r="L24" s="29">
        <f t="shared" si="61"/>
        <v>174.56648469044126</v>
      </c>
      <c r="M24" s="29">
        <f t="shared" si="61"/>
        <v>176.45542572982802</v>
      </c>
      <c r="N24" s="29">
        <f t="shared" si="61"/>
        <v>180.14667457393338</v>
      </c>
      <c r="O24" s="29">
        <f t="shared" si="61"/>
        <v>184.75111618718637</v>
      </c>
      <c r="P24" s="29">
        <f t="shared" si="61"/>
        <v>187.98774182579797</v>
      </c>
      <c r="Q24" s="29">
        <f t="shared" si="61"/>
        <v>211.82177463192454</v>
      </c>
      <c r="R24" s="29">
        <f t="shared" ref="R24:V24" si="62">R37*R89/1000000</f>
        <v>228.5831717187404</v>
      </c>
      <c r="S24" s="29">
        <f t="shared" si="62"/>
        <v>246.82003373624806</v>
      </c>
      <c r="T24" s="29">
        <f t="shared" si="62"/>
        <v>266.96642819609065</v>
      </c>
      <c r="U24" s="29">
        <f t="shared" si="62"/>
        <v>288.17536019409698</v>
      </c>
      <c r="V24" s="29">
        <f t="shared" si="62"/>
        <v>306.59376550545608</v>
      </c>
      <c r="W24" s="29">
        <f t="shared" ref="W24" si="63">W37*W89/1000000</f>
        <v>319.72599731361311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3290.4160788195663</v>
      </c>
      <c r="C25" s="22">
        <f t="shared" ref="C25:Q25" si="64">SUM(C26:C27)</f>
        <v>3469.4928849670709</v>
      </c>
      <c r="D25" s="22">
        <f t="shared" si="64"/>
        <v>3618.2387556928397</v>
      </c>
      <c r="E25" s="22">
        <f t="shared" si="64"/>
        <v>3781.740465740766</v>
      </c>
      <c r="F25" s="22">
        <f t="shared" si="64"/>
        <v>3882.7454078952014</v>
      </c>
      <c r="G25" s="22">
        <f t="shared" si="64"/>
        <v>3962.390745249611</v>
      </c>
      <c r="H25" s="22">
        <f t="shared" si="64"/>
        <v>4065.1913384144395</v>
      </c>
      <c r="I25" s="22">
        <f t="shared" si="64"/>
        <v>4174.9234776039657</v>
      </c>
      <c r="J25" s="22">
        <f t="shared" si="64"/>
        <v>4242.5891086590864</v>
      </c>
      <c r="K25" s="22">
        <f t="shared" si="64"/>
        <v>4341.5295935219183</v>
      </c>
      <c r="L25" s="22">
        <f t="shared" si="64"/>
        <v>4734.6915030567861</v>
      </c>
      <c r="M25" s="22">
        <f t="shared" si="64"/>
        <v>4802.0806895684136</v>
      </c>
      <c r="N25" s="22">
        <f t="shared" si="64"/>
        <v>4899.6188482406696</v>
      </c>
      <c r="O25" s="22">
        <f t="shared" si="64"/>
        <v>5007.1244590005845</v>
      </c>
      <c r="P25" s="22">
        <f t="shared" si="64"/>
        <v>5023.7138100474185</v>
      </c>
      <c r="Q25" s="22">
        <f t="shared" si="64"/>
        <v>5080.0876993362244</v>
      </c>
      <c r="R25" s="22">
        <f t="shared" ref="R25" si="65">SUM(R26:R27)</f>
        <v>5229.4433586550795</v>
      </c>
      <c r="S25" s="22">
        <f t="shared" ref="S25" si="66">SUM(S26:S27)</f>
        <v>5307.1898518357593</v>
      </c>
      <c r="T25" s="22">
        <f t="shared" ref="T25" si="67">SUM(T26:T27)</f>
        <v>5416.2038315437112</v>
      </c>
      <c r="U25" s="22">
        <f t="shared" ref="U25" si="68">SUM(U26:U27)</f>
        <v>5543.7222787897972</v>
      </c>
      <c r="V25" s="22">
        <f t="shared" ref="V25:W25" si="69">SUM(V26:V27)</f>
        <v>5690.5301371074866</v>
      </c>
      <c r="W25" s="22">
        <f t="shared" si="69"/>
        <v>5707.5037386043432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556.09182666517552</v>
      </c>
      <c r="C26" s="31">
        <f t="shared" ref="C26:Q26" si="71">C39*C91/1000000</f>
        <v>568.05007283645125</v>
      </c>
      <c r="D26" s="31">
        <f t="shared" si="71"/>
        <v>578.68917846950058</v>
      </c>
      <c r="E26" s="31">
        <f t="shared" si="71"/>
        <v>588.92800088302431</v>
      </c>
      <c r="F26" s="31">
        <f t="shared" si="71"/>
        <v>600.97793834765844</v>
      </c>
      <c r="G26" s="31">
        <f t="shared" si="71"/>
        <v>610.24180974149442</v>
      </c>
      <c r="H26" s="31">
        <f t="shared" si="71"/>
        <v>619.48859513577588</v>
      </c>
      <c r="I26" s="31">
        <f t="shared" si="71"/>
        <v>632.01292547381502</v>
      </c>
      <c r="J26" s="31">
        <f t="shared" si="71"/>
        <v>630.63439815466666</v>
      </c>
      <c r="K26" s="31">
        <f t="shared" si="71"/>
        <v>629.07112870338142</v>
      </c>
      <c r="L26" s="31">
        <f t="shared" si="71"/>
        <v>624.31024812435567</v>
      </c>
      <c r="M26" s="31">
        <f t="shared" si="71"/>
        <v>602.15916431841981</v>
      </c>
      <c r="N26" s="31">
        <f t="shared" si="71"/>
        <v>588.71480667005778</v>
      </c>
      <c r="O26" s="31">
        <f t="shared" si="71"/>
        <v>575.76436548060838</v>
      </c>
      <c r="P26" s="31">
        <f t="shared" si="71"/>
        <v>557.28723715032993</v>
      </c>
      <c r="Q26" s="31">
        <f t="shared" si="71"/>
        <v>535.64448803592893</v>
      </c>
      <c r="R26" s="31">
        <f t="shared" ref="R26:V26" si="72">R39*R91/1000000</f>
        <v>508.59470287436102</v>
      </c>
      <c r="S26" s="31">
        <f t="shared" si="72"/>
        <v>480.91621502459805</v>
      </c>
      <c r="T26" s="31">
        <f t="shared" si="72"/>
        <v>449.40386133135638</v>
      </c>
      <c r="U26" s="31">
        <f t="shared" si="72"/>
        <v>418.55799095792463</v>
      </c>
      <c r="V26" s="31">
        <f t="shared" si="72"/>
        <v>392.98128163433142</v>
      </c>
      <c r="W26" s="31">
        <f t="shared" ref="W26" si="73">W39*W91/1000000</f>
        <v>375.05387849457452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2734.3242521543907</v>
      </c>
      <c r="C27" s="33">
        <f t="shared" ref="C27:Q27" si="75">C40*C92/1000000</f>
        <v>2901.4428121306196</v>
      </c>
      <c r="D27" s="33">
        <f t="shared" si="75"/>
        <v>3039.5495772233394</v>
      </c>
      <c r="E27" s="33">
        <f t="shared" si="75"/>
        <v>3192.8124648577418</v>
      </c>
      <c r="F27" s="33">
        <f t="shared" si="75"/>
        <v>3281.767469547543</v>
      </c>
      <c r="G27" s="33">
        <f t="shared" si="75"/>
        <v>3352.1489355081167</v>
      </c>
      <c r="H27" s="33">
        <f t="shared" si="75"/>
        <v>3445.7027432786635</v>
      </c>
      <c r="I27" s="33">
        <f t="shared" si="75"/>
        <v>3542.9105521301503</v>
      </c>
      <c r="J27" s="33">
        <f t="shared" si="75"/>
        <v>3611.9547105044194</v>
      </c>
      <c r="K27" s="33">
        <f t="shared" si="75"/>
        <v>3712.4584648185364</v>
      </c>
      <c r="L27" s="33">
        <f t="shared" si="75"/>
        <v>4110.3812549324302</v>
      </c>
      <c r="M27" s="33">
        <f t="shared" si="75"/>
        <v>4199.9215252499935</v>
      </c>
      <c r="N27" s="33">
        <f t="shared" si="75"/>
        <v>4310.9040415706122</v>
      </c>
      <c r="O27" s="33">
        <f t="shared" si="75"/>
        <v>4431.3600935199756</v>
      </c>
      <c r="P27" s="33">
        <f t="shared" si="75"/>
        <v>4466.4265728970886</v>
      </c>
      <c r="Q27" s="33">
        <f t="shared" si="75"/>
        <v>4544.4432113002958</v>
      </c>
      <c r="R27" s="33">
        <f t="shared" ref="R27:V27" si="76">R40*R92/1000000</f>
        <v>4720.8486557807182</v>
      </c>
      <c r="S27" s="33">
        <f t="shared" si="76"/>
        <v>4826.2736368111609</v>
      </c>
      <c r="T27" s="33">
        <f t="shared" si="76"/>
        <v>4966.7999702123552</v>
      </c>
      <c r="U27" s="33">
        <f t="shared" si="76"/>
        <v>5125.1642878318726</v>
      </c>
      <c r="V27" s="33">
        <f t="shared" si="76"/>
        <v>5297.5488554731555</v>
      </c>
      <c r="W27" s="33">
        <f t="shared" ref="W27" si="77">W40*W92/1000000</f>
        <v>5332.4498601097685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1274271</v>
      </c>
      <c r="C31" s="34">
        <v>1282200</v>
      </c>
      <c r="D31" s="34">
        <v>1287030</v>
      </c>
      <c r="E31" s="34">
        <v>1285761</v>
      </c>
      <c r="F31" s="34">
        <v>1288992</v>
      </c>
      <c r="G31" s="34">
        <v>1302839</v>
      </c>
      <c r="H31" s="34">
        <v>1321423</v>
      </c>
      <c r="I31" s="34">
        <v>1335150</v>
      </c>
      <c r="J31" s="34">
        <v>1344058</v>
      </c>
      <c r="K31" s="34">
        <v>1379365</v>
      </c>
      <c r="L31" s="34">
        <v>1406698</v>
      </c>
      <c r="M31" s="34">
        <v>1346291</v>
      </c>
      <c r="N31" s="34">
        <v>1316764</v>
      </c>
      <c r="O31" s="34">
        <v>1311581</v>
      </c>
      <c r="P31" s="34">
        <v>1311871</v>
      </c>
      <c r="Q31" s="34">
        <v>1325835</v>
      </c>
      <c r="R31" s="34">
        <v>1338624</v>
      </c>
      <c r="S31" s="34">
        <v>1341035</v>
      </c>
      <c r="T31" s="34">
        <v>1349937</v>
      </c>
      <c r="U31" s="34">
        <v>1372587</v>
      </c>
      <c r="V31" s="34">
        <v>1379640</v>
      </c>
      <c r="W31" s="34">
        <v>1385428</v>
      </c>
      <c r="DA31" s="58" t="s">
        <v>984</v>
      </c>
    </row>
    <row r="32" spans="1:105" ht="12" customHeight="1" x14ac:dyDescent="0.25">
      <c r="A32" s="28" t="s">
        <v>47</v>
      </c>
      <c r="B32" s="34">
        <v>671435</v>
      </c>
      <c r="C32" s="34">
        <v>673190</v>
      </c>
      <c r="D32" s="34">
        <v>674795</v>
      </c>
      <c r="E32" s="34">
        <v>676120</v>
      </c>
      <c r="F32" s="34">
        <v>683998</v>
      </c>
      <c r="G32" s="34">
        <v>690454</v>
      </c>
      <c r="H32" s="34">
        <v>707591</v>
      </c>
      <c r="I32" s="34">
        <v>716874</v>
      </c>
      <c r="J32" s="34">
        <v>723435</v>
      </c>
      <c r="K32" s="34">
        <v>748379</v>
      </c>
      <c r="L32" s="34">
        <v>775201</v>
      </c>
      <c r="M32" s="34">
        <v>784970</v>
      </c>
      <c r="N32" s="34">
        <v>800225</v>
      </c>
      <c r="O32" s="34">
        <v>802177</v>
      </c>
      <c r="P32" s="34">
        <v>798180</v>
      </c>
      <c r="Q32" s="34">
        <v>802830</v>
      </c>
      <c r="R32" s="34">
        <v>809983</v>
      </c>
      <c r="S32" s="34">
        <v>811036</v>
      </c>
      <c r="T32" s="34">
        <v>816007</v>
      </c>
      <c r="U32" s="34">
        <v>829249</v>
      </c>
      <c r="V32" s="34">
        <v>833066</v>
      </c>
      <c r="W32" s="34">
        <v>836120</v>
      </c>
      <c r="DA32" s="58" t="s">
        <v>985</v>
      </c>
    </row>
    <row r="33" spans="1:105" ht="12" customHeight="1" x14ac:dyDescent="0.25">
      <c r="A33" s="28" t="s">
        <v>46</v>
      </c>
      <c r="B33" s="34">
        <v>90079</v>
      </c>
      <c r="C33" s="34">
        <v>96967</v>
      </c>
      <c r="D33" s="34">
        <v>104734</v>
      </c>
      <c r="E33" s="34">
        <v>110329</v>
      </c>
      <c r="F33" s="34">
        <v>125981</v>
      </c>
      <c r="G33" s="34">
        <v>141099</v>
      </c>
      <c r="H33" s="34">
        <v>164079</v>
      </c>
      <c r="I33" s="34">
        <v>182369</v>
      </c>
      <c r="J33" s="34">
        <v>196618</v>
      </c>
      <c r="K33" s="34">
        <v>202348</v>
      </c>
      <c r="L33" s="34">
        <v>207572</v>
      </c>
      <c r="M33" s="34">
        <v>206633</v>
      </c>
      <c r="N33" s="34">
        <v>214815</v>
      </c>
      <c r="O33" s="34">
        <v>232444</v>
      </c>
      <c r="P33" s="34">
        <v>252343</v>
      </c>
      <c r="Q33" s="34">
        <v>272329</v>
      </c>
      <c r="R33" s="34">
        <v>287177</v>
      </c>
      <c r="S33" s="34">
        <v>296796</v>
      </c>
      <c r="T33" s="34">
        <v>308101</v>
      </c>
      <c r="U33" s="34">
        <v>323379</v>
      </c>
      <c r="V33" s="34">
        <v>335100</v>
      </c>
      <c r="W33" s="34">
        <v>346531</v>
      </c>
      <c r="DA33" s="58" t="s">
        <v>986</v>
      </c>
    </row>
    <row r="34" spans="1:105" ht="12" customHeight="1" x14ac:dyDescent="0.25">
      <c r="A34" s="28" t="s">
        <v>45</v>
      </c>
      <c r="B34" s="34">
        <v>208567</v>
      </c>
      <c r="C34" s="34">
        <v>219746</v>
      </c>
      <c r="D34" s="34">
        <v>241801</v>
      </c>
      <c r="E34" s="34">
        <v>265215</v>
      </c>
      <c r="F34" s="34">
        <v>283991</v>
      </c>
      <c r="G34" s="34">
        <v>302969</v>
      </c>
      <c r="H34" s="34">
        <v>329623</v>
      </c>
      <c r="I34" s="34">
        <v>350653</v>
      </c>
      <c r="J34" s="34">
        <v>369972</v>
      </c>
      <c r="K34" s="34">
        <v>387705</v>
      </c>
      <c r="L34" s="34">
        <v>415144</v>
      </c>
      <c r="M34" s="34">
        <v>420801</v>
      </c>
      <c r="N34" s="34">
        <v>432909</v>
      </c>
      <c r="O34" s="34">
        <v>446485</v>
      </c>
      <c r="P34" s="34">
        <v>459359</v>
      </c>
      <c r="Q34" s="34">
        <v>476368</v>
      </c>
      <c r="R34" s="34">
        <v>492700</v>
      </c>
      <c r="S34" s="34">
        <v>504255</v>
      </c>
      <c r="T34" s="34">
        <v>517980</v>
      </c>
      <c r="U34" s="34">
        <v>537066</v>
      </c>
      <c r="V34" s="34">
        <v>550079</v>
      </c>
      <c r="W34" s="34">
        <v>562567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390936.52851571213</v>
      </c>
      <c r="C36" s="34">
        <v>421073.82933680457</v>
      </c>
      <c r="D36" s="34">
        <v>455538.59646068845</v>
      </c>
      <c r="E36" s="34">
        <v>495585.59180050064</v>
      </c>
      <c r="F36" s="34">
        <v>525167.73857878463</v>
      </c>
      <c r="G36" s="34">
        <v>556176.35396652785</v>
      </c>
      <c r="H36" s="34">
        <v>607024.62858671846</v>
      </c>
      <c r="I36" s="34">
        <v>683677.64757510321</v>
      </c>
      <c r="J36" s="34">
        <v>793725.2866421818</v>
      </c>
      <c r="K36" s="34">
        <v>918465.47317979473</v>
      </c>
      <c r="L36" s="34">
        <v>1100630.8097988183</v>
      </c>
      <c r="M36" s="34">
        <v>1151238.4009363656</v>
      </c>
      <c r="N36" s="34">
        <v>1231870.0516555901</v>
      </c>
      <c r="O36" s="34">
        <v>1319435.5698990074</v>
      </c>
      <c r="P36" s="34">
        <v>1454638.3275004507</v>
      </c>
      <c r="Q36" s="34">
        <v>1713153.8586313562</v>
      </c>
      <c r="R36" s="34">
        <v>1884450.563671072</v>
      </c>
      <c r="S36" s="34">
        <v>2055111.2984978491</v>
      </c>
      <c r="T36" s="34">
        <v>2223906.8343927939</v>
      </c>
      <c r="U36" s="34">
        <v>2380915.5148637262</v>
      </c>
      <c r="V36" s="34">
        <v>2516154.1650811406</v>
      </c>
      <c r="W36" s="34">
        <v>2613936.4637351003</v>
      </c>
      <c r="DA36" s="58" t="s">
        <v>988</v>
      </c>
    </row>
    <row r="37" spans="1:105" ht="12" customHeight="1" x14ac:dyDescent="0.25">
      <c r="A37" s="28" t="s">
        <v>27</v>
      </c>
      <c r="B37" s="34">
        <v>285475.0548056371</v>
      </c>
      <c r="C37" s="34">
        <v>314448.13608673029</v>
      </c>
      <c r="D37" s="34">
        <v>339119.8899865314</v>
      </c>
      <c r="E37" s="34">
        <v>371542.92722439364</v>
      </c>
      <c r="F37" s="34">
        <v>391900.26184905472</v>
      </c>
      <c r="G37" s="34">
        <v>426023.78695903922</v>
      </c>
      <c r="H37" s="34">
        <v>449338.6215390694</v>
      </c>
      <c r="I37" s="34">
        <v>475737.7872857948</v>
      </c>
      <c r="J37" s="34">
        <v>516157.39648084773</v>
      </c>
      <c r="K37" s="34">
        <v>566778.66644522501</v>
      </c>
      <c r="L37" s="34">
        <v>679591.87715600058</v>
      </c>
      <c r="M37" s="34">
        <v>728496.73312606802</v>
      </c>
      <c r="N37" s="34">
        <v>785912.60130716127</v>
      </c>
      <c r="O37" s="34">
        <v>863555.42987247452</v>
      </c>
      <c r="P37" s="34">
        <v>934780.99911397544</v>
      </c>
      <c r="Q37" s="34">
        <v>1147287.439870382</v>
      </c>
      <c r="R37" s="34">
        <v>1287330.8052908154</v>
      </c>
      <c r="S37" s="34">
        <v>1429314.6892436941</v>
      </c>
      <c r="T37" s="34">
        <v>1576485.5735859245</v>
      </c>
      <c r="U37" s="34">
        <v>1721705.5292378836</v>
      </c>
      <c r="V37" s="34">
        <v>1855990.5243078431</v>
      </c>
      <c r="W37" s="34">
        <v>1953765.7816646055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7257034.0971402545</v>
      </c>
      <c r="C39" s="35">
        <v>7465166.5283875978</v>
      </c>
      <c r="D39" s="35">
        <v>7705762.4523092164</v>
      </c>
      <c r="E39" s="35">
        <v>7990911.2956269505</v>
      </c>
      <c r="F39" s="35">
        <v>8343899.0823072204</v>
      </c>
      <c r="G39" s="35">
        <v>8678978.9042426758</v>
      </c>
      <c r="H39" s="35">
        <v>9020440.829634849</v>
      </c>
      <c r="I39" s="35">
        <v>9470421.2516002823</v>
      </c>
      <c r="J39" s="35">
        <v>9749364.6703188922</v>
      </c>
      <c r="K39" s="35">
        <v>10152481.431964872</v>
      </c>
      <c r="L39" s="35">
        <v>10697039.481891638</v>
      </c>
      <c r="M39" s="35">
        <v>10985093.876811672</v>
      </c>
      <c r="N39" s="35">
        <v>11418312.43678923</v>
      </c>
      <c r="O39" s="35">
        <v>11686198.136264017</v>
      </c>
      <c r="P39" s="35">
        <v>11845188.924231837</v>
      </c>
      <c r="Q39" s="35">
        <v>12181197.324964985</v>
      </c>
      <c r="R39" s="35">
        <v>12456008.494923024</v>
      </c>
      <c r="S39" s="35">
        <v>12694097.246111393</v>
      </c>
      <c r="T39" s="35">
        <v>12964511.756322175</v>
      </c>
      <c r="U39" s="35">
        <v>13216382.877821885</v>
      </c>
      <c r="V39" s="35">
        <v>13494861.614952516</v>
      </c>
      <c r="W39" s="35">
        <v>13968975.831973135</v>
      </c>
      <c r="DA39" s="59" t="s">
        <v>990</v>
      </c>
    </row>
    <row r="40" spans="1:105" ht="12" customHeight="1" x14ac:dyDescent="0.25">
      <c r="A40" s="32" t="s">
        <v>25</v>
      </c>
      <c r="B40" s="36">
        <v>274413.1706591227</v>
      </c>
      <c r="C40" s="36">
        <v>295497.14202429907</v>
      </c>
      <c r="D40" s="36">
        <v>314494.34759946686</v>
      </c>
      <c r="E40" s="36">
        <v>335970.01547253277</v>
      </c>
      <c r="F40" s="36">
        <v>350562.27560409409</v>
      </c>
      <c r="G40" s="36">
        <v>363294.3399800873</v>
      </c>
      <c r="H40" s="36">
        <v>379078.42177472595</v>
      </c>
      <c r="I40" s="36">
        <v>395741.80264725757</v>
      </c>
      <c r="J40" s="36">
        <v>409530.13252989639</v>
      </c>
      <c r="K40" s="36">
        <v>425895.85187032481</v>
      </c>
      <c r="L40" s="36">
        <v>480148.51096678048</v>
      </c>
      <c r="M40" s="36">
        <v>497914.11864299851</v>
      </c>
      <c r="N40" s="36">
        <v>519223.94702840759</v>
      </c>
      <c r="O40" s="36">
        <v>541706.450731555</v>
      </c>
      <c r="P40" s="36">
        <v>555519.52970488777</v>
      </c>
      <c r="Q40" s="36">
        <v>575147.79513290618</v>
      </c>
      <c r="R40" s="36">
        <v>608696.01450893667</v>
      </c>
      <c r="S40" s="36">
        <v>636483.34496641986</v>
      </c>
      <c r="T40" s="36">
        <v>674383.14630610601</v>
      </c>
      <c r="U40" s="36">
        <v>709432.188538566</v>
      </c>
      <c r="V40" s="36">
        <v>746175.64390114078</v>
      </c>
      <c r="W40" s="36">
        <v>763261.12555146962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74929.85923203337</v>
      </c>
      <c r="D44" s="37">
        <v>72261.826212498127</v>
      </c>
      <c r="E44" s="37">
        <v>66596.565284849145</v>
      </c>
      <c r="F44" s="37">
        <v>71533.094279903453</v>
      </c>
      <c r="G44" s="37">
        <v>82588.431143170921</v>
      </c>
      <c r="H44" s="37">
        <v>87767.593935591402</v>
      </c>
      <c r="I44" s="37">
        <v>83355.600834276993</v>
      </c>
      <c r="J44" s="37">
        <v>78984.470133260358</v>
      </c>
      <c r="K44" s="37">
        <v>105834.2202442456</v>
      </c>
      <c r="L44" s="37">
        <v>98313.869697366375</v>
      </c>
      <c r="M44" s="37">
        <v>11030.437141946517</v>
      </c>
      <c r="N44" s="37">
        <v>42369.94134726678</v>
      </c>
      <c r="O44" s="37">
        <v>67176.401203337824</v>
      </c>
      <c r="P44" s="37">
        <v>73114.835721675074</v>
      </c>
      <c r="Q44" s="37">
        <v>87257.264036081033</v>
      </c>
      <c r="R44" s="37">
        <v>86553.705403431784</v>
      </c>
      <c r="S44" s="37">
        <v>76650.179204469081</v>
      </c>
      <c r="T44" s="37">
        <v>83618.70494459616</v>
      </c>
      <c r="U44" s="37">
        <v>97579.85923203337</v>
      </c>
      <c r="V44" s="37">
        <v>79314.826212498127</v>
      </c>
      <c r="W44" s="37">
        <v>72384.565284849145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42610.279432602576</v>
      </c>
      <c r="D45" s="37">
        <v>42987.744410571177</v>
      </c>
      <c r="E45" s="37">
        <v>43242.019262486254</v>
      </c>
      <c r="F45" s="37">
        <v>50336.191907707602</v>
      </c>
      <c r="G45" s="37">
        <v>49462.3514006841</v>
      </c>
      <c r="H45" s="37">
        <v>60698.587945608422</v>
      </c>
      <c r="I45" s="37">
        <v>53406.992911260691</v>
      </c>
      <c r="J45" s="37">
        <v>51254.658846044564</v>
      </c>
      <c r="K45" s="37">
        <v>70214.679493215983</v>
      </c>
      <c r="L45" s="37">
        <v>72677.149806309957</v>
      </c>
      <c r="M45" s="37">
        <v>56216.165964765823</v>
      </c>
      <c r="N45" s="37">
        <v>62301.825389754726</v>
      </c>
      <c r="O45" s="37">
        <v>49606.22676021012</v>
      </c>
      <c r="P45" s="37">
        <v>44272.470029067248</v>
      </c>
      <c r="Q45" s="37">
        <v>53542.656439710758</v>
      </c>
      <c r="R45" s="37">
        <v>49763.279432602576</v>
      </c>
      <c r="S45" s="37">
        <v>44040.744410571177</v>
      </c>
      <c r="T45" s="37">
        <v>48213.019262486254</v>
      </c>
      <c r="U45" s="37">
        <v>63578.191907707602</v>
      </c>
      <c r="V45" s="37">
        <v>53279.3514006841</v>
      </c>
      <c r="W45" s="37">
        <v>63752.587945608422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12691.630070224055</v>
      </c>
      <c r="D46" s="37">
        <v>13835.505150034354</v>
      </c>
      <c r="E46" s="37">
        <v>11940.469009979759</v>
      </c>
      <c r="F46" s="37">
        <v>22287.073376577013</v>
      </c>
      <c r="G46" s="37">
        <v>22055.895156894258</v>
      </c>
      <c r="H46" s="37">
        <v>30234.537587780069</v>
      </c>
      <c r="I46" s="37">
        <v>25875.631437542936</v>
      </c>
      <c r="J46" s="37">
        <v>22180.836262474681</v>
      </c>
      <c r="K46" s="37">
        <v>14023.841720721277</v>
      </c>
      <c r="L46" s="37">
        <v>13896.368946117815</v>
      </c>
      <c r="M46" s="37">
        <v>8129.1719847250788</v>
      </c>
      <c r="N46" s="37">
        <v>17664.039296928677</v>
      </c>
      <c r="O46" s="37">
        <v>30320.630070224055</v>
      </c>
      <c r="P46" s="37">
        <v>33734.505150034354</v>
      </c>
      <c r="Q46" s="37">
        <v>31926.469009979744</v>
      </c>
      <c r="R46" s="37">
        <v>37135.073376576998</v>
      </c>
      <c r="S46" s="37">
        <v>31674.895156894228</v>
      </c>
      <c r="T46" s="37">
        <v>41539.53758778004</v>
      </c>
      <c r="U46" s="37">
        <v>41153.631437542965</v>
      </c>
      <c r="V46" s="37">
        <v>33901.836262474651</v>
      </c>
      <c r="W46" s="37">
        <v>25454.841720721277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20711.537706694508</v>
      </c>
      <c r="D47" s="37">
        <v>32081.685167369084</v>
      </c>
      <c r="E47" s="37">
        <v>33960.448232241033</v>
      </c>
      <c r="F47" s="37">
        <v>29869.154762385471</v>
      </c>
      <c r="G47" s="37">
        <v>30646.201452507987</v>
      </c>
      <c r="H47" s="37">
        <v>38927.057399140846</v>
      </c>
      <c r="I47" s="37">
        <v>33939.267853807076</v>
      </c>
      <c r="J47" s="37">
        <v>32897.458170740923</v>
      </c>
      <c r="K47" s="37">
        <v>32015.337959250493</v>
      </c>
      <c r="L47" s="37">
        <v>42461.705451330112</v>
      </c>
      <c r="M47" s="37">
        <v>21458.452095681045</v>
      </c>
      <c r="N47" s="37">
        <v>28728.567389876873</v>
      </c>
      <c r="O47" s="37">
        <v>31058.143963018607</v>
      </c>
      <c r="P47" s="37">
        <v>31262.382921864395</v>
      </c>
      <c r="Q47" s="37">
        <v>36350.599474091607</v>
      </c>
      <c r="R47" s="37">
        <v>37043.537706694508</v>
      </c>
      <c r="S47" s="37">
        <v>43636.685167369084</v>
      </c>
      <c r="T47" s="37">
        <v>47685.448232241033</v>
      </c>
      <c r="U47" s="37">
        <v>48955.154762385471</v>
      </c>
      <c r="V47" s="37">
        <v>43659.201452507987</v>
      </c>
      <c r="W47" s="37">
        <v>51415.057399140846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67262.272671710234</v>
      </c>
      <c r="D49" s="37">
        <v>74456.430734597961</v>
      </c>
      <c r="E49" s="37">
        <v>83126.709037316265</v>
      </c>
      <c r="F49" s="37">
        <v>75988.361591556226</v>
      </c>
      <c r="G49" s="37">
        <v>80998.194901135867</v>
      </c>
      <c r="H49" s="37">
        <v>104697.91674207075</v>
      </c>
      <c r="I49" s="37">
        <v>134660.7875049751</v>
      </c>
      <c r="J49" s="37">
        <v>172534.61345881934</v>
      </c>
      <c r="K49" s="37">
        <v>192002.45920932316</v>
      </c>
      <c r="L49" s="37">
        <v>256621.76735362154</v>
      </c>
      <c r="M49" s="37">
        <v>133734.30017486354</v>
      </c>
      <c r="N49" s="37">
        <v>156620.01231078058</v>
      </c>
      <c r="O49" s="37">
        <v>168563.71314455313</v>
      </c>
      <c r="P49" s="37">
        <v>239900.67434351402</v>
      </c>
      <c r="Q49" s="37">
        <v>393176.31863588048</v>
      </c>
      <c r="R49" s="37">
        <v>343831.31849853508</v>
      </c>
      <c r="S49" s="37">
        <v>362663.19403610029</v>
      </c>
      <c r="T49" s="37">
        <v>425417.30324856634</v>
      </c>
      <c r="U49" s="37">
        <v>290742.98064579582</v>
      </c>
      <c r="V49" s="37">
        <v>291858.66252819495</v>
      </c>
      <c r="W49" s="37">
        <v>266346.01179851266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82231.54003573177</v>
      </c>
      <c r="D50" s="37">
        <v>79782.910313895089</v>
      </c>
      <c r="E50" s="37">
        <v>89451.340953733481</v>
      </c>
      <c r="F50" s="37">
        <v>79369.477289080562</v>
      </c>
      <c r="G50" s="37">
        <v>95188.51836659835</v>
      </c>
      <c r="H50" s="37">
        <v>105546.37461576198</v>
      </c>
      <c r="I50" s="37">
        <v>106182.07606062049</v>
      </c>
      <c r="J50" s="37">
        <v>129870.95014878642</v>
      </c>
      <c r="K50" s="37">
        <v>129990.74725345784</v>
      </c>
      <c r="L50" s="37">
        <v>208001.72907737392</v>
      </c>
      <c r="M50" s="37">
        <v>154451.23058582935</v>
      </c>
      <c r="N50" s="37">
        <v>163597.94424171373</v>
      </c>
      <c r="O50" s="37">
        <v>207513.77871409967</v>
      </c>
      <c r="P50" s="37">
        <v>201216.31649495882</v>
      </c>
      <c r="Q50" s="37">
        <v>420508.1698337805</v>
      </c>
      <c r="R50" s="37">
        <v>294494.59600626281</v>
      </c>
      <c r="S50" s="37">
        <v>305581.82819459238</v>
      </c>
      <c r="T50" s="37">
        <v>354684.66305633006</v>
      </c>
      <c r="U50" s="37">
        <v>346436.27214691788</v>
      </c>
      <c r="V50" s="37">
        <v>554793.16490373993</v>
      </c>
      <c r="W50" s="37">
        <v>392269.85336302524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1954998.9430575529</v>
      </c>
      <c r="D52" s="38">
        <v>2004119.0864202632</v>
      </c>
      <c r="E52" s="38">
        <v>2086476.804259914</v>
      </c>
      <c r="F52" s="38">
        <v>2160475.9707365083</v>
      </c>
      <c r="G52" s="38">
        <v>2198374.3721986646</v>
      </c>
      <c r="H52" s="38">
        <v>2254798.3792918362</v>
      </c>
      <c r="I52" s="38">
        <v>2519706.1484503672</v>
      </c>
      <c r="J52" s="38">
        <v>2418278.77171023</v>
      </c>
      <c r="K52" s="38">
        <v>2603980.1194246477</v>
      </c>
      <c r="L52" s="38">
        <v>2828083.8709602226</v>
      </c>
      <c r="M52" s="38">
        <v>2638391.1876833336</v>
      </c>
      <c r="N52" s="38">
        <v>2561929.6625572331</v>
      </c>
      <c r="O52" s="38">
        <v>1888353.7757195756</v>
      </c>
      <c r="P52" s="38">
        <v>1845526.4152861144</v>
      </c>
      <c r="Q52" s="38">
        <v>2353689.9394629132</v>
      </c>
      <c r="R52" s="38">
        <v>1953928.0508373138</v>
      </c>
      <c r="S52" s="38">
        <v>1577072.7255690526</v>
      </c>
      <c r="T52" s="38">
        <v>1539670.1780823153</v>
      </c>
      <c r="U52" s="38">
        <v>1352261.8342529833</v>
      </c>
      <c r="V52" s="38">
        <v>1195909.9744451139</v>
      </c>
      <c r="W52" s="38">
        <v>1231891.6598982289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53368.364221213735</v>
      </c>
      <c r="D53" s="39">
        <v>51838.335302197956</v>
      </c>
      <c r="E53" s="39">
        <v>54883.135269372608</v>
      </c>
      <c r="F53" s="39">
        <v>48575.831558969046</v>
      </c>
      <c r="G53" s="39">
        <v>47301.674614972319</v>
      </c>
      <c r="H53" s="39">
        <v>50949.83694864565</v>
      </c>
      <c r="I53" s="39">
        <v>52435.561322434514</v>
      </c>
      <c r="J53" s="39">
        <v>50177.393292090506</v>
      </c>
      <c r="K53" s="39">
        <v>69734.083561642154</v>
      </c>
      <c r="L53" s="39">
        <v>106090.99439865362</v>
      </c>
      <c r="M53" s="39">
        <v>72648.742945590639</v>
      </c>
      <c r="N53" s="39">
        <v>69885.659944378131</v>
      </c>
      <c r="O53" s="39">
        <v>69784.178318119724</v>
      </c>
      <c r="P53" s="39">
        <v>64762.91592197842</v>
      </c>
      <c r="Q53" s="39">
        <v>72063.826750452921</v>
      </c>
      <c r="R53" s="39">
        <v>83725.612668121001</v>
      </c>
      <c r="S53" s="39">
        <v>97521.414019125397</v>
      </c>
      <c r="T53" s="39">
        <v>143990.79573833977</v>
      </c>
      <c r="U53" s="39">
        <v>107697.78517805063</v>
      </c>
      <c r="V53" s="39">
        <v>106629.11530695285</v>
      </c>
      <c r="W53" s="39">
        <v>86869.65996844857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67000.85923203337</v>
      </c>
      <c r="D57" s="37">
        <v>67431.826212498127</v>
      </c>
      <c r="E57" s="37">
        <v>67865.565284849145</v>
      </c>
      <c r="F57" s="37">
        <v>68302.094279903453</v>
      </c>
      <c r="G57" s="37">
        <v>68741.431143170921</v>
      </c>
      <c r="H57" s="37">
        <v>69183.593935591402</v>
      </c>
      <c r="I57" s="37">
        <v>69628.600834276993</v>
      </c>
      <c r="J57" s="37">
        <v>70076.470133260358</v>
      </c>
      <c r="K57" s="37">
        <v>70527.220244245604</v>
      </c>
      <c r="L57" s="37">
        <v>70980.869697366375</v>
      </c>
      <c r="M57" s="37">
        <v>71437.437141946517</v>
      </c>
      <c r="N57" s="37">
        <v>71896.94134726678</v>
      </c>
      <c r="O57" s="37">
        <v>72359.401203337824</v>
      </c>
      <c r="P57" s="37">
        <v>72824.835721675074</v>
      </c>
      <c r="Q57" s="37">
        <v>73293.264036081033</v>
      </c>
      <c r="R57" s="37">
        <v>73764.705403431784</v>
      </c>
      <c r="S57" s="37">
        <v>74239.179204469081</v>
      </c>
      <c r="T57" s="37">
        <v>74716.70494459616</v>
      </c>
      <c r="U57" s="37">
        <v>74929.85923203337</v>
      </c>
      <c r="V57" s="37">
        <v>72261.826212498127</v>
      </c>
      <c r="W57" s="37">
        <v>66596.565284849145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40855.279432602576</v>
      </c>
      <c r="D58" s="37">
        <v>41382.744410571177</v>
      </c>
      <c r="E58" s="37">
        <v>41917.019262486254</v>
      </c>
      <c r="F58" s="37">
        <v>42458.191907707602</v>
      </c>
      <c r="G58" s="37">
        <v>43006.3514006841</v>
      </c>
      <c r="H58" s="37">
        <v>43561.587945608422</v>
      </c>
      <c r="I58" s="37">
        <v>44123.992911260691</v>
      </c>
      <c r="J58" s="37">
        <v>44693.658846044564</v>
      </c>
      <c r="K58" s="37">
        <v>45270.679493215983</v>
      </c>
      <c r="L58" s="37">
        <v>45855.149806309957</v>
      </c>
      <c r="M58" s="37">
        <v>46447.165964765823</v>
      </c>
      <c r="N58" s="37">
        <v>47046.825389754726</v>
      </c>
      <c r="O58" s="37">
        <v>47654.22676021012</v>
      </c>
      <c r="P58" s="37">
        <v>48269.470029067248</v>
      </c>
      <c r="Q58" s="37">
        <v>48892.656439710758</v>
      </c>
      <c r="R58" s="37">
        <v>42610.279432602576</v>
      </c>
      <c r="S58" s="37">
        <v>42987.744410571177</v>
      </c>
      <c r="T58" s="37">
        <v>43242.019262486254</v>
      </c>
      <c r="U58" s="37">
        <v>50336.191907707602</v>
      </c>
      <c r="V58" s="37">
        <v>49462.3514006841</v>
      </c>
      <c r="W58" s="37">
        <v>60698.587945608422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5803.6300702240551</v>
      </c>
      <c r="D59" s="37">
        <v>6068.5051500343543</v>
      </c>
      <c r="E59" s="37">
        <v>6345.469009979759</v>
      </c>
      <c r="F59" s="37">
        <v>6635.0733765769983</v>
      </c>
      <c r="G59" s="37">
        <v>6937.8951568942575</v>
      </c>
      <c r="H59" s="37">
        <v>7254.5375877800689</v>
      </c>
      <c r="I59" s="37">
        <v>7585.6314375429356</v>
      </c>
      <c r="J59" s="37">
        <v>7931.8362624746806</v>
      </c>
      <c r="K59" s="37">
        <v>8293.8417207212769</v>
      </c>
      <c r="L59" s="37">
        <v>8672.3689461178146</v>
      </c>
      <c r="M59" s="37">
        <v>9068.1719847250788</v>
      </c>
      <c r="N59" s="37">
        <v>9482.0392969286768</v>
      </c>
      <c r="O59" s="37">
        <v>12691.630070224055</v>
      </c>
      <c r="P59" s="37">
        <v>13835.505150034325</v>
      </c>
      <c r="Q59" s="37">
        <v>11940.469009979744</v>
      </c>
      <c r="R59" s="37">
        <v>22287.073376576998</v>
      </c>
      <c r="S59" s="37">
        <v>22055.895156894228</v>
      </c>
      <c r="T59" s="37">
        <v>30234.53758778004</v>
      </c>
      <c r="U59" s="37">
        <v>25875.631437542965</v>
      </c>
      <c r="V59" s="37">
        <v>22180.836262474651</v>
      </c>
      <c r="W59" s="37">
        <v>14023.841720721277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9532.5377066945075</v>
      </c>
      <c r="D60" s="37">
        <v>10026.685167369084</v>
      </c>
      <c r="E60" s="37">
        <v>10546.448232241033</v>
      </c>
      <c r="F60" s="37">
        <v>11093.154762385471</v>
      </c>
      <c r="G60" s="37">
        <v>11668.201452507987</v>
      </c>
      <c r="H60" s="37">
        <v>12273.057399140846</v>
      </c>
      <c r="I60" s="37">
        <v>12909.267853807076</v>
      </c>
      <c r="J60" s="37">
        <v>13578.458170740923</v>
      </c>
      <c r="K60" s="37">
        <v>14282.337959250493</v>
      </c>
      <c r="L60" s="37">
        <v>15022.705451330112</v>
      </c>
      <c r="M60" s="37">
        <v>15801.452095681045</v>
      </c>
      <c r="N60" s="37">
        <v>16620.567389876873</v>
      </c>
      <c r="O60" s="37">
        <v>17482.143963018607</v>
      </c>
      <c r="P60" s="37">
        <v>18388.382921864395</v>
      </c>
      <c r="Q60" s="37">
        <v>19341.599474091607</v>
      </c>
      <c r="R60" s="37">
        <v>20711.537706694508</v>
      </c>
      <c r="S60" s="37">
        <v>32081.685167369084</v>
      </c>
      <c r="T60" s="37">
        <v>33960.448232240975</v>
      </c>
      <c r="U60" s="37">
        <v>29869.154762385413</v>
      </c>
      <c r="V60" s="37">
        <v>30646.201452507987</v>
      </c>
      <c r="W60" s="37">
        <v>38927.057399140904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37124.971850617789</v>
      </c>
      <c r="D62" s="37">
        <v>39991.66361071408</v>
      </c>
      <c r="E62" s="37">
        <v>43079.713697504019</v>
      </c>
      <c r="F62" s="37">
        <v>46406.214813272236</v>
      </c>
      <c r="G62" s="37">
        <v>49989.579513392644</v>
      </c>
      <c r="H62" s="37">
        <v>53849.642121880199</v>
      </c>
      <c r="I62" s="37">
        <v>58007.768516590353</v>
      </c>
      <c r="J62" s="37">
        <v>62486.974391740747</v>
      </c>
      <c r="K62" s="37">
        <v>67262.272671710234</v>
      </c>
      <c r="L62" s="37">
        <v>74456.430734597845</v>
      </c>
      <c r="M62" s="37">
        <v>83126.709037316265</v>
      </c>
      <c r="N62" s="37">
        <v>75988.361591556109</v>
      </c>
      <c r="O62" s="37">
        <v>80998.19490113575</v>
      </c>
      <c r="P62" s="37">
        <v>104697.91674207081</v>
      </c>
      <c r="Q62" s="37">
        <v>134660.78750497499</v>
      </c>
      <c r="R62" s="37">
        <v>172534.61345881922</v>
      </c>
      <c r="S62" s="37">
        <v>192002.45920932293</v>
      </c>
      <c r="T62" s="37">
        <v>256621.76735362178</v>
      </c>
      <c r="U62" s="37">
        <v>133734.30017486354</v>
      </c>
      <c r="V62" s="37">
        <v>156620.01231078058</v>
      </c>
      <c r="W62" s="37">
        <v>168563.71314455289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53258.458754638559</v>
      </c>
      <c r="D63" s="37">
        <v>55111.156414093974</v>
      </c>
      <c r="E63" s="37">
        <v>57028.30371587124</v>
      </c>
      <c r="F63" s="37">
        <v>59012.142664419487</v>
      </c>
      <c r="G63" s="37">
        <v>61064.993256613845</v>
      </c>
      <c r="H63" s="37">
        <v>82231.540035731799</v>
      </c>
      <c r="I63" s="37">
        <v>79782.910313895147</v>
      </c>
      <c r="J63" s="37">
        <v>89451.340953733423</v>
      </c>
      <c r="K63" s="37">
        <v>79369.47728908062</v>
      </c>
      <c r="L63" s="37">
        <v>95188.518366598291</v>
      </c>
      <c r="M63" s="37">
        <v>105546.37461576192</v>
      </c>
      <c r="N63" s="37">
        <v>106182.07606062049</v>
      </c>
      <c r="O63" s="37">
        <v>129870.95014878642</v>
      </c>
      <c r="P63" s="37">
        <v>129990.7472534579</v>
      </c>
      <c r="Q63" s="37">
        <v>208001.72907737386</v>
      </c>
      <c r="R63" s="37">
        <v>154451.23058582935</v>
      </c>
      <c r="S63" s="37">
        <v>163597.94424171373</v>
      </c>
      <c r="T63" s="37">
        <v>207513.77871409967</v>
      </c>
      <c r="U63" s="37">
        <v>201216.31649495871</v>
      </c>
      <c r="V63" s="37">
        <v>420508.1698337805</v>
      </c>
      <c r="W63" s="37">
        <v>294494.59600626281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1746866.5118102105</v>
      </c>
      <c r="D65" s="38">
        <v>1763523.1624986446</v>
      </c>
      <c r="E65" s="38">
        <v>1801327.9609421799</v>
      </c>
      <c r="F65" s="38">
        <v>1807488.1840562383</v>
      </c>
      <c r="G65" s="38">
        <v>1863294.5502632093</v>
      </c>
      <c r="H65" s="38">
        <v>1913336.4538996629</v>
      </c>
      <c r="I65" s="38">
        <v>2069725.7264849339</v>
      </c>
      <c r="J65" s="38">
        <v>2139335.3529916201</v>
      </c>
      <c r="K65" s="38">
        <v>2200863.3577786665</v>
      </c>
      <c r="L65" s="38">
        <v>2283525.8210334573</v>
      </c>
      <c r="M65" s="38">
        <v>2350336.7927633002</v>
      </c>
      <c r="N65" s="38">
        <v>2128711.1025796756</v>
      </c>
      <c r="O65" s="38">
        <v>1620468.0762447882</v>
      </c>
      <c r="P65" s="38">
        <v>1686535.6273182947</v>
      </c>
      <c r="Q65" s="38">
        <v>2017681.5387297645</v>
      </c>
      <c r="R65" s="38">
        <v>1679116.8808792755</v>
      </c>
      <c r="S65" s="38">
        <v>1338983.9743806832</v>
      </c>
      <c r="T65" s="38">
        <v>1269255.667871533</v>
      </c>
      <c r="U65" s="38">
        <v>1100390.7127532735</v>
      </c>
      <c r="V65" s="38">
        <v>917431.23731448315</v>
      </c>
      <c r="W65" s="38">
        <v>757777.44287760928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32284.392856037361</v>
      </c>
      <c r="D66" s="39">
        <v>32841.129727030173</v>
      </c>
      <c r="E66" s="39">
        <v>33407.467396306689</v>
      </c>
      <c r="F66" s="39">
        <v>33983.571427407733</v>
      </c>
      <c r="G66" s="39">
        <v>34569.610238979105</v>
      </c>
      <c r="H66" s="39">
        <v>35165.755154006998</v>
      </c>
      <c r="I66" s="39">
        <v>35772.180449902895</v>
      </c>
      <c r="J66" s="39">
        <v>36389.063409451686</v>
      </c>
      <c r="K66" s="39">
        <v>53368.364221213735</v>
      </c>
      <c r="L66" s="39">
        <v>51838.335302197956</v>
      </c>
      <c r="M66" s="39">
        <v>54883.135269372608</v>
      </c>
      <c r="N66" s="39">
        <v>48575.831558969105</v>
      </c>
      <c r="O66" s="39">
        <v>47301.674614972319</v>
      </c>
      <c r="P66" s="39">
        <v>50949.83694864565</v>
      </c>
      <c r="Q66" s="39">
        <v>52435.561322434573</v>
      </c>
      <c r="R66" s="39">
        <v>50177.393292090506</v>
      </c>
      <c r="S66" s="39">
        <v>69734.083561642212</v>
      </c>
      <c r="T66" s="39">
        <v>106090.99439865362</v>
      </c>
      <c r="U66" s="39">
        <v>72648.742945590639</v>
      </c>
      <c r="V66" s="39">
        <v>69885.659944378072</v>
      </c>
      <c r="W66" s="39">
        <v>69784.178318119724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8759.9999999999964</v>
      </c>
      <c r="D70" s="40">
        <v>8759.9999999999945</v>
      </c>
      <c r="E70" s="40">
        <v>8759.9999999999945</v>
      </c>
      <c r="F70" s="40">
        <v>8759.9999999999927</v>
      </c>
      <c r="G70" s="40">
        <v>8759.9999999999909</v>
      </c>
      <c r="H70" s="40">
        <v>8759.9999999999945</v>
      </c>
      <c r="I70" s="40">
        <v>8759.9999999999945</v>
      </c>
      <c r="J70" s="40">
        <v>8759.9999999999982</v>
      </c>
      <c r="K70" s="40">
        <v>8759.9999999999964</v>
      </c>
      <c r="L70" s="40">
        <v>8759.9999999999945</v>
      </c>
      <c r="M70" s="40">
        <v>8759.9999999999964</v>
      </c>
      <c r="N70" s="40">
        <v>8759.9999999999982</v>
      </c>
      <c r="O70" s="40">
        <v>8759.9999999999964</v>
      </c>
      <c r="P70" s="40">
        <v>8759.9999999999909</v>
      </c>
      <c r="Q70" s="40">
        <v>8759.9999999999927</v>
      </c>
      <c r="R70" s="40">
        <v>8759.9999999999945</v>
      </c>
      <c r="S70" s="40">
        <v>8759.9999999999927</v>
      </c>
      <c r="T70" s="40">
        <v>8759.9999999999982</v>
      </c>
      <c r="U70" s="40">
        <v>8759.9999999999945</v>
      </c>
      <c r="V70" s="40">
        <v>8759.9999999999982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414.13578170901764</v>
      </c>
      <c r="C71" s="40">
        <v>403.99076488349533</v>
      </c>
      <c r="D71" s="40">
        <v>402.94146274753479</v>
      </c>
      <c r="E71" s="40">
        <v>404.32485423976397</v>
      </c>
      <c r="F71" s="40">
        <v>404.07011006999323</v>
      </c>
      <c r="G71" s="40">
        <v>403.69921058710804</v>
      </c>
      <c r="H71" s="40">
        <v>403.55086854677609</v>
      </c>
      <c r="I71" s="40">
        <v>401.96521840817712</v>
      </c>
      <c r="J71" s="40">
        <v>400.56344613050186</v>
      </c>
      <c r="K71" s="40">
        <v>401.11056152870913</v>
      </c>
      <c r="L71" s="40">
        <v>403.91303119703616</v>
      </c>
      <c r="M71" s="40">
        <v>410.29143842712813</v>
      </c>
      <c r="N71" s="40">
        <v>403.96765583776403</v>
      </c>
      <c r="O71" s="40">
        <v>405.49882914976115</v>
      </c>
      <c r="P71" s="40">
        <v>398.93504601128672</v>
      </c>
      <c r="Q71" s="40">
        <v>398.31778269883159</v>
      </c>
      <c r="R71" s="40">
        <v>404.94273537179947</v>
      </c>
      <c r="S71" s="40">
        <v>399.83089124580823</v>
      </c>
      <c r="T71" s="40">
        <v>411.22584250956862</v>
      </c>
      <c r="U71" s="40">
        <v>391.73233293702816</v>
      </c>
      <c r="V71" s="40">
        <v>394.64717334180011</v>
      </c>
      <c r="W71" s="40">
        <v>395.73561737788657</v>
      </c>
      <c r="DA71" s="58" t="s">
        <v>1009</v>
      </c>
    </row>
    <row r="72" spans="1:105" ht="12" customHeight="1" x14ac:dyDescent="0.25">
      <c r="A72" s="28" t="s">
        <v>46</v>
      </c>
      <c r="B72" s="40">
        <v>266.47747516607262</v>
      </c>
      <c r="C72" s="40">
        <v>264.77159786064323</v>
      </c>
      <c r="D72" s="40">
        <v>262.10571093516921</v>
      </c>
      <c r="E72" s="40">
        <v>261.7834526056356</v>
      </c>
      <c r="F72" s="40">
        <v>258.69107505323524</v>
      </c>
      <c r="G72" s="40">
        <v>255.50710529342126</v>
      </c>
      <c r="H72" s="40">
        <v>252.25039273293598</v>
      </c>
      <c r="I72" s="40">
        <v>248.84811289920722</v>
      </c>
      <c r="J72" s="40">
        <v>245.44164469118724</v>
      </c>
      <c r="K72" s="40">
        <v>241.2660787013634</v>
      </c>
      <c r="L72" s="40">
        <v>235.37294419156834</v>
      </c>
      <c r="M72" s="40">
        <v>233.65693622397683</v>
      </c>
      <c r="N72" s="40">
        <v>227.43861517661756</v>
      </c>
      <c r="O72" s="40">
        <v>228.0049288569642</v>
      </c>
      <c r="P72" s="40">
        <v>224.2990455386271</v>
      </c>
      <c r="Q72" s="40">
        <v>224.64046617677221</v>
      </c>
      <c r="R72" s="40">
        <v>231.47112748861721</v>
      </c>
      <c r="S72" s="40">
        <v>231.07198141780225</v>
      </c>
      <c r="T72" s="40">
        <v>239.44435939318976</v>
      </c>
      <c r="U72" s="40">
        <v>230.02184530976464</v>
      </c>
      <c r="V72" s="40">
        <v>230.71763341582351</v>
      </c>
      <c r="W72" s="40">
        <v>232.31280327179454</v>
      </c>
      <c r="DA72" s="58" t="s">
        <v>1010</v>
      </c>
    </row>
    <row r="73" spans="1:105" ht="12" customHeight="1" x14ac:dyDescent="0.25">
      <c r="A73" s="28" t="s">
        <v>45</v>
      </c>
      <c r="B73" s="40">
        <v>439.22906468299976</v>
      </c>
      <c r="C73" s="40">
        <v>443.82185888858788</v>
      </c>
      <c r="D73" s="40">
        <v>447.50767732512196</v>
      </c>
      <c r="E73" s="40">
        <v>451.43004493281865</v>
      </c>
      <c r="F73" s="40">
        <v>455.12515367561934</v>
      </c>
      <c r="G73" s="40">
        <v>458.95390463890203</v>
      </c>
      <c r="H73" s="40">
        <v>462.67460856118987</v>
      </c>
      <c r="I73" s="40">
        <v>465.55662457447124</v>
      </c>
      <c r="J73" s="40">
        <v>466.83601694386141</v>
      </c>
      <c r="K73" s="40">
        <v>467.16792964115803</v>
      </c>
      <c r="L73" s="40">
        <v>466.92591848607111</v>
      </c>
      <c r="M73" s="40">
        <v>474.65876405504736</v>
      </c>
      <c r="N73" s="40">
        <v>468.46130656190485</v>
      </c>
      <c r="O73" s="40">
        <v>470.12070187466333</v>
      </c>
      <c r="P73" s="40">
        <v>464.0292602724993</v>
      </c>
      <c r="Q73" s="40">
        <v>465.6624754601068</v>
      </c>
      <c r="R73" s="40">
        <v>470.38969215693805</v>
      </c>
      <c r="S73" s="40">
        <v>464.78458940688415</v>
      </c>
      <c r="T73" s="40">
        <v>483.20776546635699</v>
      </c>
      <c r="U73" s="40">
        <v>466.72550728060759</v>
      </c>
      <c r="V73" s="40">
        <v>488.4145229048587</v>
      </c>
      <c r="W73" s="40">
        <v>518.23777920345958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1501.3995412511824</v>
      </c>
      <c r="C75" s="40">
        <v>1511.9430928602683</v>
      </c>
      <c r="D75" s="40">
        <v>1519.0537212970321</v>
      </c>
      <c r="E75" s="40">
        <v>1523.6808042838004</v>
      </c>
      <c r="F75" s="40">
        <v>1526.5163033863523</v>
      </c>
      <c r="G75" s="40">
        <v>1527.3152602702125</v>
      </c>
      <c r="H75" s="40">
        <v>1528.0104105336795</v>
      </c>
      <c r="I75" s="40">
        <v>1525.900465410218</v>
      </c>
      <c r="J75" s="40">
        <v>1517.2628799940458</v>
      </c>
      <c r="K75" s="40">
        <v>1505.5969172088219</v>
      </c>
      <c r="L75" s="40">
        <v>1492.1628476885301</v>
      </c>
      <c r="M75" s="40">
        <v>1546.8766761206018</v>
      </c>
      <c r="N75" s="40">
        <v>1473.3413721679328</v>
      </c>
      <c r="O75" s="40">
        <v>1514.240030204553</v>
      </c>
      <c r="P75" s="40">
        <v>1428.9834549900272</v>
      </c>
      <c r="Q75" s="40">
        <v>1377.8802863735366</v>
      </c>
      <c r="R75" s="40">
        <v>1474.7571452168957</v>
      </c>
      <c r="S75" s="40">
        <v>1517.8842739673148</v>
      </c>
      <c r="T75" s="40">
        <v>1579.7214649882271</v>
      </c>
      <c r="U75" s="40">
        <v>1527.5528567089573</v>
      </c>
      <c r="V75" s="40">
        <v>1610.1002997314986</v>
      </c>
      <c r="W75" s="40">
        <v>1705.1302720165761</v>
      </c>
      <c r="DA75" s="58" t="s">
        <v>1012</v>
      </c>
    </row>
    <row r="76" spans="1:105" ht="12" customHeight="1" x14ac:dyDescent="0.25">
      <c r="A76" s="28" t="s">
        <v>27</v>
      </c>
      <c r="B76" s="40">
        <v>651.78138955630754</v>
      </c>
      <c r="C76" s="40">
        <v>664.87108451572124</v>
      </c>
      <c r="D76" s="40">
        <v>676.87937306528306</v>
      </c>
      <c r="E76" s="40">
        <v>688.2361128180537</v>
      </c>
      <c r="F76" s="40">
        <v>699.08620770219363</v>
      </c>
      <c r="G76" s="40">
        <v>709.32706712531603</v>
      </c>
      <c r="H76" s="40">
        <v>719.83137401624231</v>
      </c>
      <c r="I76" s="40">
        <v>729.41530510670361</v>
      </c>
      <c r="J76" s="40">
        <v>736.91643598099984</v>
      </c>
      <c r="K76" s="40">
        <v>742.90354797366047</v>
      </c>
      <c r="L76" s="40">
        <v>745.36147005305361</v>
      </c>
      <c r="M76" s="40">
        <v>777.80413566729283</v>
      </c>
      <c r="N76" s="40">
        <v>745.73705265172043</v>
      </c>
      <c r="O76" s="40">
        <v>771.72992736587537</v>
      </c>
      <c r="P76" s="40">
        <v>733.45064683519649</v>
      </c>
      <c r="Q76" s="40">
        <v>712.34337710429043</v>
      </c>
      <c r="R76" s="40">
        <v>763.26810801171894</v>
      </c>
      <c r="S76" s="40">
        <v>784.11205135054854</v>
      </c>
      <c r="T76" s="40">
        <v>819.37427728268528</v>
      </c>
      <c r="U76" s="40">
        <v>796.62559979416869</v>
      </c>
      <c r="V76" s="40">
        <v>841.03563020071829</v>
      </c>
      <c r="W76" s="40">
        <v>884.34302939341364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496.56565496739432</v>
      </c>
      <c r="C78" s="41">
        <v>498.92160927066845</v>
      </c>
      <c r="D78" s="41">
        <v>500.79427001164186</v>
      </c>
      <c r="E78" s="41">
        <v>502.46070959169458</v>
      </c>
      <c r="F78" s="41">
        <v>504.24813565606343</v>
      </c>
      <c r="G78" s="41">
        <v>505.93183804705393</v>
      </c>
      <c r="H78" s="41">
        <v>508.17724762880442</v>
      </c>
      <c r="I78" s="41">
        <v>509.91810319555753</v>
      </c>
      <c r="J78" s="41">
        <v>510.38816446958776</v>
      </c>
      <c r="K78" s="41">
        <v>509.98886621310191</v>
      </c>
      <c r="L78" s="41">
        <v>506.53170082238506</v>
      </c>
      <c r="M78" s="41">
        <v>525.94224187255918</v>
      </c>
      <c r="N78" s="41">
        <v>501.77445424000251</v>
      </c>
      <c r="O78" s="41">
        <v>516.85099667931104</v>
      </c>
      <c r="P78" s="41">
        <v>489.1152884166442</v>
      </c>
      <c r="Q78" s="41">
        <v>472.9859077383403</v>
      </c>
      <c r="R78" s="41">
        <v>502.09343228487506</v>
      </c>
      <c r="S78" s="41">
        <v>521.30787400074053</v>
      </c>
      <c r="T78" s="41">
        <v>545.34681637697213</v>
      </c>
      <c r="U78" s="41">
        <v>528.57803431430671</v>
      </c>
      <c r="V78" s="41">
        <v>557.24059527893246</v>
      </c>
      <c r="W78" s="41">
        <v>587.47368276809061</v>
      </c>
      <c r="DA78" s="59" t="s">
        <v>1014</v>
      </c>
    </row>
    <row r="79" spans="1:105" ht="12" customHeight="1" x14ac:dyDescent="0.25">
      <c r="A79" s="32" t="s">
        <v>25</v>
      </c>
      <c r="B79" s="42">
        <v>35.264445502208638</v>
      </c>
      <c r="C79" s="42">
        <v>35.546404524229423</v>
      </c>
      <c r="D79" s="42">
        <v>35.745505996227315</v>
      </c>
      <c r="E79" s="42">
        <v>35.887545421180825</v>
      </c>
      <c r="F79" s="42">
        <v>36.000789575328731</v>
      </c>
      <c r="G79" s="42">
        <v>36.073146591158398</v>
      </c>
      <c r="H79" s="42">
        <v>36.155220232251004</v>
      </c>
      <c r="I79" s="42">
        <v>36.173693577140028</v>
      </c>
      <c r="J79" s="42">
        <v>36.076944784705319</v>
      </c>
      <c r="K79" s="42">
        <v>35.896253581971848</v>
      </c>
      <c r="L79" s="42">
        <v>35.480968756836766</v>
      </c>
      <c r="M79" s="42">
        <v>36.806261773223888</v>
      </c>
      <c r="N79" s="42">
        <v>35.06555279973788</v>
      </c>
      <c r="O79" s="42">
        <v>36.052391059314516</v>
      </c>
      <c r="P79" s="42">
        <v>34.040590511711621</v>
      </c>
      <c r="Q79" s="42">
        <v>32.830884233528479</v>
      </c>
      <c r="R79" s="42">
        <v>35.33625026972765</v>
      </c>
      <c r="S79" s="42">
        <v>36.049212108634393</v>
      </c>
      <c r="T79" s="42">
        <v>37.334269129890629</v>
      </c>
      <c r="U79" s="42">
        <v>36.172950816274081</v>
      </c>
      <c r="V79" s="42">
        <v>38.146321228090962</v>
      </c>
      <c r="W79" s="42">
        <v>40.392839121521725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56.941492186761991</v>
      </c>
      <c r="C83" s="29">
        <v>56.239960298744933</v>
      </c>
      <c r="D83" s="29">
        <v>55.427770703725251</v>
      </c>
      <c r="E83" s="29">
        <v>54.560864571181988</v>
      </c>
      <c r="F83" s="29">
        <v>53.557727207940282</v>
      </c>
      <c r="G83" s="29">
        <v>52.359793329271035</v>
      </c>
      <c r="H83" s="29">
        <v>51.055800072789452</v>
      </c>
      <c r="I83" s="29">
        <v>49.746349587939207</v>
      </c>
      <c r="J83" s="29">
        <v>48.427462558077998</v>
      </c>
      <c r="K83" s="29">
        <v>46.736402345833532</v>
      </c>
      <c r="L83" s="29">
        <v>45.087541860912488</v>
      </c>
      <c r="M83" s="29">
        <v>44.333576188833568</v>
      </c>
      <c r="N83" s="29">
        <v>43.145877776160667</v>
      </c>
      <c r="O83" s="29">
        <v>41.592196119109126</v>
      </c>
      <c r="P83" s="29">
        <v>39.878453072610412</v>
      </c>
      <c r="Q83" s="29">
        <v>37.936196752388483</v>
      </c>
      <c r="R83" s="29">
        <v>35.989944090120368</v>
      </c>
      <c r="S83" s="29">
        <v>34.12082421583937</v>
      </c>
      <c r="T83" s="29">
        <v>32.176020261667269</v>
      </c>
      <c r="U83" s="29">
        <v>30.799693186693741</v>
      </c>
      <c r="V83" s="29">
        <v>29.719512649501969</v>
      </c>
      <c r="W83" s="29">
        <v>28.832589279257732</v>
      </c>
      <c r="DA83" s="58" t="s">
        <v>1016</v>
      </c>
    </row>
    <row r="84" spans="1:105" ht="12" customHeight="1" x14ac:dyDescent="0.25">
      <c r="A84" s="28" t="s">
        <v>47</v>
      </c>
      <c r="B84" s="29">
        <v>877.57951057857997</v>
      </c>
      <c r="C84" s="29">
        <v>871.93884514101364</v>
      </c>
      <c r="D84" s="29">
        <v>859.83975341505709</v>
      </c>
      <c r="E84" s="29">
        <v>844.51691290720794</v>
      </c>
      <c r="F84" s="29">
        <v>825.601225194172</v>
      </c>
      <c r="G84" s="29">
        <v>805.65903198761157</v>
      </c>
      <c r="H84" s="29">
        <v>781.01724540488885</v>
      </c>
      <c r="I84" s="29">
        <v>757.61361654214227</v>
      </c>
      <c r="J84" s="29">
        <v>733.79735723165186</v>
      </c>
      <c r="K84" s="29">
        <v>702.64819979016011</v>
      </c>
      <c r="L84" s="29">
        <v>669.30760668798268</v>
      </c>
      <c r="M84" s="29">
        <v>639.6597464099093</v>
      </c>
      <c r="N84" s="29">
        <v>607.92963376114756</v>
      </c>
      <c r="O84" s="29">
        <v>577.68029825685892</v>
      </c>
      <c r="P84" s="29">
        <v>547.90499677098046</v>
      </c>
      <c r="Q84" s="29">
        <v>515.34131398297791</v>
      </c>
      <c r="R84" s="29">
        <v>491.20411735552432</v>
      </c>
      <c r="S84" s="29">
        <v>473.18218299739016</v>
      </c>
      <c r="T84" s="29">
        <v>456.89209084483969</v>
      </c>
      <c r="U84" s="29">
        <v>438.20526975957301</v>
      </c>
      <c r="V84" s="29">
        <v>422.3078529141178</v>
      </c>
      <c r="W84" s="29">
        <v>404.61467960625203</v>
      </c>
      <c r="DA84" s="58" t="s">
        <v>1017</v>
      </c>
    </row>
    <row r="85" spans="1:105" ht="12" customHeight="1" x14ac:dyDescent="0.25">
      <c r="A85" s="28" t="s">
        <v>46</v>
      </c>
      <c r="B85" s="29">
        <v>1902.1145375988528</v>
      </c>
      <c r="C85" s="29">
        <v>1886.1204445540855</v>
      </c>
      <c r="D85" s="29">
        <v>1863.836065821165</v>
      </c>
      <c r="E85" s="29">
        <v>1840.917613817435</v>
      </c>
      <c r="F85" s="29">
        <v>1801.3233644080594</v>
      </c>
      <c r="G85" s="29">
        <v>1765.6863945136713</v>
      </c>
      <c r="H85" s="29">
        <v>1724.4608227974927</v>
      </c>
      <c r="I85" s="29">
        <v>1692.260954345581</v>
      </c>
      <c r="J85" s="29">
        <v>1664.3859735219137</v>
      </c>
      <c r="K85" s="29">
        <v>1643.1204555182978</v>
      </c>
      <c r="L85" s="29">
        <v>1620.4941076617308</v>
      </c>
      <c r="M85" s="29">
        <v>1599.1975512938825</v>
      </c>
      <c r="N85" s="29">
        <v>1560.9811496233008</v>
      </c>
      <c r="O85" s="29">
        <v>1501.6442043527591</v>
      </c>
      <c r="P85" s="29">
        <v>1428.6378711056141</v>
      </c>
      <c r="Q85" s="29">
        <v>1353.6439133459169</v>
      </c>
      <c r="R85" s="29">
        <v>1264.263688723983</v>
      </c>
      <c r="S85" s="29">
        <v>1190.3189682781965</v>
      </c>
      <c r="T85" s="29">
        <v>1099.3088946214516</v>
      </c>
      <c r="U85" s="29">
        <v>1022.2514228542104</v>
      </c>
      <c r="V85" s="29">
        <v>963.60508716224615</v>
      </c>
      <c r="W85" s="29">
        <v>926.75666601235423</v>
      </c>
      <c r="DA85" s="58" t="s">
        <v>1018</v>
      </c>
    </row>
    <row r="86" spans="1:105" ht="12" customHeight="1" x14ac:dyDescent="0.25">
      <c r="A86" s="28" t="s">
        <v>45</v>
      </c>
      <c r="B86" s="29">
        <v>722.15494282726593</v>
      </c>
      <c r="C86" s="29">
        <v>712.96725724613054</v>
      </c>
      <c r="D86" s="29">
        <v>696.80103989064219</v>
      </c>
      <c r="E86" s="29">
        <v>680.89821114242534</v>
      </c>
      <c r="F86" s="29">
        <v>667.28632603189101</v>
      </c>
      <c r="G86" s="29">
        <v>654.04560323895987</v>
      </c>
      <c r="H86" s="29">
        <v>638.54034403010019</v>
      </c>
      <c r="I86" s="29">
        <v>625.41649807117585</v>
      </c>
      <c r="J86" s="29">
        <v>612.63588698492902</v>
      </c>
      <c r="K86" s="29">
        <v>599.35862391422495</v>
      </c>
      <c r="L86" s="29">
        <v>583.46843898084808</v>
      </c>
      <c r="M86" s="29">
        <v>572.46363676975773</v>
      </c>
      <c r="N86" s="29">
        <v>559.60585316766981</v>
      </c>
      <c r="O86" s="29">
        <v>545.78673622001054</v>
      </c>
      <c r="P86" s="29">
        <v>532.27472183410646</v>
      </c>
      <c r="Q86" s="29">
        <v>518.28084271058083</v>
      </c>
      <c r="R86" s="29">
        <v>508.34484172628294</v>
      </c>
      <c r="S86" s="29">
        <v>496.97175671177251</v>
      </c>
      <c r="T86" s="29">
        <v>485.57215896632698</v>
      </c>
      <c r="U86" s="29">
        <v>475.58041773629265</v>
      </c>
      <c r="V86" s="29">
        <v>466.5171216811986</v>
      </c>
      <c r="W86" s="29">
        <v>456.52399020857524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412.34528152634954</v>
      </c>
      <c r="C88" s="29">
        <v>407.23804036097425</v>
      </c>
      <c r="D88" s="29">
        <v>400.52063770679848</v>
      </c>
      <c r="E88" s="29">
        <v>392.70488825291886</v>
      </c>
      <c r="F88" s="29">
        <v>384.42093917209525</v>
      </c>
      <c r="G88" s="29">
        <v>374.43720248439172</v>
      </c>
      <c r="H88" s="29">
        <v>362.01178710688771</v>
      </c>
      <c r="I88" s="29">
        <v>346.69027556159097</v>
      </c>
      <c r="J88" s="29">
        <v>329.34034083521112</v>
      </c>
      <c r="K88" s="29">
        <v>313.87460457249711</v>
      </c>
      <c r="L88" s="29">
        <v>295.96636229658475</v>
      </c>
      <c r="M88" s="29">
        <v>283.90689341340487</v>
      </c>
      <c r="N88" s="29">
        <v>272.58658985878031</v>
      </c>
      <c r="O88" s="29">
        <v>261.27819276052759</v>
      </c>
      <c r="P88" s="29">
        <v>246.16609443083883</v>
      </c>
      <c r="Q88" s="29">
        <v>223.2062372386697</v>
      </c>
      <c r="R88" s="29">
        <v>203.56052317738968</v>
      </c>
      <c r="S88" s="29">
        <v>186.89157300911936</v>
      </c>
      <c r="T88" s="29">
        <v>170.67786653112631</v>
      </c>
      <c r="U88" s="29">
        <v>163.26765775711303</v>
      </c>
      <c r="V88" s="29">
        <v>156.28442040535123</v>
      </c>
      <c r="W88" s="29">
        <v>150.49026241786933</v>
      </c>
      <c r="DA88" s="58" t="s">
        <v>1020</v>
      </c>
    </row>
    <row r="89" spans="1:105" ht="12" customHeight="1" x14ac:dyDescent="0.25">
      <c r="A89" s="28" t="s">
        <v>27</v>
      </c>
      <c r="B89" s="29">
        <v>394.70325310159569</v>
      </c>
      <c r="C89" s="29">
        <v>385.56264276797339</v>
      </c>
      <c r="D89" s="29">
        <v>375.07642556884167</v>
      </c>
      <c r="E89" s="29">
        <v>363.22929424735094</v>
      </c>
      <c r="F89" s="29">
        <v>350.69955331530434</v>
      </c>
      <c r="G89" s="29">
        <v>335.12571278978334</v>
      </c>
      <c r="H89" s="29">
        <v>321.24626653916187</v>
      </c>
      <c r="I89" s="29">
        <v>306.99878370916923</v>
      </c>
      <c r="J89" s="29">
        <v>290.44967738984809</v>
      </c>
      <c r="K89" s="29">
        <v>276.05349759293574</v>
      </c>
      <c r="L89" s="29">
        <v>256.86958681875097</v>
      </c>
      <c r="M89" s="29">
        <v>242.2185546016608</v>
      </c>
      <c r="N89" s="29">
        <v>229.2197303800782</v>
      </c>
      <c r="O89" s="29">
        <v>213.94239419520466</v>
      </c>
      <c r="P89" s="29">
        <v>201.10351194983704</v>
      </c>
      <c r="Q89" s="29">
        <v>184.62833922060167</v>
      </c>
      <c r="R89" s="29">
        <v>177.56366178707435</v>
      </c>
      <c r="S89" s="29">
        <v>172.68417906405912</v>
      </c>
      <c r="T89" s="29">
        <v>169.34276638436992</v>
      </c>
      <c r="U89" s="29">
        <v>167.37784441086066</v>
      </c>
      <c r="V89" s="29">
        <v>165.19144978921403</v>
      </c>
      <c r="W89" s="29">
        <v>163.64602160306393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76.627974902903105</v>
      </c>
      <c r="C91" s="31">
        <v>76.093422789209299</v>
      </c>
      <c r="D91" s="31">
        <v>75.098237462028493</v>
      </c>
      <c r="E91" s="31">
        <v>73.699729492093965</v>
      </c>
      <c r="F91" s="31">
        <v>72.026031525476995</v>
      </c>
      <c r="G91" s="31">
        <v>70.312627380990719</v>
      </c>
      <c r="H91" s="31">
        <v>68.676088767255195</v>
      </c>
      <c r="I91" s="31">
        <v>66.735460723779255</v>
      </c>
      <c r="J91" s="31">
        <v>64.68466607619871</v>
      </c>
      <c r="K91" s="31">
        <v>61.962302804392657</v>
      </c>
      <c r="L91" s="31">
        <v>58.362900238071688</v>
      </c>
      <c r="M91" s="31">
        <v>54.816023519790917</v>
      </c>
      <c r="N91" s="31">
        <v>51.558827972971578</v>
      </c>
      <c r="O91" s="31">
        <v>49.268749234528684</v>
      </c>
      <c r="P91" s="31">
        <v>47.047560044422859</v>
      </c>
      <c r="Q91" s="31">
        <v>43.973057306783971</v>
      </c>
      <c r="R91" s="31">
        <v>40.831274567744593</v>
      </c>
      <c r="S91" s="31">
        <v>37.885026851509117</v>
      </c>
      <c r="T91" s="31">
        <v>34.664156258117742</v>
      </c>
      <c r="U91" s="31">
        <v>31.669632669336281</v>
      </c>
      <c r="V91" s="31">
        <v>29.120808560119066</v>
      </c>
      <c r="W91" s="31">
        <v>26.849060590120423</v>
      </c>
      <c r="DA91" s="59" t="s">
        <v>1022</v>
      </c>
    </row>
    <row r="92" spans="1:105" ht="12" customHeight="1" x14ac:dyDescent="0.25">
      <c r="A92" s="32" t="s">
        <v>25</v>
      </c>
      <c r="B92" s="33">
        <v>9964.2602634076229</v>
      </c>
      <c r="C92" s="33">
        <v>9818.8523660646115</v>
      </c>
      <c r="D92" s="33">
        <v>9664.8782416097456</v>
      </c>
      <c r="E92" s="33">
        <v>9503.2661184574372</v>
      </c>
      <c r="F92" s="33">
        <v>9361.4393160027066</v>
      </c>
      <c r="G92" s="33">
        <v>9227.0882494119032</v>
      </c>
      <c r="H92" s="33">
        <v>9089.6831509083713</v>
      </c>
      <c r="I92" s="33">
        <v>8952.5810223493263</v>
      </c>
      <c r="J92" s="33">
        <v>8819.7532332757964</v>
      </c>
      <c r="K92" s="33">
        <v>8716.8223135192493</v>
      </c>
      <c r="L92" s="33">
        <v>8560.6456357766583</v>
      </c>
      <c r="M92" s="33">
        <v>8435.0320024994362</v>
      </c>
      <c r="N92" s="33">
        <v>8302.5909460504045</v>
      </c>
      <c r="O92" s="33">
        <v>8180.3716524615575</v>
      </c>
      <c r="P92" s="33">
        <v>8040.0892031101366</v>
      </c>
      <c r="Q92" s="33">
        <v>7901.3485746740243</v>
      </c>
      <c r="R92" s="33">
        <v>7755.6753178172939</v>
      </c>
      <c r="S92" s="33">
        <v>7582.7178746771287</v>
      </c>
      <c r="T92" s="33">
        <v>7364.9526940548712</v>
      </c>
      <c r="U92" s="33">
        <v>7224.3187870989304</v>
      </c>
      <c r="V92" s="33">
        <v>7099.6003404461389</v>
      </c>
      <c r="W92" s="33">
        <v>6986.4030560405918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44.936876189419756</v>
      </c>
      <c r="D96" s="29">
        <v>42.428978063282635</v>
      </c>
      <c r="E96" s="29">
        <v>40.233225348019403</v>
      </c>
      <c r="F96" s="29">
        <v>38.757910768405644</v>
      </c>
      <c r="G96" s="29">
        <v>37.476659788789739</v>
      </c>
      <c r="H96" s="29">
        <v>36.338523694150844</v>
      </c>
      <c r="I96" s="29">
        <v>34.99808715831238</v>
      </c>
      <c r="J96" s="29">
        <v>33.686857563619135</v>
      </c>
      <c r="K96" s="29">
        <v>32.061126387442847</v>
      </c>
      <c r="L96" s="29">
        <v>30.512012042831117</v>
      </c>
      <c r="M96" s="29">
        <v>29.835075872744007</v>
      </c>
      <c r="N96" s="29">
        <v>28.816728755366363</v>
      </c>
      <c r="O96" s="29">
        <v>27.671143720261128</v>
      </c>
      <c r="P96" s="29">
        <v>26.131587770261646</v>
      </c>
      <c r="Q96" s="29">
        <v>24.699137150875021</v>
      </c>
      <c r="R96" s="29">
        <v>24.032915554371499</v>
      </c>
      <c r="S96" s="29">
        <v>23.581239417537851</v>
      </c>
      <c r="T96" s="29">
        <v>23.115180195509751</v>
      </c>
      <c r="U96" s="29">
        <v>22.615035855126298</v>
      </c>
      <c r="V96" s="29">
        <v>22.605677708902235</v>
      </c>
      <c r="W96" s="29">
        <v>22.416970805150978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788.46393526484667</v>
      </c>
      <c r="D97" s="29">
        <v>687.44485752071535</v>
      </c>
      <c r="E97" s="29">
        <v>637.4523315174315</v>
      </c>
      <c r="F97" s="29">
        <v>615.36738827508248</v>
      </c>
      <c r="G97" s="29">
        <v>592.41840361007644</v>
      </c>
      <c r="H97" s="29">
        <v>570.01374532226669</v>
      </c>
      <c r="I97" s="29">
        <v>546.65204993075577</v>
      </c>
      <c r="J97" s="29">
        <v>526.06781992085951</v>
      </c>
      <c r="K97" s="29">
        <v>494.49897066682553</v>
      </c>
      <c r="L97" s="29">
        <v>457.39697985533013</v>
      </c>
      <c r="M97" s="29">
        <v>427.40136916196224</v>
      </c>
      <c r="N97" s="29">
        <v>411.77140278723294</v>
      </c>
      <c r="O97" s="29">
        <v>377.8100383667342</v>
      </c>
      <c r="P97" s="29">
        <v>367.84167635492179</v>
      </c>
      <c r="Q97" s="29">
        <v>360.68158690045937</v>
      </c>
      <c r="R97" s="29">
        <v>356.33073803357235</v>
      </c>
      <c r="S97" s="29">
        <v>350.86837018233047</v>
      </c>
      <c r="T97" s="29">
        <v>344.80490243601491</v>
      </c>
      <c r="U97" s="29">
        <v>338.62850881389147</v>
      </c>
      <c r="V97" s="29">
        <v>332.80133564581149</v>
      </c>
      <c r="W97" s="29">
        <v>330.89074886299392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1779.9159538321774</v>
      </c>
      <c r="D98" s="29">
        <v>1724.4442453879251</v>
      </c>
      <c r="E98" s="29">
        <v>1672.4135150993736</v>
      </c>
      <c r="F98" s="29">
        <v>1635.3241301998123</v>
      </c>
      <c r="G98" s="29">
        <v>1605.0464873193957</v>
      </c>
      <c r="H98" s="29">
        <v>1574.6952978973895</v>
      </c>
      <c r="I98" s="29">
        <v>1549.5996907461067</v>
      </c>
      <c r="J98" s="29">
        <v>1520.2115927718955</v>
      </c>
      <c r="K98" s="29">
        <v>1498.1439408125427</v>
      </c>
      <c r="L98" s="29">
        <v>1466.7791355575735</v>
      </c>
      <c r="M98" s="29">
        <v>1393.3136712844801</v>
      </c>
      <c r="N98" s="29">
        <v>1297.0477730184737</v>
      </c>
      <c r="O98" s="29">
        <v>1197.7341677353538</v>
      </c>
      <c r="P98" s="29">
        <v>1046.9143671374413</v>
      </c>
      <c r="Q98" s="29">
        <v>880.12015075354111</v>
      </c>
      <c r="R98" s="29">
        <v>831.49287548825282</v>
      </c>
      <c r="S98" s="29">
        <v>808.69067101209021</v>
      </c>
      <c r="T98" s="29">
        <v>795.06049715784673</v>
      </c>
      <c r="U98" s="29">
        <v>776.92642146074354</v>
      </c>
      <c r="V98" s="29">
        <v>768.36505429410408</v>
      </c>
      <c r="W98" s="29">
        <v>756.46052856798337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624.67511374342178</v>
      </c>
      <c r="D99" s="29">
        <v>593.99328589384493</v>
      </c>
      <c r="E99" s="29">
        <v>580.48116464524708</v>
      </c>
      <c r="F99" s="29">
        <v>566.80105700576655</v>
      </c>
      <c r="G99" s="29">
        <v>557.27887617265935</v>
      </c>
      <c r="H99" s="29">
        <v>544.22532635074492</v>
      </c>
      <c r="I99" s="29">
        <v>534.75163769009782</v>
      </c>
      <c r="J99" s="29">
        <v>521.61184236026565</v>
      </c>
      <c r="K99" s="29">
        <v>500.70600153845658</v>
      </c>
      <c r="L99" s="29">
        <v>487.44644436481133</v>
      </c>
      <c r="M99" s="29">
        <v>469.78905439590932</v>
      </c>
      <c r="N99" s="29">
        <v>465.31259928107647</v>
      </c>
      <c r="O99" s="29">
        <v>452.4416308673284</v>
      </c>
      <c r="P99" s="29">
        <v>450.98464434603909</v>
      </c>
      <c r="Q99" s="29">
        <v>449.91984815595265</v>
      </c>
      <c r="R99" s="29">
        <v>445.61287157876006</v>
      </c>
      <c r="S99" s="29">
        <v>439.8889415662257</v>
      </c>
      <c r="T99" s="29">
        <v>432.61781166316166</v>
      </c>
      <c r="U99" s="29">
        <v>425.51748274272143</v>
      </c>
      <c r="V99" s="29">
        <v>418.73601077228864</v>
      </c>
      <c r="W99" s="29">
        <v>416.00946145543946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380.37304048496668</v>
      </c>
      <c r="D101" s="29">
        <v>368.88286971816461</v>
      </c>
      <c r="E101" s="29">
        <v>360.05265109813752</v>
      </c>
      <c r="F101" s="29">
        <v>347.44760905930991</v>
      </c>
      <c r="G101" s="29">
        <v>333.10137405678262</v>
      </c>
      <c r="H101" s="29">
        <v>321.89368647365569</v>
      </c>
      <c r="I101" s="29">
        <v>305.90606087690503</v>
      </c>
      <c r="J101" s="29">
        <v>290.65224908282187</v>
      </c>
      <c r="K101" s="29">
        <v>273.23601040135821</v>
      </c>
      <c r="L101" s="29">
        <v>253.02768470445142</v>
      </c>
      <c r="M101" s="29">
        <v>231.98844952821992</v>
      </c>
      <c r="N101" s="29">
        <v>225.69729481999815</v>
      </c>
      <c r="O101" s="29">
        <v>213.14845279949861</v>
      </c>
      <c r="P101" s="29">
        <v>196.0998785767392</v>
      </c>
      <c r="Q101" s="29">
        <v>166.58567330120783</v>
      </c>
      <c r="R101" s="29">
        <v>149.37757769572525</v>
      </c>
      <c r="S101" s="29">
        <v>145.99007413639345</v>
      </c>
      <c r="T101" s="29">
        <v>142.027843601895</v>
      </c>
      <c r="U101" s="29">
        <v>138.19641811568411</v>
      </c>
      <c r="V101" s="29">
        <v>136.56579064262871</v>
      </c>
      <c r="W101" s="29">
        <v>135.4080109639452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359.75014531772462</v>
      </c>
      <c r="D102" s="29">
        <v>347.30463481716174</v>
      </c>
      <c r="E102" s="29">
        <v>338.38124432410996</v>
      </c>
      <c r="F102" s="29">
        <v>324.76283199600954</v>
      </c>
      <c r="G102" s="29">
        <v>309.22668499878307</v>
      </c>
      <c r="H102" s="29">
        <v>295.22224616637976</v>
      </c>
      <c r="I102" s="29">
        <v>276.99158937500277</v>
      </c>
      <c r="J102" s="29">
        <v>262.84156116739678</v>
      </c>
      <c r="K102" s="29">
        <v>248.63108216806665</v>
      </c>
      <c r="L102" s="29">
        <v>228.55618389567192</v>
      </c>
      <c r="M102" s="29">
        <v>213.97420210132242</v>
      </c>
      <c r="N102" s="29">
        <v>202.34233998909622</v>
      </c>
      <c r="O102" s="29">
        <v>186.68603666085593</v>
      </c>
      <c r="P102" s="29">
        <v>176.70716977350745</v>
      </c>
      <c r="Q102" s="29">
        <v>169.7330025144708</v>
      </c>
      <c r="R102" s="29">
        <v>169.1371474739278</v>
      </c>
      <c r="S102" s="29">
        <v>168.00623641825004</v>
      </c>
      <c r="T102" s="29">
        <v>166.0244309778445</v>
      </c>
      <c r="U102" s="29">
        <v>163.85494927046088</v>
      </c>
      <c r="V102" s="29">
        <v>161.84864060949852</v>
      </c>
      <c r="W102" s="29">
        <v>160.45639802172963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74.586786818890744</v>
      </c>
      <c r="D104" s="31">
        <v>72.73540787416232</v>
      </c>
      <c r="E104" s="31">
        <v>71.002199001319838</v>
      </c>
      <c r="F104" s="31">
        <v>69.239381001428939</v>
      </c>
      <c r="G104" s="31">
        <v>67.591592481778875</v>
      </c>
      <c r="H104" s="31">
        <v>65.941936966664301</v>
      </c>
      <c r="I104" s="31">
        <v>63.499048779808383</v>
      </c>
      <c r="J104" s="31">
        <v>60.940245343531522</v>
      </c>
      <c r="K104" s="31">
        <v>56.713850630611645</v>
      </c>
      <c r="L104" s="31">
        <v>51.569012862573096</v>
      </c>
      <c r="M104" s="31">
        <v>48.508395817868845</v>
      </c>
      <c r="N104" s="31">
        <v>46.021858588116835</v>
      </c>
      <c r="O104" s="31">
        <v>43.430088880272237</v>
      </c>
      <c r="P104" s="31">
        <v>40.126519211581481</v>
      </c>
      <c r="Q104" s="31">
        <v>36.241533586450615</v>
      </c>
      <c r="R104" s="31">
        <v>29.796602603205915</v>
      </c>
      <c r="S104" s="31">
        <v>23.586663119626959</v>
      </c>
      <c r="T104" s="31">
        <v>18.443388964829044</v>
      </c>
      <c r="U104" s="31">
        <v>14.719921435985668</v>
      </c>
      <c r="V104" s="31">
        <v>13.091900487647404</v>
      </c>
      <c r="W104" s="31">
        <v>12.265334235927613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9159.1462465245131</v>
      </c>
      <c r="D105" s="33">
        <v>8976.8378232904088</v>
      </c>
      <c r="E105" s="33">
        <v>8857.7954799130712</v>
      </c>
      <c r="F105" s="33">
        <v>8802.2405659393771</v>
      </c>
      <c r="G105" s="33">
        <v>8770.1347354626996</v>
      </c>
      <c r="H105" s="33">
        <v>8713.5616338050295</v>
      </c>
      <c r="I105" s="33">
        <v>8651.5928046298395</v>
      </c>
      <c r="J105" s="33">
        <v>8602.1658083168641</v>
      </c>
      <c r="K105" s="33">
        <v>8450.8518224530908</v>
      </c>
      <c r="L105" s="33">
        <v>8137.0442801884983</v>
      </c>
      <c r="M105" s="33">
        <v>7924.2094837239192</v>
      </c>
      <c r="N105" s="33">
        <v>7706.2829745308454</v>
      </c>
      <c r="O105" s="33">
        <v>7670.766131191871</v>
      </c>
      <c r="P105" s="33">
        <v>7396.532676795201</v>
      </c>
      <c r="Q105" s="33">
        <v>7377.7342589396458</v>
      </c>
      <c r="R105" s="33">
        <v>7262.2902601897067</v>
      </c>
      <c r="S105" s="33">
        <v>7123.9470343220728</v>
      </c>
      <c r="T105" s="33">
        <v>6971.2334556186761</v>
      </c>
      <c r="U105" s="33">
        <v>6815.8149606886336</v>
      </c>
      <c r="V105" s="33">
        <v>6667.4400982124462</v>
      </c>
      <c r="W105" s="33">
        <v>6563.8465303006606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1.8390004546012138</v>
      </c>
      <c r="C109" s="43">
        <f>C31/RES_summary!C$6</f>
        <v>1.8380002465575125</v>
      </c>
      <c r="D109" s="43">
        <f>D31/RES_summary!D$6</f>
        <v>1.8309999416711362</v>
      </c>
      <c r="E109" s="43">
        <f>E31/RES_summary!E$6</f>
        <v>1.8180007041466888</v>
      </c>
      <c r="F109" s="43">
        <f>F31/RES_summary!F$6</f>
        <v>1.811000102563094</v>
      </c>
      <c r="G109" s="43">
        <f>G31/RES_summary!G$6</f>
        <v>1.8190003616111381</v>
      </c>
      <c r="H109" s="43">
        <f>H31/RES_summary!H$6</f>
        <v>1.8040002948821563</v>
      </c>
      <c r="I109" s="43">
        <f>I31/RES_summary!I$6</f>
        <v>1.8010003534150414</v>
      </c>
      <c r="J109" s="43">
        <f>J31/RES_summary!J$6</f>
        <v>1.7910003451257976</v>
      </c>
      <c r="K109" s="43">
        <f>K31/RES_summary!K$6</f>
        <v>1.7859996037916877</v>
      </c>
      <c r="L109" s="43">
        <f>L31/RES_summary!L$6</f>
        <v>1.7620000175361024</v>
      </c>
      <c r="M109" s="43">
        <f>M31/RES_summary!M$6</f>
        <v>1.6718732730711485</v>
      </c>
      <c r="N109" s="43">
        <f>N31/RES_summary!N$6</f>
        <v>1.6059997341148893</v>
      </c>
      <c r="O109" s="43">
        <f>O31/RES_summary!O$6</f>
        <v>1.5894502889676059</v>
      </c>
      <c r="P109" s="43">
        <f>P31/RES_summary!P$6</f>
        <v>1.5893279219795862</v>
      </c>
      <c r="Q109" s="43">
        <f>Q31/RES_summary!Q$6</f>
        <v>1.5919998655157053</v>
      </c>
      <c r="R109" s="43">
        <f>R31/RES_summary!R$6</f>
        <v>1.5953073587089039</v>
      </c>
      <c r="S109" s="43">
        <f>S31/RES_summary!S$6</f>
        <v>1.6020526286237879</v>
      </c>
      <c r="T109" s="43">
        <f>T31/RES_summary!T$6</f>
        <v>1.6080001143520113</v>
      </c>
      <c r="U109" s="43">
        <f>U31/RES_summary!U$6</f>
        <v>1.6127458179951051</v>
      </c>
      <c r="V109" s="43">
        <f>V31/RES_summary!V$6</f>
        <v>1.6173670833841334</v>
      </c>
      <c r="W109" s="43">
        <f>W31/RES_summary!W$6</f>
        <v>1.6219334732721209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0.96900052676013648</v>
      </c>
      <c r="C110" s="43">
        <f>C32/RES_summary!C$6</f>
        <v>0.96500030102952095</v>
      </c>
      <c r="D110" s="43">
        <f>D32/RES_summary!D$6</f>
        <v>0.96000062596829472</v>
      </c>
      <c r="E110" s="43">
        <f>E32/RES_summary!E$6</f>
        <v>0.95599931564859975</v>
      </c>
      <c r="F110" s="43">
        <f>F32/RES_summary!F$6</f>
        <v>0.96099932982745517</v>
      </c>
      <c r="G110" s="43">
        <f>G32/RES_summary!G$6</f>
        <v>0.96399944711192775</v>
      </c>
      <c r="H110" s="43">
        <f>H32/RES_summary!H$6</f>
        <v>0.96599981433345716</v>
      </c>
      <c r="I110" s="43">
        <f>I32/RES_summary!I$6</f>
        <v>0.96700020773250528</v>
      </c>
      <c r="J110" s="43">
        <f>J32/RES_summary!J$6</f>
        <v>0.96400031447756085</v>
      </c>
      <c r="K110" s="43">
        <f>K32/RES_summary!K$6</f>
        <v>0.96899993655487804</v>
      </c>
      <c r="L110" s="43">
        <f>L32/RES_summary!L$6</f>
        <v>0.97100029686116296</v>
      </c>
      <c r="M110" s="43">
        <f>M32/RES_summary!M$6</f>
        <v>0.97480437970888867</v>
      </c>
      <c r="N110" s="43">
        <f>N32/RES_summary!N$6</f>
        <v>0.97599959995267738</v>
      </c>
      <c r="O110" s="43">
        <f>O32/RES_summary!O$6</f>
        <v>0.97212483594468591</v>
      </c>
      <c r="P110" s="43">
        <f>P32/RES_summary!P$6</f>
        <v>0.9669927613047824</v>
      </c>
      <c r="Q110" s="43">
        <f>Q32/RES_summary!Q$6</f>
        <v>0.96400023534751578</v>
      </c>
      <c r="R110" s="43">
        <f>R32/RES_summary!R$6</f>
        <v>0.96529857549925457</v>
      </c>
      <c r="S110" s="43">
        <f>S32/RES_summary!S$6</f>
        <v>0.96889518596347035</v>
      </c>
      <c r="T110" s="43">
        <f>T32/RES_summary!T$6</f>
        <v>0.97200043358470922</v>
      </c>
      <c r="U110" s="43">
        <f>U32/RES_summary!U$6</f>
        <v>0.97434104856495285</v>
      </c>
      <c r="V110" s="43">
        <f>V32/RES_summary!V$6</f>
        <v>0.9766123964849428</v>
      </c>
      <c r="W110" s="43">
        <f>W32/RES_summary!W$6</f>
        <v>0.97885347753350282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0.13000007215892281</v>
      </c>
      <c r="C111" s="43">
        <f>C33/RES_summary!C$6</f>
        <v>0.13899966456710522</v>
      </c>
      <c r="D111" s="43">
        <f>D33/RES_summary!D$6</f>
        <v>0.14900037131301117</v>
      </c>
      <c r="E111" s="43">
        <f>E33/RES_summary!E$6</f>
        <v>0.15599959843843453</v>
      </c>
      <c r="F111" s="43">
        <f>F33/RES_summary!F$6</f>
        <v>0.17700001545471278</v>
      </c>
      <c r="G111" s="43">
        <f>G33/RES_summary!G$6</f>
        <v>0.19699988411689395</v>
      </c>
      <c r="H111" s="43">
        <f>H33/RES_summary!H$6</f>
        <v>0.22399985801970249</v>
      </c>
      <c r="I111" s="43">
        <f>I33/RES_summary!I$6</f>
        <v>0.24599980036096894</v>
      </c>
      <c r="J111" s="43">
        <f>J33/RES_summary!J$6</f>
        <v>0.26199978412980995</v>
      </c>
      <c r="K111" s="43">
        <f>K33/RES_summary!K$6</f>
        <v>0.26199986793056257</v>
      </c>
      <c r="L111" s="43">
        <f>L33/RES_summary!L$6</f>
        <v>0.26000027556732425</v>
      </c>
      <c r="M111" s="43">
        <f>M33/RES_summary!M$6</f>
        <v>0.2566043968462321</v>
      </c>
      <c r="N111" s="43">
        <f>N33/RES_summary!N$6</f>
        <v>0.26200050493777921</v>
      </c>
      <c r="O111" s="43">
        <f>O33/RES_summary!O$6</f>
        <v>0.28168918501319107</v>
      </c>
      <c r="P111" s="43">
        <f>P33/RES_summary!P$6</f>
        <v>0.30571281461065514</v>
      </c>
      <c r="Q111" s="43">
        <f>Q33/RES_summary!Q$6</f>
        <v>0.32699976345173154</v>
      </c>
      <c r="R111" s="43">
        <f>R33/RES_summary!R$6</f>
        <v>0.34224366315854704</v>
      </c>
      <c r="S111" s="43">
        <f>S33/RES_summary!S$6</f>
        <v>0.35456405833183008</v>
      </c>
      <c r="T111" s="43">
        <f>T33/RES_summary!T$6</f>
        <v>0.36699967719380167</v>
      </c>
      <c r="U111" s="43">
        <f>U33/RES_summary!U$6</f>
        <v>0.37995998058952846</v>
      </c>
      <c r="V111" s="43">
        <f>V33/RES_summary!V$6</f>
        <v>0.3928414003957722</v>
      </c>
      <c r="W111" s="43">
        <f>W33/RES_summary!W$6</f>
        <v>0.40568707173989649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0.30099940108094064</v>
      </c>
      <c r="C112" s="43">
        <f>C34/RES_summary!C$6</f>
        <v>0.31500015768213002</v>
      </c>
      <c r="D112" s="43">
        <f>D34/RES_summary!D$6</f>
        <v>0.34399945370039736</v>
      </c>
      <c r="E112" s="43">
        <f>E34/RES_summary!E$6</f>
        <v>0.37500053023094032</v>
      </c>
      <c r="F112" s="43">
        <f>F34/RES_summary!F$6</f>
        <v>0.39899993958612279</v>
      </c>
      <c r="G112" s="43">
        <f>G34/RES_summary!G$6</f>
        <v>0.42299986457034594</v>
      </c>
      <c r="H112" s="43">
        <f>H34/RES_summary!H$6</f>
        <v>0.44999972696096635</v>
      </c>
      <c r="I112" s="43">
        <f>I34/RES_summary!I$6</f>
        <v>0.47300016996295885</v>
      </c>
      <c r="J112" s="43">
        <f>J34/RES_summary!J$6</f>
        <v>0.49299954294151116</v>
      </c>
      <c r="K112" s="43">
        <f>K34/RES_summary!K$6</f>
        <v>0.50199981613862632</v>
      </c>
      <c r="L112" s="43">
        <f>L34/RES_summary!L$6</f>
        <v>0.52000055113464849</v>
      </c>
      <c r="M112" s="43">
        <f>M34/RES_summary!M$6</f>
        <v>0.52256603155009751</v>
      </c>
      <c r="N112" s="43">
        <f>N34/RES_summary!N$6</f>
        <v>0.52800026344579787</v>
      </c>
      <c r="O112" s="43">
        <f>O34/RES_summary!O$6</f>
        <v>0.54107654218054502</v>
      </c>
      <c r="P112" s="43">
        <f>P34/RES_summary!P$6</f>
        <v>0.55651209982736172</v>
      </c>
      <c r="Q112" s="43">
        <f>Q34/RES_summary!Q$6</f>
        <v>0.57200012968128422</v>
      </c>
      <c r="R112" s="43">
        <f>R34/RES_summary!R$6</f>
        <v>0.58717603721125344</v>
      </c>
      <c r="S112" s="43">
        <f>S34/RES_summary!S$6</f>
        <v>0.60240265783270996</v>
      </c>
      <c r="T112" s="43">
        <f>T34/RES_summary!T$6</f>
        <v>0.61700057056888935</v>
      </c>
      <c r="U112" s="43">
        <f>U34/RES_summary!U$6</f>
        <v>0.63103537006205002</v>
      </c>
      <c r="V112" s="43">
        <f>V34/RES_summary!V$6</f>
        <v>0.6448636367899313</v>
      </c>
      <c r="W112" s="43">
        <f>W34/RES_summary!W$6</f>
        <v>0.65860243062669244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0.56419117570800481</v>
      </c>
      <c r="C114" s="43">
        <f>C36/RES_summary!C$6</f>
        <v>0.60359834826077263</v>
      </c>
      <c r="D114" s="43">
        <f>D36/RES_summary!D$6</f>
        <v>0.64807435999819107</v>
      </c>
      <c r="E114" s="43">
        <f>E36/RES_summary!E$6</f>
        <v>0.70073283826330368</v>
      </c>
      <c r="F114" s="43">
        <f>F36/RES_summary!F$6</f>
        <v>0.73784695981744419</v>
      </c>
      <c r="G114" s="43">
        <f>G36/RES_summary!G$6</f>
        <v>0.77652341462350949</v>
      </c>
      <c r="H114" s="43">
        <f>H36/RES_summary!H$6</f>
        <v>0.82870708998645515</v>
      </c>
      <c r="I114" s="43">
        <f>I36/RES_summary!I$6</f>
        <v>0.92222123724280047</v>
      </c>
      <c r="J114" s="43">
        <f>J36/RES_summary!J$6</f>
        <v>1.0576643733464035</v>
      </c>
      <c r="K114" s="43">
        <f>K36/RES_summary!K$6</f>
        <v>1.1892276309718299</v>
      </c>
      <c r="L114" s="43">
        <f>L36/RES_summary!L$6</f>
        <v>1.3786267600908599</v>
      </c>
      <c r="M114" s="43">
        <f>M36/RES_summary!M$6</f>
        <v>1.4296498405312645</v>
      </c>
      <c r="N114" s="43">
        <f>N36/RES_summary!N$6</f>
        <v>1.5024582806205002</v>
      </c>
      <c r="O114" s="43">
        <f>O36/RES_summary!O$6</f>
        <v>1.598968914500984</v>
      </c>
      <c r="P114" s="43">
        <f>P36/RES_summary!P$6</f>
        <v>1.7622901262991195</v>
      </c>
      <c r="Q114" s="43">
        <f>Q36/RES_summary!Q$6</f>
        <v>2.05707400434355</v>
      </c>
      <c r="R114" s="43">
        <f>R36/RES_summary!R$6</f>
        <v>2.2457970657537913</v>
      </c>
      <c r="S114" s="43">
        <f>S36/RES_summary!S$6</f>
        <v>2.4551159797267972</v>
      </c>
      <c r="T114" s="43">
        <f>T36/RES_summary!T$6</f>
        <v>2.6490439509486974</v>
      </c>
      <c r="U114" s="43">
        <f>U36/RES_summary!U$6</f>
        <v>2.7974995680391386</v>
      </c>
      <c r="V114" s="43">
        <f>V36/RES_summary!V$6</f>
        <v>2.9497150875026268</v>
      </c>
      <c r="W114" s="43">
        <f>W36/RES_summary!W$6</f>
        <v>3.0601597827808567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0.41199144888714651</v>
      </c>
      <c r="C115" s="43">
        <f>C37/RES_summary!C$6</f>
        <v>0.45075319892135429</v>
      </c>
      <c r="D115" s="43">
        <f>D37/RES_summary!D$6</f>
        <v>0.48245068008116448</v>
      </c>
      <c r="E115" s="43">
        <f>E37/RES_summary!E$6</f>
        <v>0.52534281512246017</v>
      </c>
      <c r="F115" s="43">
        <f>F37/RES_summary!F$6</f>
        <v>0.55060963481785874</v>
      </c>
      <c r="G115" s="43">
        <f>G37/RES_summary!G$6</f>
        <v>0.59480674322263827</v>
      </c>
      <c r="H115" s="43">
        <f>H37/RES_summary!H$6</f>
        <v>0.61343491505628622</v>
      </c>
      <c r="I115" s="43">
        <f>I37/RES_summary!I$6</f>
        <v>0.64172858707606351</v>
      </c>
      <c r="J115" s="43">
        <f>J37/RES_summary!J$6</f>
        <v>0.68779626715248265</v>
      </c>
      <c r="K115" s="43">
        <f>K37/RES_summary!K$6</f>
        <v>0.73386411407332575</v>
      </c>
      <c r="L115" s="43">
        <f>L37/RES_summary!L$6</f>
        <v>0.85124234161580226</v>
      </c>
      <c r="M115" s="43">
        <f>M37/RES_summary!M$6</f>
        <v>0.90467381690371429</v>
      </c>
      <c r="N115" s="43">
        <f>N37/RES_summary!N$6</f>
        <v>0.95854339026343516</v>
      </c>
      <c r="O115" s="43">
        <f>O37/RES_summary!O$6</f>
        <v>1.0465067941288793</v>
      </c>
      <c r="P115" s="43">
        <f>P37/RES_summary!P$6</f>
        <v>1.1324844766198934</v>
      </c>
      <c r="Q115" s="43">
        <f>Q37/RES_summary!Q$6</f>
        <v>1.3776084127975998</v>
      </c>
      <c r="R115" s="43">
        <f>R37/RES_summary!R$6</f>
        <v>1.5341786093578906</v>
      </c>
      <c r="S115" s="43">
        <f>S37/RES_summary!S$6</f>
        <v>1.7075149828553711</v>
      </c>
      <c r="T115" s="43">
        <f>T37/RES_summary!T$6</f>
        <v>1.8778572500794204</v>
      </c>
      <c r="U115" s="43">
        <f>U37/RES_summary!U$6</f>
        <v>2.02294892207011</v>
      </c>
      <c r="V115" s="43">
        <f>V37/RES_summary!V$6</f>
        <v>2.1757980205621501</v>
      </c>
      <c r="W115" s="43">
        <f>W37/RES_summary!W$6</f>
        <v>2.28729181178343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10.473195265133898</v>
      </c>
      <c r="C117" s="44">
        <f>C39/RES_summary!C$6</f>
        <v>10.701121447332158</v>
      </c>
      <c r="D117" s="44">
        <f>D39/RES_summary!D$6</f>
        <v>10.962643140183062</v>
      </c>
      <c r="E117" s="44">
        <f>E39/RES_summary!E$6</f>
        <v>11.298742427421212</v>
      </c>
      <c r="F117" s="44">
        <f>F39/RES_summary!F$6</f>
        <v>11.722960339423736</v>
      </c>
      <c r="G117" s="44">
        <f>G39/RES_summary!G$6</f>
        <v>12.1174341305663</v>
      </c>
      <c r="H117" s="44">
        <f>H39/RES_summary!H$6</f>
        <v>12.314662236564908</v>
      </c>
      <c r="I117" s="44">
        <f>I39/RES_summary!I$6</f>
        <v>12.774768393904376</v>
      </c>
      <c r="J117" s="44">
        <f>J39/RES_summary!J$6</f>
        <v>12.991340767510327</v>
      </c>
      <c r="K117" s="44">
        <f>K39/RES_summary!K$6</f>
        <v>13.145416778729146</v>
      </c>
      <c r="L117" s="44">
        <f>L39/RES_summary!L$6</f>
        <v>13.398884305428348</v>
      </c>
      <c r="M117" s="44">
        <f>M39/RES_summary!M$6</f>
        <v>13.641690284506813</v>
      </c>
      <c r="N117" s="44">
        <f>N39/RES_summary!N$6</f>
        <v>13.926418657803703</v>
      </c>
      <c r="O117" s="44">
        <f>O39/RES_summary!O$6</f>
        <v>14.162015921713976</v>
      </c>
      <c r="P117" s="44">
        <f>P39/RES_summary!P$6</f>
        <v>14.350412120097934</v>
      </c>
      <c r="Q117" s="44">
        <f>Q39/RES_summary!Q$6</f>
        <v>14.626604745812658</v>
      </c>
      <c r="R117" s="44">
        <f>R39/RES_summary!R$6</f>
        <v>14.844468657435783</v>
      </c>
      <c r="S117" s="44">
        <f>S39/RES_summary!S$6</f>
        <v>15.164862856777596</v>
      </c>
      <c r="T117" s="44">
        <f>T39/RES_summary!T$6</f>
        <v>15.442895769716699</v>
      </c>
      <c r="U117" s="44">
        <f>U39/RES_summary!U$6</f>
        <v>15.52882710912267</v>
      </c>
      <c r="V117" s="44">
        <f>V39/RES_summary!V$6</f>
        <v>15.820174082259319</v>
      </c>
      <c r="W117" s="44">
        <f>W39/RES_summary!W$6</f>
        <v>16.353610212300097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0.39602717600156251</v>
      </c>
      <c r="C118" s="45">
        <f>C40/RES_summary!C$6</f>
        <v>0.42358744337677584</v>
      </c>
      <c r="D118" s="45">
        <f>D40/RES_summary!D$6</f>
        <v>0.44741702377607812</v>
      </c>
      <c r="E118" s="45">
        <f>E40/RES_summary!E$6</f>
        <v>0.47504452592763236</v>
      </c>
      <c r="F118" s="45">
        <f>F40/RES_summary!F$6</f>
        <v>0.49253084353802506</v>
      </c>
      <c r="G118" s="45">
        <f>G40/RES_summary!G$6</f>
        <v>0.5072250184367052</v>
      </c>
      <c r="H118" s="45">
        <f>H40/RES_summary!H$6</f>
        <v>0.51751602981412315</v>
      </c>
      <c r="I118" s="45">
        <f>I40/RES_summary!I$6</f>
        <v>0.53382101369045909</v>
      </c>
      <c r="J118" s="45">
        <f>J40/RES_summary!J$6</f>
        <v>0.54571202187737289</v>
      </c>
      <c r="K118" s="45">
        <f>K40/RES_summary!K$6</f>
        <v>0.55144927027793467</v>
      </c>
      <c r="L118" s="45">
        <f>L40/RES_summary!L$6</f>
        <v>0.60142381999789629</v>
      </c>
      <c r="M118" s="45">
        <f>M40/RES_summary!M$6</f>
        <v>0.61832791517139019</v>
      </c>
      <c r="N118" s="45">
        <f>N40/RES_summary!N$6</f>
        <v>0.6332748471812002</v>
      </c>
      <c r="O118" s="45">
        <f>O40/RES_summary!O$6</f>
        <v>0.65647144526406387</v>
      </c>
      <c r="P118" s="45">
        <f>P40/RES_summary!P$6</f>
        <v>0.67301030342537216</v>
      </c>
      <c r="Q118" s="45">
        <f>Q40/RES_summary!Q$6</f>
        <v>0.69061022865080579</v>
      </c>
      <c r="R118" s="45">
        <f>R40/RES_summary!R$6</f>
        <v>0.72541447872060294</v>
      </c>
      <c r="S118" s="45">
        <f>S40/RES_summary!S$6</f>
        <v>0.7603677874766237</v>
      </c>
      <c r="T118" s="45">
        <f>T40/RES_summary!T$6</f>
        <v>0.8033028032991818</v>
      </c>
      <c r="U118" s="45">
        <f>U40/RES_summary!U$6</f>
        <v>0.83356012785833411</v>
      </c>
      <c r="V118" s="45">
        <f>V40/RES_summary!V$6</f>
        <v>0.87474988030838907</v>
      </c>
      <c r="W118" s="45">
        <f>W40/RES_summary!W$6</f>
        <v>0.89355691409389981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104.71543001712676</v>
      </c>
      <c r="C122" s="29">
        <f t="shared" si="78"/>
        <v>103.3690608954779</v>
      </c>
      <c r="D122" s="29">
        <f t="shared" si="78"/>
        <v>101.48824492548205</v>
      </c>
      <c r="E122" s="29">
        <f t="shared" si="78"/>
        <v>99.191690209260983</v>
      </c>
      <c r="F122" s="29">
        <f t="shared" si="78"/>
        <v>96.993049466626061</v>
      </c>
      <c r="G122" s="29">
        <f t="shared" si="78"/>
        <v>95.242482999828468</v>
      </c>
      <c r="H122" s="29">
        <f t="shared" si="78"/>
        <v>92.104678386756589</v>
      </c>
      <c r="I122" s="29">
        <f t="shared" si="78"/>
        <v>89.593193188986717</v>
      </c>
      <c r="J122" s="29">
        <f t="shared" si="78"/>
        <v>86.733602155084341</v>
      </c>
      <c r="K122" s="29">
        <f t="shared" si="78"/>
        <v>83.471196072307592</v>
      </c>
      <c r="L122" s="29">
        <f t="shared" si="78"/>
        <v>79.444249549587553</v>
      </c>
      <c r="M122" s="29">
        <f t="shared" si="78"/>
        <v>74.120121129774319</v>
      </c>
      <c r="N122" s="29">
        <f t="shared" si="78"/>
        <v>69.292268236667539</v>
      </c>
      <c r="O122" s="29">
        <f t="shared" si="78"/>
        <v>66.108728140315336</v>
      </c>
      <c r="P122" s="29">
        <f t="shared" si="78"/>
        <v>63.379938953652349</v>
      </c>
      <c r="Q122" s="29">
        <f t="shared" si="78"/>
        <v>60.394420127979799</v>
      </c>
      <c r="R122" s="29">
        <f t="shared" ref="R122:V122" si="79">R83*R109</f>
        <v>57.415022646491053</v>
      </c>
      <c r="S122" s="29">
        <f t="shared" si="79"/>
        <v>54.663356125795659</v>
      </c>
      <c r="T122" s="29">
        <f t="shared" si="79"/>
        <v>51.739044260153598</v>
      </c>
      <c r="U122" s="29">
        <f t="shared" si="79"/>
        <v>49.672076382372659</v>
      </c>
      <c r="V122" s="29">
        <f t="shared" si="79"/>
        <v>48.06736149352286</v>
      </c>
      <c r="W122" s="29">
        <f t="shared" ref="W122" si="80">W83*W109</f>
        <v>46.764541673135007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850.37500802454679</v>
      </c>
      <c r="C123" s="29">
        <f t="shared" si="81"/>
        <v>841.421248040411</v>
      </c>
      <c r="D123" s="29">
        <f t="shared" si="81"/>
        <v>825.44670151087894</v>
      </c>
      <c r="E123" s="29">
        <f t="shared" si="81"/>
        <v>807.35759079295894</v>
      </c>
      <c r="F123" s="29">
        <f t="shared" si="81"/>
        <v>793.40222411632521</v>
      </c>
      <c r="G123" s="29">
        <f t="shared" si="81"/>
        <v>776.65486139678842</v>
      </c>
      <c r="H123" s="29">
        <f t="shared" si="81"/>
        <v>754.4625140523508</v>
      </c>
      <c r="I123" s="29">
        <f t="shared" si="81"/>
        <v>732.61252457722617</v>
      </c>
      <c r="J123" s="29">
        <f t="shared" si="81"/>
        <v>707.38088313411549</v>
      </c>
      <c r="K123" s="29">
        <f t="shared" si="81"/>
        <v>680.86606101706445</v>
      </c>
      <c r="L123" s="29">
        <f t="shared" si="81"/>
        <v>649.89788478546564</v>
      </c>
      <c r="M123" s="29">
        <f t="shared" si="81"/>
        <v>623.54312232385666</v>
      </c>
      <c r="N123" s="29">
        <f t="shared" si="81"/>
        <v>593.33907935025763</v>
      </c>
      <c r="O123" s="29">
        <f t="shared" si="81"/>
        <v>561.57736517142621</v>
      </c>
      <c r="P123" s="29">
        <f t="shared" si="81"/>
        <v>529.82016576025831</v>
      </c>
      <c r="Q123" s="29">
        <f t="shared" si="81"/>
        <v>496.78914796388875</v>
      </c>
      <c r="R123" s="29">
        <f t="shared" ref="R123:V123" si="82">R84*R110</f>
        <v>474.15863476265628</v>
      </c>
      <c r="S123" s="29">
        <f t="shared" si="82"/>
        <v>458.46393918985717</v>
      </c>
      <c r="T123" s="29">
        <f t="shared" si="82"/>
        <v>444.09931040260852</v>
      </c>
      <c r="U123" s="29">
        <f t="shared" si="82"/>
        <v>426.96138202423037</v>
      </c>
      <c r="V123" s="29">
        <f t="shared" si="82"/>
        <v>412.43108428886734</v>
      </c>
      <c r="W123" s="29">
        <f t="shared" ref="W123" si="83">W84*W110</f>
        <v>396.05848619368385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247.27502714238696</v>
      </c>
      <c r="C124" s="29">
        <f t="shared" si="84"/>
        <v>262.17010912617724</v>
      </c>
      <c r="D124" s="29">
        <f t="shared" si="84"/>
        <v>277.71226587393551</v>
      </c>
      <c r="E124" s="29">
        <f t="shared" si="84"/>
        <v>287.18240851376095</v>
      </c>
      <c r="F124" s="29">
        <f t="shared" si="84"/>
        <v>318.83426333916174</v>
      </c>
      <c r="G124" s="29">
        <f t="shared" si="84"/>
        <v>347.84001510596954</v>
      </c>
      <c r="H124" s="29">
        <f t="shared" si="84"/>
        <v>386.27897946717769</v>
      </c>
      <c r="I124" s="29">
        <f t="shared" si="84"/>
        <v>416.29585692767569</v>
      </c>
      <c r="J124" s="29">
        <f t="shared" si="84"/>
        <v>436.06876577142498</v>
      </c>
      <c r="K124" s="29">
        <f t="shared" si="84"/>
        <v>430.49734233979984</v>
      </c>
      <c r="L124" s="29">
        <f t="shared" si="84"/>
        <v>421.32891454727525</v>
      </c>
      <c r="M124" s="29">
        <f t="shared" si="84"/>
        <v>410.36112308773801</v>
      </c>
      <c r="N124" s="29">
        <f t="shared" si="84"/>
        <v>408.97784939965987</v>
      </c>
      <c r="O124" s="29">
        <f t="shared" si="84"/>
        <v>422.99693210391047</v>
      </c>
      <c r="P124" s="29">
        <f t="shared" si="84"/>
        <v>436.75290463507162</v>
      </c>
      <c r="Q124" s="29">
        <f t="shared" si="84"/>
        <v>442.64123946199101</v>
      </c>
      <c r="R124" s="29">
        <f t="shared" ref="R124:V124" si="85">R85*R111</f>
        <v>432.68623602723301</v>
      </c>
      <c r="S124" s="29">
        <f t="shared" si="85"/>
        <v>422.04432410207426</v>
      </c>
      <c r="T124" s="29">
        <f t="shared" si="85"/>
        <v>403.44600946234766</v>
      </c>
      <c r="U124" s="29">
        <f t="shared" si="85"/>
        <v>388.41463078530364</v>
      </c>
      <c r="V124" s="29">
        <f t="shared" si="85"/>
        <v>378.54397186930692</v>
      </c>
      <c r="W124" s="29">
        <f t="shared" ref="W124" si="86">W85*W111</f>
        <v>375.97319804998125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217.36820527864796</v>
      </c>
      <c r="C125" s="29">
        <f t="shared" si="87"/>
        <v>224.58479845472689</v>
      </c>
      <c r="D125" s="29">
        <f t="shared" si="87"/>
        <v>239.6991770602497</v>
      </c>
      <c r="E125" s="29">
        <f t="shared" si="87"/>
        <v>255.33719021170825</v>
      </c>
      <c r="F125" s="29">
        <f t="shared" si="87"/>
        <v>266.24720377337036</v>
      </c>
      <c r="G125" s="29">
        <f t="shared" si="87"/>
        <v>276.66120159291023</v>
      </c>
      <c r="H125" s="29">
        <f t="shared" si="87"/>
        <v>287.3429804671066</v>
      </c>
      <c r="I125" s="29">
        <f t="shared" si="87"/>
        <v>295.82210988530471</v>
      </c>
      <c r="J125" s="29">
        <f t="shared" si="87"/>
        <v>302.02921227313732</v>
      </c>
      <c r="K125" s="29">
        <f t="shared" si="87"/>
        <v>300.877919006041</v>
      </c>
      <c r="L125" s="29">
        <f t="shared" si="87"/>
        <v>303.403909839714</v>
      </c>
      <c r="M125" s="29">
        <f t="shared" si="87"/>
        <v>299.1500508735088</v>
      </c>
      <c r="N125" s="29">
        <f t="shared" si="87"/>
        <v>295.47203789834015</v>
      </c>
      <c r="O125" s="29">
        <f t="shared" si="87"/>
        <v>295.31240000192855</v>
      </c>
      <c r="P125" s="29">
        <f t="shared" si="87"/>
        <v>296.21732313292347</v>
      </c>
      <c r="Q125" s="29">
        <f t="shared" si="87"/>
        <v>296.4567092417775</v>
      </c>
      <c r="R125" s="29">
        <f t="shared" ref="R125:V125" si="88">R86*R112</f>
        <v>298.48790970162065</v>
      </c>
      <c r="S125" s="29">
        <f t="shared" si="88"/>
        <v>299.3771071109627</v>
      </c>
      <c r="T125" s="29">
        <f t="shared" si="88"/>
        <v>299.59829913459117</v>
      </c>
      <c r="U125" s="29">
        <f t="shared" si="88"/>
        <v>300.10806490048577</v>
      </c>
      <c r="V125" s="29">
        <f t="shared" si="88"/>
        <v>300.83992771210865</v>
      </c>
      <c r="W125" s="29">
        <f t="shared" ref="W125" si="89">W86*W112</f>
        <v>300.66780959076397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232.64156918199939</v>
      </c>
      <c r="C127" s="29">
        <f t="shared" si="90"/>
        <v>245.80820851083791</v>
      </c>
      <c r="D127" s="29">
        <f t="shared" si="90"/>
        <v>259.5671559479008</v>
      </c>
      <c r="E127" s="29">
        <f t="shared" si="90"/>
        <v>275.18121094534132</v>
      </c>
      <c r="F127" s="29">
        <f t="shared" si="90"/>
        <v>283.64382125829712</v>
      </c>
      <c r="G127" s="29">
        <f t="shared" si="90"/>
        <v>290.75925503525428</v>
      </c>
      <c r="H127" s="29">
        <f t="shared" si="90"/>
        <v>300.00173463414501</v>
      </c>
      <c r="I127" s="29">
        <f t="shared" si="90"/>
        <v>319.72513486845787</v>
      </c>
      <c r="J127" s="29">
        <f t="shared" si="90"/>
        <v>348.33154520716454</v>
      </c>
      <c r="K127" s="29">
        <f t="shared" si="90"/>
        <v>373.26835241797062</v>
      </c>
      <c r="L127" s="29">
        <f t="shared" si="90"/>
        <v>408.0271471488183</v>
      </c>
      <c r="M127" s="29">
        <f t="shared" si="90"/>
        <v>405.887444894201</v>
      </c>
      <c r="N127" s="29">
        <f t="shared" si="90"/>
        <v>409.54997911942854</v>
      </c>
      <c r="O127" s="29">
        <f t="shared" si="90"/>
        <v>417.77570826107967</v>
      </c>
      <c r="P127" s="29">
        <f t="shared" si="90"/>
        <v>433.81607764508391</v>
      </c>
      <c r="Q127" s="29">
        <f t="shared" si="90"/>
        <v>459.15174823100671</v>
      </c>
      <c r="R127" s="29">
        <f t="shared" ref="R127:V127" si="91">R88*R114</f>
        <v>457.15562565508839</v>
      </c>
      <c r="S127" s="29">
        <f t="shared" si="91"/>
        <v>458.84048737096629</v>
      </c>
      <c r="T127" s="29">
        <f t="shared" si="91"/>
        <v>452.13316989510929</v>
      </c>
      <c r="U127" s="29">
        <f t="shared" si="91"/>
        <v>456.74120205028561</v>
      </c>
      <c r="V127" s="29">
        <f t="shared" si="91"/>
        <v>460.9945128112679</v>
      </c>
      <c r="W127" s="29">
        <f t="shared" ref="W127" si="92">W88*W114</f>
        <v>460.52424875130112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162.61436512579652</v>
      </c>
      <c r="C128" s="29">
        <f t="shared" si="93"/>
        <v>173.79359461223538</v>
      </c>
      <c r="D128" s="29">
        <f t="shared" si="93"/>
        <v>180.95587659809993</v>
      </c>
      <c r="E128" s="29">
        <f t="shared" si="93"/>
        <v>190.81989997484777</v>
      </c>
      <c r="F128" s="29">
        <f t="shared" si="93"/>
        <v>193.0985529817259</v>
      </c>
      <c r="G128" s="29">
        <f t="shared" si="93"/>
        <v>199.33503379465628</v>
      </c>
      <c r="H128" s="29">
        <f t="shared" si="93"/>
        <v>197.06367622659985</v>
      </c>
      <c r="I128" s="29">
        <f t="shared" si="93"/>
        <v>197.00989570375521</v>
      </c>
      <c r="J128" s="29">
        <f t="shared" si="93"/>
        <v>199.77020390438037</v>
      </c>
      <c r="K128" s="29">
        <f t="shared" si="93"/>
        <v>202.58575544788275</v>
      </c>
      <c r="L128" s="29">
        <f t="shared" si="93"/>
        <v>218.65826857347719</v>
      </c>
      <c r="M128" s="29">
        <f t="shared" si="93"/>
        <v>219.12878431638521</v>
      </c>
      <c r="N128" s="29">
        <f t="shared" si="93"/>
        <v>219.71705747379067</v>
      </c>
      <c r="O128" s="29">
        <f t="shared" si="93"/>
        <v>223.89216907748056</v>
      </c>
      <c r="P128" s="29">
        <f t="shared" si="93"/>
        <v>227.74660547693367</v>
      </c>
      <c r="Q128" s="29">
        <f t="shared" si="93"/>
        <v>254.34555335114993</v>
      </c>
      <c r="R128" s="29">
        <f t="shared" ref="R128:V128" si="94">R89*R115</f>
        <v>272.41437171298855</v>
      </c>
      <c r="S128" s="29">
        <f t="shared" si="94"/>
        <v>294.86082305396076</v>
      </c>
      <c r="T128" s="29">
        <f t="shared" si="94"/>
        <v>318.00154160339463</v>
      </c>
      <c r="U128" s="29">
        <f t="shared" si="94"/>
        <v>338.59682992936916</v>
      </c>
      <c r="V128" s="29">
        <f t="shared" si="94"/>
        <v>359.42322946516373</v>
      </c>
      <c r="W128" s="29">
        <f t="shared" ref="W128" si="95">W89*W115</f>
        <v>374.3062052436224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802.53974392988391</v>
      </c>
      <c r="C130" s="31">
        <f t="shared" si="96"/>
        <v>814.28495861052124</v>
      </c>
      <c r="D130" s="31">
        <f t="shared" si="96"/>
        <v>823.2751777529453</v>
      </c>
      <c r="E130" s="31">
        <f t="shared" si="96"/>
        <v>832.71426050178843</v>
      </c>
      <c r="F130" s="31">
        <f t="shared" si="96"/>
        <v>844.35831097925052</v>
      </c>
      <c r="G130" s="31">
        <f t="shared" si="96"/>
        <v>852.00863083620754</v>
      </c>
      <c r="H130" s="31">
        <f t="shared" si="96"/>
        <v>845.72283689709707</v>
      </c>
      <c r="I130" s="31">
        <f t="shared" si="96"/>
        <v>852.53005440678203</v>
      </c>
      <c r="J130" s="31">
        <f t="shared" si="96"/>
        <v>840.34053942851256</v>
      </c>
      <c r="K130" s="31">
        <f t="shared" si="96"/>
        <v>814.52029493355928</v>
      </c>
      <c r="L130" s="31">
        <f t="shared" si="96"/>
        <v>781.9977480191792</v>
      </c>
      <c r="M130" s="31">
        <f t="shared" si="96"/>
        <v>747.78321548522877</v>
      </c>
      <c r="N130" s="31">
        <f t="shared" si="96"/>
        <v>718.02982385728285</v>
      </c>
      <c r="O130" s="31">
        <f t="shared" si="96"/>
        <v>697.74481110232853</v>
      </c>
      <c r="P130" s="31">
        <f t="shared" si="96"/>
        <v>675.15187588252104</v>
      </c>
      <c r="Q130" s="31">
        <f t="shared" si="96"/>
        <v>643.17652869129847</v>
      </c>
      <c r="R130" s="31">
        <f t="shared" ref="R130:V130" si="97">R91*R117</f>
        <v>606.11857556403947</v>
      </c>
      <c r="S130" s="31">
        <f t="shared" si="97"/>
        <v>574.52123652847251</v>
      </c>
      <c r="T130" s="31">
        <f t="shared" si="97"/>
        <v>535.31495203928512</v>
      </c>
      <c r="U130" s="31">
        <f t="shared" si="97"/>
        <v>491.7922503315462</v>
      </c>
      <c r="V130" s="31">
        <f t="shared" si="97"/>
        <v>460.69626083723097</v>
      </c>
      <c r="W130" s="31">
        <f t="shared" ref="W130" si="98">W91*W117</f>
        <v>439.07907145725744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3946.1178530619063</v>
      </c>
      <c r="C131" s="33">
        <f t="shared" si="99"/>
        <v>4159.1425706353148</v>
      </c>
      <c r="D131" s="33">
        <f t="shared" si="99"/>
        <v>4324.2310580192079</v>
      </c>
      <c r="E131" s="33">
        <f t="shared" si="99"/>
        <v>4514.474548006744</v>
      </c>
      <c r="F131" s="33">
        <f t="shared" si="99"/>
        <v>4610.7976030408454</v>
      </c>
      <c r="G131" s="33">
        <f t="shared" si="99"/>
        <v>4680.2100074250584</v>
      </c>
      <c r="H131" s="33">
        <f t="shared" si="99"/>
        <v>4704.0567365264296</v>
      </c>
      <c r="I131" s="33">
        <f t="shared" si="99"/>
        <v>4779.0758764964839</v>
      </c>
      <c r="J131" s="33">
        <f t="shared" si="99"/>
        <v>4813.0453693904319</v>
      </c>
      <c r="K131" s="33">
        <f t="shared" si="99"/>
        <v>4806.8853039326086</v>
      </c>
      <c r="L131" s="33">
        <f t="shared" si="99"/>
        <v>5148.5761999171173</v>
      </c>
      <c r="M131" s="33">
        <f t="shared" si="99"/>
        <v>5215.6157525094332</v>
      </c>
      <c r="N131" s="33">
        <f t="shared" si="99"/>
        <v>5257.8220125680864</v>
      </c>
      <c r="O131" s="33">
        <f t="shared" si="99"/>
        <v>5370.1804014886175</v>
      </c>
      <c r="P131" s="33">
        <f t="shared" si="99"/>
        <v>5411.0628741522114</v>
      </c>
      <c r="Q131" s="33">
        <f t="shared" si="99"/>
        <v>5456.7521458053461</v>
      </c>
      <c r="R131" s="33">
        <f t="shared" ref="R131:V131" si="100">R92*R118</f>
        <v>5626.079167800679</v>
      </c>
      <c r="S131" s="33">
        <f t="shared" si="100"/>
        <v>5765.6544134276946</v>
      </c>
      <c r="T131" s="33">
        <f t="shared" si="100"/>
        <v>5916.2871453001389</v>
      </c>
      <c r="U131" s="33">
        <f t="shared" si="100"/>
        <v>6021.9040918635501</v>
      </c>
      <c r="V131" s="33">
        <f t="shared" si="100"/>
        <v>6210.3745480426587</v>
      </c>
      <c r="W131" s="33">
        <f t="shared" ref="W131" si="101">W92*W118</f>
        <v>6242.748755371822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2423.7938377107957</v>
      </c>
      <c r="C133" s="19">
        <f t="shared" ref="C133:Q133" si="103">SUM(C134,C139,C142)</f>
        <v>2455.8355134650374</v>
      </c>
      <c r="D133" s="19">
        <f t="shared" si="103"/>
        <v>2485.3459930877589</v>
      </c>
      <c r="E133" s="19">
        <f t="shared" si="103"/>
        <v>2516.8375117656969</v>
      </c>
      <c r="F133" s="19">
        <f t="shared" si="103"/>
        <v>2533.6425262770417</v>
      </c>
      <c r="G133" s="19">
        <f t="shared" si="103"/>
        <v>2549.0724161043213</v>
      </c>
      <c r="H133" s="19">
        <f t="shared" si="103"/>
        <v>2541.7980121166242</v>
      </c>
      <c r="I133" s="19">
        <f t="shared" si="103"/>
        <v>2559.8056070242014</v>
      </c>
      <c r="J133" s="19">
        <f t="shared" si="103"/>
        <v>2569.4291363175498</v>
      </c>
      <c r="K133" s="19">
        <f t="shared" si="103"/>
        <v>2549.1739785416985</v>
      </c>
      <c r="L133" s="19">
        <f t="shared" si="103"/>
        <v>2549.8759459927019</v>
      </c>
      <c r="M133" s="19">
        <f t="shared" si="103"/>
        <v>2526.5597776615969</v>
      </c>
      <c r="N133" s="19">
        <f t="shared" si="103"/>
        <v>2390.0401768393472</v>
      </c>
      <c r="O133" s="19">
        <f t="shared" si="103"/>
        <v>2401.7442141509759</v>
      </c>
      <c r="P133" s="19">
        <f t="shared" si="103"/>
        <v>2303.3686350129401</v>
      </c>
      <c r="Q133" s="19">
        <f t="shared" si="103"/>
        <v>2261.6199166971187</v>
      </c>
      <c r="R133" s="19">
        <f t="shared" ref="R133:V133" si="104">SUM(R134,R139,R142)</f>
        <v>2320.7741247941422</v>
      </c>
      <c r="S133" s="19">
        <f t="shared" si="104"/>
        <v>2333.8479572404208</v>
      </c>
      <c r="T133" s="19">
        <f t="shared" si="104"/>
        <v>2364.8495549734716</v>
      </c>
      <c r="U133" s="19">
        <f t="shared" si="104"/>
        <v>2277.0057585182235</v>
      </c>
      <c r="V133" s="19">
        <f t="shared" si="104"/>
        <v>2356.2629540360322</v>
      </c>
      <c r="W133" s="19">
        <f t="shared" ref="W133" si="105">SUM(W134,W139,W142)</f>
        <v>2435.9313064192461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1430.8455440449764</v>
      </c>
      <c r="C134" s="22">
        <f t="shared" ref="C134:Q134" si="107">SUM(C135:C138)</f>
        <v>1414.5302284623897</v>
      </c>
      <c r="D134" s="22">
        <f t="shared" si="107"/>
        <v>1401.7009197394234</v>
      </c>
      <c r="E134" s="22">
        <f t="shared" si="107"/>
        <v>1385.8004281284811</v>
      </c>
      <c r="F134" s="22">
        <f t="shared" si="107"/>
        <v>1373.9046152361775</v>
      </c>
      <c r="G134" s="22">
        <f t="shared" si="107"/>
        <v>1363.7094396211226</v>
      </c>
      <c r="H134" s="22">
        <f t="shared" si="107"/>
        <v>1341.6863107852951</v>
      </c>
      <c r="I134" s="22">
        <f t="shared" si="107"/>
        <v>1320.6375071426851</v>
      </c>
      <c r="J134" s="22">
        <f t="shared" si="107"/>
        <v>1291.1648286812556</v>
      </c>
      <c r="K134" s="22">
        <f t="shared" si="107"/>
        <v>1248.7351658282832</v>
      </c>
      <c r="L134" s="22">
        <f t="shared" si="107"/>
        <v>1199.2704270308295</v>
      </c>
      <c r="M134" s="22">
        <f t="shared" si="107"/>
        <v>1143.0045818571559</v>
      </c>
      <c r="N134" s="22">
        <f t="shared" si="107"/>
        <v>1078.1246393870033</v>
      </c>
      <c r="O134" s="22">
        <f t="shared" si="107"/>
        <v>1042.1092807354473</v>
      </c>
      <c r="P134" s="22">
        <f t="shared" si="107"/>
        <v>1001.9888624184102</v>
      </c>
      <c r="Q134" s="22">
        <f t="shared" si="107"/>
        <v>964.41897168100979</v>
      </c>
      <c r="R134" s="22">
        <f t="shared" ref="R134:V134" si="108">SUM(R135:R138)</f>
        <v>935.52269980335222</v>
      </c>
      <c r="S134" s="22">
        <f t="shared" si="108"/>
        <v>898.82752909510725</v>
      </c>
      <c r="T134" s="22">
        <f t="shared" si="108"/>
        <v>877.23023674497404</v>
      </c>
      <c r="U134" s="22">
        <f t="shared" si="108"/>
        <v>831.79390631218087</v>
      </c>
      <c r="V134" s="22">
        <f t="shared" si="108"/>
        <v>818.1062073939097</v>
      </c>
      <c r="W134" s="22">
        <f t="shared" ref="W134" si="109">SUM(W135:W138)</f>
        <v>809.55264012261011</v>
      </c>
      <c r="DA134" s="57"/>
    </row>
    <row r="135" spans="1:105" ht="12" customHeight="1" x14ac:dyDescent="0.25">
      <c r="A135" s="28" t="s">
        <v>32</v>
      </c>
      <c r="B135" s="29">
        <f>B5*1000*11630/RES_summary!B$6</f>
        <v>917.30716695003036</v>
      </c>
      <c r="C135" s="29">
        <f>C5*1000*11630/RES_summary!C$6</f>
        <v>905.51297344438603</v>
      </c>
      <c r="D135" s="29">
        <f>D5*1000*11630/RES_summary!D$6</f>
        <v>889.03702554722213</v>
      </c>
      <c r="E135" s="29">
        <f>E5*1000*11630/RES_summary!E$6</f>
        <v>868.91920623312558</v>
      </c>
      <c r="F135" s="29">
        <f>F5*1000*11630/RES_summary!F$6</f>
        <v>849.65911332764335</v>
      </c>
      <c r="G135" s="29">
        <f>G5*1000*11630/RES_summary!G$6</f>
        <v>834.32415107849658</v>
      </c>
      <c r="H135" s="29">
        <f>H5*1000*11630/RES_summary!H$6</f>
        <v>806.83698266798729</v>
      </c>
      <c r="I135" s="29">
        <f>I5*1000*11630/RES_summary!I$6</f>
        <v>784.83637233552315</v>
      </c>
      <c r="J135" s="29">
        <f>J5*1000*11630/RES_summary!J$6</f>
        <v>759.78635487853842</v>
      </c>
      <c r="K135" s="29">
        <f>K5*1000*11630/RES_summary!K$6</f>
        <v>731.20767759341425</v>
      </c>
      <c r="L135" s="29">
        <f>L5*1000*11630/RES_summary!L$6</f>
        <v>695.93162605438647</v>
      </c>
      <c r="M135" s="29">
        <f>M5*1000*11630/RES_summary!M$6</f>
        <v>649.2922610968227</v>
      </c>
      <c r="N135" s="29">
        <f>N5*1000*11630/RES_summary!N$6</f>
        <v>607.00026975320759</v>
      </c>
      <c r="O135" s="29">
        <f>O5*1000*11630/RES_summary!O$6</f>
        <v>579.11245850916191</v>
      </c>
      <c r="P135" s="29">
        <f>P5*1000*11630/RES_summary!P$6</f>
        <v>555.2082652339941</v>
      </c>
      <c r="Q135" s="29">
        <f>Q5*1000*11630/RES_summary!Q$6</f>
        <v>529.05512032110266</v>
      </c>
      <c r="R135" s="29">
        <f>R5*1000*11630/RES_summary!R$6</f>
        <v>502.9555983832613</v>
      </c>
      <c r="S135" s="29">
        <f>S5*1000*11630/RES_summary!S$6</f>
        <v>478.85099966196958</v>
      </c>
      <c r="T135" s="29">
        <f>T5*1000*11630/RES_summary!T$6</f>
        <v>453.2340277189453</v>
      </c>
      <c r="U135" s="29">
        <f>U5*1000*11630/RES_summary!U$6</f>
        <v>435.12738910958421</v>
      </c>
      <c r="V135" s="29">
        <f>V5*1000*11630/RES_summary!V$6</f>
        <v>421.07008668326012</v>
      </c>
      <c r="W135" s="29">
        <f>W5*1000*11630/RES_summary!W$6</f>
        <v>409.65738505666258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352.17071869405788</v>
      </c>
      <c r="C136" s="29">
        <f>C6*1000*11630/RES_summary!C$6</f>
        <v>339.92641358507086</v>
      </c>
      <c r="D136" s="29">
        <f>D6*1000*11630/RES_summary!D$6</f>
        <v>332.60670132692132</v>
      </c>
      <c r="E136" s="29">
        <f>E6*1000*11630/RES_summary!E$6</f>
        <v>326.43474021673001</v>
      </c>
      <c r="F136" s="29">
        <f>F6*1000*11630/RES_summary!F$6</f>
        <v>320.59012402846099</v>
      </c>
      <c r="G136" s="29">
        <f>G6*1000*11630/RES_summary!G$6</f>
        <v>313.53495444452329</v>
      </c>
      <c r="H136" s="29">
        <f>H6*1000*11630/RES_summary!H$6</f>
        <v>304.46400283181038</v>
      </c>
      <c r="I136" s="29">
        <f>I6*1000*11630/RES_summary!I$6</f>
        <v>294.48475345025076</v>
      </c>
      <c r="J136" s="29">
        <f>J6*1000*11630/RES_summary!J$6</f>
        <v>283.35092427503906</v>
      </c>
      <c r="K136" s="29">
        <f>K6*1000*11630/RES_summary!K$6</f>
        <v>273.10256806039501</v>
      </c>
      <c r="L136" s="29">
        <f>L6*1000*11630/RES_summary!L$6</f>
        <v>262.50222461223967</v>
      </c>
      <c r="M136" s="29">
        <f>M6*1000*11630/RES_summary!M$6</f>
        <v>255.83440457959784</v>
      </c>
      <c r="N136" s="29">
        <f>N6*1000*11630/RES_summary!N$6</f>
        <v>239.68979700206066</v>
      </c>
      <c r="O136" s="29">
        <f>O6*1000*11630/RES_summary!O$6</f>
        <v>227.7189640540212</v>
      </c>
      <c r="P136" s="29">
        <f>P6*1000*11630/RES_summary!P$6</f>
        <v>211.36383220527614</v>
      </c>
      <c r="Q136" s="29">
        <f>Q6*1000*11630/RES_summary!Q$6</f>
        <v>197.87995188581792</v>
      </c>
      <c r="R136" s="29">
        <f>R6*1000*11630/RES_summary!R$6</f>
        <v>192.00709456094808</v>
      </c>
      <c r="S136" s="29">
        <f>S6*1000*11630/RES_summary!S$6</f>
        <v>183.30804541034465</v>
      </c>
      <c r="T136" s="29">
        <f>T6*1000*11630/RES_summary!T$6</f>
        <v>182.62511307823112</v>
      </c>
      <c r="U136" s="29">
        <f>U6*1000*11630/RES_summary!U$6</f>
        <v>167.25457825436945</v>
      </c>
      <c r="V136" s="29">
        <f>V6*1000*11630/RES_summary!V$6</f>
        <v>162.7647616128952</v>
      </c>
      <c r="W136" s="29">
        <f>W6*1000*11630/RES_summary!W$6</f>
        <v>156.73444955160863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65.893224904525354</v>
      </c>
      <c r="C137" s="29">
        <f>C7*1000*11630/RES_summary!C$6</f>
        <v>69.415198704637163</v>
      </c>
      <c r="D137" s="29">
        <f>D7*1000*11630/RES_summary!D$6</f>
        <v>72.789970882304587</v>
      </c>
      <c r="E137" s="29">
        <f>E7*1000*11630/RES_summary!E$6</f>
        <v>75.179602428334434</v>
      </c>
      <c r="F137" s="29">
        <f>F7*1000*11630/RES_summary!F$6</f>
        <v>82.479578347014055</v>
      </c>
      <c r="G137" s="29">
        <f>G7*1000*11630/RES_summary!G$6</f>
        <v>88.875595364946179</v>
      </c>
      <c r="H137" s="29">
        <f>H7*1000*11630/RES_summary!H$6</f>
        <v>97.43902427507328</v>
      </c>
      <c r="I137" s="29">
        <f>I7*1000*11630/RES_summary!I$6</f>
        <v>103.59443840421048</v>
      </c>
      <c r="J137" s="29">
        <f>J7*1000*11630/RES_summary!J$6</f>
        <v>107.02943506939462</v>
      </c>
      <c r="K137" s="29">
        <f>K7*1000*11630/RES_summary!K$6</f>
        <v>103.86440567768192</v>
      </c>
      <c r="L137" s="29">
        <f>L7*1000*11630/RES_summary!L$6</f>
        <v>99.169427090029856</v>
      </c>
      <c r="M137" s="29">
        <f>M7*1000*11630/RES_summary!M$6</f>
        <v>95.88372276611112</v>
      </c>
      <c r="N137" s="29">
        <f>N7*1000*11630/RES_summary!N$6</f>
        <v>93.01735570536988</v>
      </c>
      <c r="O137" s="29">
        <f>O7*1000*11630/RES_summary!O$6</f>
        <v>96.445385411066226</v>
      </c>
      <c r="P137" s="29">
        <f>P7*1000*11630/RES_summary!P$6</f>
        <v>97.963259645869584</v>
      </c>
      <c r="Q137" s="29">
        <f>Q7*1000*11630/RES_summary!Q$6</f>
        <v>99.435134381805909</v>
      </c>
      <c r="R137" s="29">
        <f>R7*1000*11630/RES_summary!R$6</f>
        <v>100.15437090202957</v>
      </c>
      <c r="S137" s="29">
        <f>S7*1000*11630/RES_summary!S$6</f>
        <v>97.52261821640343</v>
      </c>
      <c r="T137" s="29">
        <f>T7*1000*11630/RES_summary!T$6</f>
        <v>96.602871285450604</v>
      </c>
      <c r="U137" s="29">
        <f>U7*1000*11630/RES_summary!U$6</f>
        <v>89.34385011854647</v>
      </c>
      <c r="V137" s="29">
        <f>V7*1000*11630/RES_summary!V$6</f>
        <v>87.336769333512564</v>
      </c>
      <c r="W137" s="29">
        <f>W7*1000*11630/RES_summary!W$6</f>
        <v>87.343387594052729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95.474433496362835</v>
      </c>
      <c r="C138" s="29">
        <f>C8*1000*11630/RES_summary!C$6</f>
        <v>99.675642728295728</v>
      </c>
      <c r="D138" s="29">
        <f>D8*1000*11630/RES_summary!D$6</f>
        <v>107.26722198297549</v>
      </c>
      <c r="E138" s="29">
        <f>E8*1000*11630/RES_summary!E$6</f>
        <v>115.26687925029114</v>
      </c>
      <c r="F138" s="29">
        <f>F8*1000*11630/RES_summary!F$6</f>
        <v>121.17579953305911</v>
      </c>
      <c r="G138" s="29">
        <f>G8*1000*11630/RES_summary!G$6</f>
        <v>126.97473873315656</v>
      </c>
      <c r="H138" s="29">
        <f>H8*1000*11630/RES_summary!H$6</f>
        <v>132.94630101042415</v>
      </c>
      <c r="I138" s="29">
        <f>I8*1000*11630/RES_summary!I$6</f>
        <v>137.7219429527008</v>
      </c>
      <c r="J138" s="29">
        <f>J8*1000*11630/RES_summary!J$6</f>
        <v>140.99811445828342</v>
      </c>
      <c r="K138" s="29">
        <f>K8*1000*11630/RES_summary!K$6</f>
        <v>140.56051449679219</v>
      </c>
      <c r="L138" s="29">
        <f>L8*1000*11630/RES_summary!L$6</f>
        <v>141.66714927417354</v>
      </c>
      <c r="M138" s="29">
        <f>M8*1000*11630/RES_summary!M$6</f>
        <v>141.99419341462425</v>
      </c>
      <c r="N138" s="29">
        <f>N8*1000*11630/RES_summary!N$6</f>
        <v>138.41721692636511</v>
      </c>
      <c r="O138" s="29">
        <f>O8*1000*11630/RES_summary!O$6</f>
        <v>138.83247276119798</v>
      </c>
      <c r="P138" s="29">
        <f>P8*1000*11630/RES_summary!P$6</f>
        <v>137.45350533327036</v>
      </c>
      <c r="Q138" s="29">
        <f>Q8*1000*11630/RES_summary!Q$6</f>
        <v>138.04876509228325</v>
      </c>
      <c r="R138" s="29">
        <f>R8*1000*11630/RES_summary!R$6</f>
        <v>140.40563595711325</v>
      </c>
      <c r="S138" s="29">
        <f>S8*1000*11630/RES_summary!S$6</f>
        <v>139.14586580638957</v>
      </c>
      <c r="T138" s="29">
        <f>T8*1000*11630/RES_summary!T$6</f>
        <v>144.768224662347</v>
      </c>
      <c r="U138" s="29">
        <f>U8*1000*11630/RES_summary!U$6</f>
        <v>140.06808882968073</v>
      </c>
      <c r="V138" s="29">
        <f>V8*1000*11630/RES_summary!V$6</f>
        <v>146.93458976424174</v>
      </c>
      <c r="W138" s="29">
        <f>W8*1000*11630/RES_summary!W$6</f>
        <v>155.8174179202862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455.27696210931742</v>
      </c>
      <c r="C139" s="22">
        <f t="shared" ref="C139:Q139" si="111">SUM(C140:C141)</f>
        <v>487.19835875804051</v>
      </c>
      <c r="D139" s="22">
        <f t="shared" si="111"/>
        <v>516.78175447334627</v>
      </c>
      <c r="E139" s="22">
        <f t="shared" si="111"/>
        <v>550.61747502400681</v>
      </c>
      <c r="F139" s="22">
        <f t="shared" si="111"/>
        <v>567.9794526223709</v>
      </c>
      <c r="G139" s="22">
        <f t="shared" si="111"/>
        <v>585.47478217703178</v>
      </c>
      <c r="H139" s="22">
        <f t="shared" si="111"/>
        <v>600.25839052602123</v>
      </c>
      <c r="I139" s="22">
        <f t="shared" si="111"/>
        <v>631.57076528291896</v>
      </c>
      <c r="J139" s="22">
        <f t="shared" si="111"/>
        <v>675.72447015021214</v>
      </c>
      <c r="K139" s="22">
        <f t="shared" si="111"/>
        <v>712.49335718326915</v>
      </c>
      <c r="L139" s="22">
        <f t="shared" si="111"/>
        <v>771.82239832698997</v>
      </c>
      <c r="M139" s="22">
        <f t="shared" si="111"/>
        <v>798.29709632205618</v>
      </c>
      <c r="N139" s="22">
        <f t="shared" si="111"/>
        <v>767.25807906498051</v>
      </c>
      <c r="O139" s="22">
        <f t="shared" si="111"/>
        <v>805.39698847593809</v>
      </c>
      <c r="P139" s="22">
        <f t="shared" si="111"/>
        <v>786.95689256507114</v>
      </c>
      <c r="Q139" s="22">
        <f t="shared" si="111"/>
        <v>813.83751276706698</v>
      </c>
      <c r="R139" s="22">
        <f t="shared" ref="R139:V139" si="112">SUM(R140:R141)</f>
        <v>882.11872750351586</v>
      </c>
      <c r="S139" s="22">
        <f t="shared" si="112"/>
        <v>927.67068486764015</v>
      </c>
      <c r="T139" s="22">
        <f t="shared" si="112"/>
        <v>974.80675684253447</v>
      </c>
      <c r="U139" s="22">
        <f t="shared" si="112"/>
        <v>967.43123069948456</v>
      </c>
      <c r="V139" s="22">
        <f t="shared" si="112"/>
        <v>1044.5351455540101</v>
      </c>
      <c r="W139" s="22">
        <f t="shared" ref="W139" si="113">SUM(W140:W141)</f>
        <v>1116.2689210094334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349.28794524580906</v>
      </c>
      <c r="C140" s="29">
        <f>C10*1000*11630/RES_summary!C$6</f>
        <v>371.64802302631801</v>
      </c>
      <c r="D140" s="29">
        <f>D10*1000*11630/RES_summary!D$6</f>
        <v>394.2964541691457</v>
      </c>
      <c r="E140" s="29">
        <f>E10*1000*11630/RES_summary!E$6</f>
        <v>419.28832881698781</v>
      </c>
      <c r="F140" s="29">
        <f>F10*1000*11630/RES_summary!F$6</f>
        <v>432.98691750559499</v>
      </c>
      <c r="G140" s="29">
        <f>G10*1000*11630/RES_summary!G$6</f>
        <v>444.08104728014257</v>
      </c>
      <c r="H140" s="29">
        <f>H10*1000*11630/RES_summary!H$6</f>
        <v>458.40577369913592</v>
      </c>
      <c r="I140" s="29">
        <f>I10*1000*11630/RES_summary!I$6</f>
        <v>487.86873209912454</v>
      </c>
      <c r="J140" s="29">
        <f>J10*1000*11630/RES_summary!J$6</f>
        <v>528.51052347379857</v>
      </c>
      <c r="K140" s="29">
        <f>K10*1000*11630/RES_summary!K$6</f>
        <v>561.99168069211271</v>
      </c>
      <c r="L140" s="29">
        <f>L10*1000*11630/RES_summary!L$6</f>
        <v>608.84294982380754</v>
      </c>
      <c r="M140" s="29">
        <f>M10*1000*11630/RES_summary!M$6</f>
        <v>627.85782163702561</v>
      </c>
      <c r="N140" s="29">
        <f>N10*1000*11630/RES_summary!N$6</f>
        <v>603.4069282071672</v>
      </c>
      <c r="O140" s="29">
        <f>O10*1000*11630/RES_summary!O$6</f>
        <v>632.6127010959857</v>
      </c>
      <c r="P140" s="29">
        <f>P10*1000*11630/RES_summary!P$6</f>
        <v>619.91599746349391</v>
      </c>
      <c r="Q140" s="29">
        <f>Q10*1000*11630/RES_summary!Q$6</f>
        <v>632.65614234144937</v>
      </c>
      <c r="R140" s="29">
        <f>R10*1000*11630/RES_summary!R$6</f>
        <v>674.19352541094202</v>
      </c>
      <c r="S140" s="29">
        <f>S10*1000*11630/RES_summary!S$6</f>
        <v>696.46676003988796</v>
      </c>
      <c r="T140" s="29">
        <f>T10*1000*11630/RES_summary!T$6</f>
        <v>714.24447351647314</v>
      </c>
      <c r="U140" s="29">
        <f>U10*1000*11630/RES_summary!U$6</f>
        <v>697.69632796859685</v>
      </c>
      <c r="V140" s="29">
        <f>V10*1000*11630/RES_summary!V$6</f>
        <v>742.24740325199878</v>
      </c>
      <c r="W140" s="29">
        <f>W10*1000*11630/RES_summary!W$6</f>
        <v>785.2538375435355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105.9890168635084</v>
      </c>
      <c r="C141" s="29">
        <f>C11*1000*11630/RES_summary!C$6</f>
        <v>115.55033573172253</v>
      </c>
      <c r="D141" s="29">
        <f>D11*1000*11630/RES_summary!D$6</f>
        <v>122.48530030420061</v>
      </c>
      <c r="E141" s="29">
        <f>E11*1000*11630/RES_summary!E$6</f>
        <v>131.32914620701905</v>
      </c>
      <c r="F141" s="29">
        <f>F11*1000*11630/RES_summary!F$6</f>
        <v>134.99253511677588</v>
      </c>
      <c r="G141" s="29">
        <f>G11*1000*11630/RES_summary!G$6</f>
        <v>141.39373489688927</v>
      </c>
      <c r="H141" s="29">
        <f>H11*1000*11630/RES_summary!H$6</f>
        <v>141.85261682688525</v>
      </c>
      <c r="I141" s="29">
        <f>I11*1000*11630/RES_summary!I$6</f>
        <v>143.70203318379447</v>
      </c>
      <c r="J141" s="29">
        <f>J11*1000*11630/RES_summary!J$6</f>
        <v>147.21394667641354</v>
      </c>
      <c r="K141" s="29">
        <f>K11*1000*11630/RES_summary!K$6</f>
        <v>150.50167649115639</v>
      </c>
      <c r="L141" s="29">
        <f>L11*1000*11630/RES_summary!L$6</f>
        <v>162.97944850318243</v>
      </c>
      <c r="M141" s="29">
        <f>M11*1000*11630/RES_summary!M$6</f>
        <v>170.4392746850306</v>
      </c>
      <c r="N141" s="29">
        <f>N11*1000*11630/RES_summary!N$6</f>
        <v>163.85115085781331</v>
      </c>
      <c r="O141" s="29">
        <f>O11*1000*11630/RES_summary!O$6</f>
        <v>172.78428737995242</v>
      </c>
      <c r="P141" s="29">
        <f>P11*1000*11630/RES_summary!P$6</f>
        <v>167.04089510157726</v>
      </c>
      <c r="Q141" s="29">
        <f>Q11*1000*11630/RES_summary!Q$6</f>
        <v>181.18137042561767</v>
      </c>
      <c r="R141" s="29">
        <f>R11*1000*11630/RES_summary!R$6</f>
        <v>207.9252020925739</v>
      </c>
      <c r="S141" s="29">
        <f>S11*1000*11630/RES_summary!S$6</f>
        <v>231.20392482775225</v>
      </c>
      <c r="T141" s="29">
        <f>T11*1000*11630/RES_summary!T$6</f>
        <v>260.56228332606128</v>
      </c>
      <c r="U141" s="29">
        <f>U11*1000*11630/RES_summary!U$6</f>
        <v>269.73490273088777</v>
      </c>
      <c r="V141" s="29">
        <f>V11*1000*11630/RES_summary!V$6</f>
        <v>302.28774230201134</v>
      </c>
      <c r="W141" s="29">
        <f>W11*1000*11630/RES_summary!W$6</f>
        <v>331.01508346589787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537.67133155650185</v>
      </c>
      <c r="C142" s="22">
        <f t="shared" ref="C142:Q142" si="115">SUM(C143:C144)</f>
        <v>554.10692624460728</v>
      </c>
      <c r="D142" s="22">
        <f t="shared" si="115"/>
        <v>566.86331887498898</v>
      </c>
      <c r="E142" s="22">
        <f t="shared" si="115"/>
        <v>580.41960861320877</v>
      </c>
      <c r="F142" s="22">
        <f t="shared" si="115"/>
        <v>591.75845841849332</v>
      </c>
      <c r="G142" s="22">
        <f t="shared" si="115"/>
        <v>599.88819430616695</v>
      </c>
      <c r="H142" s="22">
        <f t="shared" si="115"/>
        <v>599.85331080530807</v>
      </c>
      <c r="I142" s="22">
        <f t="shared" si="115"/>
        <v>607.5973345985974</v>
      </c>
      <c r="J142" s="22">
        <f t="shared" si="115"/>
        <v>602.53983748608198</v>
      </c>
      <c r="K142" s="22">
        <f t="shared" si="115"/>
        <v>587.94545553014609</v>
      </c>
      <c r="L142" s="22">
        <f t="shared" si="115"/>
        <v>578.78312063488227</v>
      </c>
      <c r="M142" s="22">
        <f t="shared" si="115"/>
        <v>585.25809948238452</v>
      </c>
      <c r="N142" s="22">
        <f t="shared" si="115"/>
        <v>544.65745838736359</v>
      </c>
      <c r="O142" s="22">
        <f t="shared" si="115"/>
        <v>554.23794493959042</v>
      </c>
      <c r="P142" s="22">
        <f t="shared" si="115"/>
        <v>514.42288002945838</v>
      </c>
      <c r="Q142" s="22">
        <f t="shared" si="115"/>
        <v>483.36343224904192</v>
      </c>
      <c r="R142" s="22">
        <f t="shared" ref="R142:V142" si="116">SUM(R143:R144)</f>
        <v>503.13269748727384</v>
      </c>
      <c r="S142" s="22">
        <f t="shared" si="116"/>
        <v>507.3497432776735</v>
      </c>
      <c r="T142" s="22">
        <f t="shared" si="116"/>
        <v>512.81256138596336</v>
      </c>
      <c r="U142" s="22">
        <f t="shared" si="116"/>
        <v>477.78062150655796</v>
      </c>
      <c r="V142" s="22">
        <f t="shared" si="116"/>
        <v>493.62160108811236</v>
      </c>
      <c r="W142" s="22">
        <f t="shared" ref="W142" si="117">SUM(W143:W144)</f>
        <v>510.10974528720266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398.51367358190771</v>
      </c>
      <c r="C143" s="31">
        <f>C13*1000*11630/RES_summary!C$6</f>
        <v>406.26436195486093</v>
      </c>
      <c r="D143" s="31">
        <f>D13*1000*11630/RES_summary!D$6</f>
        <v>412.29149166149102</v>
      </c>
      <c r="E143" s="31">
        <f>E13*1000*11630/RES_summary!E$6</f>
        <v>418.4061982188519</v>
      </c>
      <c r="F143" s="31">
        <f>F13*1000*11630/RES_summary!F$6</f>
        <v>425.76610413698972</v>
      </c>
      <c r="G143" s="31">
        <f>G13*1000*11630/RES_summary!G$6</f>
        <v>431.05829263091624</v>
      </c>
      <c r="H143" s="31">
        <f>H13*1000*11630/RES_summary!H$6</f>
        <v>429.77710351119106</v>
      </c>
      <c r="I143" s="31">
        <f>I13*1000*11630/RES_summary!I$6</f>
        <v>434.7205082603117</v>
      </c>
      <c r="J143" s="31">
        <f>J13*1000*11630/RES_summary!J$6</f>
        <v>428.89986544830174</v>
      </c>
      <c r="K143" s="31">
        <f>K13*1000*11630/RES_summary!K$6</f>
        <v>415.3962817207273</v>
      </c>
      <c r="L143" s="31">
        <f>L13*1000*11630/RES_summary!L$6</f>
        <v>396.10664934342964</v>
      </c>
      <c r="M143" s="31">
        <f>M13*1000*11630/RES_summary!M$6</f>
        <v>393.29078078697228</v>
      </c>
      <c r="N143" s="31">
        <f>N13*1000*11630/RES_summary!N$6</f>
        <v>360.28902299403325</v>
      </c>
      <c r="O143" s="31">
        <f>O13*1000*11630/RES_summary!O$6</f>
        <v>360.63010104605615</v>
      </c>
      <c r="P143" s="31">
        <f>P13*1000*11630/RES_summary!P$6</f>
        <v>330.22710449731767</v>
      </c>
      <c r="Q143" s="31">
        <f>Q13*1000*11630/RES_summary!Q$6</f>
        <v>304.21343425904848</v>
      </c>
      <c r="R143" s="31">
        <f>R13*1000*11630/RES_summary!R$6</f>
        <v>304.32815597656793</v>
      </c>
      <c r="S143" s="31">
        <f>S13*1000*11630/RES_summary!S$6</f>
        <v>299.50244438293453</v>
      </c>
      <c r="T143" s="31">
        <f>T13*1000*11630/RES_summary!T$6</f>
        <v>291.93230485361568</v>
      </c>
      <c r="U143" s="31">
        <f>U13*1000*11630/RES_summary!U$6</f>
        <v>259.95058097125815</v>
      </c>
      <c r="V143" s="31">
        <f>V13*1000*11630/RES_summary!V$6</f>
        <v>256.71865863171695</v>
      </c>
      <c r="W143" s="31">
        <f>W13*1000*11630/RES_summary!W$6</f>
        <v>257.94739913538865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139.15765797459414</v>
      </c>
      <c r="C144" s="33">
        <f>C14*1000*11630/RES_summary!C$6</f>
        <v>147.84256428974635</v>
      </c>
      <c r="D144" s="33">
        <f>D14*1000*11630/RES_summary!D$6</f>
        <v>154.57182721349798</v>
      </c>
      <c r="E144" s="33">
        <f>E14*1000*11630/RES_summary!E$6</f>
        <v>162.01341039435681</v>
      </c>
      <c r="F144" s="33">
        <f>F14*1000*11630/RES_summary!F$6</f>
        <v>165.99235428150357</v>
      </c>
      <c r="G144" s="33">
        <f>G14*1000*11630/RES_summary!G$6</f>
        <v>168.82990167525068</v>
      </c>
      <c r="H144" s="33">
        <f>H14*1000*11630/RES_summary!H$6</f>
        <v>170.07620729411698</v>
      </c>
      <c r="I144" s="33">
        <f>I14*1000*11630/RES_summary!I$6</f>
        <v>172.8768263382857</v>
      </c>
      <c r="J144" s="33">
        <f>J14*1000*11630/RES_summary!J$6</f>
        <v>173.63997203778027</v>
      </c>
      <c r="K144" s="33">
        <f>K14*1000*11630/RES_summary!K$6</f>
        <v>172.54917380941873</v>
      </c>
      <c r="L144" s="33">
        <f>L14*1000*11630/RES_summary!L$6</f>
        <v>182.6764712914526</v>
      </c>
      <c r="M144" s="33">
        <f>M14*1000*11630/RES_summary!M$6</f>
        <v>191.9673186954123</v>
      </c>
      <c r="N144" s="33">
        <f>N14*1000*11630/RES_summary!N$6</f>
        <v>184.36843539333034</v>
      </c>
      <c r="O144" s="33">
        <f>O14*1000*11630/RES_summary!O$6</f>
        <v>193.60784389353424</v>
      </c>
      <c r="P144" s="33">
        <f>P14*1000*11630/RES_summary!P$6</f>
        <v>184.19577553214077</v>
      </c>
      <c r="Q144" s="33">
        <f>Q14*1000*11630/RES_summary!Q$6</f>
        <v>179.14999798999344</v>
      </c>
      <c r="R144" s="33">
        <f>R14*1000*11630/RES_summary!R$6</f>
        <v>198.80454151070589</v>
      </c>
      <c r="S144" s="33">
        <f>S14*1000*11630/RES_summary!S$6</f>
        <v>207.847298894739</v>
      </c>
      <c r="T144" s="33">
        <f>T14*1000*11630/RES_summary!T$6</f>
        <v>220.88025653234772</v>
      </c>
      <c r="U144" s="33">
        <f>U14*1000*11630/RES_summary!U$6</f>
        <v>217.83004053529982</v>
      </c>
      <c r="V144" s="33">
        <f>V14*1000*11630/RES_summary!V$6</f>
        <v>236.90294245639541</v>
      </c>
      <c r="W144" s="33">
        <f>W14*1000*11630/RES_summary!W$6</f>
        <v>252.16234615181401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54.653129457195199</v>
      </c>
      <c r="C3" s="49">
        <f t="shared" ref="C3:W3" si="0">C5*C11/11630</f>
        <v>54.315673547088934</v>
      </c>
      <c r="D3" s="49">
        <f t="shared" si="0"/>
        <v>53.732923874842946</v>
      </c>
      <c r="E3" s="49">
        <f t="shared" si="0"/>
        <v>52.840374075417841</v>
      </c>
      <c r="F3" s="49">
        <f t="shared" si="0"/>
        <v>51.999210793185163</v>
      </c>
      <c r="G3" s="49">
        <f t="shared" si="0"/>
        <v>51.382243821522898</v>
      </c>
      <c r="H3" s="49">
        <f t="shared" si="0"/>
        <v>50.817271062456584</v>
      </c>
      <c r="I3" s="49">
        <f t="shared" si="0"/>
        <v>50.028291194709546</v>
      </c>
      <c r="J3" s="49">
        <f t="shared" si="0"/>
        <v>49.026864127683069</v>
      </c>
      <c r="K3" s="49">
        <f t="shared" si="0"/>
        <v>48.557785448548863</v>
      </c>
      <c r="L3" s="49">
        <f t="shared" si="0"/>
        <v>47.772923598916393</v>
      </c>
      <c r="M3" s="49">
        <f t="shared" si="0"/>
        <v>44.956873334356523</v>
      </c>
      <c r="N3" s="49">
        <f t="shared" si="0"/>
        <v>42.792892706058822</v>
      </c>
      <c r="O3" s="49">
        <f t="shared" si="0"/>
        <v>41.089547669830765</v>
      </c>
      <c r="P3" s="49">
        <f t="shared" si="0"/>
        <v>39.405226339705038</v>
      </c>
      <c r="Q3" s="49">
        <f t="shared" si="0"/>
        <v>37.885032141851923</v>
      </c>
      <c r="R3" s="49">
        <f t="shared" si="0"/>
        <v>36.288095060962419</v>
      </c>
      <c r="S3" s="49">
        <f t="shared" si="0"/>
        <v>34.46545510232535</v>
      </c>
      <c r="T3" s="49">
        <f t="shared" si="0"/>
        <v>32.716754799003866</v>
      </c>
      <c r="U3" s="49">
        <f t="shared" si="0"/>
        <v>31.842757026234626</v>
      </c>
      <c r="V3" s="49">
        <f t="shared" si="0"/>
        <v>30.88387971300153</v>
      </c>
      <c r="W3" s="49">
        <f t="shared" si="0"/>
        <v>30.087908352524092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72.558892190317394</v>
      </c>
      <c r="C5" s="49">
        <f t="shared" ref="C5:W5" si="1">C7*C13/1000000</f>
        <v>72.110877095050753</v>
      </c>
      <c r="D5" s="49">
        <f t="shared" si="1"/>
        <v>71.33720372881551</v>
      </c>
      <c r="E5" s="49">
        <f t="shared" si="1"/>
        <v>70.152231791907525</v>
      </c>
      <c r="F5" s="49">
        <f t="shared" si="1"/>
        <v>69.035481909217353</v>
      </c>
      <c r="G5" s="49">
        <f t="shared" si="1"/>
        <v>68.216380781314143</v>
      </c>
      <c r="H5" s="49">
        <f t="shared" si="1"/>
        <v>67.466308499585665</v>
      </c>
      <c r="I5" s="49">
        <f t="shared" si="1"/>
        <v>66.41883865233703</v>
      </c>
      <c r="J5" s="49">
        <f t="shared" si="1"/>
        <v>65.089318470885189</v>
      </c>
      <c r="K5" s="49">
        <f t="shared" si="1"/>
        <v>64.466557621760671</v>
      </c>
      <c r="L5" s="49">
        <f t="shared" si="1"/>
        <v>63.424554960661872</v>
      </c>
      <c r="M5" s="49">
        <f t="shared" si="1"/>
        <v>59.685894620840934</v>
      </c>
      <c r="N5" s="49">
        <f t="shared" si="1"/>
        <v>56.812938604048426</v>
      </c>
      <c r="O5" s="49">
        <f t="shared" si="1"/>
        <v>54.551534178097263</v>
      </c>
      <c r="P5" s="49">
        <f t="shared" si="1"/>
        <v>52.315386110818501</v>
      </c>
      <c r="Q5" s="49">
        <f t="shared" si="1"/>
        <v>50.29713742120299</v>
      </c>
      <c r="R5" s="49">
        <f t="shared" si="1"/>
        <v>48.177002917693287</v>
      </c>
      <c r="S5" s="49">
        <f t="shared" si="1"/>
        <v>45.757219502288144</v>
      </c>
      <c r="T5" s="49">
        <f t="shared" si="1"/>
        <v>43.435600263974322</v>
      </c>
      <c r="U5" s="49">
        <f t="shared" si="1"/>
        <v>42.275258472044399</v>
      </c>
      <c r="V5" s="49">
        <f t="shared" si="1"/>
        <v>41.002228431758894</v>
      </c>
      <c r="W5" s="49">
        <f t="shared" si="1"/>
        <v>39.945476499983485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1274271</v>
      </c>
      <c r="C7" s="35">
        <v>1282200</v>
      </c>
      <c r="D7" s="35">
        <v>1287030</v>
      </c>
      <c r="E7" s="35">
        <v>1285761</v>
      </c>
      <c r="F7" s="35">
        <v>1288992</v>
      </c>
      <c r="G7" s="35">
        <v>1302839</v>
      </c>
      <c r="H7" s="35">
        <v>1321423</v>
      </c>
      <c r="I7" s="35">
        <v>1335150</v>
      </c>
      <c r="J7" s="35">
        <v>1344058</v>
      </c>
      <c r="K7" s="35">
        <v>1379365</v>
      </c>
      <c r="L7" s="35">
        <v>1406698</v>
      </c>
      <c r="M7" s="35">
        <v>1346291</v>
      </c>
      <c r="N7" s="35">
        <v>1316764</v>
      </c>
      <c r="O7" s="35">
        <v>1311581</v>
      </c>
      <c r="P7" s="35">
        <v>1311871</v>
      </c>
      <c r="Q7" s="35">
        <v>1325835</v>
      </c>
      <c r="R7" s="35">
        <v>1338624</v>
      </c>
      <c r="S7" s="35">
        <v>1341035</v>
      </c>
      <c r="T7" s="35">
        <v>1349937</v>
      </c>
      <c r="U7" s="35">
        <v>1372587</v>
      </c>
      <c r="V7" s="35">
        <v>1379640</v>
      </c>
      <c r="W7" s="35">
        <v>1385428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74929.85923203337</v>
      </c>
      <c r="D8" s="52">
        <v>72261.826212498127</v>
      </c>
      <c r="E8" s="52">
        <v>66596.565284849145</v>
      </c>
      <c r="F8" s="52">
        <v>71533.094279903453</v>
      </c>
      <c r="G8" s="52">
        <v>82588.431143170921</v>
      </c>
      <c r="H8" s="52">
        <v>87767.593935591402</v>
      </c>
      <c r="I8" s="52">
        <v>83355.600834276993</v>
      </c>
      <c r="J8" s="52">
        <v>78984.470133260358</v>
      </c>
      <c r="K8" s="52">
        <v>105834.2202442456</v>
      </c>
      <c r="L8" s="52">
        <v>98313.869697366375</v>
      </c>
      <c r="M8" s="52">
        <v>11030.437141946517</v>
      </c>
      <c r="N8" s="52">
        <v>42369.94134726678</v>
      </c>
      <c r="O8" s="52">
        <v>67176.401203337824</v>
      </c>
      <c r="P8" s="52">
        <v>73114.835721675074</v>
      </c>
      <c r="Q8" s="52">
        <v>87257.264036081033</v>
      </c>
      <c r="R8" s="52">
        <v>86553.705403431784</v>
      </c>
      <c r="S8" s="52">
        <v>76650.179204469081</v>
      </c>
      <c r="T8" s="52">
        <v>83618.70494459616</v>
      </c>
      <c r="U8" s="52">
        <v>97579.85923203337</v>
      </c>
      <c r="V8" s="52">
        <v>79314.826212498127</v>
      </c>
      <c r="W8" s="52">
        <v>72384.565284849145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67000.85923203337</v>
      </c>
      <c r="D9" s="36">
        <v>67431.826212498127</v>
      </c>
      <c r="E9" s="36">
        <v>67865.565284849145</v>
      </c>
      <c r="F9" s="36">
        <v>68302.094279903453</v>
      </c>
      <c r="G9" s="36">
        <v>68741.431143170921</v>
      </c>
      <c r="H9" s="36">
        <v>69183.593935591402</v>
      </c>
      <c r="I9" s="36">
        <v>69628.600834276993</v>
      </c>
      <c r="J9" s="36">
        <v>70076.470133260358</v>
      </c>
      <c r="K9" s="36">
        <v>70527.220244245604</v>
      </c>
      <c r="L9" s="36">
        <v>70980.869697366375</v>
      </c>
      <c r="M9" s="36">
        <v>71437.437141946517</v>
      </c>
      <c r="N9" s="36">
        <v>71896.94134726678</v>
      </c>
      <c r="O9" s="36">
        <v>72359.401203337824</v>
      </c>
      <c r="P9" s="36">
        <v>72824.835721675074</v>
      </c>
      <c r="Q9" s="36">
        <v>73293.264036081033</v>
      </c>
      <c r="R9" s="36">
        <v>73764.705403431784</v>
      </c>
      <c r="S9" s="36">
        <v>74239.179204469081</v>
      </c>
      <c r="T9" s="36">
        <v>74716.70494459616</v>
      </c>
      <c r="U9" s="36">
        <v>74929.85923203337</v>
      </c>
      <c r="V9" s="36">
        <v>72261.826212498127</v>
      </c>
      <c r="W9" s="36">
        <v>66596.565284849145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8759.9999999999964</v>
      </c>
      <c r="D11" s="54">
        <v>8759.9999999999945</v>
      </c>
      <c r="E11" s="54">
        <v>8759.9999999999945</v>
      </c>
      <c r="F11" s="54">
        <v>8759.9999999999927</v>
      </c>
      <c r="G11" s="54">
        <v>8759.9999999999909</v>
      </c>
      <c r="H11" s="54">
        <v>8759.9999999999945</v>
      </c>
      <c r="I11" s="54">
        <v>8759.9999999999945</v>
      </c>
      <c r="J11" s="54">
        <v>8759.9999999999982</v>
      </c>
      <c r="K11" s="54">
        <v>8759.9999999999964</v>
      </c>
      <c r="L11" s="54">
        <v>8759.9999999999945</v>
      </c>
      <c r="M11" s="54">
        <v>8759.9999999999964</v>
      </c>
      <c r="N11" s="54">
        <v>8759.9999999999982</v>
      </c>
      <c r="O11" s="54">
        <v>8759.9999999999964</v>
      </c>
      <c r="P11" s="54">
        <v>8759.9999999999909</v>
      </c>
      <c r="Q11" s="54">
        <v>8759.9999999999927</v>
      </c>
      <c r="R11" s="54">
        <v>8759.9999999999945</v>
      </c>
      <c r="S11" s="54">
        <v>8759.9999999999927</v>
      </c>
      <c r="T11" s="54">
        <v>8759.9999999999982</v>
      </c>
      <c r="U11" s="54">
        <v>8759.9999999999945</v>
      </c>
      <c r="V11" s="54">
        <v>8759.9999999999982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56.941492186761991</v>
      </c>
      <c r="C13" s="35">
        <v>56.239960298744933</v>
      </c>
      <c r="D13" s="35">
        <v>55.427770703725251</v>
      </c>
      <c r="E13" s="35">
        <v>54.560864571181988</v>
      </c>
      <c r="F13" s="35">
        <v>53.557727207940282</v>
      </c>
      <c r="G13" s="35">
        <v>52.359793329271035</v>
      </c>
      <c r="H13" s="35">
        <v>51.055800072789452</v>
      </c>
      <c r="I13" s="35">
        <v>49.746349587939207</v>
      </c>
      <c r="J13" s="35">
        <v>48.427462558077998</v>
      </c>
      <c r="K13" s="35">
        <v>46.736402345833532</v>
      </c>
      <c r="L13" s="35">
        <v>45.087541860912488</v>
      </c>
      <c r="M13" s="35">
        <v>44.333576188833568</v>
      </c>
      <c r="N13" s="35">
        <v>43.145877776160667</v>
      </c>
      <c r="O13" s="35">
        <v>41.592196119109126</v>
      </c>
      <c r="P13" s="35">
        <v>39.878453072610412</v>
      </c>
      <c r="Q13" s="35">
        <v>37.936196752388483</v>
      </c>
      <c r="R13" s="35">
        <v>35.989944090120368</v>
      </c>
      <c r="S13" s="35">
        <v>34.12082421583937</v>
      </c>
      <c r="T13" s="35">
        <v>32.176020261667269</v>
      </c>
      <c r="U13" s="35">
        <v>30.799693186693741</v>
      </c>
      <c r="V13" s="35">
        <v>29.719512649501969</v>
      </c>
      <c r="W13" s="35">
        <v>28.832589279257732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44.936876189419756</v>
      </c>
      <c r="D14" s="36">
        <v>42.428978063282635</v>
      </c>
      <c r="E14" s="36">
        <v>40.233225348019403</v>
      </c>
      <c r="F14" s="36">
        <v>38.757910768405644</v>
      </c>
      <c r="G14" s="36">
        <v>37.476659788789739</v>
      </c>
      <c r="H14" s="36">
        <v>36.338523694150844</v>
      </c>
      <c r="I14" s="36">
        <v>34.99808715831238</v>
      </c>
      <c r="J14" s="36">
        <v>33.686857563619135</v>
      </c>
      <c r="K14" s="36">
        <v>32.061126387442847</v>
      </c>
      <c r="L14" s="36">
        <v>30.512012042831117</v>
      </c>
      <c r="M14" s="36">
        <v>29.835075872744007</v>
      </c>
      <c r="N14" s="36">
        <v>28.816728755366363</v>
      </c>
      <c r="O14" s="36">
        <v>27.671143720261128</v>
      </c>
      <c r="P14" s="36">
        <v>26.131587770261646</v>
      </c>
      <c r="Q14" s="36">
        <v>24.699137150875021</v>
      </c>
      <c r="R14" s="36">
        <v>24.032915554371499</v>
      </c>
      <c r="S14" s="36">
        <v>23.581239417537851</v>
      </c>
      <c r="T14" s="36">
        <v>23.115180195509751</v>
      </c>
      <c r="U14" s="36">
        <v>22.615035855126298</v>
      </c>
      <c r="V14" s="36">
        <v>22.605677708902235</v>
      </c>
      <c r="W14" s="36">
        <v>22.416970805150978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1.8390004546012138</v>
      </c>
      <c r="C16" s="44">
        <f>C7/RES_summary!C$6</f>
        <v>1.8380002465575125</v>
      </c>
      <c r="D16" s="44">
        <f>D7/RES_summary!D$6</f>
        <v>1.8309999416711362</v>
      </c>
      <c r="E16" s="44">
        <f>E7/RES_summary!E$6</f>
        <v>1.8180007041466888</v>
      </c>
      <c r="F16" s="44">
        <f>F7/RES_summary!F$6</f>
        <v>1.811000102563094</v>
      </c>
      <c r="G16" s="44">
        <f>G7/RES_summary!G$6</f>
        <v>1.8190003616111381</v>
      </c>
      <c r="H16" s="44">
        <f>H7/RES_summary!H$6</f>
        <v>1.8040002948821563</v>
      </c>
      <c r="I16" s="44">
        <f>I7/RES_summary!I$6</f>
        <v>1.8010003534150414</v>
      </c>
      <c r="J16" s="44">
        <f>J7/RES_summary!J$6</f>
        <v>1.7910003451257976</v>
      </c>
      <c r="K16" s="44">
        <f>K7/RES_summary!K$6</f>
        <v>1.7859996037916877</v>
      </c>
      <c r="L16" s="44">
        <f>L7/RES_summary!L$6</f>
        <v>1.7620000175361024</v>
      </c>
      <c r="M16" s="44">
        <f>M7/RES_summary!M$6</f>
        <v>1.6718732730711485</v>
      </c>
      <c r="N16" s="44">
        <f>N7/RES_summary!N$6</f>
        <v>1.6059997341148893</v>
      </c>
      <c r="O16" s="44">
        <f>O7/RES_summary!O$6</f>
        <v>1.5894502889676059</v>
      </c>
      <c r="P16" s="44">
        <f>P7/RES_summary!P$6</f>
        <v>1.5893279219795862</v>
      </c>
      <c r="Q16" s="44">
        <f>Q7/RES_summary!Q$6</f>
        <v>1.5919998655157053</v>
      </c>
      <c r="R16" s="44">
        <f>R7/RES_summary!R$6</f>
        <v>1.5953073587089039</v>
      </c>
      <c r="S16" s="44">
        <f>S7/RES_summary!S$6</f>
        <v>1.6020526286237879</v>
      </c>
      <c r="T16" s="44">
        <f>T7/RES_summary!T$6</f>
        <v>1.6080001143520113</v>
      </c>
      <c r="U16" s="44">
        <f>U7/RES_summary!U$6</f>
        <v>1.6127458179951051</v>
      </c>
      <c r="V16" s="44">
        <f>V7/RES_summary!V$6</f>
        <v>1.6173670833841334</v>
      </c>
      <c r="W16" s="44">
        <f>W7/RES_summary!W$6</f>
        <v>1.6219334732721209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104.71543001712676</v>
      </c>
      <c r="C17" s="52">
        <f t="shared" si="2"/>
        <v>103.3690608954779</v>
      </c>
      <c r="D17" s="52">
        <f t="shared" si="2"/>
        <v>101.48824492548205</v>
      </c>
      <c r="E17" s="52">
        <f t="shared" si="2"/>
        <v>99.191690209260983</v>
      </c>
      <c r="F17" s="52">
        <f t="shared" si="2"/>
        <v>96.993049466626061</v>
      </c>
      <c r="G17" s="52">
        <f t="shared" si="2"/>
        <v>95.242482999828468</v>
      </c>
      <c r="H17" s="52">
        <f t="shared" si="2"/>
        <v>92.104678386756589</v>
      </c>
      <c r="I17" s="52">
        <f t="shared" si="2"/>
        <v>89.593193188986717</v>
      </c>
      <c r="J17" s="52">
        <f t="shared" si="2"/>
        <v>86.733602155084341</v>
      </c>
      <c r="K17" s="52">
        <f t="shared" si="2"/>
        <v>83.471196072307592</v>
      </c>
      <c r="L17" s="52">
        <f t="shared" si="2"/>
        <v>79.444249549587553</v>
      </c>
      <c r="M17" s="52">
        <f t="shared" si="2"/>
        <v>74.120121129774319</v>
      </c>
      <c r="N17" s="52">
        <f t="shared" si="2"/>
        <v>69.292268236667539</v>
      </c>
      <c r="O17" s="52">
        <f t="shared" si="2"/>
        <v>66.108728140315336</v>
      </c>
      <c r="P17" s="52">
        <f t="shared" si="2"/>
        <v>63.379938953652349</v>
      </c>
      <c r="Q17" s="52">
        <f t="shared" si="2"/>
        <v>60.394420127979799</v>
      </c>
      <c r="R17" s="52">
        <f t="shared" ref="R17:V17" si="3">R13*R16</f>
        <v>57.415022646491053</v>
      </c>
      <c r="S17" s="52">
        <f t="shared" si="3"/>
        <v>54.663356125795659</v>
      </c>
      <c r="T17" s="52">
        <f t="shared" si="3"/>
        <v>51.739044260153598</v>
      </c>
      <c r="U17" s="52">
        <f t="shared" si="3"/>
        <v>49.672076382372659</v>
      </c>
      <c r="V17" s="52">
        <f t="shared" si="3"/>
        <v>48.06736149352286</v>
      </c>
      <c r="W17" s="52">
        <f t="shared" ref="W17" si="4">W13*W16</f>
        <v>46.764541673135007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917.30716695003014</v>
      </c>
      <c r="C18" s="36">
        <f>C3*11630*1000/RES_summary!C$6</f>
        <v>905.51297344438603</v>
      </c>
      <c r="D18" s="36">
        <f>D3*11630*1000/RES_summary!D$6</f>
        <v>889.03702554722213</v>
      </c>
      <c r="E18" s="36">
        <f>E3*11630*1000/RES_summary!E$6</f>
        <v>868.91920623312558</v>
      </c>
      <c r="F18" s="36">
        <f>F3*11630*1000/RES_summary!F$6</f>
        <v>849.65911332764335</v>
      </c>
      <c r="G18" s="36">
        <f>G3*11630*1000/RES_summary!G$6</f>
        <v>834.32415107849658</v>
      </c>
      <c r="H18" s="36">
        <f>H3*11630*1000/RES_summary!H$6</f>
        <v>806.83698266798729</v>
      </c>
      <c r="I18" s="36">
        <f>I3*11630*1000/RES_summary!I$6</f>
        <v>784.83637233552315</v>
      </c>
      <c r="J18" s="36">
        <f>J3*11630*1000/RES_summary!J$6</f>
        <v>759.78635487853842</v>
      </c>
      <c r="K18" s="36">
        <f>K3*11630*1000/RES_summary!K$6</f>
        <v>731.20767759341425</v>
      </c>
      <c r="L18" s="36">
        <f>L3*11630*1000/RES_summary!L$6</f>
        <v>695.93162605438658</v>
      </c>
      <c r="M18" s="36">
        <f>M3*11630*1000/RES_summary!M$6</f>
        <v>649.2922610968227</v>
      </c>
      <c r="N18" s="36">
        <f>N3*11630*1000/RES_summary!N$6</f>
        <v>607.00026975320748</v>
      </c>
      <c r="O18" s="36">
        <f>O3*11630*1000/RES_summary!O$6</f>
        <v>579.11245850916202</v>
      </c>
      <c r="P18" s="36">
        <f>P3*11630*1000/RES_summary!P$6</f>
        <v>555.2082652339941</v>
      </c>
      <c r="Q18" s="36">
        <f>Q3*11630*1000/RES_summary!Q$6</f>
        <v>529.05512032110266</v>
      </c>
      <c r="R18" s="36">
        <f>R3*11630*1000/RES_summary!R$6</f>
        <v>502.9555983832613</v>
      </c>
      <c r="S18" s="36">
        <f>S3*11630*1000/RES_summary!S$6</f>
        <v>478.85099966196958</v>
      </c>
      <c r="T18" s="36">
        <f>T3*11630*1000/RES_summary!T$6</f>
        <v>453.2340277189453</v>
      </c>
      <c r="U18" s="36">
        <f>U3*11630*1000/RES_summary!U$6</f>
        <v>435.12738910958421</v>
      </c>
      <c r="V18" s="36">
        <f>V3*11630*1000/RES_summary!V$6</f>
        <v>421.07008668326012</v>
      </c>
      <c r="W18" s="36">
        <f>W3*11630*1000/RES_summary!W$6</f>
        <v>409.65738505666258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20.982319307299495</v>
      </c>
      <c r="C3" s="49">
        <f t="shared" ref="C3:W3" si="0">C5*C11/11630</f>
        <v>20.389914503476092</v>
      </c>
      <c r="D3" s="49">
        <f t="shared" si="0"/>
        <v>20.102571714222492</v>
      </c>
      <c r="E3" s="49">
        <f t="shared" si="0"/>
        <v>19.851021430450555</v>
      </c>
      <c r="F3" s="49">
        <f t="shared" si="0"/>
        <v>19.620143156330634</v>
      </c>
      <c r="G3" s="49">
        <f t="shared" si="0"/>
        <v>19.309197096852184</v>
      </c>
      <c r="H3" s="49">
        <f t="shared" si="0"/>
        <v>19.176153415158193</v>
      </c>
      <c r="I3" s="49">
        <f t="shared" si="0"/>
        <v>18.771516608194496</v>
      </c>
      <c r="J3" s="49">
        <f t="shared" si="0"/>
        <v>18.283833574645517</v>
      </c>
      <c r="K3" s="49">
        <f t="shared" si="0"/>
        <v>18.136100470075007</v>
      </c>
      <c r="L3" s="49">
        <f t="shared" si="0"/>
        <v>18.019728162154372</v>
      </c>
      <c r="M3" s="49">
        <f t="shared" si="0"/>
        <v>17.713925777933138</v>
      </c>
      <c r="N3" s="49">
        <f t="shared" si="0"/>
        <v>16.897883373291535</v>
      </c>
      <c r="O3" s="49">
        <f t="shared" si="0"/>
        <v>16.157257698979635</v>
      </c>
      <c r="P3" s="49">
        <f t="shared" si="0"/>
        <v>15.001289011009465</v>
      </c>
      <c r="Q3" s="49">
        <f t="shared" si="0"/>
        <v>14.169957060187439</v>
      </c>
      <c r="R3" s="49">
        <f t="shared" si="0"/>
        <v>13.853254088838012</v>
      </c>
      <c r="S3" s="49">
        <f t="shared" si="0"/>
        <v>13.193655674615083</v>
      </c>
      <c r="T3" s="49">
        <f t="shared" si="0"/>
        <v>13.18281655680525</v>
      </c>
      <c r="U3" s="49">
        <f t="shared" si="0"/>
        <v>12.239741809353099</v>
      </c>
      <c r="V3" s="49">
        <f t="shared" si="0"/>
        <v>11.938172475665125</v>
      </c>
      <c r="W3" s="49">
        <f t="shared" si="0"/>
        <v>11.511599511723277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589.23759868532886</v>
      </c>
      <c r="C5" s="49">
        <f t="shared" ref="C5:W5" si="1">C7*C13/1000000</f>
        <v>586.98051116047895</v>
      </c>
      <c r="D5" s="49">
        <f t="shared" si="1"/>
        <v>580.21556640571339</v>
      </c>
      <c r="E5" s="49">
        <f t="shared" si="1"/>
        <v>570.99477515482135</v>
      </c>
      <c r="F5" s="49">
        <f t="shared" si="1"/>
        <v>564.70958683036326</v>
      </c>
      <c r="G5" s="49">
        <f t="shared" si="1"/>
        <v>556.27050127197435</v>
      </c>
      <c r="H5" s="49">
        <f t="shared" si="1"/>
        <v>552.64077369329073</v>
      </c>
      <c r="I5" s="49">
        <f t="shared" si="1"/>
        <v>543.11350374503172</v>
      </c>
      <c r="J5" s="49">
        <f t="shared" si="1"/>
        <v>530.85469112888006</v>
      </c>
      <c r="K5" s="49">
        <f t="shared" si="1"/>
        <v>525.84715711076024</v>
      </c>
      <c r="L5" s="49">
        <f t="shared" si="1"/>
        <v>518.84792601213087</v>
      </c>
      <c r="M5" s="49">
        <f t="shared" si="1"/>
        <v>502.11371113938651</v>
      </c>
      <c r="N5" s="49">
        <f t="shared" si="1"/>
        <v>486.48049117651431</v>
      </c>
      <c r="O5" s="49">
        <f t="shared" si="1"/>
        <v>463.4018486147923</v>
      </c>
      <c r="P5" s="49">
        <f t="shared" si="1"/>
        <v>437.32681032266117</v>
      </c>
      <c r="Q5" s="49">
        <f t="shared" si="1"/>
        <v>413.73146710495416</v>
      </c>
      <c r="R5" s="49">
        <f t="shared" si="1"/>
        <v>397.86698458797969</v>
      </c>
      <c r="S5" s="49">
        <f t="shared" si="1"/>
        <v>383.76778496947134</v>
      </c>
      <c r="T5" s="49">
        <f t="shared" si="1"/>
        <v>372.82714437402512</v>
      </c>
      <c r="U5" s="49">
        <f t="shared" si="1"/>
        <v>363.38128174285612</v>
      </c>
      <c r="V5" s="49">
        <f t="shared" si="1"/>
        <v>351.81031379575245</v>
      </c>
      <c r="W5" s="49">
        <f t="shared" si="1"/>
        <v>338.30642591237944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671435</v>
      </c>
      <c r="C7" s="35">
        <v>673190</v>
      </c>
      <c r="D7" s="35">
        <v>674795</v>
      </c>
      <c r="E7" s="35">
        <v>676120</v>
      </c>
      <c r="F7" s="35">
        <v>683998</v>
      </c>
      <c r="G7" s="35">
        <v>690454</v>
      </c>
      <c r="H7" s="35">
        <v>707591</v>
      </c>
      <c r="I7" s="35">
        <v>716874</v>
      </c>
      <c r="J7" s="35">
        <v>723435</v>
      </c>
      <c r="K7" s="35">
        <v>748379</v>
      </c>
      <c r="L7" s="35">
        <v>775201</v>
      </c>
      <c r="M7" s="35">
        <v>784970</v>
      </c>
      <c r="N7" s="35">
        <v>800225</v>
      </c>
      <c r="O7" s="35">
        <v>802177</v>
      </c>
      <c r="P7" s="35">
        <v>798180</v>
      </c>
      <c r="Q7" s="35">
        <v>802830</v>
      </c>
      <c r="R7" s="35">
        <v>809983</v>
      </c>
      <c r="S7" s="35">
        <v>811036</v>
      </c>
      <c r="T7" s="35">
        <v>816007</v>
      </c>
      <c r="U7" s="35">
        <v>829249</v>
      </c>
      <c r="V7" s="35">
        <v>833066</v>
      </c>
      <c r="W7" s="35">
        <v>836120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42610.279432602576</v>
      </c>
      <c r="D8" s="52">
        <v>42987.744410571177</v>
      </c>
      <c r="E8" s="52">
        <v>43242.019262486254</v>
      </c>
      <c r="F8" s="52">
        <v>50336.191907707602</v>
      </c>
      <c r="G8" s="52">
        <v>49462.3514006841</v>
      </c>
      <c r="H8" s="52">
        <v>60698.587945608422</v>
      </c>
      <c r="I8" s="52">
        <v>53406.992911260691</v>
      </c>
      <c r="J8" s="52">
        <v>51254.658846044564</v>
      </c>
      <c r="K8" s="52">
        <v>70214.679493215983</v>
      </c>
      <c r="L8" s="52">
        <v>72677.149806309957</v>
      </c>
      <c r="M8" s="52">
        <v>56216.165964765823</v>
      </c>
      <c r="N8" s="52">
        <v>62301.825389754726</v>
      </c>
      <c r="O8" s="52">
        <v>49606.22676021012</v>
      </c>
      <c r="P8" s="52">
        <v>44272.470029067248</v>
      </c>
      <c r="Q8" s="52">
        <v>53542.656439710758</v>
      </c>
      <c r="R8" s="52">
        <v>49763.279432602576</v>
      </c>
      <c r="S8" s="52">
        <v>44040.744410571177</v>
      </c>
      <c r="T8" s="52">
        <v>48213.019262486254</v>
      </c>
      <c r="U8" s="52">
        <v>63578.191907707602</v>
      </c>
      <c r="V8" s="52">
        <v>53279.3514006841</v>
      </c>
      <c r="W8" s="52">
        <v>63752.587945608422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40855.279432602576</v>
      </c>
      <c r="D9" s="36">
        <v>41382.744410571177</v>
      </c>
      <c r="E9" s="36">
        <v>41917.019262486254</v>
      </c>
      <c r="F9" s="36">
        <v>42458.191907707602</v>
      </c>
      <c r="G9" s="36">
        <v>43006.3514006841</v>
      </c>
      <c r="H9" s="36">
        <v>43561.587945608422</v>
      </c>
      <c r="I9" s="36">
        <v>44123.992911260691</v>
      </c>
      <c r="J9" s="36">
        <v>44693.658846044564</v>
      </c>
      <c r="K9" s="36">
        <v>45270.679493215983</v>
      </c>
      <c r="L9" s="36">
        <v>45855.149806309957</v>
      </c>
      <c r="M9" s="36">
        <v>46447.165964765823</v>
      </c>
      <c r="N9" s="36">
        <v>47046.825389754726</v>
      </c>
      <c r="O9" s="36">
        <v>47654.22676021012</v>
      </c>
      <c r="P9" s="36">
        <v>48269.470029067248</v>
      </c>
      <c r="Q9" s="36">
        <v>48892.656439710758</v>
      </c>
      <c r="R9" s="36">
        <v>42610.279432602576</v>
      </c>
      <c r="S9" s="36">
        <v>42987.744410571177</v>
      </c>
      <c r="T9" s="36">
        <v>43242.019262486254</v>
      </c>
      <c r="U9" s="36">
        <v>50336.191907707602</v>
      </c>
      <c r="V9" s="36">
        <v>49462.3514006841</v>
      </c>
      <c r="W9" s="36">
        <v>60698.587945608422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414.13578170901764</v>
      </c>
      <c r="C11" s="54">
        <v>403.99076488349533</v>
      </c>
      <c r="D11" s="54">
        <v>402.94146274753479</v>
      </c>
      <c r="E11" s="54">
        <v>404.32485423976397</v>
      </c>
      <c r="F11" s="54">
        <v>404.07011006999323</v>
      </c>
      <c r="G11" s="54">
        <v>403.69921058710804</v>
      </c>
      <c r="H11" s="54">
        <v>403.55086854677609</v>
      </c>
      <c r="I11" s="54">
        <v>401.96521840817712</v>
      </c>
      <c r="J11" s="54">
        <v>400.56344613050186</v>
      </c>
      <c r="K11" s="54">
        <v>401.11056152870913</v>
      </c>
      <c r="L11" s="54">
        <v>403.91303119703616</v>
      </c>
      <c r="M11" s="54">
        <v>410.29143842712813</v>
      </c>
      <c r="N11" s="54">
        <v>403.96765583776403</v>
      </c>
      <c r="O11" s="54">
        <v>405.49882914976115</v>
      </c>
      <c r="P11" s="54">
        <v>398.93504601128672</v>
      </c>
      <c r="Q11" s="54">
        <v>398.31778269883159</v>
      </c>
      <c r="R11" s="54">
        <v>404.94273537179947</v>
      </c>
      <c r="S11" s="54">
        <v>399.83089124580823</v>
      </c>
      <c r="T11" s="54">
        <v>411.22584250956862</v>
      </c>
      <c r="U11" s="54">
        <v>391.73233293702816</v>
      </c>
      <c r="V11" s="54">
        <v>394.64717334180011</v>
      </c>
      <c r="W11" s="54">
        <v>395.73561737788657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877.57951057857997</v>
      </c>
      <c r="C13" s="35">
        <v>871.93884514101364</v>
      </c>
      <c r="D13" s="35">
        <v>859.83975341505709</v>
      </c>
      <c r="E13" s="35">
        <v>844.51691290720794</v>
      </c>
      <c r="F13" s="35">
        <v>825.601225194172</v>
      </c>
      <c r="G13" s="35">
        <v>805.65903198761157</v>
      </c>
      <c r="H13" s="35">
        <v>781.01724540488885</v>
      </c>
      <c r="I13" s="35">
        <v>757.61361654214227</v>
      </c>
      <c r="J13" s="35">
        <v>733.79735723165186</v>
      </c>
      <c r="K13" s="35">
        <v>702.64819979016011</v>
      </c>
      <c r="L13" s="35">
        <v>669.30760668798268</v>
      </c>
      <c r="M13" s="35">
        <v>639.6597464099093</v>
      </c>
      <c r="N13" s="35">
        <v>607.92963376114756</v>
      </c>
      <c r="O13" s="35">
        <v>577.68029825685892</v>
      </c>
      <c r="P13" s="35">
        <v>547.90499677098046</v>
      </c>
      <c r="Q13" s="35">
        <v>515.34131398297791</v>
      </c>
      <c r="R13" s="35">
        <v>491.20411735552432</v>
      </c>
      <c r="S13" s="35">
        <v>473.18218299739016</v>
      </c>
      <c r="T13" s="35">
        <v>456.89209084483969</v>
      </c>
      <c r="U13" s="35">
        <v>438.20526975957301</v>
      </c>
      <c r="V13" s="35">
        <v>422.3078529141178</v>
      </c>
      <c r="W13" s="35">
        <v>404.61467960625203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788.46393526484667</v>
      </c>
      <c r="D14" s="36">
        <v>687.44485752071535</v>
      </c>
      <c r="E14" s="36">
        <v>637.4523315174315</v>
      </c>
      <c r="F14" s="36">
        <v>615.36738827508248</v>
      </c>
      <c r="G14" s="36">
        <v>592.41840361007644</v>
      </c>
      <c r="H14" s="36">
        <v>570.01374532226669</v>
      </c>
      <c r="I14" s="36">
        <v>546.65204993075577</v>
      </c>
      <c r="J14" s="36">
        <v>526.06781992085951</v>
      </c>
      <c r="K14" s="36">
        <v>494.49897066682553</v>
      </c>
      <c r="L14" s="36">
        <v>457.39697985533013</v>
      </c>
      <c r="M14" s="36">
        <v>427.40136916196224</v>
      </c>
      <c r="N14" s="36">
        <v>411.77140278723294</v>
      </c>
      <c r="O14" s="36">
        <v>377.8100383667342</v>
      </c>
      <c r="P14" s="36">
        <v>367.84167635492179</v>
      </c>
      <c r="Q14" s="36">
        <v>360.68158690045937</v>
      </c>
      <c r="R14" s="36">
        <v>356.33073803357235</v>
      </c>
      <c r="S14" s="36">
        <v>350.86837018233047</v>
      </c>
      <c r="T14" s="36">
        <v>344.80490243601491</v>
      </c>
      <c r="U14" s="36">
        <v>338.62850881389147</v>
      </c>
      <c r="V14" s="36">
        <v>332.80133564581149</v>
      </c>
      <c r="W14" s="36">
        <v>330.89074886299392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0.96900052676013648</v>
      </c>
      <c r="C16" s="44">
        <f>C7/RES_summary!C$6</f>
        <v>0.96500030102952095</v>
      </c>
      <c r="D16" s="44">
        <f>D7/RES_summary!D$6</f>
        <v>0.96000062596829472</v>
      </c>
      <c r="E16" s="44">
        <f>E7/RES_summary!E$6</f>
        <v>0.95599931564859975</v>
      </c>
      <c r="F16" s="44">
        <f>F7/RES_summary!F$6</f>
        <v>0.96099932982745517</v>
      </c>
      <c r="G16" s="44">
        <f>G7/RES_summary!G$6</f>
        <v>0.96399944711192775</v>
      </c>
      <c r="H16" s="44">
        <f>H7/RES_summary!H$6</f>
        <v>0.96599981433345716</v>
      </c>
      <c r="I16" s="44">
        <f>I7/RES_summary!I$6</f>
        <v>0.96700020773250528</v>
      </c>
      <c r="J16" s="44">
        <f>J7/RES_summary!J$6</f>
        <v>0.96400031447756085</v>
      </c>
      <c r="K16" s="44">
        <f>K7/RES_summary!K$6</f>
        <v>0.96899993655487804</v>
      </c>
      <c r="L16" s="44">
        <f>L7/RES_summary!L$6</f>
        <v>0.97100029686116296</v>
      </c>
      <c r="M16" s="44">
        <f>M7/RES_summary!M$6</f>
        <v>0.97480437970888867</v>
      </c>
      <c r="N16" s="44">
        <f>N7/RES_summary!N$6</f>
        <v>0.97599959995267738</v>
      </c>
      <c r="O16" s="44">
        <f>O7/RES_summary!O$6</f>
        <v>0.97212483594468591</v>
      </c>
      <c r="P16" s="44">
        <f>P7/RES_summary!P$6</f>
        <v>0.9669927613047824</v>
      </c>
      <c r="Q16" s="44">
        <f>Q7/RES_summary!Q$6</f>
        <v>0.96400023534751578</v>
      </c>
      <c r="R16" s="44">
        <f>R7/RES_summary!R$6</f>
        <v>0.96529857549925457</v>
      </c>
      <c r="S16" s="44">
        <f>S7/RES_summary!S$6</f>
        <v>0.96889518596347035</v>
      </c>
      <c r="T16" s="44">
        <f>T7/RES_summary!T$6</f>
        <v>0.97200043358470922</v>
      </c>
      <c r="U16" s="44">
        <f>U7/RES_summary!U$6</f>
        <v>0.97434104856495285</v>
      </c>
      <c r="V16" s="44">
        <f>V7/RES_summary!V$6</f>
        <v>0.9766123964849428</v>
      </c>
      <c r="W16" s="44">
        <f>W7/RES_summary!W$6</f>
        <v>0.97885347753350282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850.37500802454679</v>
      </c>
      <c r="C17" s="52">
        <f t="shared" si="2"/>
        <v>841.421248040411</v>
      </c>
      <c r="D17" s="52">
        <f t="shared" si="2"/>
        <v>825.44670151087894</v>
      </c>
      <c r="E17" s="52">
        <f t="shared" si="2"/>
        <v>807.35759079295894</v>
      </c>
      <c r="F17" s="52">
        <f t="shared" si="2"/>
        <v>793.40222411632521</v>
      </c>
      <c r="G17" s="52">
        <f t="shared" si="2"/>
        <v>776.65486139678842</v>
      </c>
      <c r="H17" s="52">
        <f t="shared" si="2"/>
        <v>754.4625140523508</v>
      </c>
      <c r="I17" s="52">
        <f t="shared" si="2"/>
        <v>732.61252457722617</v>
      </c>
      <c r="J17" s="52">
        <f t="shared" si="2"/>
        <v>707.38088313411549</v>
      </c>
      <c r="K17" s="52">
        <f t="shared" si="2"/>
        <v>680.86606101706445</v>
      </c>
      <c r="L17" s="52">
        <f t="shared" si="2"/>
        <v>649.89788478546564</v>
      </c>
      <c r="M17" s="52">
        <f t="shared" si="2"/>
        <v>623.54312232385666</v>
      </c>
      <c r="N17" s="52">
        <f t="shared" si="2"/>
        <v>593.33907935025763</v>
      </c>
      <c r="O17" s="52">
        <f t="shared" si="2"/>
        <v>561.57736517142621</v>
      </c>
      <c r="P17" s="52">
        <f t="shared" si="2"/>
        <v>529.82016576025831</v>
      </c>
      <c r="Q17" s="52">
        <f t="shared" si="2"/>
        <v>496.78914796388875</v>
      </c>
      <c r="R17" s="52">
        <f t="shared" ref="R17:V17" si="3">R13*R16</f>
        <v>474.15863476265628</v>
      </c>
      <c r="S17" s="52">
        <f t="shared" si="3"/>
        <v>458.46393918985717</v>
      </c>
      <c r="T17" s="52">
        <f t="shared" si="3"/>
        <v>444.09931040260852</v>
      </c>
      <c r="U17" s="52">
        <f t="shared" si="3"/>
        <v>426.96138202423037</v>
      </c>
      <c r="V17" s="52">
        <f t="shared" si="3"/>
        <v>412.43108428886734</v>
      </c>
      <c r="W17" s="52">
        <f t="shared" ref="W17" si="4">W13*W16</f>
        <v>396.05848619368385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352.17071869405788</v>
      </c>
      <c r="C18" s="36">
        <f>C3*11630*1000/RES_summary!C$6</f>
        <v>339.92641358507086</v>
      </c>
      <c r="D18" s="36">
        <f>D3*11630*1000/RES_summary!D$6</f>
        <v>332.60670132692132</v>
      </c>
      <c r="E18" s="36">
        <f>E3*11630*1000/RES_summary!E$6</f>
        <v>326.43474021673006</v>
      </c>
      <c r="F18" s="36">
        <f>F3*11630*1000/RES_summary!F$6</f>
        <v>320.59012402846093</v>
      </c>
      <c r="G18" s="36">
        <f>G3*11630*1000/RES_summary!G$6</f>
        <v>313.53495444452329</v>
      </c>
      <c r="H18" s="36">
        <f>H3*11630*1000/RES_summary!H$6</f>
        <v>304.46400283181038</v>
      </c>
      <c r="I18" s="36">
        <f>I3*11630*1000/RES_summary!I$6</f>
        <v>294.48475345025076</v>
      </c>
      <c r="J18" s="36">
        <f>J3*11630*1000/RES_summary!J$6</f>
        <v>283.35092427503906</v>
      </c>
      <c r="K18" s="36">
        <f>K3*11630*1000/RES_summary!K$6</f>
        <v>273.10256806039501</v>
      </c>
      <c r="L18" s="36">
        <f>L3*11630*1000/RES_summary!L$6</f>
        <v>262.50222461223962</v>
      </c>
      <c r="M18" s="36">
        <f>M3*11630*1000/RES_summary!M$6</f>
        <v>255.83440457959784</v>
      </c>
      <c r="N18" s="36">
        <f>N3*11630*1000/RES_summary!N$6</f>
        <v>239.68979700206066</v>
      </c>
      <c r="O18" s="36">
        <f>O3*11630*1000/RES_summary!O$6</f>
        <v>227.7189640540212</v>
      </c>
      <c r="P18" s="36">
        <f>P3*11630*1000/RES_summary!P$6</f>
        <v>211.36383220527614</v>
      </c>
      <c r="Q18" s="36">
        <f>Q3*11630*1000/RES_summary!Q$6</f>
        <v>197.87995188581792</v>
      </c>
      <c r="R18" s="36">
        <f>R3*11630*1000/RES_summary!R$6</f>
        <v>192.00709456094808</v>
      </c>
      <c r="S18" s="36">
        <f>S3*11630*1000/RES_summary!S$6</f>
        <v>183.30804541034462</v>
      </c>
      <c r="T18" s="36">
        <f>T3*11630*1000/RES_summary!T$6</f>
        <v>182.62511307823112</v>
      </c>
      <c r="U18" s="36">
        <f>U3*11630*1000/RES_summary!U$6</f>
        <v>167.25457825436945</v>
      </c>
      <c r="V18" s="36">
        <f>V3*11630*1000/RES_summary!V$6</f>
        <v>162.7647616128952</v>
      </c>
      <c r="W18" s="36">
        <f>W3*11630*1000/RES_summary!W$6</f>
        <v>156.73444955160863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3.9259160734926208</v>
      </c>
      <c r="C3" s="49">
        <f t="shared" ref="C3:W3" si="0">C5*C11/11630</f>
        <v>4.1637540075276966</v>
      </c>
      <c r="D3" s="49">
        <f t="shared" si="0"/>
        <v>4.3993870354988482</v>
      </c>
      <c r="E3" s="49">
        <f t="shared" si="0"/>
        <v>4.5717925057448685</v>
      </c>
      <c r="F3" s="49">
        <f t="shared" si="0"/>
        <v>5.047757286804444</v>
      </c>
      <c r="G3" s="49">
        <f t="shared" si="0"/>
        <v>5.4734451890450293</v>
      </c>
      <c r="H3" s="49">
        <f t="shared" si="0"/>
        <v>6.1370331492170322</v>
      </c>
      <c r="I3" s="49">
        <f t="shared" si="0"/>
        <v>6.6034818381513833</v>
      </c>
      <c r="J3" s="49">
        <f t="shared" si="0"/>
        <v>6.9063066704438754</v>
      </c>
      <c r="K3" s="49">
        <f t="shared" si="0"/>
        <v>6.89739137208882</v>
      </c>
      <c r="L3" s="49">
        <f t="shared" si="0"/>
        <v>6.8075846625629071</v>
      </c>
      <c r="M3" s="49">
        <f t="shared" si="0"/>
        <v>6.6389708263900147</v>
      </c>
      <c r="N3" s="49">
        <f t="shared" si="0"/>
        <v>6.5576276005932836</v>
      </c>
      <c r="O3" s="49">
        <f t="shared" si="0"/>
        <v>6.8430530256335524</v>
      </c>
      <c r="P3" s="49">
        <f t="shared" si="0"/>
        <v>6.9528223209967246</v>
      </c>
      <c r="Q3" s="49">
        <f t="shared" si="0"/>
        <v>7.120436259642835</v>
      </c>
      <c r="R3" s="49">
        <f t="shared" si="0"/>
        <v>7.2261077195411794</v>
      </c>
      <c r="S3" s="49">
        <f t="shared" si="0"/>
        <v>7.0192218915098419</v>
      </c>
      <c r="T3" s="49">
        <f t="shared" si="0"/>
        <v>6.973290307950343</v>
      </c>
      <c r="U3" s="49">
        <f t="shared" si="0"/>
        <v>6.538210607553169</v>
      </c>
      <c r="V3" s="49">
        <f t="shared" si="0"/>
        <v>6.4058178529488865</v>
      </c>
      <c r="W3" s="49">
        <f t="shared" si="0"/>
        <v>6.4150676565133917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171.34057543236705</v>
      </c>
      <c r="C5" s="49">
        <f t="shared" ref="C5:W5" si="1">C7*C13/1000000</f>
        <v>182.89144114707602</v>
      </c>
      <c r="D5" s="49">
        <f t="shared" si="1"/>
        <v>195.20700651771389</v>
      </c>
      <c r="E5" s="49">
        <f t="shared" si="1"/>
        <v>203.10659941486381</v>
      </c>
      <c r="F5" s="49">
        <f t="shared" si="1"/>
        <v>226.93251877149174</v>
      </c>
      <c r="G5" s="49">
        <f t="shared" si="1"/>
        <v>249.13658457948449</v>
      </c>
      <c r="H5" s="49">
        <f t="shared" si="1"/>
        <v>282.9478073437898</v>
      </c>
      <c r="I5" s="49">
        <f t="shared" si="1"/>
        <v>308.61593798304926</v>
      </c>
      <c r="J5" s="49">
        <f t="shared" si="1"/>
        <v>327.24824134193165</v>
      </c>
      <c r="K5" s="49">
        <f t="shared" si="1"/>
        <v>332.48213793321651</v>
      </c>
      <c r="L5" s="49">
        <f t="shared" si="1"/>
        <v>336.36920291556078</v>
      </c>
      <c r="M5" s="49">
        <f t="shared" si="1"/>
        <v>330.44698761650886</v>
      </c>
      <c r="N5" s="49">
        <f t="shared" si="1"/>
        <v>335.32216565632933</v>
      </c>
      <c r="O5" s="49">
        <f t="shared" si="1"/>
        <v>349.04818543657274</v>
      </c>
      <c r="P5" s="49">
        <f t="shared" si="1"/>
        <v>360.506766308404</v>
      </c>
      <c r="Q5" s="49">
        <f t="shared" si="1"/>
        <v>368.6364932775802</v>
      </c>
      <c r="R5" s="49">
        <f t="shared" si="1"/>
        <v>363.06745333668727</v>
      </c>
      <c r="S5" s="49">
        <f t="shared" si="1"/>
        <v>353.28190850909562</v>
      </c>
      <c r="T5" s="49">
        <f t="shared" si="1"/>
        <v>338.69816974176382</v>
      </c>
      <c r="U5" s="49">
        <f t="shared" si="1"/>
        <v>330.5746428711717</v>
      </c>
      <c r="V5" s="49">
        <f t="shared" si="1"/>
        <v>322.90406470806869</v>
      </c>
      <c r="W5" s="49">
        <f t="shared" si="1"/>
        <v>321.14991422992711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90079</v>
      </c>
      <c r="C7" s="35">
        <v>96967</v>
      </c>
      <c r="D7" s="35">
        <v>104734</v>
      </c>
      <c r="E7" s="35">
        <v>110329</v>
      </c>
      <c r="F7" s="35">
        <v>125981</v>
      </c>
      <c r="G7" s="35">
        <v>141099</v>
      </c>
      <c r="H7" s="35">
        <v>164079</v>
      </c>
      <c r="I7" s="35">
        <v>182369</v>
      </c>
      <c r="J7" s="35">
        <v>196618</v>
      </c>
      <c r="K7" s="35">
        <v>202348</v>
      </c>
      <c r="L7" s="35">
        <v>207572</v>
      </c>
      <c r="M7" s="35">
        <v>206633</v>
      </c>
      <c r="N7" s="35">
        <v>214815</v>
      </c>
      <c r="O7" s="35">
        <v>232444</v>
      </c>
      <c r="P7" s="35">
        <v>252343</v>
      </c>
      <c r="Q7" s="35">
        <v>272329</v>
      </c>
      <c r="R7" s="35">
        <v>287177</v>
      </c>
      <c r="S7" s="35">
        <v>296796</v>
      </c>
      <c r="T7" s="35">
        <v>308101</v>
      </c>
      <c r="U7" s="35">
        <v>323379</v>
      </c>
      <c r="V7" s="35">
        <v>335100</v>
      </c>
      <c r="W7" s="35">
        <v>346531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12691.630070224055</v>
      </c>
      <c r="D8" s="52">
        <v>13835.505150034354</v>
      </c>
      <c r="E8" s="52">
        <v>11940.469009979759</v>
      </c>
      <c r="F8" s="52">
        <v>22287.073376577013</v>
      </c>
      <c r="G8" s="52">
        <v>22055.895156894258</v>
      </c>
      <c r="H8" s="52">
        <v>30234.537587780069</v>
      </c>
      <c r="I8" s="52">
        <v>25875.631437542936</v>
      </c>
      <c r="J8" s="52">
        <v>22180.836262474681</v>
      </c>
      <c r="K8" s="52">
        <v>14023.841720721277</v>
      </c>
      <c r="L8" s="52">
        <v>13896.368946117815</v>
      </c>
      <c r="M8" s="52">
        <v>8129.1719847250788</v>
      </c>
      <c r="N8" s="52">
        <v>17664.039296928677</v>
      </c>
      <c r="O8" s="52">
        <v>30320.630070224055</v>
      </c>
      <c r="P8" s="52">
        <v>33734.505150034354</v>
      </c>
      <c r="Q8" s="52">
        <v>31926.469009979744</v>
      </c>
      <c r="R8" s="52">
        <v>37135.073376576998</v>
      </c>
      <c r="S8" s="52">
        <v>31674.895156894228</v>
      </c>
      <c r="T8" s="52">
        <v>41539.53758778004</v>
      </c>
      <c r="U8" s="52">
        <v>41153.631437542965</v>
      </c>
      <c r="V8" s="52">
        <v>33901.836262474651</v>
      </c>
      <c r="W8" s="52">
        <v>25454.841720721277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5803.6300702240551</v>
      </c>
      <c r="D9" s="36">
        <v>6068.5051500343543</v>
      </c>
      <c r="E9" s="36">
        <v>6345.469009979759</v>
      </c>
      <c r="F9" s="36">
        <v>6635.0733765769983</v>
      </c>
      <c r="G9" s="36">
        <v>6937.8951568942575</v>
      </c>
      <c r="H9" s="36">
        <v>7254.5375877800689</v>
      </c>
      <c r="I9" s="36">
        <v>7585.6314375429356</v>
      </c>
      <c r="J9" s="36">
        <v>7931.8362624746806</v>
      </c>
      <c r="K9" s="36">
        <v>8293.8417207212769</v>
      </c>
      <c r="L9" s="36">
        <v>8672.3689461178146</v>
      </c>
      <c r="M9" s="36">
        <v>9068.1719847250788</v>
      </c>
      <c r="N9" s="36">
        <v>9482.0392969286768</v>
      </c>
      <c r="O9" s="36">
        <v>12691.630070224055</v>
      </c>
      <c r="P9" s="36">
        <v>13835.505150034325</v>
      </c>
      <c r="Q9" s="36">
        <v>11940.469009979744</v>
      </c>
      <c r="R9" s="36">
        <v>22287.073376576998</v>
      </c>
      <c r="S9" s="36">
        <v>22055.895156894228</v>
      </c>
      <c r="T9" s="36">
        <v>30234.53758778004</v>
      </c>
      <c r="U9" s="36">
        <v>25875.631437542965</v>
      </c>
      <c r="V9" s="36">
        <v>22180.836262474651</v>
      </c>
      <c r="W9" s="36">
        <v>14023.841720721277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266.47747516607262</v>
      </c>
      <c r="C11" s="54">
        <v>264.77159786064323</v>
      </c>
      <c r="D11" s="54">
        <v>262.10571093516921</v>
      </c>
      <c r="E11" s="54">
        <v>261.7834526056356</v>
      </c>
      <c r="F11" s="54">
        <v>258.69107505323524</v>
      </c>
      <c r="G11" s="54">
        <v>255.50710529342126</v>
      </c>
      <c r="H11" s="54">
        <v>252.25039273293598</v>
      </c>
      <c r="I11" s="54">
        <v>248.84811289920722</v>
      </c>
      <c r="J11" s="54">
        <v>245.44164469118724</v>
      </c>
      <c r="K11" s="54">
        <v>241.2660787013634</v>
      </c>
      <c r="L11" s="54">
        <v>235.37294419156834</v>
      </c>
      <c r="M11" s="54">
        <v>233.65693622397683</v>
      </c>
      <c r="N11" s="54">
        <v>227.43861517661756</v>
      </c>
      <c r="O11" s="54">
        <v>228.0049288569642</v>
      </c>
      <c r="P11" s="54">
        <v>224.2990455386271</v>
      </c>
      <c r="Q11" s="54">
        <v>224.64046617677221</v>
      </c>
      <c r="R11" s="54">
        <v>231.47112748861721</v>
      </c>
      <c r="S11" s="54">
        <v>231.07198141780225</v>
      </c>
      <c r="T11" s="54">
        <v>239.44435939318976</v>
      </c>
      <c r="U11" s="54">
        <v>230.02184530976464</v>
      </c>
      <c r="V11" s="54">
        <v>230.71763341582351</v>
      </c>
      <c r="W11" s="54">
        <v>232.31280327179454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1902.1145375988528</v>
      </c>
      <c r="C13" s="35">
        <v>1886.1204445540855</v>
      </c>
      <c r="D13" s="35">
        <v>1863.836065821165</v>
      </c>
      <c r="E13" s="35">
        <v>1840.917613817435</v>
      </c>
      <c r="F13" s="35">
        <v>1801.3233644080594</v>
      </c>
      <c r="G13" s="35">
        <v>1765.6863945136713</v>
      </c>
      <c r="H13" s="35">
        <v>1724.4608227974927</v>
      </c>
      <c r="I13" s="35">
        <v>1692.260954345581</v>
      </c>
      <c r="J13" s="35">
        <v>1664.3859735219137</v>
      </c>
      <c r="K13" s="35">
        <v>1643.1204555182978</v>
      </c>
      <c r="L13" s="35">
        <v>1620.4941076617308</v>
      </c>
      <c r="M13" s="35">
        <v>1599.1975512938825</v>
      </c>
      <c r="N13" s="35">
        <v>1560.9811496233008</v>
      </c>
      <c r="O13" s="35">
        <v>1501.6442043527591</v>
      </c>
      <c r="P13" s="35">
        <v>1428.6378711056141</v>
      </c>
      <c r="Q13" s="35">
        <v>1353.6439133459169</v>
      </c>
      <c r="R13" s="35">
        <v>1264.263688723983</v>
      </c>
      <c r="S13" s="35">
        <v>1190.3189682781965</v>
      </c>
      <c r="T13" s="35">
        <v>1099.3088946214516</v>
      </c>
      <c r="U13" s="35">
        <v>1022.2514228542104</v>
      </c>
      <c r="V13" s="35">
        <v>963.60508716224615</v>
      </c>
      <c r="W13" s="35">
        <v>926.75666601235423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1779.9159538321774</v>
      </c>
      <c r="D14" s="36">
        <v>1724.4442453879251</v>
      </c>
      <c r="E14" s="36">
        <v>1672.4135150993736</v>
      </c>
      <c r="F14" s="36">
        <v>1635.3241301998123</v>
      </c>
      <c r="G14" s="36">
        <v>1605.0464873193957</v>
      </c>
      <c r="H14" s="36">
        <v>1574.6952978973895</v>
      </c>
      <c r="I14" s="36">
        <v>1549.5996907461067</v>
      </c>
      <c r="J14" s="36">
        <v>1520.2115927718955</v>
      </c>
      <c r="K14" s="36">
        <v>1498.1439408125427</v>
      </c>
      <c r="L14" s="36">
        <v>1466.7791355575735</v>
      </c>
      <c r="M14" s="36">
        <v>1393.3136712844801</v>
      </c>
      <c r="N14" s="36">
        <v>1297.0477730184737</v>
      </c>
      <c r="O14" s="36">
        <v>1197.7341677353538</v>
      </c>
      <c r="P14" s="36">
        <v>1046.9143671374413</v>
      </c>
      <c r="Q14" s="36">
        <v>880.12015075354111</v>
      </c>
      <c r="R14" s="36">
        <v>831.49287548825282</v>
      </c>
      <c r="S14" s="36">
        <v>808.69067101209021</v>
      </c>
      <c r="T14" s="36">
        <v>795.06049715784673</v>
      </c>
      <c r="U14" s="36">
        <v>776.92642146074354</v>
      </c>
      <c r="V14" s="36">
        <v>768.36505429410408</v>
      </c>
      <c r="W14" s="36">
        <v>756.46052856798337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0.13000007215892281</v>
      </c>
      <c r="C16" s="44">
        <f>C7/RES_summary!C$6</f>
        <v>0.13899966456710522</v>
      </c>
      <c r="D16" s="44">
        <f>D7/RES_summary!D$6</f>
        <v>0.14900037131301117</v>
      </c>
      <c r="E16" s="44">
        <f>E7/RES_summary!E$6</f>
        <v>0.15599959843843453</v>
      </c>
      <c r="F16" s="44">
        <f>F7/RES_summary!F$6</f>
        <v>0.17700001545471278</v>
      </c>
      <c r="G16" s="44">
        <f>G7/RES_summary!G$6</f>
        <v>0.19699988411689395</v>
      </c>
      <c r="H16" s="44">
        <f>H7/RES_summary!H$6</f>
        <v>0.22399985801970249</v>
      </c>
      <c r="I16" s="44">
        <f>I7/RES_summary!I$6</f>
        <v>0.24599980036096894</v>
      </c>
      <c r="J16" s="44">
        <f>J7/RES_summary!J$6</f>
        <v>0.26199978412980995</v>
      </c>
      <c r="K16" s="44">
        <f>K7/RES_summary!K$6</f>
        <v>0.26199986793056257</v>
      </c>
      <c r="L16" s="44">
        <f>L7/RES_summary!L$6</f>
        <v>0.26000027556732425</v>
      </c>
      <c r="M16" s="44">
        <f>M7/RES_summary!M$6</f>
        <v>0.2566043968462321</v>
      </c>
      <c r="N16" s="44">
        <f>N7/RES_summary!N$6</f>
        <v>0.26200050493777921</v>
      </c>
      <c r="O16" s="44">
        <f>O7/RES_summary!O$6</f>
        <v>0.28168918501319107</v>
      </c>
      <c r="P16" s="44">
        <f>P7/RES_summary!P$6</f>
        <v>0.30571281461065514</v>
      </c>
      <c r="Q16" s="44">
        <f>Q7/RES_summary!Q$6</f>
        <v>0.32699976345173154</v>
      </c>
      <c r="R16" s="44">
        <f>R7/RES_summary!R$6</f>
        <v>0.34224366315854704</v>
      </c>
      <c r="S16" s="44">
        <f>S7/RES_summary!S$6</f>
        <v>0.35456405833183008</v>
      </c>
      <c r="T16" s="44">
        <f>T7/RES_summary!T$6</f>
        <v>0.36699967719380167</v>
      </c>
      <c r="U16" s="44">
        <f>U7/RES_summary!U$6</f>
        <v>0.37995998058952846</v>
      </c>
      <c r="V16" s="44">
        <f>V7/RES_summary!V$6</f>
        <v>0.3928414003957722</v>
      </c>
      <c r="W16" s="44">
        <f>W7/RES_summary!W$6</f>
        <v>0.40568707173989649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247.27502714238696</v>
      </c>
      <c r="C17" s="52">
        <f t="shared" si="2"/>
        <v>262.17010912617724</v>
      </c>
      <c r="D17" s="52">
        <f t="shared" si="2"/>
        <v>277.71226587393551</v>
      </c>
      <c r="E17" s="52">
        <f t="shared" si="2"/>
        <v>287.18240851376095</v>
      </c>
      <c r="F17" s="52">
        <f t="shared" si="2"/>
        <v>318.83426333916174</v>
      </c>
      <c r="G17" s="52">
        <f t="shared" si="2"/>
        <v>347.84001510596954</v>
      </c>
      <c r="H17" s="52">
        <f t="shared" si="2"/>
        <v>386.27897946717769</v>
      </c>
      <c r="I17" s="52">
        <f t="shared" si="2"/>
        <v>416.29585692767569</v>
      </c>
      <c r="J17" s="52">
        <f t="shared" si="2"/>
        <v>436.06876577142498</v>
      </c>
      <c r="K17" s="52">
        <f t="shared" si="2"/>
        <v>430.49734233979984</v>
      </c>
      <c r="L17" s="52">
        <f t="shared" si="2"/>
        <v>421.32891454727525</v>
      </c>
      <c r="M17" s="52">
        <f t="shared" si="2"/>
        <v>410.36112308773801</v>
      </c>
      <c r="N17" s="52">
        <f t="shared" si="2"/>
        <v>408.97784939965987</v>
      </c>
      <c r="O17" s="52">
        <f t="shared" si="2"/>
        <v>422.99693210391047</v>
      </c>
      <c r="P17" s="52">
        <f t="shared" si="2"/>
        <v>436.75290463507162</v>
      </c>
      <c r="Q17" s="52">
        <f t="shared" si="2"/>
        <v>442.64123946199101</v>
      </c>
      <c r="R17" s="52">
        <f t="shared" ref="R17:V17" si="3">R13*R16</f>
        <v>432.68623602723301</v>
      </c>
      <c r="S17" s="52">
        <f t="shared" si="3"/>
        <v>422.04432410207426</v>
      </c>
      <c r="T17" s="52">
        <f t="shared" si="3"/>
        <v>403.44600946234766</v>
      </c>
      <c r="U17" s="52">
        <f t="shared" si="3"/>
        <v>388.41463078530364</v>
      </c>
      <c r="V17" s="52">
        <f t="shared" si="3"/>
        <v>378.54397186930692</v>
      </c>
      <c r="W17" s="52">
        <f t="shared" ref="W17" si="4">W13*W16</f>
        <v>375.97319804998125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65.893224904525354</v>
      </c>
      <c r="C18" s="36">
        <f>C3*11630*1000/RES_summary!C$6</f>
        <v>69.415198704637163</v>
      </c>
      <c r="D18" s="36">
        <f>D3*11630*1000/RES_summary!D$6</f>
        <v>72.789970882304587</v>
      </c>
      <c r="E18" s="36">
        <f>E3*11630*1000/RES_summary!E$6</f>
        <v>75.179602428334448</v>
      </c>
      <c r="F18" s="36">
        <f>F3*11630*1000/RES_summary!F$6</f>
        <v>82.479578347014055</v>
      </c>
      <c r="G18" s="36">
        <f>G3*11630*1000/RES_summary!G$6</f>
        <v>88.875595364946193</v>
      </c>
      <c r="H18" s="36">
        <f>H3*11630*1000/RES_summary!H$6</f>
        <v>97.43902427507328</v>
      </c>
      <c r="I18" s="36">
        <f>I3*11630*1000/RES_summary!I$6</f>
        <v>103.59443840421048</v>
      </c>
      <c r="J18" s="36">
        <f>J3*11630*1000/RES_summary!J$6</f>
        <v>107.02943506939462</v>
      </c>
      <c r="K18" s="36">
        <f>K3*11630*1000/RES_summary!K$6</f>
        <v>103.86440567768192</v>
      </c>
      <c r="L18" s="36">
        <f>L3*11630*1000/RES_summary!L$6</f>
        <v>99.169427090029856</v>
      </c>
      <c r="M18" s="36">
        <f>M3*11630*1000/RES_summary!M$6</f>
        <v>95.88372276611112</v>
      </c>
      <c r="N18" s="36">
        <f>N3*11630*1000/RES_summary!N$6</f>
        <v>93.01735570536988</v>
      </c>
      <c r="O18" s="36">
        <f>O3*11630*1000/RES_summary!O$6</f>
        <v>96.445385411066212</v>
      </c>
      <c r="P18" s="36">
        <f>P3*11630*1000/RES_summary!P$6</f>
        <v>97.963259645869584</v>
      </c>
      <c r="Q18" s="36">
        <f>Q3*11630*1000/RES_summary!Q$6</f>
        <v>99.435134381805923</v>
      </c>
      <c r="R18" s="36">
        <f>R3*11630*1000/RES_summary!R$6</f>
        <v>100.15437090202957</v>
      </c>
      <c r="S18" s="36">
        <f>S3*11630*1000/RES_summary!S$6</f>
        <v>97.52261821640343</v>
      </c>
      <c r="T18" s="36">
        <f>T3*11630*1000/RES_summary!T$6</f>
        <v>96.602871285450604</v>
      </c>
      <c r="U18" s="36">
        <f>U3*11630*1000/RES_summary!U$6</f>
        <v>89.34385011854647</v>
      </c>
      <c r="V18" s="36">
        <f>V3*11630*1000/RES_summary!V$6</f>
        <v>87.336769333512564</v>
      </c>
      <c r="W18" s="36">
        <f>W3*11630*1000/RES_summary!W$6</f>
        <v>87.343387594052743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5.6883634639838574</v>
      </c>
      <c r="C3" s="49">
        <f t="shared" ref="C3:W3" si="0">C5*C11/11630</f>
        <v>5.9788758745585104</v>
      </c>
      <c r="D3" s="49">
        <f t="shared" si="0"/>
        <v>6.4831737120615038</v>
      </c>
      <c r="E3" s="49">
        <f t="shared" si="0"/>
        <v>7.009564266044424</v>
      </c>
      <c r="F3" s="49">
        <f t="shared" si="0"/>
        <v>7.4159693506665132</v>
      </c>
      <c r="G3" s="49">
        <f t="shared" si="0"/>
        <v>7.8197987872310684</v>
      </c>
      <c r="H3" s="49">
        <f t="shared" si="0"/>
        <v>8.3733992867525071</v>
      </c>
      <c r="I3" s="49">
        <f t="shared" si="0"/>
        <v>8.7788916375468009</v>
      </c>
      <c r="J3" s="49">
        <f t="shared" si="0"/>
        <v>9.0982094577242698</v>
      </c>
      <c r="K3" s="49">
        <f t="shared" si="0"/>
        <v>9.3342938191467795</v>
      </c>
      <c r="L3" s="49">
        <f t="shared" si="0"/>
        <v>9.724883372698562</v>
      </c>
      <c r="M3" s="49">
        <f t="shared" si="0"/>
        <v>9.8316510915620725</v>
      </c>
      <c r="N3" s="49">
        <f t="shared" si="0"/>
        <v>9.7582709724486261</v>
      </c>
      <c r="O3" s="49">
        <f t="shared" si="0"/>
        <v>9.8505280344464818</v>
      </c>
      <c r="P3" s="49">
        <f t="shared" si="0"/>
        <v>9.7555941220734894</v>
      </c>
      <c r="Q3" s="49">
        <f t="shared" si="0"/>
        <v>9.885514196497807</v>
      </c>
      <c r="R3" s="49">
        <f t="shared" si="0"/>
        <v>10.130224379815107</v>
      </c>
      <c r="S3" s="49">
        <f t="shared" si="0"/>
        <v>10.015068557880648</v>
      </c>
      <c r="T3" s="49">
        <f t="shared" si="0"/>
        <v>10.45011234660025</v>
      </c>
      <c r="U3" s="49">
        <f t="shared" si="0"/>
        <v>10.250226097832028</v>
      </c>
      <c r="V3" s="49">
        <f t="shared" si="0"/>
        <v>10.777089941731248</v>
      </c>
      <c r="W3" s="49">
        <f t="shared" si="0"/>
        <v>11.444246731848995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150.61768996065439</v>
      </c>
      <c r="C5" s="49">
        <f t="shared" ref="C5:W5" si="1">C7*C13/1000000</f>
        <v>156.67170291080819</v>
      </c>
      <c r="D5" s="49">
        <f t="shared" si="1"/>
        <v>168.48718824659716</v>
      </c>
      <c r="E5" s="49">
        <f t="shared" si="1"/>
        <v>180.58441906813835</v>
      </c>
      <c r="F5" s="49">
        <f t="shared" si="1"/>
        <v>189.50331101612275</v>
      </c>
      <c r="G5" s="49">
        <f t="shared" si="1"/>
        <v>198.15554236770441</v>
      </c>
      <c r="H5" s="49">
        <f t="shared" si="1"/>
        <v>210.47758382023369</v>
      </c>
      <c r="I5" s="49">
        <f t="shared" si="1"/>
        <v>219.30417129815203</v>
      </c>
      <c r="J5" s="49">
        <f t="shared" si="1"/>
        <v>226.65812437958814</v>
      </c>
      <c r="K5" s="49">
        <f t="shared" si="1"/>
        <v>232.37433528466457</v>
      </c>
      <c r="L5" s="49">
        <f t="shared" si="1"/>
        <v>242.22342163226517</v>
      </c>
      <c r="M5" s="49">
        <f t="shared" si="1"/>
        <v>240.89327081635082</v>
      </c>
      <c r="N5" s="49">
        <f t="shared" si="1"/>
        <v>242.25841028896278</v>
      </c>
      <c r="O5" s="49">
        <f t="shared" si="1"/>
        <v>243.68559092119139</v>
      </c>
      <c r="P5" s="49">
        <f t="shared" si="1"/>
        <v>244.50518394699333</v>
      </c>
      <c r="Q5" s="49">
        <f t="shared" si="1"/>
        <v>246.89240848035399</v>
      </c>
      <c r="R5" s="49">
        <f t="shared" si="1"/>
        <v>250.46150351853962</v>
      </c>
      <c r="S5" s="49">
        <f t="shared" si="1"/>
        <v>250.60049318069485</v>
      </c>
      <c r="T5" s="49">
        <f t="shared" si="1"/>
        <v>251.51666690137804</v>
      </c>
      <c r="U5" s="49">
        <f t="shared" si="1"/>
        <v>255.41807263195975</v>
      </c>
      <c r="V5" s="49">
        <f t="shared" si="1"/>
        <v>256.62127177727206</v>
      </c>
      <c r="W5" s="49">
        <f t="shared" si="1"/>
        <v>256.82533159966755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208567</v>
      </c>
      <c r="C7" s="35">
        <v>219746</v>
      </c>
      <c r="D7" s="35">
        <v>241801</v>
      </c>
      <c r="E7" s="35">
        <v>265215</v>
      </c>
      <c r="F7" s="35">
        <v>283991</v>
      </c>
      <c r="G7" s="35">
        <v>302969</v>
      </c>
      <c r="H7" s="35">
        <v>329623</v>
      </c>
      <c r="I7" s="35">
        <v>350653</v>
      </c>
      <c r="J7" s="35">
        <v>369972</v>
      </c>
      <c r="K7" s="35">
        <v>387705</v>
      </c>
      <c r="L7" s="35">
        <v>415144</v>
      </c>
      <c r="M7" s="35">
        <v>420801</v>
      </c>
      <c r="N7" s="35">
        <v>432909</v>
      </c>
      <c r="O7" s="35">
        <v>446485</v>
      </c>
      <c r="P7" s="35">
        <v>459359</v>
      </c>
      <c r="Q7" s="35">
        <v>476368</v>
      </c>
      <c r="R7" s="35">
        <v>492700</v>
      </c>
      <c r="S7" s="35">
        <v>504255</v>
      </c>
      <c r="T7" s="35">
        <v>517980</v>
      </c>
      <c r="U7" s="35">
        <v>537066</v>
      </c>
      <c r="V7" s="35">
        <v>550079</v>
      </c>
      <c r="W7" s="35">
        <v>562567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20711.537706694508</v>
      </c>
      <c r="D8" s="52">
        <v>32081.685167369084</v>
      </c>
      <c r="E8" s="52">
        <v>33960.448232241033</v>
      </c>
      <c r="F8" s="52">
        <v>29869.154762385471</v>
      </c>
      <c r="G8" s="52">
        <v>30646.201452507987</v>
      </c>
      <c r="H8" s="52">
        <v>38927.057399140846</v>
      </c>
      <c r="I8" s="52">
        <v>33939.267853807076</v>
      </c>
      <c r="J8" s="52">
        <v>32897.458170740923</v>
      </c>
      <c r="K8" s="52">
        <v>32015.337959250493</v>
      </c>
      <c r="L8" s="52">
        <v>42461.705451330112</v>
      </c>
      <c r="M8" s="52">
        <v>21458.452095681045</v>
      </c>
      <c r="N8" s="52">
        <v>28728.567389876873</v>
      </c>
      <c r="O8" s="52">
        <v>31058.143963018607</v>
      </c>
      <c r="P8" s="52">
        <v>31262.382921864395</v>
      </c>
      <c r="Q8" s="52">
        <v>36350.599474091607</v>
      </c>
      <c r="R8" s="52">
        <v>37043.537706694508</v>
      </c>
      <c r="S8" s="52">
        <v>43636.685167369084</v>
      </c>
      <c r="T8" s="52">
        <v>47685.448232241033</v>
      </c>
      <c r="U8" s="52">
        <v>48955.154762385471</v>
      </c>
      <c r="V8" s="52">
        <v>43659.201452507987</v>
      </c>
      <c r="W8" s="52">
        <v>51415.057399140846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9532.5377066945075</v>
      </c>
      <c r="D9" s="36">
        <v>10026.685167369084</v>
      </c>
      <c r="E9" s="36">
        <v>10546.448232241033</v>
      </c>
      <c r="F9" s="36">
        <v>11093.154762385471</v>
      </c>
      <c r="G9" s="36">
        <v>11668.201452507987</v>
      </c>
      <c r="H9" s="36">
        <v>12273.057399140846</v>
      </c>
      <c r="I9" s="36">
        <v>12909.267853807076</v>
      </c>
      <c r="J9" s="36">
        <v>13578.458170740923</v>
      </c>
      <c r="K9" s="36">
        <v>14282.337959250493</v>
      </c>
      <c r="L9" s="36">
        <v>15022.705451330112</v>
      </c>
      <c r="M9" s="36">
        <v>15801.452095681045</v>
      </c>
      <c r="N9" s="36">
        <v>16620.567389876873</v>
      </c>
      <c r="O9" s="36">
        <v>17482.143963018607</v>
      </c>
      <c r="P9" s="36">
        <v>18388.382921864395</v>
      </c>
      <c r="Q9" s="36">
        <v>19341.599474091607</v>
      </c>
      <c r="R9" s="36">
        <v>20711.537706694508</v>
      </c>
      <c r="S9" s="36">
        <v>32081.685167369084</v>
      </c>
      <c r="T9" s="36">
        <v>33960.448232240975</v>
      </c>
      <c r="U9" s="36">
        <v>29869.154762385413</v>
      </c>
      <c r="V9" s="36">
        <v>30646.201452507987</v>
      </c>
      <c r="W9" s="36">
        <v>38927.057399140904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439.22906468299976</v>
      </c>
      <c r="C11" s="54">
        <v>443.82185888858788</v>
      </c>
      <c r="D11" s="54">
        <v>447.50767732512196</v>
      </c>
      <c r="E11" s="54">
        <v>451.43004493281865</v>
      </c>
      <c r="F11" s="54">
        <v>455.12515367561934</v>
      </c>
      <c r="G11" s="54">
        <v>458.95390463890203</v>
      </c>
      <c r="H11" s="54">
        <v>462.67460856118987</v>
      </c>
      <c r="I11" s="54">
        <v>465.55662457447124</v>
      </c>
      <c r="J11" s="54">
        <v>466.83601694386141</v>
      </c>
      <c r="K11" s="54">
        <v>467.16792964115803</v>
      </c>
      <c r="L11" s="54">
        <v>466.92591848607111</v>
      </c>
      <c r="M11" s="54">
        <v>474.65876405504736</v>
      </c>
      <c r="N11" s="54">
        <v>468.46130656190485</v>
      </c>
      <c r="O11" s="54">
        <v>470.12070187466333</v>
      </c>
      <c r="P11" s="54">
        <v>464.0292602724993</v>
      </c>
      <c r="Q11" s="54">
        <v>465.6624754601068</v>
      </c>
      <c r="R11" s="54">
        <v>470.38969215693805</v>
      </c>
      <c r="S11" s="54">
        <v>464.78458940688415</v>
      </c>
      <c r="T11" s="54">
        <v>483.20776546635699</v>
      </c>
      <c r="U11" s="54">
        <v>466.72550728060759</v>
      </c>
      <c r="V11" s="54">
        <v>488.4145229048587</v>
      </c>
      <c r="W11" s="54">
        <v>518.23777920345958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722.15494282726593</v>
      </c>
      <c r="C13" s="35">
        <v>712.96725724613054</v>
      </c>
      <c r="D13" s="35">
        <v>696.80103989064219</v>
      </c>
      <c r="E13" s="35">
        <v>680.89821114242534</v>
      </c>
      <c r="F13" s="35">
        <v>667.28632603189101</v>
      </c>
      <c r="G13" s="35">
        <v>654.04560323895987</v>
      </c>
      <c r="H13" s="35">
        <v>638.54034403010019</v>
      </c>
      <c r="I13" s="35">
        <v>625.41649807117585</v>
      </c>
      <c r="J13" s="35">
        <v>612.63588698492902</v>
      </c>
      <c r="K13" s="35">
        <v>599.35862391422495</v>
      </c>
      <c r="L13" s="35">
        <v>583.46843898084808</v>
      </c>
      <c r="M13" s="35">
        <v>572.46363676975773</v>
      </c>
      <c r="N13" s="35">
        <v>559.60585316766981</v>
      </c>
      <c r="O13" s="35">
        <v>545.78673622001054</v>
      </c>
      <c r="P13" s="35">
        <v>532.27472183410646</v>
      </c>
      <c r="Q13" s="35">
        <v>518.28084271058083</v>
      </c>
      <c r="R13" s="35">
        <v>508.34484172628294</v>
      </c>
      <c r="S13" s="35">
        <v>496.97175671177251</v>
      </c>
      <c r="T13" s="35">
        <v>485.57215896632698</v>
      </c>
      <c r="U13" s="35">
        <v>475.58041773629265</v>
      </c>
      <c r="V13" s="35">
        <v>466.5171216811986</v>
      </c>
      <c r="W13" s="35">
        <v>456.52399020857524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624.67511374342178</v>
      </c>
      <c r="D14" s="36">
        <v>593.99328589384493</v>
      </c>
      <c r="E14" s="36">
        <v>580.48116464524708</v>
      </c>
      <c r="F14" s="36">
        <v>566.80105700576655</v>
      </c>
      <c r="G14" s="36">
        <v>557.27887617265935</v>
      </c>
      <c r="H14" s="36">
        <v>544.22532635074492</v>
      </c>
      <c r="I14" s="36">
        <v>534.75163769009782</v>
      </c>
      <c r="J14" s="36">
        <v>521.61184236026565</v>
      </c>
      <c r="K14" s="36">
        <v>500.70600153845658</v>
      </c>
      <c r="L14" s="36">
        <v>487.44644436481133</v>
      </c>
      <c r="M14" s="36">
        <v>469.78905439590932</v>
      </c>
      <c r="N14" s="36">
        <v>465.31259928107647</v>
      </c>
      <c r="O14" s="36">
        <v>452.4416308673284</v>
      </c>
      <c r="P14" s="36">
        <v>450.98464434603909</v>
      </c>
      <c r="Q14" s="36">
        <v>449.91984815595265</v>
      </c>
      <c r="R14" s="36">
        <v>445.61287157876006</v>
      </c>
      <c r="S14" s="36">
        <v>439.8889415662257</v>
      </c>
      <c r="T14" s="36">
        <v>432.61781166316166</v>
      </c>
      <c r="U14" s="36">
        <v>425.51748274272143</v>
      </c>
      <c r="V14" s="36">
        <v>418.73601077228864</v>
      </c>
      <c r="W14" s="36">
        <v>416.00946145543946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0.30099940108094064</v>
      </c>
      <c r="C16" s="44">
        <f>C7/RES_summary!C$6</f>
        <v>0.31500015768213002</v>
      </c>
      <c r="D16" s="44">
        <f>D7/RES_summary!D$6</f>
        <v>0.34399945370039736</v>
      </c>
      <c r="E16" s="44">
        <f>E7/RES_summary!E$6</f>
        <v>0.37500053023094032</v>
      </c>
      <c r="F16" s="44">
        <f>F7/RES_summary!F$6</f>
        <v>0.39899993958612279</v>
      </c>
      <c r="G16" s="44">
        <f>G7/RES_summary!G$6</f>
        <v>0.42299986457034594</v>
      </c>
      <c r="H16" s="44">
        <f>H7/RES_summary!H$6</f>
        <v>0.44999972696096635</v>
      </c>
      <c r="I16" s="44">
        <f>I7/RES_summary!I$6</f>
        <v>0.47300016996295885</v>
      </c>
      <c r="J16" s="44">
        <f>J7/RES_summary!J$6</f>
        <v>0.49299954294151116</v>
      </c>
      <c r="K16" s="44">
        <f>K7/RES_summary!K$6</f>
        <v>0.50199981613862632</v>
      </c>
      <c r="L16" s="44">
        <f>L7/RES_summary!L$6</f>
        <v>0.52000055113464849</v>
      </c>
      <c r="M16" s="44">
        <f>M7/RES_summary!M$6</f>
        <v>0.52256603155009751</v>
      </c>
      <c r="N16" s="44">
        <f>N7/RES_summary!N$6</f>
        <v>0.52800026344579787</v>
      </c>
      <c r="O16" s="44">
        <f>O7/RES_summary!O$6</f>
        <v>0.54107654218054502</v>
      </c>
      <c r="P16" s="44">
        <f>P7/RES_summary!P$6</f>
        <v>0.55651209982736172</v>
      </c>
      <c r="Q16" s="44">
        <f>Q7/RES_summary!Q$6</f>
        <v>0.57200012968128422</v>
      </c>
      <c r="R16" s="44">
        <f>R7/RES_summary!R$6</f>
        <v>0.58717603721125344</v>
      </c>
      <c r="S16" s="44">
        <f>S7/RES_summary!S$6</f>
        <v>0.60240265783270996</v>
      </c>
      <c r="T16" s="44">
        <f>T7/RES_summary!T$6</f>
        <v>0.61700057056888935</v>
      </c>
      <c r="U16" s="44">
        <f>U7/RES_summary!U$6</f>
        <v>0.63103537006205002</v>
      </c>
      <c r="V16" s="44">
        <f>V7/RES_summary!V$6</f>
        <v>0.6448636367899313</v>
      </c>
      <c r="W16" s="44">
        <f>W7/RES_summary!W$6</f>
        <v>0.65860243062669244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217.36820527864796</v>
      </c>
      <c r="C17" s="52">
        <f t="shared" si="2"/>
        <v>224.58479845472689</v>
      </c>
      <c r="D17" s="52">
        <f t="shared" si="2"/>
        <v>239.6991770602497</v>
      </c>
      <c r="E17" s="52">
        <f t="shared" si="2"/>
        <v>255.33719021170825</v>
      </c>
      <c r="F17" s="52">
        <f t="shared" si="2"/>
        <v>266.24720377337036</v>
      </c>
      <c r="G17" s="52">
        <f t="shared" si="2"/>
        <v>276.66120159291023</v>
      </c>
      <c r="H17" s="52">
        <f t="shared" si="2"/>
        <v>287.3429804671066</v>
      </c>
      <c r="I17" s="52">
        <f t="shared" si="2"/>
        <v>295.82210988530471</v>
      </c>
      <c r="J17" s="52">
        <f t="shared" si="2"/>
        <v>302.02921227313732</v>
      </c>
      <c r="K17" s="52">
        <f t="shared" si="2"/>
        <v>300.877919006041</v>
      </c>
      <c r="L17" s="52">
        <f t="shared" si="2"/>
        <v>303.403909839714</v>
      </c>
      <c r="M17" s="52">
        <f t="shared" si="2"/>
        <v>299.1500508735088</v>
      </c>
      <c r="N17" s="52">
        <f t="shared" si="2"/>
        <v>295.47203789834015</v>
      </c>
      <c r="O17" s="52">
        <f t="shared" si="2"/>
        <v>295.31240000192855</v>
      </c>
      <c r="P17" s="52">
        <f t="shared" si="2"/>
        <v>296.21732313292347</v>
      </c>
      <c r="Q17" s="52">
        <f t="shared" si="2"/>
        <v>296.4567092417775</v>
      </c>
      <c r="R17" s="52">
        <f t="shared" ref="R17:V17" si="3">R13*R16</f>
        <v>298.48790970162065</v>
      </c>
      <c r="S17" s="52">
        <f t="shared" si="3"/>
        <v>299.3771071109627</v>
      </c>
      <c r="T17" s="52">
        <f t="shared" si="3"/>
        <v>299.59829913459117</v>
      </c>
      <c r="U17" s="52">
        <f t="shared" si="3"/>
        <v>300.10806490048577</v>
      </c>
      <c r="V17" s="52">
        <f t="shared" si="3"/>
        <v>300.83992771210865</v>
      </c>
      <c r="W17" s="52">
        <f t="shared" ref="W17" si="4">W13*W16</f>
        <v>300.66780959076397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95.474433496362849</v>
      </c>
      <c r="C18" s="36">
        <f>C3*11630*1000/RES_summary!C$6</f>
        <v>99.675642728295728</v>
      </c>
      <c r="D18" s="36">
        <f>D3*11630*1000/RES_summary!D$6</f>
        <v>107.26722198297549</v>
      </c>
      <c r="E18" s="36">
        <f>E3*11630*1000/RES_summary!E$6</f>
        <v>115.26687925029114</v>
      </c>
      <c r="F18" s="36">
        <f>F3*11630*1000/RES_summary!F$6</f>
        <v>121.17579953305911</v>
      </c>
      <c r="G18" s="36">
        <f>G3*11630*1000/RES_summary!G$6</f>
        <v>126.97473873315656</v>
      </c>
      <c r="H18" s="36">
        <f>H3*11630*1000/RES_summary!H$6</f>
        <v>132.94630101042418</v>
      </c>
      <c r="I18" s="36">
        <f>I3*11630*1000/RES_summary!I$6</f>
        <v>137.7219429527008</v>
      </c>
      <c r="J18" s="36">
        <f>J3*11630*1000/RES_summary!J$6</f>
        <v>140.99811445828345</v>
      </c>
      <c r="K18" s="36">
        <f>K3*11630*1000/RES_summary!K$6</f>
        <v>140.56051449679219</v>
      </c>
      <c r="L18" s="36">
        <f>L3*11630*1000/RES_summary!L$6</f>
        <v>141.66714927417354</v>
      </c>
      <c r="M18" s="36">
        <f>M3*11630*1000/RES_summary!M$6</f>
        <v>141.99419341462425</v>
      </c>
      <c r="N18" s="36">
        <f>N3*11630*1000/RES_summary!N$6</f>
        <v>138.41721692636511</v>
      </c>
      <c r="O18" s="36">
        <f>O3*11630*1000/RES_summary!O$6</f>
        <v>138.83247276119798</v>
      </c>
      <c r="P18" s="36">
        <f>P3*11630*1000/RES_summary!P$6</f>
        <v>137.45350533327036</v>
      </c>
      <c r="Q18" s="36">
        <f>Q3*11630*1000/RES_summary!Q$6</f>
        <v>138.04876509228325</v>
      </c>
      <c r="R18" s="36">
        <f>R3*11630*1000/RES_summary!R$6</f>
        <v>140.40563595711328</v>
      </c>
      <c r="S18" s="36">
        <f>S3*11630*1000/RES_summary!S$6</f>
        <v>139.14586580638957</v>
      </c>
      <c r="T18" s="36">
        <f>T3*11630*1000/RES_summary!T$6</f>
        <v>144.768224662347</v>
      </c>
      <c r="U18" s="36">
        <f>U3*11630*1000/RES_summary!U$6</f>
        <v>140.06808882968076</v>
      </c>
      <c r="V18" s="36">
        <f>V3*11630*1000/RES_summary!V$6</f>
        <v>146.93458976424171</v>
      </c>
      <c r="W18" s="36">
        <f>W3*11630*1000/RES_summary!W$6</f>
        <v>155.81741792028618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20.810563764402389</v>
      </c>
      <c r="C3" s="49">
        <f t="shared" ref="C3:W3" si="0">C5*C11/11630</f>
        <v>22.292681921865658</v>
      </c>
      <c r="D3" s="49">
        <f t="shared" si="0"/>
        <v>23.831067488949991</v>
      </c>
      <c r="E3" s="49">
        <f t="shared" si="0"/>
        <v>25.497597453499367</v>
      </c>
      <c r="F3" s="49">
        <f t="shared" si="0"/>
        <v>26.498836581515885</v>
      </c>
      <c r="G3" s="49">
        <f t="shared" si="0"/>
        <v>27.348939400075839</v>
      </c>
      <c r="H3" s="49">
        <f t="shared" si="0"/>
        <v>28.871917077516962</v>
      </c>
      <c r="I3" s="49">
        <f t="shared" si="0"/>
        <v>31.098506458890867</v>
      </c>
      <c r="J3" s="49">
        <f t="shared" si="0"/>
        <v>34.103288981206845</v>
      </c>
      <c r="K3" s="49">
        <f t="shared" si="0"/>
        <v>37.320548308152468</v>
      </c>
      <c r="L3" s="49">
        <f t="shared" si="0"/>
        <v>41.794634180626502</v>
      </c>
      <c r="M3" s="49">
        <f t="shared" si="0"/>
        <v>43.472756800826275</v>
      </c>
      <c r="N3" s="49">
        <f t="shared" si="0"/>
        <v>42.539565834724073</v>
      </c>
      <c r="O3" s="49">
        <f t="shared" si="0"/>
        <v>44.885530187247156</v>
      </c>
      <c r="P3" s="49">
        <f t="shared" si="0"/>
        <v>43.997778349639255</v>
      </c>
      <c r="Q3" s="49">
        <f t="shared" si="0"/>
        <v>45.303782851205916</v>
      </c>
      <c r="R3" s="49">
        <f t="shared" si="0"/>
        <v>48.642859962669547</v>
      </c>
      <c r="S3" s="49">
        <f t="shared" si="0"/>
        <v>50.128419623978431</v>
      </c>
      <c r="T3" s="49">
        <f t="shared" si="0"/>
        <v>51.557826371043411</v>
      </c>
      <c r="U3" s="49">
        <f t="shared" si="0"/>
        <v>51.057633248650831</v>
      </c>
      <c r="V3" s="49">
        <f t="shared" si="0"/>
        <v>54.441006958934388</v>
      </c>
      <c r="W3" s="49">
        <f t="shared" si="0"/>
        <v>57.674159820674952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161.20083290974509</v>
      </c>
      <c r="C5" s="49">
        <f t="shared" ref="C5:W5" si="1">C7*C13/1000000</f>
        <v>171.4772811064116</v>
      </c>
      <c r="D5" s="49">
        <f t="shared" si="1"/>
        <v>182.45260915449489</v>
      </c>
      <c r="E5" s="49">
        <f t="shared" si="1"/>
        <v>194.61888444777227</v>
      </c>
      <c r="F5" s="49">
        <f t="shared" si="1"/>
        <v>201.88547528734176</v>
      </c>
      <c r="G5" s="49">
        <f t="shared" si="1"/>
        <v>208.25311806719552</v>
      </c>
      <c r="H5" s="49">
        <f t="shared" si="1"/>
        <v>219.7500706125727</v>
      </c>
      <c r="I5" s="49">
        <f t="shared" si="1"/>
        <v>237.0243920331128</v>
      </c>
      <c r="J5" s="49">
        <f t="shared" si="1"/>
        <v>261.4057564322618</v>
      </c>
      <c r="K5" s="49">
        <f t="shared" si="1"/>
        <v>288.28298720779952</v>
      </c>
      <c r="L5" s="49">
        <f t="shared" si="1"/>
        <v>325.74969700770049</v>
      </c>
      <c r="M5" s="49">
        <f t="shared" si="1"/>
        <v>326.84451798805941</v>
      </c>
      <c r="N5" s="49">
        <f t="shared" si="1"/>
        <v>335.79125652995685</v>
      </c>
      <c r="O5" s="49">
        <f t="shared" si="1"/>
        <v>344.73974116716943</v>
      </c>
      <c r="P5" s="49">
        <f t="shared" si="1"/>
        <v>358.08263589019339</v>
      </c>
      <c r="Q5" s="49">
        <f t="shared" si="1"/>
        <v>382.38662659601289</v>
      </c>
      <c r="R5" s="49">
        <f t="shared" si="1"/>
        <v>383.59974264281027</v>
      </c>
      <c r="S5" s="49">
        <f t="shared" si="1"/>
        <v>384.08298328507686</v>
      </c>
      <c r="T5" s="49">
        <f t="shared" si="1"/>
        <v>379.57167385815291</v>
      </c>
      <c r="U5" s="49">
        <f t="shared" si="1"/>
        <v>388.72649942937142</v>
      </c>
      <c r="V5" s="49">
        <f t="shared" si="1"/>
        <v>393.23569534021652</v>
      </c>
      <c r="W5" s="49">
        <f t="shared" si="1"/>
        <v>393.37198437113261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390936.52851571213</v>
      </c>
      <c r="C7" s="35">
        <v>421073.82933680457</v>
      </c>
      <c r="D7" s="35">
        <v>455538.59646068845</v>
      </c>
      <c r="E7" s="35">
        <v>495585.59180050064</v>
      </c>
      <c r="F7" s="35">
        <v>525167.73857878463</v>
      </c>
      <c r="G7" s="35">
        <v>556176.35396652785</v>
      </c>
      <c r="H7" s="35">
        <v>607024.62858671846</v>
      </c>
      <c r="I7" s="35">
        <v>683677.64757510321</v>
      </c>
      <c r="J7" s="35">
        <v>793725.2866421818</v>
      </c>
      <c r="K7" s="35">
        <v>918465.47317979473</v>
      </c>
      <c r="L7" s="35">
        <v>1100630.8097988183</v>
      </c>
      <c r="M7" s="35">
        <v>1151238.4009363656</v>
      </c>
      <c r="N7" s="35">
        <v>1231870.0516555901</v>
      </c>
      <c r="O7" s="35">
        <v>1319435.5698990074</v>
      </c>
      <c r="P7" s="35">
        <v>1454638.3275004507</v>
      </c>
      <c r="Q7" s="35">
        <v>1713153.8586313562</v>
      </c>
      <c r="R7" s="35">
        <v>1884450.563671072</v>
      </c>
      <c r="S7" s="35">
        <v>2055111.2984978491</v>
      </c>
      <c r="T7" s="35">
        <v>2223906.8343927939</v>
      </c>
      <c r="U7" s="35">
        <v>2380915.5148637262</v>
      </c>
      <c r="V7" s="35">
        <v>2516154.1650811406</v>
      </c>
      <c r="W7" s="35">
        <v>2613936.4637351003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67262.272671710234</v>
      </c>
      <c r="D8" s="52">
        <v>74456.430734597961</v>
      </c>
      <c r="E8" s="52">
        <v>83126.709037316265</v>
      </c>
      <c r="F8" s="52">
        <v>75988.361591556226</v>
      </c>
      <c r="G8" s="52">
        <v>80998.194901135867</v>
      </c>
      <c r="H8" s="52">
        <v>104697.91674207075</v>
      </c>
      <c r="I8" s="52">
        <v>134660.7875049751</v>
      </c>
      <c r="J8" s="52">
        <v>172534.61345881934</v>
      </c>
      <c r="K8" s="52">
        <v>192002.45920932316</v>
      </c>
      <c r="L8" s="52">
        <v>256621.76735362154</v>
      </c>
      <c r="M8" s="52">
        <v>133734.30017486354</v>
      </c>
      <c r="N8" s="52">
        <v>156620.01231078058</v>
      </c>
      <c r="O8" s="52">
        <v>168563.71314455313</v>
      </c>
      <c r="P8" s="52">
        <v>239900.67434351402</v>
      </c>
      <c r="Q8" s="52">
        <v>393176.31863588048</v>
      </c>
      <c r="R8" s="52">
        <v>343831.31849853508</v>
      </c>
      <c r="S8" s="52">
        <v>362663.19403610029</v>
      </c>
      <c r="T8" s="52">
        <v>425417.30324856634</v>
      </c>
      <c r="U8" s="52">
        <v>290742.98064579582</v>
      </c>
      <c r="V8" s="52">
        <v>291858.66252819495</v>
      </c>
      <c r="W8" s="52">
        <v>266346.01179851266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37124.971850617789</v>
      </c>
      <c r="D9" s="36">
        <v>39991.66361071408</v>
      </c>
      <c r="E9" s="36">
        <v>43079.713697504019</v>
      </c>
      <c r="F9" s="36">
        <v>46406.214813272236</v>
      </c>
      <c r="G9" s="36">
        <v>49989.579513392644</v>
      </c>
      <c r="H9" s="36">
        <v>53849.642121880199</v>
      </c>
      <c r="I9" s="36">
        <v>58007.768516590353</v>
      </c>
      <c r="J9" s="36">
        <v>62486.974391740747</v>
      </c>
      <c r="K9" s="36">
        <v>67262.272671710234</v>
      </c>
      <c r="L9" s="36">
        <v>74456.430734597845</v>
      </c>
      <c r="M9" s="36">
        <v>83126.709037316265</v>
      </c>
      <c r="N9" s="36">
        <v>75988.361591556109</v>
      </c>
      <c r="O9" s="36">
        <v>80998.19490113575</v>
      </c>
      <c r="P9" s="36">
        <v>104697.91674207081</v>
      </c>
      <c r="Q9" s="36">
        <v>134660.78750497499</v>
      </c>
      <c r="R9" s="36">
        <v>172534.61345881922</v>
      </c>
      <c r="S9" s="36">
        <v>192002.45920932293</v>
      </c>
      <c r="T9" s="36">
        <v>256621.76735362178</v>
      </c>
      <c r="U9" s="36">
        <v>133734.30017486354</v>
      </c>
      <c r="V9" s="36">
        <v>156620.01231078058</v>
      </c>
      <c r="W9" s="36">
        <v>168563.71314455289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1501.3995412511824</v>
      </c>
      <c r="C11" s="54">
        <v>1511.9430928602683</v>
      </c>
      <c r="D11" s="54">
        <v>1519.0537212970321</v>
      </c>
      <c r="E11" s="54">
        <v>1523.6808042838004</v>
      </c>
      <c r="F11" s="54">
        <v>1526.5163033863523</v>
      </c>
      <c r="G11" s="54">
        <v>1527.3152602702125</v>
      </c>
      <c r="H11" s="54">
        <v>1528.0104105336795</v>
      </c>
      <c r="I11" s="54">
        <v>1525.900465410218</v>
      </c>
      <c r="J11" s="54">
        <v>1517.2628799940458</v>
      </c>
      <c r="K11" s="54">
        <v>1505.5969172088219</v>
      </c>
      <c r="L11" s="54">
        <v>1492.1628476885301</v>
      </c>
      <c r="M11" s="54">
        <v>1546.8766761206018</v>
      </c>
      <c r="N11" s="54">
        <v>1473.3413721679328</v>
      </c>
      <c r="O11" s="54">
        <v>1514.240030204553</v>
      </c>
      <c r="P11" s="54">
        <v>1428.9834549900272</v>
      </c>
      <c r="Q11" s="54">
        <v>1377.8802863735366</v>
      </c>
      <c r="R11" s="54">
        <v>1474.7571452168957</v>
      </c>
      <c r="S11" s="54">
        <v>1517.8842739673148</v>
      </c>
      <c r="T11" s="54">
        <v>1579.7214649882271</v>
      </c>
      <c r="U11" s="54">
        <v>1527.5528567089573</v>
      </c>
      <c r="V11" s="54">
        <v>1610.1002997314986</v>
      </c>
      <c r="W11" s="54">
        <v>1705.1302720165761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412.34528152634954</v>
      </c>
      <c r="C13" s="35">
        <v>407.23804036097425</v>
      </c>
      <c r="D13" s="35">
        <v>400.52063770679848</v>
      </c>
      <c r="E13" s="35">
        <v>392.70488825291886</v>
      </c>
      <c r="F13" s="35">
        <v>384.42093917209525</v>
      </c>
      <c r="G13" s="35">
        <v>374.43720248439172</v>
      </c>
      <c r="H13" s="35">
        <v>362.01178710688771</v>
      </c>
      <c r="I13" s="35">
        <v>346.69027556159097</v>
      </c>
      <c r="J13" s="35">
        <v>329.34034083521112</v>
      </c>
      <c r="K13" s="35">
        <v>313.87460457249711</v>
      </c>
      <c r="L13" s="35">
        <v>295.96636229658475</v>
      </c>
      <c r="M13" s="35">
        <v>283.90689341340487</v>
      </c>
      <c r="N13" s="35">
        <v>272.58658985878031</v>
      </c>
      <c r="O13" s="35">
        <v>261.27819276052759</v>
      </c>
      <c r="P13" s="35">
        <v>246.16609443083883</v>
      </c>
      <c r="Q13" s="35">
        <v>223.2062372386697</v>
      </c>
      <c r="R13" s="35">
        <v>203.56052317738968</v>
      </c>
      <c r="S13" s="35">
        <v>186.89157300911936</v>
      </c>
      <c r="T13" s="35">
        <v>170.67786653112631</v>
      </c>
      <c r="U13" s="35">
        <v>163.26765775711303</v>
      </c>
      <c r="V13" s="35">
        <v>156.28442040535123</v>
      </c>
      <c r="W13" s="35">
        <v>150.49026241786933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380.37304048496668</v>
      </c>
      <c r="D14" s="36">
        <v>368.88286971816461</v>
      </c>
      <c r="E14" s="36">
        <v>360.05265109813752</v>
      </c>
      <c r="F14" s="36">
        <v>347.44760905930991</v>
      </c>
      <c r="G14" s="36">
        <v>333.10137405678262</v>
      </c>
      <c r="H14" s="36">
        <v>321.89368647365569</v>
      </c>
      <c r="I14" s="36">
        <v>305.90606087690503</v>
      </c>
      <c r="J14" s="36">
        <v>290.65224908282187</v>
      </c>
      <c r="K14" s="36">
        <v>273.23601040135821</v>
      </c>
      <c r="L14" s="36">
        <v>253.02768470445142</v>
      </c>
      <c r="M14" s="36">
        <v>231.98844952821992</v>
      </c>
      <c r="N14" s="36">
        <v>225.69729481999815</v>
      </c>
      <c r="O14" s="36">
        <v>213.14845279949861</v>
      </c>
      <c r="P14" s="36">
        <v>196.0998785767392</v>
      </c>
      <c r="Q14" s="36">
        <v>166.58567330120783</v>
      </c>
      <c r="R14" s="36">
        <v>149.37757769572525</v>
      </c>
      <c r="S14" s="36">
        <v>145.99007413639345</v>
      </c>
      <c r="T14" s="36">
        <v>142.027843601895</v>
      </c>
      <c r="U14" s="36">
        <v>138.19641811568411</v>
      </c>
      <c r="V14" s="36">
        <v>136.56579064262871</v>
      </c>
      <c r="W14" s="36">
        <v>135.4080109639452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0.56419117570800481</v>
      </c>
      <c r="C16" s="44">
        <f>C7/RES_summary!C$6</f>
        <v>0.60359834826077263</v>
      </c>
      <c r="D16" s="44">
        <f>D7/RES_summary!D$6</f>
        <v>0.64807435999819107</v>
      </c>
      <c r="E16" s="44">
        <f>E7/RES_summary!E$6</f>
        <v>0.70073283826330368</v>
      </c>
      <c r="F16" s="44">
        <f>F7/RES_summary!F$6</f>
        <v>0.73784695981744419</v>
      </c>
      <c r="G16" s="44">
        <f>G7/RES_summary!G$6</f>
        <v>0.77652341462350949</v>
      </c>
      <c r="H16" s="44">
        <f>H7/RES_summary!H$6</f>
        <v>0.82870708998645515</v>
      </c>
      <c r="I16" s="44">
        <f>I7/RES_summary!I$6</f>
        <v>0.92222123724280047</v>
      </c>
      <c r="J16" s="44">
        <f>J7/RES_summary!J$6</f>
        <v>1.0576643733464035</v>
      </c>
      <c r="K16" s="44">
        <f>K7/RES_summary!K$6</f>
        <v>1.1892276309718299</v>
      </c>
      <c r="L16" s="44">
        <f>L7/RES_summary!L$6</f>
        <v>1.3786267600908599</v>
      </c>
      <c r="M16" s="44">
        <f>M7/RES_summary!M$6</f>
        <v>1.4296498405312645</v>
      </c>
      <c r="N16" s="44">
        <f>N7/RES_summary!N$6</f>
        <v>1.5024582806205002</v>
      </c>
      <c r="O16" s="44">
        <f>O7/RES_summary!O$6</f>
        <v>1.598968914500984</v>
      </c>
      <c r="P16" s="44">
        <f>P7/RES_summary!P$6</f>
        <v>1.7622901262991195</v>
      </c>
      <c r="Q16" s="44">
        <f>Q7/RES_summary!Q$6</f>
        <v>2.05707400434355</v>
      </c>
      <c r="R16" s="44">
        <f>R7/RES_summary!R$6</f>
        <v>2.2457970657537913</v>
      </c>
      <c r="S16" s="44">
        <f>S7/RES_summary!S$6</f>
        <v>2.4551159797267972</v>
      </c>
      <c r="T16" s="44">
        <f>T7/RES_summary!T$6</f>
        <v>2.6490439509486974</v>
      </c>
      <c r="U16" s="44">
        <f>U7/RES_summary!U$6</f>
        <v>2.7974995680391386</v>
      </c>
      <c r="V16" s="44">
        <f>V7/RES_summary!V$6</f>
        <v>2.9497150875026268</v>
      </c>
      <c r="W16" s="44">
        <f>W7/RES_summary!W$6</f>
        <v>3.0601597827808567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232.64156918199939</v>
      </c>
      <c r="C17" s="52">
        <f t="shared" si="2"/>
        <v>245.80820851083791</v>
      </c>
      <c r="D17" s="52">
        <f t="shared" si="2"/>
        <v>259.5671559479008</v>
      </c>
      <c r="E17" s="52">
        <f t="shared" si="2"/>
        <v>275.18121094534132</v>
      </c>
      <c r="F17" s="52">
        <f t="shared" si="2"/>
        <v>283.64382125829712</v>
      </c>
      <c r="G17" s="52">
        <f t="shared" si="2"/>
        <v>290.75925503525428</v>
      </c>
      <c r="H17" s="52">
        <f t="shared" si="2"/>
        <v>300.00173463414501</v>
      </c>
      <c r="I17" s="52">
        <f t="shared" si="2"/>
        <v>319.72513486845787</v>
      </c>
      <c r="J17" s="52">
        <f t="shared" si="2"/>
        <v>348.33154520716454</v>
      </c>
      <c r="K17" s="52">
        <f t="shared" si="2"/>
        <v>373.26835241797062</v>
      </c>
      <c r="L17" s="52">
        <f t="shared" si="2"/>
        <v>408.0271471488183</v>
      </c>
      <c r="M17" s="52">
        <f t="shared" si="2"/>
        <v>405.887444894201</v>
      </c>
      <c r="N17" s="52">
        <f t="shared" si="2"/>
        <v>409.54997911942854</v>
      </c>
      <c r="O17" s="52">
        <f t="shared" si="2"/>
        <v>417.77570826107967</v>
      </c>
      <c r="P17" s="52">
        <f t="shared" si="2"/>
        <v>433.81607764508391</v>
      </c>
      <c r="Q17" s="52">
        <f t="shared" si="2"/>
        <v>459.15174823100671</v>
      </c>
      <c r="R17" s="52">
        <f t="shared" ref="R17:V17" si="3">R13*R16</f>
        <v>457.15562565508839</v>
      </c>
      <c r="S17" s="52">
        <f t="shared" si="3"/>
        <v>458.84048737096629</v>
      </c>
      <c r="T17" s="52">
        <f t="shared" si="3"/>
        <v>452.13316989510929</v>
      </c>
      <c r="U17" s="52">
        <f t="shared" si="3"/>
        <v>456.74120205028561</v>
      </c>
      <c r="V17" s="52">
        <f t="shared" si="3"/>
        <v>460.9945128112679</v>
      </c>
      <c r="W17" s="52">
        <f t="shared" ref="W17" si="4">W13*W16</f>
        <v>460.52424875130112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349.28794524580906</v>
      </c>
      <c r="C18" s="36">
        <f>C3*11630*1000/RES_summary!C$6</f>
        <v>371.64802302631801</v>
      </c>
      <c r="D18" s="36">
        <f>D3*11630*1000/RES_summary!D$6</f>
        <v>394.2964541691457</v>
      </c>
      <c r="E18" s="36">
        <f>E3*11630*1000/RES_summary!E$6</f>
        <v>419.28832881698781</v>
      </c>
      <c r="F18" s="36">
        <f>F3*11630*1000/RES_summary!F$6</f>
        <v>432.98691750559487</v>
      </c>
      <c r="G18" s="36">
        <f>G3*11630*1000/RES_summary!G$6</f>
        <v>444.08104728014246</v>
      </c>
      <c r="H18" s="36">
        <f>H3*11630*1000/RES_summary!H$6</f>
        <v>458.40577369913592</v>
      </c>
      <c r="I18" s="36">
        <f>I3*11630*1000/RES_summary!I$6</f>
        <v>487.86873209912454</v>
      </c>
      <c r="J18" s="36">
        <f>J3*11630*1000/RES_summary!J$6</f>
        <v>528.51052347379857</v>
      </c>
      <c r="K18" s="36">
        <f>K3*11630*1000/RES_summary!K$6</f>
        <v>561.99168069211271</v>
      </c>
      <c r="L18" s="36">
        <f>L3*11630*1000/RES_summary!L$6</f>
        <v>608.84294982380754</v>
      </c>
      <c r="M18" s="36">
        <f>M3*11630*1000/RES_summary!M$6</f>
        <v>627.85782163702561</v>
      </c>
      <c r="N18" s="36">
        <f>N3*11630*1000/RES_summary!N$6</f>
        <v>603.4069282071672</v>
      </c>
      <c r="O18" s="36">
        <f>O3*11630*1000/RES_summary!O$6</f>
        <v>632.6127010959857</v>
      </c>
      <c r="P18" s="36">
        <f>P3*11630*1000/RES_summary!P$6</f>
        <v>619.91599746349402</v>
      </c>
      <c r="Q18" s="36">
        <f>Q3*11630*1000/RES_summary!Q$6</f>
        <v>632.65614234144937</v>
      </c>
      <c r="R18" s="36">
        <f>R3*11630*1000/RES_summary!R$6</f>
        <v>674.1935254109419</v>
      </c>
      <c r="S18" s="36">
        <f>S3*11630*1000/RES_summary!S$6</f>
        <v>696.46676003988796</v>
      </c>
      <c r="T18" s="36">
        <f>T3*11630*1000/RES_summary!T$6</f>
        <v>714.24447351647314</v>
      </c>
      <c r="U18" s="36">
        <f>U3*11630*1000/RES_summary!U$6</f>
        <v>697.69632796859673</v>
      </c>
      <c r="V18" s="36">
        <f>V3*11630*1000/RES_summary!V$6</f>
        <v>742.24740325199866</v>
      </c>
      <c r="W18" s="36">
        <f>W3*11630*1000/RES_summary!W$6</f>
        <v>785.25383754353538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6.3148219793618159</v>
      </c>
      <c r="C3" s="49">
        <f t="shared" ref="C3:W3" si="0">C5*C11/11630</f>
        <v>6.9310926490510774</v>
      </c>
      <c r="D3" s="49">
        <f t="shared" si="0"/>
        <v>7.402946252977296</v>
      </c>
      <c r="E3" s="49">
        <f t="shared" si="0"/>
        <v>7.9863365463719642</v>
      </c>
      <c r="F3" s="49">
        <f t="shared" si="0"/>
        <v>8.2615547564153964</v>
      </c>
      <c r="G3" s="49">
        <f t="shared" si="0"/>
        <v>8.7077994229417968</v>
      </c>
      <c r="H3" s="49">
        <f t="shared" si="0"/>
        <v>8.9343486169583954</v>
      </c>
      <c r="I3" s="49">
        <f t="shared" si="0"/>
        <v>9.1600840822362706</v>
      </c>
      <c r="J3" s="49">
        <f t="shared" si="0"/>
        <v>9.499299526849633</v>
      </c>
      <c r="K3" s="49">
        <f t="shared" si="0"/>
        <v>9.9944630515327937</v>
      </c>
      <c r="L3" s="49">
        <f t="shared" si="0"/>
        <v>11.187887502223662</v>
      </c>
      <c r="M3" s="49">
        <f t="shared" si="0"/>
        <v>11.801183137884184</v>
      </c>
      <c r="N3" s="49">
        <f t="shared" si="0"/>
        <v>11.551337071519665</v>
      </c>
      <c r="O3" s="49">
        <f t="shared" si="0"/>
        <v>12.259498321229728</v>
      </c>
      <c r="P3" s="49">
        <f t="shared" si="0"/>
        <v>11.855522858058421</v>
      </c>
      <c r="Q3" s="49">
        <f t="shared" si="0"/>
        <v>12.974190738222619</v>
      </c>
      <c r="R3" s="49">
        <f t="shared" si="0"/>
        <v>15.001740756756737</v>
      </c>
      <c r="S3" s="49">
        <f t="shared" si="0"/>
        <v>16.640977039324255</v>
      </c>
      <c r="T3" s="49">
        <f t="shared" si="0"/>
        <v>18.808720908160936</v>
      </c>
      <c r="U3" s="49">
        <f t="shared" si="0"/>
        <v>19.739283676743174</v>
      </c>
      <c r="V3" s="49">
        <f t="shared" si="0"/>
        <v>22.1716492508592</v>
      </c>
      <c r="W3" s="49">
        <f t="shared" si="0"/>
        <v>24.311905162523736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112.67793281114128</v>
      </c>
      <c r="C5" s="49">
        <f t="shared" ref="C5:W5" si="1">C7*C13/1000000</f>
        <v>121.23945436306306</v>
      </c>
      <c r="D5" s="49">
        <f t="shared" si="1"/>
        <v>127.19587617544701</v>
      </c>
      <c r="E5" s="49">
        <f t="shared" si="1"/>
        <v>134.95527523831137</v>
      </c>
      <c r="F5" s="49">
        <f t="shared" si="1"/>
        <v>137.4392467746143</v>
      </c>
      <c r="G5" s="49">
        <f t="shared" si="1"/>
        <v>142.77152527005083</v>
      </c>
      <c r="H5" s="49">
        <f t="shared" si="1"/>
        <v>144.34835458127947</v>
      </c>
      <c r="I5" s="49">
        <f t="shared" si="1"/>
        <v>146.05092206123049</v>
      </c>
      <c r="J5" s="49">
        <f t="shared" si="1"/>
        <v>149.91774929024612</v>
      </c>
      <c r="K5" s="49">
        <f t="shared" si="1"/>
        <v>156.46123323326424</v>
      </c>
      <c r="L5" s="49">
        <f t="shared" si="1"/>
        <v>174.56648469044126</v>
      </c>
      <c r="M5" s="49">
        <f t="shared" si="1"/>
        <v>176.45542572982802</v>
      </c>
      <c r="N5" s="49">
        <f t="shared" si="1"/>
        <v>180.14667457393338</v>
      </c>
      <c r="O5" s="49">
        <f t="shared" si="1"/>
        <v>184.75111618718637</v>
      </c>
      <c r="P5" s="49">
        <f t="shared" si="1"/>
        <v>187.98774182579797</v>
      </c>
      <c r="Q5" s="49">
        <f t="shared" si="1"/>
        <v>211.82177463192454</v>
      </c>
      <c r="R5" s="49">
        <f t="shared" si="1"/>
        <v>228.5831717187404</v>
      </c>
      <c r="S5" s="49">
        <f t="shared" si="1"/>
        <v>246.82003373624806</v>
      </c>
      <c r="T5" s="49">
        <f t="shared" si="1"/>
        <v>266.96642819609065</v>
      </c>
      <c r="U5" s="49">
        <f t="shared" si="1"/>
        <v>288.17536019409698</v>
      </c>
      <c r="V5" s="49">
        <f t="shared" si="1"/>
        <v>306.59376550545608</v>
      </c>
      <c r="W5" s="49">
        <f t="shared" si="1"/>
        <v>319.72599731361311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285475.0548056371</v>
      </c>
      <c r="C7" s="35">
        <v>314448.13608673029</v>
      </c>
      <c r="D7" s="35">
        <v>339119.8899865314</v>
      </c>
      <c r="E7" s="35">
        <v>371542.92722439364</v>
      </c>
      <c r="F7" s="35">
        <v>391900.26184905472</v>
      </c>
      <c r="G7" s="35">
        <v>426023.78695903922</v>
      </c>
      <c r="H7" s="35">
        <v>449338.6215390694</v>
      </c>
      <c r="I7" s="35">
        <v>475737.7872857948</v>
      </c>
      <c r="J7" s="35">
        <v>516157.39648084773</v>
      </c>
      <c r="K7" s="35">
        <v>566778.66644522501</v>
      </c>
      <c r="L7" s="35">
        <v>679591.87715600058</v>
      </c>
      <c r="M7" s="35">
        <v>728496.73312606802</v>
      </c>
      <c r="N7" s="35">
        <v>785912.60130716127</v>
      </c>
      <c r="O7" s="35">
        <v>863555.42987247452</v>
      </c>
      <c r="P7" s="35">
        <v>934780.99911397544</v>
      </c>
      <c r="Q7" s="35">
        <v>1147287.439870382</v>
      </c>
      <c r="R7" s="35">
        <v>1287330.8052908154</v>
      </c>
      <c r="S7" s="35">
        <v>1429314.6892436941</v>
      </c>
      <c r="T7" s="35">
        <v>1576485.5735859245</v>
      </c>
      <c r="U7" s="35">
        <v>1721705.5292378836</v>
      </c>
      <c r="V7" s="35">
        <v>1855990.5243078431</v>
      </c>
      <c r="W7" s="35">
        <v>1953765.7816646055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82231.54003573177</v>
      </c>
      <c r="D8" s="52">
        <v>79782.910313895089</v>
      </c>
      <c r="E8" s="52">
        <v>89451.340953733481</v>
      </c>
      <c r="F8" s="52">
        <v>79369.477289080562</v>
      </c>
      <c r="G8" s="52">
        <v>95188.51836659835</v>
      </c>
      <c r="H8" s="52">
        <v>105546.37461576198</v>
      </c>
      <c r="I8" s="52">
        <v>106182.07606062049</v>
      </c>
      <c r="J8" s="52">
        <v>129870.95014878642</v>
      </c>
      <c r="K8" s="52">
        <v>129990.74725345784</v>
      </c>
      <c r="L8" s="52">
        <v>208001.72907737392</v>
      </c>
      <c r="M8" s="52">
        <v>154451.23058582935</v>
      </c>
      <c r="N8" s="52">
        <v>163597.94424171373</v>
      </c>
      <c r="O8" s="52">
        <v>207513.77871409967</v>
      </c>
      <c r="P8" s="52">
        <v>201216.31649495882</v>
      </c>
      <c r="Q8" s="52">
        <v>420508.1698337805</v>
      </c>
      <c r="R8" s="52">
        <v>294494.59600626281</v>
      </c>
      <c r="S8" s="52">
        <v>305581.82819459238</v>
      </c>
      <c r="T8" s="52">
        <v>354684.66305633006</v>
      </c>
      <c r="U8" s="52">
        <v>346436.27214691788</v>
      </c>
      <c r="V8" s="52">
        <v>554793.16490373993</v>
      </c>
      <c r="W8" s="52">
        <v>392269.85336302524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53258.458754638559</v>
      </c>
      <c r="D9" s="36">
        <v>55111.156414093974</v>
      </c>
      <c r="E9" s="36">
        <v>57028.30371587124</v>
      </c>
      <c r="F9" s="36">
        <v>59012.142664419487</v>
      </c>
      <c r="G9" s="36">
        <v>61064.993256613845</v>
      </c>
      <c r="H9" s="36">
        <v>82231.540035731799</v>
      </c>
      <c r="I9" s="36">
        <v>79782.910313895147</v>
      </c>
      <c r="J9" s="36">
        <v>89451.340953733423</v>
      </c>
      <c r="K9" s="36">
        <v>79369.47728908062</v>
      </c>
      <c r="L9" s="36">
        <v>95188.518366598291</v>
      </c>
      <c r="M9" s="36">
        <v>105546.37461576192</v>
      </c>
      <c r="N9" s="36">
        <v>106182.07606062049</v>
      </c>
      <c r="O9" s="36">
        <v>129870.95014878642</v>
      </c>
      <c r="P9" s="36">
        <v>129990.7472534579</v>
      </c>
      <c r="Q9" s="36">
        <v>208001.72907737386</v>
      </c>
      <c r="R9" s="36">
        <v>154451.23058582935</v>
      </c>
      <c r="S9" s="36">
        <v>163597.94424171373</v>
      </c>
      <c r="T9" s="36">
        <v>207513.77871409967</v>
      </c>
      <c r="U9" s="36">
        <v>201216.31649495871</v>
      </c>
      <c r="V9" s="36">
        <v>420508.1698337805</v>
      </c>
      <c r="W9" s="36">
        <v>294494.59600626281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651.78138955630754</v>
      </c>
      <c r="C11" s="54">
        <v>664.87108451572124</v>
      </c>
      <c r="D11" s="54">
        <v>676.87937306528306</v>
      </c>
      <c r="E11" s="54">
        <v>688.2361128180537</v>
      </c>
      <c r="F11" s="54">
        <v>699.08620770219363</v>
      </c>
      <c r="G11" s="54">
        <v>709.32706712531603</v>
      </c>
      <c r="H11" s="54">
        <v>719.83137401624231</v>
      </c>
      <c r="I11" s="54">
        <v>729.41530510670361</v>
      </c>
      <c r="J11" s="54">
        <v>736.91643598099984</v>
      </c>
      <c r="K11" s="54">
        <v>742.90354797366047</v>
      </c>
      <c r="L11" s="54">
        <v>745.36147005305361</v>
      </c>
      <c r="M11" s="54">
        <v>777.80413566729283</v>
      </c>
      <c r="N11" s="54">
        <v>745.73705265172043</v>
      </c>
      <c r="O11" s="54">
        <v>771.72992736587537</v>
      </c>
      <c r="P11" s="54">
        <v>733.45064683519649</v>
      </c>
      <c r="Q11" s="54">
        <v>712.34337710429043</v>
      </c>
      <c r="R11" s="54">
        <v>763.26810801171894</v>
      </c>
      <c r="S11" s="54">
        <v>784.11205135054854</v>
      </c>
      <c r="T11" s="54">
        <v>819.37427728268528</v>
      </c>
      <c r="U11" s="54">
        <v>796.62559979416869</v>
      </c>
      <c r="V11" s="54">
        <v>841.03563020071829</v>
      </c>
      <c r="W11" s="54">
        <v>884.34302939341364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394.70325310159569</v>
      </c>
      <c r="C13" s="35">
        <v>385.56264276797339</v>
      </c>
      <c r="D13" s="35">
        <v>375.07642556884167</v>
      </c>
      <c r="E13" s="35">
        <v>363.22929424735094</v>
      </c>
      <c r="F13" s="35">
        <v>350.69955331530434</v>
      </c>
      <c r="G13" s="35">
        <v>335.12571278978334</v>
      </c>
      <c r="H13" s="35">
        <v>321.24626653916187</v>
      </c>
      <c r="I13" s="35">
        <v>306.99878370916923</v>
      </c>
      <c r="J13" s="35">
        <v>290.44967738984809</v>
      </c>
      <c r="K13" s="35">
        <v>276.05349759293574</v>
      </c>
      <c r="L13" s="35">
        <v>256.86958681875097</v>
      </c>
      <c r="M13" s="35">
        <v>242.2185546016608</v>
      </c>
      <c r="N13" s="35">
        <v>229.2197303800782</v>
      </c>
      <c r="O13" s="35">
        <v>213.94239419520466</v>
      </c>
      <c r="P13" s="35">
        <v>201.10351194983704</v>
      </c>
      <c r="Q13" s="35">
        <v>184.62833922060167</v>
      </c>
      <c r="R13" s="35">
        <v>177.56366178707435</v>
      </c>
      <c r="S13" s="35">
        <v>172.68417906405912</v>
      </c>
      <c r="T13" s="35">
        <v>169.34276638436992</v>
      </c>
      <c r="U13" s="35">
        <v>167.37784441086066</v>
      </c>
      <c r="V13" s="35">
        <v>165.19144978921403</v>
      </c>
      <c r="W13" s="35">
        <v>163.64602160306393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359.75014531772462</v>
      </c>
      <c r="D14" s="36">
        <v>347.30463481716174</v>
      </c>
      <c r="E14" s="36">
        <v>338.38124432410996</v>
      </c>
      <c r="F14" s="36">
        <v>324.76283199600954</v>
      </c>
      <c r="G14" s="36">
        <v>309.22668499878307</v>
      </c>
      <c r="H14" s="36">
        <v>295.22224616637976</v>
      </c>
      <c r="I14" s="36">
        <v>276.99158937500277</v>
      </c>
      <c r="J14" s="36">
        <v>262.84156116739678</v>
      </c>
      <c r="K14" s="36">
        <v>248.63108216806665</v>
      </c>
      <c r="L14" s="36">
        <v>228.55618389567192</v>
      </c>
      <c r="M14" s="36">
        <v>213.97420210132242</v>
      </c>
      <c r="N14" s="36">
        <v>202.34233998909622</v>
      </c>
      <c r="O14" s="36">
        <v>186.68603666085593</v>
      </c>
      <c r="P14" s="36">
        <v>176.70716977350745</v>
      </c>
      <c r="Q14" s="36">
        <v>169.7330025144708</v>
      </c>
      <c r="R14" s="36">
        <v>169.1371474739278</v>
      </c>
      <c r="S14" s="36">
        <v>168.00623641825004</v>
      </c>
      <c r="T14" s="36">
        <v>166.0244309778445</v>
      </c>
      <c r="U14" s="36">
        <v>163.85494927046088</v>
      </c>
      <c r="V14" s="36">
        <v>161.84864060949852</v>
      </c>
      <c r="W14" s="36">
        <v>160.45639802172963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0.41199144888714651</v>
      </c>
      <c r="C16" s="44">
        <f>C7/RES_summary!C$6</f>
        <v>0.45075319892135429</v>
      </c>
      <c r="D16" s="44">
        <f>D7/RES_summary!D$6</f>
        <v>0.48245068008116448</v>
      </c>
      <c r="E16" s="44">
        <f>E7/RES_summary!E$6</f>
        <v>0.52534281512246017</v>
      </c>
      <c r="F16" s="44">
        <f>F7/RES_summary!F$6</f>
        <v>0.55060963481785874</v>
      </c>
      <c r="G16" s="44">
        <f>G7/RES_summary!G$6</f>
        <v>0.59480674322263827</v>
      </c>
      <c r="H16" s="44">
        <f>H7/RES_summary!H$6</f>
        <v>0.61343491505628622</v>
      </c>
      <c r="I16" s="44">
        <f>I7/RES_summary!I$6</f>
        <v>0.64172858707606351</v>
      </c>
      <c r="J16" s="44">
        <f>J7/RES_summary!J$6</f>
        <v>0.68779626715248265</v>
      </c>
      <c r="K16" s="44">
        <f>K7/RES_summary!K$6</f>
        <v>0.73386411407332575</v>
      </c>
      <c r="L16" s="44">
        <f>L7/RES_summary!L$6</f>
        <v>0.85124234161580226</v>
      </c>
      <c r="M16" s="44">
        <f>M7/RES_summary!M$6</f>
        <v>0.90467381690371429</v>
      </c>
      <c r="N16" s="44">
        <f>N7/RES_summary!N$6</f>
        <v>0.95854339026343516</v>
      </c>
      <c r="O16" s="44">
        <f>O7/RES_summary!O$6</f>
        <v>1.0465067941288793</v>
      </c>
      <c r="P16" s="44">
        <f>P7/RES_summary!P$6</f>
        <v>1.1324844766198934</v>
      </c>
      <c r="Q16" s="44">
        <f>Q7/RES_summary!Q$6</f>
        <v>1.3776084127975998</v>
      </c>
      <c r="R16" s="44">
        <f>R7/RES_summary!R$6</f>
        <v>1.5341786093578906</v>
      </c>
      <c r="S16" s="44">
        <f>S7/RES_summary!S$6</f>
        <v>1.7075149828553711</v>
      </c>
      <c r="T16" s="44">
        <f>T7/RES_summary!T$6</f>
        <v>1.8778572500794204</v>
      </c>
      <c r="U16" s="44">
        <f>U7/RES_summary!U$6</f>
        <v>2.02294892207011</v>
      </c>
      <c r="V16" s="44">
        <f>V7/RES_summary!V$6</f>
        <v>2.1757980205621501</v>
      </c>
      <c r="W16" s="44">
        <f>W7/RES_summary!W$6</f>
        <v>2.28729181178343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162.61436512579652</v>
      </c>
      <c r="C17" s="52">
        <f t="shared" si="2"/>
        <v>173.79359461223538</v>
      </c>
      <c r="D17" s="52">
        <f t="shared" si="2"/>
        <v>180.95587659809993</v>
      </c>
      <c r="E17" s="52">
        <f t="shared" si="2"/>
        <v>190.81989997484777</v>
      </c>
      <c r="F17" s="52">
        <f t="shared" si="2"/>
        <v>193.0985529817259</v>
      </c>
      <c r="G17" s="52">
        <f t="shared" si="2"/>
        <v>199.33503379465628</v>
      </c>
      <c r="H17" s="52">
        <f t="shared" si="2"/>
        <v>197.06367622659985</v>
      </c>
      <c r="I17" s="52">
        <f t="shared" si="2"/>
        <v>197.00989570375521</v>
      </c>
      <c r="J17" s="52">
        <f t="shared" si="2"/>
        <v>199.77020390438037</v>
      </c>
      <c r="K17" s="52">
        <f t="shared" si="2"/>
        <v>202.58575544788275</v>
      </c>
      <c r="L17" s="52">
        <f t="shared" si="2"/>
        <v>218.65826857347719</v>
      </c>
      <c r="M17" s="52">
        <f t="shared" si="2"/>
        <v>219.12878431638521</v>
      </c>
      <c r="N17" s="52">
        <f t="shared" si="2"/>
        <v>219.71705747379067</v>
      </c>
      <c r="O17" s="52">
        <f t="shared" si="2"/>
        <v>223.89216907748056</v>
      </c>
      <c r="P17" s="52">
        <f t="shared" si="2"/>
        <v>227.74660547693367</v>
      </c>
      <c r="Q17" s="52">
        <f t="shared" si="2"/>
        <v>254.34555335114993</v>
      </c>
      <c r="R17" s="52">
        <f t="shared" ref="R17:V17" si="3">R13*R16</f>
        <v>272.41437171298855</v>
      </c>
      <c r="S17" s="52">
        <f t="shared" si="3"/>
        <v>294.86082305396076</v>
      </c>
      <c r="T17" s="52">
        <f t="shared" si="3"/>
        <v>318.00154160339463</v>
      </c>
      <c r="U17" s="52">
        <f t="shared" si="3"/>
        <v>338.59682992936916</v>
      </c>
      <c r="V17" s="52">
        <f t="shared" si="3"/>
        <v>359.42322946516373</v>
      </c>
      <c r="W17" s="52">
        <f t="shared" ref="W17" si="4">W13*W16</f>
        <v>374.3062052436224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105.9890168635084</v>
      </c>
      <c r="C18" s="36">
        <f>C3*11630*1000/RES_summary!C$6</f>
        <v>115.55033573172254</v>
      </c>
      <c r="D18" s="36">
        <f>D3*11630*1000/RES_summary!D$6</f>
        <v>122.48530030420061</v>
      </c>
      <c r="E18" s="36">
        <f>E3*11630*1000/RES_summary!E$6</f>
        <v>131.32914620701905</v>
      </c>
      <c r="F18" s="36">
        <f>F3*11630*1000/RES_summary!F$6</f>
        <v>134.99253511677588</v>
      </c>
      <c r="G18" s="36">
        <f>G3*11630*1000/RES_summary!G$6</f>
        <v>141.3937348968893</v>
      </c>
      <c r="H18" s="36">
        <f>H3*11630*1000/RES_summary!H$6</f>
        <v>141.85261682688525</v>
      </c>
      <c r="I18" s="36">
        <f>I3*11630*1000/RES_summary!I$6</f>
        <v>143.70203318379447</v>
      </c>
      <c r="J18" s="36">
        <f>J3*11630*1000/RES_summary!J$6</f>
        <v>147.21394667641354</v>
      </c>
      <c r="K18" s="36">
        <f>K3*11630*1000/RES_summary!K$6</f>
        <v>150.50167649115639</v>
      </c>
      <c r="L18" s="36">
        <f>L3*11630*1000/RES_summary!L$6</f>
        <v>162.97944850318243</v>
      </c>
      <c r="M18" s="36">
        <f>M3*11630*1000/RES_summary!M$6</f>
        <v>170.43927468503063</v>
      </c>
      <c r="N18" s="36">
        <f>N3*11630*1000/RES_summary!N$6</f>
        <v>163.85115085781331</v>
      </c>
      <c r="O18" s="36">
        <f>O3*11630*1000/RES_summary!O$6</f>
        <v>172.78428737995239</v>
      </c>
      <c r="P18" s="36">
        <f>P3*11630*1000/RES_summary!P$6</f>
        <v>167.04089510157732</v>
      </c>
      <c r="Q18" s="36">
        <f>Q3*11630*1000/RES_summary!Q$6</f>
        <v>181.18137042561764</v>
      </c>
      <c r="R18" s="36">
        <f>R3*11630*1000/RES_summary!R$6</f>
        <v>207.9252020925739</v>
      </c>
      <c r="S18" s="36">
        <f>S3*11630*1000/RES_summary!S$6</f>
        <v>231.2039248277523</v>
      </c>
      <c r="T18" s="36">
        <f>T3*11630*1000/RES_summary!T$6</f>
        <v>260.56228332606128</v>
      </c>
      <c r="U18" s="36">
        <f>U3*11630*1000/RES_summary!U$6</f>
        <v>269.73490273088782</v>
      </c>
      <c r="V18" s="36">
        <f>V3*11630*1000/RES_summary!V$6</f>
        <v>302.28774230201134</v>
      </c>
      <c r="W18" s="36">
        <f>W3*11630*1000/RES_summary!W$6</f>
        <v>331.01508346589787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23.743430965606844</v>
      </c>
      <c r="C3" s="49">
        <f t="shared" ref="C3:W3" si="0">C5*C11/11630</f>
        <v>24.369084822517859</v>
      </c>
      <c r="D3" s="49">
        <f t="shared" si="0"/>
        <v>24.918677961760128</v>
      </c>
      <c r="E3" s="49">
        <f t="shared" si="0"/>
        <v>25.443953673439601</v>
      </c>
      <c r="F3" s="49">
        <f t="shared" si="0"/>
        <v>26.056922182479056</v>
      </c>
      <c r="G3" s="49">
        <f t="shared" si="0"/>
        <v>26.546926952336616</v>
      </c>
      <c r="H3" s="49">
        <f t="shared" si="0"/>
        <v>27.06878841044999</v>
      </c>
      <c r="I3" s="49">
        <f t="shared" si="0"/>
        <v>27.710647648553998</v>
      </c>
      <c r="J3" s="49">
        <f t="shared" si="0"/>
        <v>27.67569500649557</v>
      </c>
      <c r="K3" s="49">
        <f t="shared" si="0"/>
        <v>27.585491977199812</v>
      </c>
      <c r="L3" s="49">
        <f t="shared" si="0"/>
        <v>27.191137732009899</v>
      </c>
      <c r="M3" s="49">
        <f t="shared" si="0"/>
        <v>27.231379264465733</v>
      </c>
      <c r="N3" s="49">
        <f t="shared" si="0"/>
        <v>25.400004369722858</v>
      </c>
      <c r="O3" s="49">
        <f t="shared" si="0"/>
        <v>25.587651431735473</v>
      </c>
      <c r="P3" s="49">
        <f t="shared" si="0"/>
        <v>23.437464121212244</v>
      </c>
      <c r="Q3" s="49">
        <f t="shared" si="0"/>
        <v>21.784376130585763</v>
      </c>
      <c r="R3" s="49">
        <f t="shared" si="0"/>
        <v>21.957184867419961</v>
      </c>
      <c r="S3" s="49">
        <f t="shared" si="0"/>
        <v>21.556785006617041</v>
      </c>
      <c r="T3" s="49">
        <f t="shared" si="0"/>
        <v>21.073169823265129</v>
      </c>
      <c r="U3" s="49">
        <f t="shared" si="0"/>
        <v>19.023263981692619</v>
      </c>
      <c r="V3" s="49">
        <f t="shared" si="0"/>
        <v>18.829331325141244</v>
      </c>
      <c r="W3" s="49">
        <f t="shared" si="0"/>
        <v>18.945338197391546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556.09182666517552</v>
      </c>
      <c r="C5" s="49">
        <f t="shared" ref="C5:W5" si="1">C7*C13/1000000</f>
        <v>568.05007283645125</v>
      </c>
      <c r="D5" s="49">
        <f t="shared" si="1"/>
        <v>578.68917846950058</v>
      </c>
      <c r="E5" s="49">
        <f t="shared" si="1"/>
        <v>588.92800088302431</v>
      </c>
      <c r="F5" s="49">
        <f t="shared" si="1"/>
        <v>600.97793834765844</v>
      </c>
      <c r="G5" s="49">
        <f t="shared" si="1"/>
        <v>610.24180974149442</v>
      </c>
      <c r="H5" s="49">
        <f t="shared" si="1"/>
        <v>619.48859513577588</v>
      </c>
      <c r="I5" s="49">
        <f t="shared" si="1"/>
        <v>632.01292547381502</v>
      </c>
      <c r="J5" s="49">
        <f t="shared" si="1"/>
        <v>630.63439815466666</v>
      </c>
      <c r="K5" s="49">
        <f t="shared" si="1"/>
        <v>629.07112870338142</v>
      </c>
      <c r="L5" s="49">
        <f t="shared" si="1"/>
        <v>624.31024812435567</v>
      </c>
      <c r="M5" s="49">
        <f t="shared" si="1"/>
        <v>602.15916431841981</v>
      </c>
      <c r="N5" s="49">
        <f t="shared" si="1"/>
        <v>588.71480667005778</v>
      </c>
      <c r="O5" s="49">
        <f t="shared" si="1"/>
        <v>575.76436548060838</v>
      </c>
      <c r="P5" s="49">
        <f t="shared" si="1"/>
        <v>557.28723715032993</v>
      </c>
      <c r="Q5" s="49">
        <f t="shared" si="1"/>
        <v>535.64448803592893</v>
      </c>
      <c r="R5" s="49">
        <f t="shared" si="1"/>
        <v>508.59470287436102</v>
      </c>
      <c r="S5" s="49">
        <f t="shared" si="1"/>
        <v>480.91621502459805</v>
      </c>
      <c r="T5" s="49">
        <f t="shared" si="1"/>
        <v>449.40386133135638</v>
      </c>
      <c r="U5" s="49">
        <f t="shared" si="1"/>
        <v>418.55799095792463</v>
      </c>
      <c r="V5" s="49">
        <f t="shared" si="1"/>
        <v>392.98128163433142</v>
      </c>
      <c r="W5" s="49">
        <f t="shared" si="1"/>
        <v>375.05387849457452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7257034.0971402545</v>
      </c>
      <c r="C7" s="35">
        <v>7465166.5283875978</v>
      </c>
      <c r="D7" s="35">
        <v>7705762.4523092164</v>
      </c>
      <c r="E7" s="35">
        <v>7990911.2956269505</v>
      </c>
      <c r="F7" s="35">
        <v>8343899.0823072204</v>
      </c>
      <c r="G7" s="35">
        <v>8678978.9042426758</v>
      </c>
      <c r="H7" s="35">
        <v>9020440.829634849</v>
      </c>
      <c r="I7" s="35">
        <v>9470421.2516002823</v>
      </c>
      <c r="J7" s="35">
        <v>9749364.6703188922</v>
      </c>
      <c r="K7" s="35">
        <v>10152481.431964872</v>
      </c>
      <c r="L7" s="35">
        <v>10697039.481891638</v>
      </c>
      <c r="M7" s="35">
        <v>10985093.876811672</v>
      </c>
      <c r="N7" s="35">
        <v>11418312.43678923</v>
      </c>
      <c r="O7" s="35">
        <v>11686198.136264017</v>
      </c>
      <c r="P7" s="35">
        <v>11845188.924231837</v>
      </c>
      <c r="Q7" s="35">
        <v>12181197.324964985</v>
      </c>
      <c r="R7" s="35">
        <v>12456008.494923024</v>
      </c>
      <c r="S7" s="35">
        <v>12694097.246111393</v>
      </c>
      <c r="T7" s="35">
        <v>12964511.756322175</v>
      </c>
      <c r="U7" s="35">
        <v>13216382.877821885</v>
      </c>
      <c r="V7" s="35">
        <v>13494861.614952516</v>
      </c>
      <c r="W7" s="35">
        <v>13968975.831973135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1954998.9430575529</v>
      </c>
      <c r="D8" s="52">
        <v>2004119.0864202632</v>
      </c>
      <c r="E8" s="52">
        <v>2086476.804259914</v>
      </c>
      <c r="F8" s="52">
        <v>2160475.9707365083</v>
      </c>
      <c r="G8" s="52">
        <v>2198374.3721986646</v>
      </c>
      <c r="H8" s="52">
        <v>2254798.3792918362</v>
      </c>
      <c r="I8" s="52">
        <v>2519706.1484503672</v>
      </c>
      <c r="J8" s="52">
        <v>2418278.77171023</v>
      </c>
      <c r="K8" s="52">
        <v>2603980.1194246477</v>
      </c>
      <c r="L8" s="52">
        <v>2828083.8709602226</v>
      </c>
      <c r="M8" s="52">
        <v>2638391.1876833336</v>
      </c>
      <c r="N8" s="52">
        <v>2561929.6625572331</v>
      </c>
      <c r="O8" s="52">
        <v>1888353.7757195756</v>
      </c>
      <c r="P8" s="52">
        <v>1845526.4152861144</v>
      </c>
      <c r="Q8" s="52">
        <v>2353689.9394629132</v>
      </c>
      <c r="R8" s="52">
        <v>1953928.0508373138</v>
      </c>
      <c r="S8" s="52">
        <v>1577072.7255690526</v>
      </c>
      <c r="T8" s="52">
        <v>1539670.1780823153</v>
      </c>
      <c r="U8" s="52">
        <v>1352261.8342529833</v>
      </c>
      <c r="V8" s="52">
        <v>1195909.9744451139</v>
      </c>
      <c r="W8" s="52">
        <v>1231891.6598982289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1746866.5118102105</v>
      </c>
      <c r="D9" s="36">
        <v>1763523.1624986446</v>
      </c>
      <c r="E9" s="36">
        <v>1801327.9609421799</v>
      </c>
      <c r="F9" s="36">
        <v>1807488.1840562383</v>
      </c>
      <c r="G9" s="36">
        <v>1863294.5502632093</v>
      </c>
      <c r="H9" s="36">
        <v>1913336.4538996629</v>
      </c>
      <c r="I9" s="36">
        <v>2069725.7264849339</v>
      </c>
      <c r="J9" s="36">
        <v>2139335.3529916201</v>
      </c>
      <c r="K9" s="36">
        <v>2200863.3577786665</v>
      </c>
      <c r="L9" s="36">
        <v>2283525.8210334573</v>
      </c>
      <c r="M9" s="36">
        <v>2350336.7927633002</v>
      </c>
      <c r="N9" s="36">
        <v>2128711.1025796756</v>
      </c>
      <c r="O9" s="36">
        <v>1620468.0762447882</v>
      </c>
      <c r="P9" s="36">
        <v>1686535.6273182947</v>
      </c>
      <c r="Q9" s="36">
        <v>2017681.5387297645</v>
      </c>
      <c r="R9" s="36">
        <v>1679116.8808792755</v>
      </c>
      <c r="S9" s="36">
        <v>1338983.9743806832</v>
      </c>
      <c r="T9" s="36">
        <v>1269255.667871533</v>
      </c>
      <c r="U9" s="36">
        <v>1100390.7127532735</v>
      </c>
      <c r="V9" s="36">
        <v>917431.23731448315</v>
      </c>
      <c r="W9" s="36">
        <v>757777.44287760928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496.56565496739432</v>
      </c>
      <c r="C11" s="54">
        <v>498.92160927066845</v>
      </c>
      <c r="D11" s="54">
        <v>500.79427001164186</v>
      </c>
      <c r="E11" s="54">
        <v>502.46070959169458</v>
      </c>
      <c r="F11" s="54">
        <v>504.24813565606343</v>
      </c>
      <c r="G11" s="54">
        <v>505.93183804705393</v>
      </c>
      <c r="H11" s="54">
        <v>508.17724762880442</v>
      </c>
      <c r="I11" s="54">
        <v>509.91810319555753</v>
      </c>
      <c r="J11" s="54">
        <v>510.38816446958776</v>
      </c>
      <c r="K11" s="54">
        <v>509.98886621310191</v>
      </c>
      <c r="L11" s="54">
        <v>506.53170082238506</v>
      </c>
      <c r="M11" s="54">
        <v>525.94224187255918</v>
      </c>
      <c r="N11" s="54">
        <v>501.77445424000251</v>
      </c>
      <c r="O11" s="54">
        <v>516.85099667931104</v>
      </c>
      <c r="P11" s="54">
        <v>489.1152884166442</v>
      </c>
      <c r="Q11" s="54">
        <v>472.9859077383403</v>
      </c>
      <c r="R11" s="54">
        <v>502.09343228487506</v>
      </c>
      <c r="S11" s="54">
        <v>521.30787400074053</v>
      </c>
      <c r="T11" s="54">
        <v>545.34681637697213</v>
      </c>
      <c r="U11" s="54">
        <v>528.57803431430671</v>
      </c>
      <c r="V11" s="54">
        <v>557.24059527893246</v>
      </c>
      <c r="W11" s="54">
        <v>587.47368276809061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76.627974902903105</v>
      </c>
      <c r="C13" s="35">
        <v>76.093422789209299</v>
      </c>
      <c r="D13" s="35">
        <v>75.098237462028493</v>
      </c>
      <c r="E13" s="35">
        <v>73.699729492093965</v>
      </c>
      <c r="F13" s="35">
        <v>72.026031525476995</v>
      </c>
      <c r="G13" s="35">
        <v>70.312627380990719</v>
      </c>
      <c r="H13" s="35">
        <v>68.676088767255195</v>
      </c>
      <c r="I13" s="35">
        <v>66.735460723779255</v>
      </c>
      <c r="J13" s="35">
        <v>64.68466607619871</v>
      </c>
      <c r="K13" s="35">
        <v>61.962302804392657</v>
      </c>
      <c r="L13" s="35">
        <v>58.362900238071688</v>
      </c>
      <c r="M13" s="35">
        <v>54.816023519790917</v>
      </c>
      <c r="N13" s="35">
        <v>51.558827972971578</v>
      </c>
      <c r="O13" s="35">
        <v>49.268749234528684</v>
      </c>
      <c r="P13" s="35">
        <v>47.047560044422859</v>
      </c>
      <c r="Q13" s="35">
        <v>43.973057306783971</v>
      </c>
      <c r="R13" s="35">
        <v>40.831274567744593</v>
      </c>
      <c r="S13" s="35">
        <v>37.885026851509117</v>
      </c>
      <c r="T13" s="35">
        <v>34.664156258117742</v>
      </c>
      <c r="U13" s="35">
        <v>31.669632669336281</v>
      </c>
      <c r="V13" s="35">
        <v>29.120808560119066</v>
      </c>
      <c r="W13" s="35">
        <v>26.849060590120423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74.586786818890744</v>
      </c>
      <c r="D14" s="36">
        <v>72.73540787416232</v>
      </c>
      <c r="E14" s="36">
        <v>71.002199001319838</v>
      </c>
      <c r="F14" s="36">
        <v>69.239381001428939</v>
      </c>
      <c r="G14" s="36">
        <v>67.591592481778875</v>
      </c>
      <c r="H14" s="36">
        <v>65.941936966664301</v>
      </c>
      <c r="I14" s="36">
        <v>63.499048779808383</v>
      </c>
      <c r="J14" s="36">
        <v>60.940245343531522</v>
      </c>
      <c r="K14" s="36">
        <v>56.713850630611645</v>
      </c>
      <c r="L14" s="36">
        <v>51.569012862573096</v>
      </c>
      <c r="M14" s="36">
        <v>48.508395817868845</v>
      </c>
      <c r="N14" s="36">
        <v>46.021858588116835</v>
      </c>
      <c r="O14" s="36">
        <v>43.430088880272237</v>
      </c>
      <c r="P14" s="36">
        <v>40.126519211581481</v>
      </c>
      <c r="Q14" s="36">
        <v>36.241533586450615</v>
      </c>
      <c r="R14" s="36">
        <v>29.796602603205915</v>
      </c>
      <c r="S14" s="36">
        <v>23.586663119626959</v>
      </c>
      <c r="T14" s="36">
        <v>18.443388964829044</v>
      </c>
      <c r="U14" s="36">
        <v>14.719921435985668</v>
      </c>
      <c r="V14" s="36">
        <v>13.091900487647404</v>
      </c>
      <c r="W14" s="36">
        <v>12.265334235927613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10.473195265133898</v>
      </c>
      <c r="C16" s="44">
        <f>C7/RES_summary!C$6</f>
        <v>10.701121447332158</v>
      </c>
      <c r="D16" s="44">
        <f>D7/RES_summary!D$6</f>
        <v>10.962643140183062</v>
      </c>
      <c r="E16" s="44">
        <f>E7/RES_summary!E$6</f>
        <v>11.298742427421212</v>
      </c>
      <c r="F16" s="44">
        <f>F7/RES_summary!F$6</f>
        <v>11.722960339423736</v>
      </c>
      <c r="G16" s="44">
        <f>G7/RES_summary!G$6</f>
        <v>12.1174341305663</v>
      </c>
      <c r="H16" s="44">
        <f>H7/RES_summary!H$6</f>
        <v>12.314662236564908</v>
      </c>
      <c r="I16" s="44">
        <f>I7/RES_summary!I$6</f>
        <v>12.774768393904376</v>
      </c>
      <c r="J16" s="44">
        <f>J7/RES_summary!J$6</f>
        <v>12.991340767510327</v>
      </c>
      <c r="K16" s="44">
        <f>K7/RES_summary!K$6</f>
        <v>13.145416778729146</v>
      </c>
      <c r="L16" s="44">
        <f>L7/RES_summary!L$6</f>
        <v>13.398884305428348</v>
      </c>
      <c r="M16" s="44">
        <f>M7/RES_summary!M$6</f>
        <v>13.641690284506813</v>
      </c>
      <c r="N16" s="44">
        <f>N7/RES_summary!N$6</f>
        <v>13.926418657803703</v>
      </c>
      <c r="O16" s="44">
        <f>O7/RES_summary!O$6</f>
        <v>14.162015921713976</v>
      </c>
      <c r="P16" s="44">
        <f>P7/RES_summary!P$6</f>
        <v>14.350412120097934</v>
      </c>
      <c r="Q16" s="44">
        <f>Q7/RES_summary!Q$6</f>
        <v>14.626604745812658</v>
      </c>
      <c r="R16" s="44">
        <f>R7/RES_summary!R$6</f>
        <v>14.844468657435783</v>
      </c>
      <c r="S16" s="44">
        <f>S7/RES_summary!S$6</f>
        <v>15.164862856777596</v>
      </c>
      <c r="T16" s="44">
        <f>T7/RES_summary!T$6</f>
        <v>15.442895769716699</v>
      </c>
      <c r="U16" s="44">
        <f>U7/RES_summary!U$6</f>
        <v>15.52882710912267</v>
      </c>
      <c r="V16" s="44">
        <f>V7/RES_summary!V$6</f>
        <v>15.820174082259319</v>
      </c>
      <c r="W16" s="44">
        <f>W7/RES_summary!W$6</f>
        <v>16.353610212300097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802.53974392988391</v>
      </c>
      <c r="C17" s="52">
        <f t="shared" si="2"/>
        <v>814.28495861052124</v>
      </c>
      <c r="D17" s="52">
        <f t="shared" si="2"/>
        <v>823.2751777529453</v>
      </c>
      <c r="E17" s="52">
        <f t="shared" si="2"/>
        <v>832.71426050178843</v>
      </c>
      <c r="F17" s="52">
        <f t="shared" si="2"/>
        <v>844.35831097925052</v>
      </c>
      <c r="G17" s="52">
        <f t="shared" si="2"/>
        <v>852.00863083620754</v>
      </c>
      <c r="H17" s="52">
        <f t="shared" si="2"/>
        <v>845.72283689709707</v>
      </c>
      <c r="I17" s="52">
        <f t="shared" si="2"/>
        <v>852.53005440678203</v>
      </c>
      <c r="J17" s="52">
        <f t="shared" si="2"/>
        <v>840.34053942851256</v>
      </c>
      <c r="K17" s="52">
        <f t="shared" si="2"/>
        <v>814.52029493355928</v>
      </c>
      <c r="L17" s="52">
        <f t="shared" si="2"/>
        <v>781.9977480191792</v>
      </c>
      <c r="M17" s="52">
        <f t="shared" si="2"/>
        <v>747.78321548522877</v>
      </c>
      <c r="N17" s="52">
        <f t="shared" si="2"/>
        <v>718.02982385728285</v>
      </c>
      <c r="O17" s="52">
        <f t="shared" si="2"/>
        <v>697.74481110232853</v>
      </c>
      <c r="P17" s="52">
        <f t="shared" si="2"/>
        <v>675.15187588252104</v>
      </c>
      <c r="Q17" s="52">
        <f t="shared" si="2"/>
        <v>643.17652869129847</v>
      </c>
      <c r="R17" s="52">
        <f t="shared" ref="R17:V17" si="3">R13*R16</f>
        <v>606.11857556403947</v>
      </c>
      <c r="S17" s="52">
        <f t="shared" si="3"/>
        <v>574.52123652847251</v>
      </c>
      <c r="T17" s="52">
        <f t="shared" si="3"/>
        <v>535.31495203928512</v>
      </c>
      <c r="U17" s="52">
        <f t="shared" si="3"/>
        <v>491.7922503315462</v>
      </c>
      <c r="V17" s="52">
        <f t="shared" si="3"/>
        <v>460.69626083723097</v>
      </c>
      <c r="W17" s="52">
        <f t="shared" ref="W17" si="4">W13*W16</f>
        <v>439.07907145725744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398.51367358190771</v>
      </c>
      <c r="C18" s="52">
        <f>C3*11630*1000/RES_summary!C$6</f>
        <v>406.26436195486093</v>
      </c>
      <c r="D18" s="52">
        <f>D3*11630*1000/RES_summary!D$6</f>
        <v>412.29149166149102</v>
      </c>
      <c r="E18" s="52">
        <f>E3*11630*1000/RES_summary!E$6</f>
        <v>418.40619821885178</v>
      </c>
      <c r="F18" s="52">
        <f>F3*11630*1000/RES_summary!F$6</f>
        <v>425.76610413698978</v>
      </c>
      <c r="G18" s="52">
        <f>G3*11630*1000/RES_summary!G$6</f>
        <v>431.05829263091624</v>
      </c>
      <c r="H18" s="52">
        <f>H3*11630*1000/RES_summary!H$6</f>
        <v>429.77710351119094</v>
      </c>
      <c r="I18" s="52">
        <f>I3*11630*1000/RES_summary!I$6</f>
        <v>434.72050826031176</v>
      </c>
      <c r="J18" s="52">
        <f>J3*11630*1000/RES_summary!J$6</f>
        <v>428.89986544830174</v>
      </c>
      <c r="K18" s="52">
        <f>K3*11630*1000/RES_summary!K$6</f>
        <v>415.3962817207273</v>
      </c>
      <c r="L18" s="52">
        <f>L3*11630*1000/RES_summary!L$6</f>
        <v>396.10664934342964</v>
      </c>
      <c r="M18" s="52">
        <f>M3*11630*1000/RES_summary!M$6</f>
        <v>393.29078078697228</v>
      </c>
      <c r="N18" s="52">
        <f>N3*11630*1000/RES_summary!N$6</f>
        <v>360.28902299403325</v>
      </c>
      <c r="O18" s="52">
        <f>O3*11630*1000/RES_summary!O$6</f>
        <v>360.63010104605615</v>
      </c>
      <c r="P18" s="52">
        <f>P3*11630*1000/RES_summary!P$6</f>
        <v>330.22710449731767</v>
      </c>
      <c r="Q18" s="52">
        <f>Q3*11630*1000/RES_summary!Q$6</f>
        <v>304.21343425904848</v>
      </c>
      <c r="R18" s="52">
        <f>R3*11630*1000/RES_summary!R$6</f>
        <v>304.32815597656798</v>
      </c>
      <c r="S18" s="52">
        <f>S3*11630*1000/RES_summary!S$6</f>
        <v>299.50244438293458</v>
      </c>
      <c r="T18" s="52">
        <f>T3*11630*1000/RES_summary!T$6</f>
        <v>291.93230485361568</v>
      </c>
      <c r="U18" s="52">
        <f>U3*11630*1000/RES_summary!U$6</f>
        <v>259.95058097125815</v>
      </c>
      <c r="V18" s="52">
        <f>V3*11630*1000/RES_summary!V$6</f>
        <v>256.71865863171695</v>
      </c>
      <c r="W18" s="52">
        <f>W3*11630*1000/RES_summary!W$6</f>
        <v>257.94739913538865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144.31032527694489</v>
      </c>
      <c r="D19" s="36">
        <v>146.93184280625056</v>
      </c>
      <c r="E19" s="36">
        <v>150.17584714991898</v>
      </c>
      <c r="F19" s="36">
        <v>154.75037611195532</v>
      </c>
      <c r="G19" s="36">
        <v>158.8068326780176</v>
      </c>
      <c r="H19" s="36">
        <v>162.86504235577203</v>
      </c>
      <c r="I19" s="36">
        <v>166.03079459142253</v>
      </c>
      <c r="J19" s="36">
        <v>167.72765749194875</v>
      </c>
      <c r="K19" s="36">
        <v>171.38867669823418</v>
      </c>
      <c r="L19" s="36">
        <v>174.33110546629086</v>
      </c>
      <c r="M19" s="36">
        <v>172.11736076680373</v>
      </c>
      <c r="N19" s="36">
        <v>176.36414048505031</v>
      </c>
      <c r="O19" s="36">
        <v>176.54107307861872</v>
      </c>
      <c r="P19" s="36">
        <v>177.40498744399579</v>
      </c>
      <c r="Q19" s="36">
        <v>182.23735068846372</v>
      </c>
      <c r="R19" s="36">
        <v>184.42151641644827</v>
      </c>
      <c r="S19" s="36">
        <v>185.87916364158929</v>
      </c>
      <c r="T19" s="36">
        <v>189.44911115414359</v>
      </c>
      <c r="U19" s="36">
        <v>191.51966281502573</v>
      </c>
      <c r="V19" s="36">
        <v>191.61698363209393</v>
      </c>
      <c r="W19" s="36">
        <v>196.43502038189348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8.2910084759643947</v>
      </c>
      <c r="C3" s="49">
        <f t="shared" ref="C3:W3" si="0">C5*C11/11630</f>
        <v>8.86808769595123</v>
      </c>
      <c r="D3" s="49">
        <f t="shared" si="0"/>
        <v>9.3422388339180635</v>
      </c>
      <c r="E3" s="49">
        <f t="shared" si="0"/>
        <v>9.8522959891568807</v>
      </c>
      <c r="F3" s="49">
        <f t="shared" si="0"/>
        <v>10.158746354801387</v>
      </c>
      <c r="G3" s="49">
        <f t="shared" si="0"/>
        <v>10.397468611004287</v>
      </c>
      <c r="H3" s="49">
        <f t="shared" si="0"/>
        <v>10.711964018754216</v>
      </c>
      <c r="I3" s="49">
        <f t="shared" si="0"/>
        <v>11.019790256575412</v>
      </c>
      <c r="J3" s="49">
        <f t="shared" si="0"/>
        <v>11.204496187078609</v>
      </c>
      <c r="K3" s="49">
        <f t="shared" si="0"/>
        <v>11.458585594640077</v>
      </c>
      <c r="L3" s="49">
        <f t="shared" si="0"/>
        <v>12.54000936242004</v>
      </c>
      <c r="M3" s="49">
        <f t="shared" si="0"/>
        <v>13.291780832790113</v>
      </c>
      <c r="N3" s="49">
        <f t="shared" si="0"/>
        <v>12.99778446124658</v>
      </c>
      <c r="O3" s="49">
        <f t="shared" si="0"/>
        <v>13.736984266227232</v>
      </c>
      <c r="P3" s="49">
        <f t="shared" si="0"/>
        <v>13.07306947709521</v>
      </c>
      <c r="Q3" s="49">
        <f t="shared" si="0"/>
        <v>12.828726481173208</v>
      </c>
      <c r="R3" s="49">
        <f t="shared" si="0"/>
        <v>14.343687840599726</v>
      </c>
      <c r="S3" s="49">
        <f t="shared" si="0"/>
        <v>14.959876356639368</v>
      </c>
      <c r="T3" s="49">
        <f t="shared" si="0"/>
        <v>15.944268856598523</v>
      </c>
      <c r="U3" s="49">
        <f t="shared" si="0"/>
        <v>15.940869794416741</v>
      </c>
      <c r="V3" s="49">
        <f t="shared" si="0"/>
        <v>17.375924364779415</v>
      </c>
      <c r="W3" s="49">
        <f t="shared" si="0"/>
        <v>18.520446201461301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2734.3242521543907</v>
      </c>
      <c r="C5" s="49">
        <f t="shared" ref="C5:W5" si="1">C7*C13/1000000</f>
        <v>2901.4428121306196</v>
      </c>
      <c r="D5" s="49">
        <f t="shared" si="1"/>
        <v>3039.5495772233394</v>
      </c>
      <c r="E5" s="49">
        <f t="shared" si="1"/>
        <v>3192.8124648577418</v>
      </c>
      <c r="F5" s="49">
        <f t="shared" si="1"/>
        <v>3281.767469547543</v>
      </c>
      <c r="G5" s="49">
        <f t="shared" si="1"/>
        <v>3352.1489355081167</v>
      </c>
      <c r="H5" s="49">
        <f t="shared" si="1"/>
        <v>3445.7027432786635</v>
      </c>
      <c r="I5" s="49">
        <f t="shared" si="1"/>
        <v>3542.9105521301503</v>
      </c>
      <c r="J5" s="49">
        <f t="shared" si="1"/>
        <v>3611.9547105044194</v>
      </c>
      <c r="K5" s="49">
        <f t="shared" si="1"/>
        <v>3712.4584648185364</v>
      </c>
      <c r="L5" s="49">
        <f t="shared" si="1"/>
        <v>4110.3812549324302</v>
      </c>
      <c r="M5" s="49">
        <f t="shared" si="1"/>
        <v>4199.9215252499935</v>
      </c>
      <c r="N5" s="49">
        <f t="shared" si="1"/>
        <v>4310.9040415706122</v>
      </c>
      <c r="O5" s="49">
        <f t="shared" si="1"/>
        <v>4431.3600935199756</v>
      </c>
      <c r="P5" s="49">
        <f t="shared" si="1"/>
        <v>4466.4265728970886</v>
      </c>
      <c r="Q5" s="49">
        <f t="shared" si="1"/>
        <v>4544.4432113002958</v>
      </c>
      <c r="R5" s="49">
        <f t="shared" si="1"/>
        <v>4720.8486557807182</v>
      </c>
      <c r="S5" s="49">
        <f t="shared" si="1"/>
        <v>4826.2736368111609</v>
      </c>
      <c r="T5" s="49">
        <f t="shared" si="1"/>
        <v>4966.7999702123552</v>
      </c>
      <c r="U5" s="49">
        <f t="shared" si="1"/>
        <v>5125.1642878318726</v>
      </c>
      <c r="V5" s="49">
        <f t="shared" si="1"/>
        <v>5297.5488554731555</v>
      </c>
      <c r="W5" s="49">
        <f t="shared" si="1"/>
        <v>5332.4498601097685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274413.1706591227</v>
      </c>
      <c r="C7" s="35">
        <v>295497.14202429907</v>
      </c>
      <c r="D7" s="35">
        <v>314494.34759946686</v>
      </c>
      <c r="E7" s="35">
        <v>335970.01547253277</v>
      </c>
      <c r="F7" s="35">
        <v>350562.27560409409</v>
      </c>
      <c r="G7" s="35">
        <v>363294.3399800873</v>
      </c>
      <c r="H7" s="35">
        <v>379078.42177472595</v>
      </c>
      <c r="I7" s="35">
        <v>395741.80264725757</v>
      </c>
      <c r="J7" s="35">
        <v>409530.13252989639</v>
      </c>
      <c r="K7" s="35">
        <v>425895.85187032481</v>
      </c>
      <c r="L7" s="35">
        <v>480148.51096678048</v>
      </c>
      <c r="M7" s="35">
        <v>497914.11864299851</v>
      </c>
      <c r="N7" s="35">
        <v>519223.94702840759</v>
      </c>
      <c r="O7" s="35">
        <v>541706.450731555</v>
      </c>
      <c r="P7" s="35">
        <v>555519.52970488777</v>
      </c>
      <c r="Q7" s="35">
        <v>575147.79513290618</v>
      </c>
      <c r="R7" s="35">
        <v>608696.01450893667</v>
      </c>
      <c r="S7" s="35">
        <v>636483.34496641986</v>
      </c>
      <c r="T7" s="35">
        <v>674383.14630610601</v>
      </c>
      <c r="U7" s="35">
        <v>709432.188538566</v>
      </c>
      <c r="V7" s="35">
        <v>746175.64390114078</v>
      </c>
      <c r="W7" s="35">
        <v>763261.12555146962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53368.364221213735</v>
      </c>
      <c r="D8" s="52">
        <v>51838.335302197956</v>
      </c>
      <c r="E8" s="52">
        <v>54883.135269372608</v>
      </c>
      <c r="F8" s="52">
        <v>48575.831558969046</v>
      </c>
      <c r="G8" s="52">
        <v>47301.674614972319</v>
      </c>
      <c r="H8" s="52">
        <v>50949.83694864565</v>
      </c>
      <c r="I8" s="52">
        <v>52435.561322434514</v>
      </c>
      <c r="J8" s="52">
        <v>50177.393292090506</v>
      </c>
      <c r="K8" s="52">
        <v>69734.083561642154</v>
      </c>
      <c r="L8" s="52">
        <v>106090.99439865362</v>
      </c>
      <c r="M8" s="52">
        <v>72648.742945590639</v>
      </c>
      <c r="N8" s="52">
        <v>69885.659944378131</v>
      </c>
      <c r="O8" s="52">
        <v>69784.178318119724</v>
      </c>
      <c r="P8" s="52">
        <v>64762.91592197842</v>
      </c>
      <c r="Q8" s="52">
        <v>72063.826750452921</v>
      </c>
      <c r="R8" s="52">
        <v>83725.612668121001</v>
      </c>
      <c r="S8" s="52">
        <v>97521.414019125397</v>
      </c>
      <c r="T8" s="52">
        <v>143990.79573833977</v>
      </c>
      <c r="U8" s="52">
        <v>107697.78517805063</v>
      </c>
      <c r="V8" s="52">
        <v>106629.11530695285</v>
      </c>
      <c r="W8" s="52">
        <v>86869.65996844857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32284.392856037361</v>
      </c>
      <c r="D9" s="36">
        <v>32841.129727030173</v>
      </c>
      <c r="E9" s="36">
        <v>33407.467396306689</v>
      </c>
      <c r="F9" s="36">
        <v>33983.571427407733</v>
      </c>
      <c r="G9" s="36">
        <v>34569.610238979105</v>
      </c>
      <c r="H9" s="36">
        <v>35165.755154006998</v>
      </c>
      <c r="I9" s="36">
        <v>35772.180449902895</v>
      </c>
      <c r="J9" s="36">
        <v>36389.063409451686</v>
      </c>
      <c r="K9" s="36">
        <v>53368.364221213735</v>
      </c>
      <c r="L9" s="36">
        <v>51838.335302197956</v>
      </c>
      <c r="M9" s="36">
        <v>54883.135269372608</v>
      </c>
      <c r="N9" s="36">
        <v>48575.831558969105</v>
      </c>
      <c r="O9" s="36">
        <v>47301.674614972319</v>
      </c>
      <c r="P9" s="36">
        <v>50949.83694864565</v>
      </c>
      <c r="Q9" s="36">
        <v>52435.561322434573</v>
      </c>
      <c r="R9" s="36">
        <v>50177.393292090506</v>
      </c>
      <c r="S9" s="36">
        <v>69734.083561642212</v>
      </c>
      <c r="T9" s="36">
        <v>106090.99439865362</v>
      </c>
      <c r="U9" s="36">
        <v>72648.742945590639</v>
      </c>
      <c r="V9" s="36">
        <v>69885.659944378072</v>
      </c>
      <c r="W9" s="36">
        <v>69784.178318119724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35.264445502208638</v>
      </c>
      <c r="C11" s="54">
        <v>35.546404524229423</v>
      </c>
      <c r="D11" s="54">
        <v>35.745505996227315</v>
      </c>
      <c r="E11" s="54">
        <v>35.887545421180825</v>
      </c>
      <c r="F11" s="54">
        <v>36.000789575328731</v>
      </c>
      <c r="G11" s="54">
        <v>36.073146591158398</v>
      </c>
      <c r="H11" s="54">
        <v>36.155220232251004</v>
      </c>
      <c r="I11" s="54">
        <v>36.173693577140028</v>
      </c>
      <c r="J11" s="54">
        <v>36.076944784705319</v>
      </c>
      <c r="K11" s="54">
        <v>35.896253581971848</v>
      </c>
      <c r="L11" s="54">
        <v>35.480968756836766</v>
      </c>
      <c r="M11" s="54">
        <v>36.806261773223888</v>
      </c>
      <c r="N11" s="54">
        <v>35.06555279973788</v>
      </c>
      <c r="O11" s="54">
        <v>36.052391059314516</v>
      </c>
      <c r="P11" s="54">
        <v>34.040590511711621</v>
      </c>
      <c r="Q11" s="54">
        <v>32.830884233528479</v>
      </c>
      <c r="R11" s="54">
        <v>35.33625026972765</v>
      </c>
      <c r="S11" s="54">
        <v>36.049212108634393</v>
      </c>
      <c r="T11" s="54">
        <v>37.334269129890629</v>
      </c>
      <c r="U11" s="54">
        <v>36.172950816274081</v>
      </c>
      <c r="V11" s="54">
        <v>38.146321228090962</v>
      </c>
      <c r="W11" s="54">
        <v>40.392839121521725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9964.2602634076229</v>
      </c>
      <c r="C13" s="35">
        <v>9818.8523660646115</v>
      </c>
      <c r="D13" s="35">
        <v>9664.8782416097456</v>
      </c>
      <c r="E13" s="35">
        <v>9503.2661184574372</v>
      </c>
      <c r="F13" s="35">
        <v>9361.4393160027066</v>
      </c>
      <c r="G13" s="35">
        <v>9227.0882494119032</v>
      </c>
      <c r="H13" s="35">
        <v>9089.6831509083713</v>
      </c>
      <c r="I13" s="35">
        <v>8952.5810223493263</v>
      </c>
      <c r="J13" s="35">
        <v>8819.7532332757964</v>
      </c>
      <c r="K13" s="35">
        <v>8716.8223135192493</v>
      </c>
      <c r="L13" s="35">
        <v>8560.6456357766583</v>
      </c>
      <c r="M13" s="35">
        <v>8435.0320024994362</v>
      </c>
      <c r="N13" s="35">
        <v>8302.5909460504045</v>
      </c>
      <c r="O13" s="35">
        <v>8180.3716524615575</v>
      </c>
      <c r="P13" s="35">
        <v>8040.0892031101366</v>
      </c>
      <c r="Q13" s="35">
        <v>7901.3485746740243</v>
      </c>
      <c r="R13" s="35">
        <v>7755.6753178172939</v>
      </c>
      <c r="S13" s="35">
        <v>7582.7178746771287</v>
      </c>
      <c r="T13" s="35">
        <v>7364.9526940548712</v>
      </c>
      <c r="U13" s="35">
        <v>7224.3187870989304</v>
      </c>
      <c r="V13" s="35">
        <v>7099.6003404461389</v>
      </c>
      <c r="W13" s="35">
        <v>6986.4030560405918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9159.1462465245131</v>
      </c>
      <c r="D14" s="36">
        <v>8976.8378232904088</v>
      </c>
      <c r="E14" s="36">
        <v>8857.7954799130712</v>
      </c>
      <c r="F14" s="36">
        <v>8802.2405659393771</v>
      </c>
      <c r="G14" s="36">
        <v>8770.1347354626996</v>
      </c>
      <c r="H14" s="36">
        <v>8713.5616338050295</v>
      </c>
      <c r="I14" s="36">
        <v>8651.5928046298395</v>
      </c>
      <c r="J14" s="36">
        <v>8602.1658083168641</v>
      </c>
      <c r="K14" s="36">
        <v>8450.8518224530908</v>
      </c>
      <c r="L14" s="36">
        <v>8137.0442801884983</v>
      </c>
      <c r="M14" s="36">
        <v>7924.2094837239192</v>
      </c>
      <c r="N14" s="36">
        <v>7706.2829745308454</v>
      </c>
      <c r="O14" s="36">
        <v>7670.766131191871</v>
      </c>
      <c r="P14" s="36">
        <v>7396.532676795201</v>
      </c>
      <c r="Q14" s="36">
        <v>7377.7342589396458</v>
      </c>
      <c r="R14" s="36">
        <v>7262.2902601897067</v>
      </c>
      <c r="S14" s="36">
        <v>7123.9470343220728</v>
      </c>
      <c r="T14" s="36">
        <v>6971.2334556186761</v>
      </c>
      <c r="U14" s="36">
        <v>6815.8149606886336</v>
      </c>
      <c r="V14" s="36">
        <v>6667.4400982124462</v>
      </c>
      <c r="W14" s="36">
        <v>6563.8465303006606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0.39602717600156251</v>
      </c>
      <c r="C16" s="44">
        <f>C7/RES_summary!C$6</f>
        <v>0.42358744337677584</v>
      </c>
      <c r="D16" s="44">
        <f>D7/RES_summary!D$6</f>
        <v>0.44741702377607812</v>
      </c>
      <c r="E16" s="44">
        <f>E7/RES_summary!E$6</f>
        <v>0.47504452592763236</v>
      </c>
      <c r="F16" s="44">
        <f>F7/RES_summary!F$6</f>
        <v>0.49253084353802506</v>
      </c>
      <c r="G16" s="44">
        <f>G7/RES_summary!G$6</f>
        <v>0.5072250184367052</v>
      </c>
      <c r="H16" s="44">
        <f>H7/RES_summary!H$6</f>
        <v>0.51751602981412315</v>
      </c>
      <c r="I16" s="44">
        <f>I7/RES_summary!I$6</f>
        <v>0.53382101369045909</v>
      </c>
      <c r="J16" s="44">
        <f>J7/RES_summary!J$6</f>
        <v>0.54571202187737289</v>
      </c>
      <c r="K16" s="44">
        <f>K7/RES_summary!K$6</f>
        <v>0.55144927027793467</v>
      </c>
      <c r="L16" s="44">
        <f>L7/RES_summary!L$6</f>
        <v>0.60142381999789629</v>
      </c>
      <c r="M16" s="44">
        <f>M7/RES_summary!M$6</f>
        <v>0.61832791517139019</v>
      </c>
      <c r="N16" s="44">
        <f>N7/RES_summary!N$6</f>
        <v>0.6332748471812002</v>
      </c>
      <c r="O16" s="44">
        <f>O7/RES_summary!O$6</f>
        <v>0.65647144526406387</v>
      </c>
      <c r="P16" s="44">
        <f>P7/RES_summary!P$6</f>
        <v>0.67301030342537216</v>
      </c>
      <c r="Q16" s="44">
        <f>Q7/RES_summary!Q$6</f>
        <v>0.69061022865080579</v>
      </c>
      <c r="R16" s="44">
        <f>R7/RES_summary!R$6</f>
        <v>0.72541447872060294</v>
      </c>
      <c r="S16" s="44">
        <f>S7/RES_summary!S$6</f>
        <v>0.7603677874766237</v>
      </c>
      <c r="T16" s="44">
        <f>T7/RES_summary!T$6</f>
        <v>0.8033028032991818</v>
      </c>
      <c r="U16" s="44">
        <f>U7/RES_summary!U$6</f>
        <v>0.83356012785833411</v>
      </c>
      <c r="V16" s="44">
        <f>V7/RES_summary!V$6</f>
        <v>0.87474988030838907</v>
      </c>
      <c r="W16" s="44">
        <f>W7/RES_summary!W$6</f>
        <v>0.89355691409389981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3946.1178530619063</v>
      </c>
      <c r="C17" s="52">
        <f t="shared" si="2"/>
        <v>4159.1425706353148</v>
      </c>
      <c r="D17" s="52">
        <f t="shared" si="2"/>
        <v>4324.2310580192079</v>
      </c>
      <c r="E17" s="52">
        <f t="shared" si="2"/>
        <v>4514.474548006744</v>
      </c>
      <c r="F17" s="52">
        <f t="shared" si="2"/>
        <v>4610.7976030408454</v>
      </c>
      <c r="G17" s="52">
        <f t="shared" si="2"/>
        <v>4680.2100074250584</v>
      </c>
      <c r="H17" s="52">
        <f t="shared" si="2"/>
        <v>4704.0567365264296</v>
      </c>
      <c r="I17" s="52">
        <f t="shared" si="2"/>
        <v>4779.0758764964839</v>
      </c>
      <c r="J17" s="52">
        <f t="shared" si="2"/>
        <v>4813.0453693904319</v>
      </c>
      <c r="K17" s="52">
        <f t="shared" si="2"/>
        <v>4806.8853039326086</v>
      </c>
      <c r="L17" s="52">
        <f t="shared" si="2"/>
        <v>5148.5761999171173</v>
      </c>
      <c r="M17" s="52">
        <f t="shared" si="2"/>
        <v>5215.6157525094332</v>
      </c>
      <c r="N17" s="52">
        <f t="shared" si="2"/>
        <v>5257.8220125680864</v>
      </c>
      <c r="O17" s="52">
        <f t="shared" si="2"/>
        <v>5370.1804014886175</v>
      </c>
      <c r="P17" s="52">
        <f t="shared" si="2"/>
        <v>5411.0628741522114</v>
      </c>
      <c r="Q17" s="52">
        <f t="shared" si="2"/>
        <v>5456.7521458053461</v>
      </c>
      <c r="R17" s="52">
        <f t="shared" ref="R17:V17" si="3">R13*R16</f>
        <v>5626.079167800679</v>
      </c>
      <c r="S17" s="52">
        <f t="shared" si="3"/>
        <v>5765.6544134276946</v>
      </c>
      <c r="T17" s="52">
        <f t="shared" si="3"/>
        <v>5916.2871453001389</v>
      </c>
      <c r="U17" s="52">
        <f t="shared" si="3"/>
        <v>6021.9040918635501</v>
      </c>
      <c r="V17" s="52">
        <f t="shared" si="3"/>
        <v>6210.3745480426587</v>
      </c>
      <c r="W17" s="52">
        <f t="shared" ref="W17" si="4">W13*W16</f>
        <v>6242.748755371822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139.15765797459414</v>
      </c>
      <c r="C18" s="36">
        <f>C3*11630*1000/RES_summary!C$6</f>
        <v>147.84256428974635</v>
      </c>
      <c r="D18" s="36">
        <f>D3*11630*1000/RES_summary!D$6</f>
        <v>154.57182721349798</v>
      </c>
      <c r="E18" s="36">
        <f>E3*11630*1000/RES_summary!E$6</f>
        <v>162.01341039435681</v>
      </c>
      <c r="F18" s="36">
        <f>F3*11630*1000/RES_summary!F$6</f>
        <v>165.99235428150357</v>
      </c>
      <c r="G18" s="36">
        <f>G3*11630*1000/RES_summary!G$6</f>
        <v>168.82990167525065</v>
      </c>
      <c r="H18" s="36">
        <f>H3*11630*1000/RES_summary!H$6</f>
        <v>170.07620729411701</v>
      </c>
      <c r="I18" s="36">
        <f>I3*11630*1000/RES_summary!I$6</f>
        <v>172.8768263382857</v>
      </c>
      <c r="J18" s="36">
        <f>J3*11630*1000/RES_summary!J$6</f>
        <v>173.63997203778024</v>
      </c>
      <c r="K18" s="36">
        <f>K3*11630*1000/RES_summary!K$6</f>
        <v>172.54917380941873</v>
      </c>
      <c r="L18" s="36">
        <f>L3*11630*1000/RES_summary!L$6</f>
        <v>182.6764712914526</v>
      </c>
      <c r="M18" s="36">
        <f>M3*11630*1000/RES_summary!M$6</f>
        <v>191.9673186954123</v>
      </c>
      <c r="N18" s="36">
        <f>N3*11630*1000/RES_summary!N$6</f>
        <v>184.36843539333032</v>
      </c>
      <c r="O18" s="36">
        <f>O3*11630*1000/RES_summary!O$6</f>
        <v>193.60784389353427</v>
      </c>
      <c r="P18" s="36">
        <f>P3*11630*1000/RES_summary!P$6</f>
        <v>184.19577553214077</v>
      </c>
      <c r="Q18" s="36">
        <f>Q3*11630*1000/RES_summary!Q$6</f>
        <v>179.14999798999344</v>
      </c>
      <c r="R18" s="36">
        <f>R3*11630*1000/RES_summary!R$6</f>
        <v>198.80454151070589</v>
      </c>
      <c r="S18" s="36">
        <f>S3*11630*1000/RES_summary!S$6</f>
        <v>207.847298894739</v>
      </c>
      <c r="T18" s="36">
        <f>T3*11630*1000/RES_summary!T$6</f>
        <v>220.88025653234772</v>
      </c>
      <c r="U18" s="36">
        <f>U3*11630*1000/RES_summary!U$6</f>
        <v>217.83004053529979</v>
      </c>
      <c r="V18" s="36">
        <f>V3*11630*1000/RES_summary!V$6</f>
        <v>236.90294245639541</v>
      </c>
      <c r="W18" s="36">
        <f>W3*11630*1000/RES_summary!W$6</f>
        <v>252.16234615181401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17900</v>
      </c>
      <c r="C24" s="120">
        <v>18259</v>
      </c>
      <c r="D24" s="120">
        <v>18528</v>
      </c>
      <c r="E24" s="120">
        <v>18625</v>
      </c>
      <c r="F24" s="120">
        <v>18461</v>
      </c>
      <c r="G24" s="120">
        <v>16592</v>
      </c>
      <c r="H24" s="120">
        <v>14767</v>
      </c>
      <c r="I24" s="120">
        <v>14395</v>
      </c>
      <c r="J24" s="120">
        <v>14280</v>
      </c>
      <c r="K24" s="120">
        <v>13888</v>
      </c>
      <c r="L24" s="120">
        <v>13561</v>
      </c>
      <c r="M24" s="120">
        <v>13392</v>
      </c>
      <c r="N24" s="120">
        <v>12424</v>
      </c>
      <c r="O24" s="120">
        <v>12200</v>
      </c>
      <c r="P24" s="120">
        <v>12143</v>
      </c>
      <c r="Q24" s="120">
        <v>12412</v>
      </c>
      <c r="R24" s="120">
        <v>12756</v>
      </c>
      <c r="S24" s="120">
        <v>12734</v>
      </c>
      <c r="T24" s="120">
        <v>12660</v>
      </c>
      <c r="U24" s="120">
        <v>11641</v>
      </c>
      <c r="V24" s="120">
        <v>9660</v>
      </c>
      <c r="W24" s="120">
        <v>9832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17900</v>
      </c>
      <c r="C26" s="52">
        <v>18259</v>
      </c>
      <c r="D26" s="52">
        <v>18528</v>
      </c>
      <c r="E26" s="52">
        <v>18625</v>
      </c>
      <c r="F26" s="52">
        <v>18461</v>
      </c>
      <c r="G26" s="52">
        <v>16592</v>
      </c>
      <c r="H26" s="52">
        <v>14767</v>
      </c>
      <c r="I26" s="52">
        <v>14395</v>
      </c>
      <c r="J26" s="52">
        <v>14280</v>
      </c>
      <c r="K26" s="52">
        <v>13888</v>
      </c>
      <c r="L26" s="52">
        <v>13561</v>
      </c>
      <c r="M26" s="52">
        <v>13392</v>
      </c>
      <c r="N26" s="52">
        <v>12424</v>
      </c>
      <c r="O26" s="52">
        <v>12200</v>
      </c>
      <c r="P26" s="52">
        <v>12143</v>
      </c>
      <c r="Q26" s="52">
        <v>12412</v>
      </c>
      <c r="R26" s="52">
        <v>12756</v>
      </c>
      <c r="S26" s="52">
        <v>12734</v>
      </c>
      <c r="T26" s="52">
        <v>12660</v>
      </c>
      <c r="U26" s="52">
        <v>11641</v>
      </c>
      <c r="V26" s="52">
        <v>9660</v>
      </c>
      <c r="W26" s="52">
        <v>9832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309</v>
      </c>
      <c r="C29" s="52">
        <v>389</v>
      </c>
      <c r="D29" s="52">
        <v>491</v>
      </c>
      <c r="E29" s="52">
        <v>589</v>
      </c>
      <c r="F29" s="52">
        <v>682</v>
      </c>
      <c r="G29" s="52">
        <v>725</v>
      </c>
      <c r="H29" s="52">
        <v>703</v>
      </c>
      <c r="I29" s="52">
        <v>701</v>
      </c>
      <c r="J29" s="52">
        <v>796</v>
      </c>
      <c r="K29" s="52">
        <v>894</v>
      </c>
      <c r="L29" s="52">
        <v>1114</v>
      </c>
      <c r="M29" s="52">
        <v>1391</v>
      </c>
      <c r="N29" s="52">
        <v>1705</v>
      </c>
      <c r="O29" s="52">
        <v>1932</v>
      </c>
      <c r="P29" s="52">
        <v>2138</v>
      </c>
      <c r="Q29" s="52">
        <v>2397</v>
      </c>
      <c r="R29" s="52">
        <v>2783</v>
      </c>
      <c r="S29" s="52">
        <v>3155</v>
      </c>
      <c r="T29" s="52">
        <v>3300</v>
      </c>
      <c r="U29" s="52">
        <v>3249</v>
      </c>
      <c r="V29" s="52">
        <v>2725</v>
      </c>
      <c r="W29" s="52">
        <v>2525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2323</v>
      </c>
      <c r="C31" s="52">
        <v>2402</v>
      </c>
      <c r="D31" s="52">
        <v>2413</v>
      </c>
      <c r="E31" s="52">
        <v>2301</v>
      </c>
      <c r="F31" s="52">
        <v>2098</v>
      </c>
      <c r="G31" s="52">
        <v>1784</v>
      </c>
      <c r="H31" s="52">
        <v>1427</v>
      </c>
      <c r="I31" s="52">
        <v>1275</v>
      </c>
      <c r="J31" s="52">
        <v>1206</v>
      </c>
      <c r="K31" s="52">
        <v>1070</v>
      </c>
      <c r="L31" s="52">
        <v>960</v>
      </c>
      <c r="M31" s="52">
        <v>894</v>
      </c>
      <c r="N31" s="52">
        <v>780</v>
      </c>
      <c r="O31" s="52">
        <v>711</v>
      </c>
      <c r="P31" s="52">
        <v>683</v>
      </c>
      <c r="Q31" s="52">
        <v>686</v>
      </c>
      <c r="R31" s="52">
        <v>723</v>
      </c>
      <c r="S31" s="52">
        <v>720</v>
      </c>
      <c r="T31" s="52">
        <v>696</v>
      </c>
      <c r="U31" s="52">
        <v>631</v>
      </c>
      <c r="V31" s="52">
        <v>520</v>
      </c>
      <c r="W31" s="52">
        <v>512</v>
      </c>
      <c r="DA31" s="63" t="s">
        <v>1070</v>
      </c>
    </row>
    <row r="32" spans="1:105" ht="12" customHeight="1" x14ac:dyDescent="0.25">
      <c r="A32" s="97" t="s">
        <v>140</v>
      </c>
      <c r="B32" s="52">
        <v>6</v>
      </c>
      <c r="C32" s="52">
        <v>5</v>
      </c>
      <c r="D32" s="52">
        <v>7</v>
      </c>
      <c r="E32" s="52">
        <v>6</v>
      </c>
      <c r="F32" s="52">
        <v>5</v>
      </c>
      <c r="G32" s="52">
        <v>4</v>
      </c>
      <c r="H32" s="52">
        <v>3</v>
      </c>
      <c r="I32" s="52">
        <v>3</v>
      </c>
      <c r="J32" s="52">
        <v>3</v>
      </c>
      <c r="K32" s="52">
        <v>0</v>
      </c>
      <c r="L32" s="52">
        <v>0</v>
      </c>
      <c r="M32" s="52">
        <v>1</v>
      </c>
      <c r="N32" s="52">
        <v>1</v>
      </c>
      <c r="O32" s="52">
        <v>1</v>
      </c>
      <c r="P32" s="52">
        <v>1</v>
      </c>
      <c r="Q32" s="52">
        <v>1</v>
      </c>
      <c r="R32" s="52">
        <v>1</v>
      </c>
      <c r="S32" s="52">
        <v>1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12151</v>
      </c>
      <c r="C35" s="52">
        <v>12263</v>
      </c>
      <c r="D35" s="52">
        <v>12390</v>
      </c>
      <c r="E35" s="52">
        <v>12465</v>
      </c>
      <c r="F35" s="52">
        <v>12481</v>
      </c>
      <c r="G35" s="52">
        <v>11260</v>
      </c>
      <c r="H35" s="52">
        <v>10164</v>
      </c>
      <c r="I35" s="52">
        <v>9953</v>
      </c>
      <c r="J35" s="52">
        <v>9943</v>
      </c>
      <c r="K35" s="52">
        <v>9291</v>
      </c>
      <c r="L35" s="52">
        <v>9007</v>
      </c>
      <c r="M35" s="52">
        <v>8609</v>
      </c>
      <c r="N35" s="52">
        <v>7769</v>
      </c>
      <c r="O35" s="52">
        <v>7576</v>
      </c>
      <c r="P35" s="52">
        <v>7542</v>
      </c>
      <c r="Q35" s="52">
        <v>7826</v>
      </c>
      <c r="R35" s="52">
        <v>8084</v>
      </c>
      <c r="S35" s="52">
        <v>8125</v>
      </c>
      <c r="T35" s="52">
        <v>8100</v>
      </c>
      <c r="U35" s="52">
        <v>7554</v>
      </c>
      <c r="V35" s="52">
        <v>6294</v>
      </c>
      <c r="W35" s="52">
        <v>6413</v>
      </c>
      <c r="DA35" s="63" t="s">
        <v>1072</v>
      </c>
    </row>
    <row r="36" spans="1:105" ht="12" customHeight="1" x14ac:dyDescent="0.25">
      <c r="A36" s="97" t="s">
        <v>121</v>
      </c>
      <c r="B36" s="52">
        <v>3420</v>
      </c>
      <c r="C36" s="52">
        <v>3589</v>
      </c>
      <c r="D36" s="52">
        <v>3718</v>
      </c>
      <c r="E36" s="52">
        <v>3853</v>
      </c>
      <c r="F36" s="52">
        <v>3877</v>
      </c>
      <c r="G36" s="52">
        <v>3544</v>
      </c>
      <c r="H36" s="52">
        <v>3173</v>
      </c>
      <c r="I36" s="52">
        <v>3164</v>
      </c>
      <c r="J36" s="52">
        <v>3128</v>
      </c>
      <c r="K36" s="52">
        <v>3527</v>
      </c>
      <c r="L36" s="52">
        <v>3594</v>
      </c>
      <c r="M36" s="52">
        <v>3888</v>
      </c>
      <c r="N36" s="52">
        <v>3874</v>
      </c>
      <c r="O36" s="52">
        <v>3912</v>
      </c>
      <c r="P36" s="52">
        <v>3917</v>
      </c>
      <c r="Q36" s="52">
        <v>3899</v>
      </c>
      <c r="R36" s="52">
        <v>3948</v>
      </c>
      <c r="S36" s="52">
        <v>3888</v>
      </c>
      <c r="T36" s="52">
        <v>3864</v>
      </c>
      <c r="U36" s="52">
        <v>3456</v>
      </c>
      <c r="V36" s="52">
        <v>2846</v>
      </c>
      <c r="W36" s="52">
        <v>2907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7617</v>
      </c>
      <c r="C40" s="52">
        <v>7636</v>
      </c>
      <c r="D40" s="52">
        <v>7505</v>
      </c>
      <c r="E40" s="52">
        <v>7218</v>
      </c>
      <c r="F40" s="52">
        <v>6829</v>
      </c>
      <c r="G40" s="52">
        <v>6038</v>
      </c>
      <c r="H40" s="52">
        <v>5190</v>
      </c>
      <c r="I40" s="52">
        <v>5078</v>
      </c>
      <c r="J40" s="52">
        <v>5178</v>
      </c>
      <c r="K40" s="52">
        <v>5528</v>
      </c>
      <c r="L40" s="52">
        <v>5579</v>
      </c>
      <c r="M40" s="52">
        <v>5617</v>
      </c>
      <c r="N40" s="52">
        <v>5153</v>
      </c>
      <c r="O40" s="52">
        <v>4910</v>
      </c>
      <c r="P40" s="52">
        <v>4727</v>
      </c>
      <c r="Q40" s="52">
        <v>4550</v>
      </c>
      <c r="R40" s="52">
        <v>4434</v>
      </c>
      <c r="S40" s="52">
        <v>4286</v>
      </c>
      <c r="T40" s="52">
        <v>4143</v>
      </c>
      <c r="U40" s="52">
        <v>3722</v>
      </c>
      <c r="V40" s="52">
        <v>3092</v>
      </c>
      <c r="W40" s="52">
        <v>3106</v>
      </c>
      <c r="DA40" s="63" t="s">
        <v>1074</v>
      </c>
    </row>
    <row r="41" spans="1:105" ht="12" customHeight="1" x14ac:dyDescent="0.25">
      <c r="A41" s="109" t="s">
        <v>120</v>
      </c>
      <c r="B41" s="36">
        <v>10283</v>
      </c>
      <c r="C41" s="36">
        <v>10623</v>
      </c>
      <c r="D41" s="36">
        <v>11023</v>
      </c>
      <c r="E41" s="36">
        <v>11407</v>
      </c>
      <c r="F41" s="36">
        <v>11632</v>
      </c>
      <c r="G41" s="36">
        <v>10554</v>
      </c>
      <c r="H41" s="36">
        <v>9577</v>
      </c>
      <c r="I41" s="36">
        <v>9317</v>
      </c>
      <c r="J41" s="36">
        <v>9102</v>
      </c>
      <c r="K41" s="36">
        <v>8360</v>
      </c>
      <c r="L41" s="36">
        <v>7982</v>
      </c>
      <c r="M41" s="36">
        <v>7775</v>
      </c>
      <c r="N41" s="36">
        <v>7271</v>
      </c>
      <c r="O41" s="36">
        <v>7290</v>
      </c>
      <c r="P41" s="36">
        <v>7416</v>
      </c>
      <c r="Q41" s="36">
        <v>7862</v>
      </c>
      <c r="R41" s="36">
        <v>8322</v>
      </c>
      <c r="S41" s="36">
        <v>8448</v>
      </c>
      <c r="T41" s="36">
        <v>8517</v>
      </c>
      <c r="U41" s="36">
        <v>7919</v>
      </c>
      <c r="V41" s="36">
        <v>6568</v>
      </c>
      <c r="W41" s="36">
        <v>6726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234837</v>
      </c>
      <c r="C43" s="120">
        <v>234579</v>
      </c>
      <c r="D43" s="120">
        <v>232506</v>
      </c>
      <c r="E43" s="120">
        <v>235089</v>
      </c>
      <c r="F43" s="120">
        <v>230567</v>
      </c>
      <c r="G43" s="120">
        <v>209301</v>
      </c>
      <c r="H43" s="120">
        <v>194643</v>
      </c>
      <c r="I43" s="120">
        <v>172931</v>
      </c>
      <c r="J43" s="120">
        <v>167819</v>
      </c>
      <c r="K43" s="120">
        <v>163187</v>
      </c>
      <c r="L43" s="120">
        <v>160406</v>
      </c>
      <c r="M43" s="120">
        <v>146409</v>
      </c>
      <c r="N43" s="120">
        <v>132507</v>
      </c>
      <c r="O43" s="120">
        <v>117219</v>
      </c>
      <c r="P43" s="120">
        <v>107187</v>
      </c>
      <c r="Q43" s="120">
        <v>96836</v>
      </c>
      <c r="R43" s="120">
        <v>89911</v>
      </c>
      <c r="S43" s="120">
        <v>86726</v>
      </c>
      <c r="T43" s="120">
        <v>88456</v>
      </c>
      <c r="U43" s="120">
        <v>90185</v>
      </c>
      <c r="V43" s="120">
        <v>86449</v>
      </c>
      <c r="W43" s="120">
        <v>82782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234837</v>
      </c>
      <c r="C45" s="52">
        <v>234579</v>
      </c>
      <c r="D45" s="52">
        <v>232506</v>
      </c>
      <c r="E45" s="52">
        <v>235089</v>
      </c>
      <c r="F45" s="52">
        <v>230567</v>
      </c>
      <c r="G45" s="52">
        <v>209301</v>
      </c>
      <c r="H45" s="52">
        <v>194643</v>
      </c>
      <c r="I45" s="52">
        <v>172931</v>
      </c>
      <c r="J45" s="52">
        <v>167819</v>
      </c>
      <c r="K45" s="52">
        <v>163187</v>
      </c>
      <c r="L45" s="52">
        <v>160406</v>
      </c>
      <c r="M45" s="52">
        <v>146409</v>
      </c>
      <c r="N45" s="52">
        <v>132507</v>
      </c>
      <c r="O45" s="52">
        <v>117219</v>
      </c>
      <c r="P45" s="52">
        <v>107187</v>
      </c>
      <c r="Q45" s="52">
        <v>96836</v>
      </c>
      <c r="R45" s="52">
        <v>89911</v>
      </c>
      <c r="S45" s="52">
        <v>86726</v>
      </c>
      <c r="T45" s="52">
        <v>88456</v>
      </c>
      <c r="U45" s="52">
        <v>90185</v>
      </c>
      <c r="V45" s="52">
        <v>86449</v>
      </c>
      <c r="W45" s="52">
        <v>82782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4050</v>
      </c>
      <c r="C48" s="52">
        <v>4926</v>
      </c>
      <c r="D48" s="52">
        <v>6010</v>
      </c>
      <c r="E48" s="52">
        <v>7067</v>
      </c>
      <c r="F48" s="52">
        <v>8094</v>
      </c>
      <c r="G48" s="52">
        <v>8670</v>
      </c>
      <c r="H48" s="52">
        <v>8500</v>
      </c>
      <c r="I48" s="52">
        <v>7926</v>
      </c>
      <c r="J48" s="52">
        <v>8477</v>
      </c>
      <c r="K48" s="52">
        <v>9169</v>
      </c>
      <c r="L48" s="52">
        <v>12267</v>
      </c>
      <c r="M48" s="52">
        <v>15110</v>
      </c>
      <c r="N48" s="52">
        <v>18031</v>
      </c>
      <c r="O48" s="52">
        <v>19021</v>
      </c>
      <c r="P48" s="52">
        <v>19200</v>
      </c>
      <c r="Q48" s="52">
        <v>18057</v>
      </c>
      <c r="R48" s="52">
        <v>15890</v>
      </c>
      <c r="S48" s="52">
        <v>13975</v>
      </c>
      <c r="T48" s="52">
        <v>14363</v>
      </c>
      <c r="U48" s="52">
        <v>16073</v>
      </c>
      <c r="V48" s="52">
        <v>17857</v>
      </c>
      <c r="W48" s="52">
        <v>18666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154541</v>
      </c>
      <c r="C50" s="52">
        <v>154741</v>
      </c>
      <c r="D50" s="52">
        <v>155060</v>
      </c>
      <c r="E50" s="52">
        <v>154048</v>
      </c>
      <c r="F50" s="52">
        <v>151143</v>
      </c>
      <c r="G50" s="52">
        <v>137124</v>
      </c>
      <c r="H50" s="52">
        <v>127357</v>
      </c>
      <c r="I50" s="52">
        <v>112941</v>
      </c>
      <c r="J50" s="52">
        <v>109426</v>
      </c>
      <c r="K50" s="52">
        <v>105785</v>
      </c>
      <c r="L50" s="52">
        <v>102935</v>
      </c>
      <c r="M50" s="52">
        <v>91990</v>
      </c>
      <c r="N50" s="52">
        <v>81740</v>
      </c>
      <c r="O50" s="52">
        <v>71191</v>
      </c>
      <c r="P50" s="52">
        <v>64601</v>
      </c>
      <c r="Q50" s="52">
        <v>57306</v>
      </c>
      <c r="R50" s="52">
        <v>52254</v>
      </c>
      <c r="S50" s="52">
        <v>49808</v>
      </c>
      <c r="T50" s="52">
        <v>51222</v>
      </c>
      <c r="U50" s="52">
        <v>52786</v>
      </c>
      <c r="V50" s="52">
        <v>52494</v>
      </c>
      <c r="W50" s="52">
        <v>49303</v>
      </c>
      <c r="DA50" s="63" t="s">
        <v>1078</v>
      </c>
    </row>
    <row r="51" spans="1:105" ht="12" customHeight="1" x14ac:dyDescent="0.25">
      <c r="A51" s="97" t="s">
        <v>137</v>
      </c>
      <c r="B51" s="52">
        <v>383</v>
      </c>
      <c r="C51" s="52">
        <v>353</v>
      </c>
      <c r="D51" s="52">
        <v>439</v>
      </c>
      <c r="E51" s="52">
        <v>435</v>
      </c>
      <c r="F51" s="52">
        <v>424</v>
      </c>
      <c r="G51" s="52">
        <v>390</v>
      </c>
      <c r="H51" s="52">
        <v>367</v>
      </c>
      <c r="I51" s="52">
        <v>331</v>
      </c>
      <c r="J51" s="52">
        <v>289</v>
      </c>
      <c r="K51" s="52">
        <v>358</v>
      </c>
      <c r="L51" s="52">
        <v>394</v>
      </c>
      <c r="M51" s="52">
        <v>341</v>
      </c>
      <c r="N51" s="52">
        <v>343</v>
      </c>
      <c r="O51" s="52">
        <v>291</v>
      </c>
      <c r="P51" s="52">
        <v>290</v>
      </c>
      <c r="Q51" s="52">
        <v>259</v>
      </c>
      <c r="R51" s="52">
        <v>239</v>
      </c>
      <c r="S51" s="52">
        <v>205</v>
      </c>
      <c r="T51" s="52">
        <v>203</v>
      </c>
      <c r="U51" s="52">
        <v>210</v>
      </c>
      <c r="V51" s="52">
        <v>222</v>
      </c>
      <c r="W51" s="52">
        <v>211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62359</v>
      </c>
      <c r="C54" s="52">
        <v>61549</v>
      </c>
      <c r="D54" s="52">
        <v>59343</v>
      </c>
      <c r="E54" s="52">
        <v>61606</v>
      </c>
      <c r="F54" s="52">
        <v>60288</v>
      </c>
      <c r="G54" s="52">
        <v>54590</v>
      </c>
      <c r="H54" s="52">
        <v>51066</v>
      </c>
      <c r="I54" s="52">
        <v>45447</v>
      </c>
      <c r="J54" s="52">
        <v>44360</v>
      </c>
      <c r="K54" s="52">
        <v>41242</v>
      </c>
      <c r="L54" s="52">
        <v>40598</v>
      </c>
      <c r="M54" s="52">
        <v>37143</v>
      </c>
      <c r="N54" s="52">
        <v>33569</v>
      </c>
      <c r="O54" s="52">
        <v>29974</v>
      </c>
      <c r="P54" s="52">
        <v>27478</v>
      </c>
      <c r="Q54" s="52">
        <v>25712</v>
      </c>
      <c r="R54" s="52">
        <v>24741</v>
      </c>
      <c r="S54" s="52">
        <v>24557</v>
      </c>
      <c r="T54" s="52">
        <v>24810</v>
      </c>
      <c r="U54" s="52">
        <v>25400</v>
      </c>
      <c r="V54" s="52">
        <v>23157</v>
      </c>
      <c r="W54" s="52">
        <v>22846</v>
      </c>
      <c r="DA54" s="63" t="s">
        <v>1080</v>
      </c>
    </row>
    <row r="55" spans="1:105" ht="12" customHeight="1" x14ac:dyDescent="0.25">
      <c r="A55" s="97" t="s">
        <v>121</v>
      </c>
      <c r="B55" s="52">
        <v>17554</v>
      </c>
      <c r="C55" s="52">
        <v>17936</v>
      </c>
      <c r="D55" s="52">
        <v>17664</v>
      </c>
      <c r="E55" s="52">
        <v>19000</v>
      </c>
      <c r="F55" s="52">
        <v>18712</v>
      </c>
      <c r="G55" s="52">
        <v>17197</v>
      </c>
      <c r="H55" s="52">
        <v>15853</v>
      </c>
      <c r="I55" s="52">
        <v>14212</v>
      </c>
      <c r="J55" s="52">
        <v>13744</v>
      </c>
      <c r="K55" s="52">
        <v>15802</v>
      </c>
      <c r="L55" s="52">
        <v>16479</v>
      </c>
      <c r="M55" s="52">
        <v>16935</v>
      </c>
      <c r="N55" s="52">
        <v>16855</v>
      </c>
      <c r="O55" s="52">
        <v>15763</v>
      </c>
      <c r="P55" s="52">
        <v>14818</v>
      </c>
      <c r="Q55" s="52">
        <v>13559</v>
      </c>
      <c r="R55" s="52">
        <v>12677</v>
      </c>
      <c r="S55" s="52">
        <v>12156</v>
      </c>
      <c r="T55" s="52">
        <v>12221</v>
      </c>
      <c r="U55" s="52">
        <v>11789</v>
      </c>
      <c r="V55" s="52">
        <v>10576</v>
      </c>
      <c r="W55" s="52">
        <v>10422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99928</v>
      </c>
      <c r="C59" s="52">
        <v>98265</v>
      </c>
      <c r="D59" s="52">
        <v>94608</v>
      </c>
      <c r="E59" s="52">
        <v>91260</v>
      </c>
      <c r="F59" s="52">
        <v>85461</v>
      </c>
      <c r="G59" s="52">
        <v>76327</v>
      </c>
      <c r="H59" s="52">
        <v>68453</v>
      </c>
      <c r="I59" s="52">
        <v>60152</v>
      </c>
      <c r="J59" s="52">
        <v>59795</v>
      </c>
      <c r="K59" s="52">
        <v>64094</v>
      </c>
      <c r="L59" s="52">
        <v>65391</v>
      </c>
      <c r="M59" s="52">
        <v>61429</v>
      </c>
      <c r="N59" s="52">
        <v>55390</v>
      </c>
      <c r="O59" s="52">
        <v>48639</v>
      </c>
      <c r="P59" s="52">
        <v>43752</v>
      </c>
      <c r="Q59" s="52">
        <v>38042</v>
      </c>
      <c r="R59" s="52">
        <v>33107</v>
      </c>
      <c r="S59" s="52">
        <v>30089</v>
      </c>
      <c r="T59" s="52">
        <v>29235</v>
      </c>
      <c r="U59" s="52">
        <v>28499</v>
      </c>
      <c r="V59" s="52">
        <v>27149</v>
      </c>
      <c r="W59" s="52">
        <v>25776</v>
      </c>
      <c r="DA59" s="63" t="s">
        <v>1082</v>
      </c>
    </row>
    <row r="60" spans="1:105" ht="12" customHeight="1" x14ac:dyDescent="0.25">
      <c r="A60" s="109" t="s">
        <v>120</v>
      </c>
      <c r="B60" s="36">
        <v>134909</v>
      </c>
      <c r="C60" s="36">
        <v>136314</v>
      </c>
      <c r="D60" s="36">
        <v>137898</v>
      </c>
      <c r="E60" s="36">
        <v>143829</v>
      </c>
      <c r="F60" s="36">
        <v>145106</v>
      </c>
      <c r="G60" s="36">
        <v>132974</v>
      </c>
      <c r="H60" s="36">
        <v>126190</v>
      </c>
      <c r="I60" s="36">
        <v>112779</v>
      </c>
      <c r="J60" s="36">
        <v>108024</v>
      </c>
      <c r="K60" s="36">
        <v>99093</v>
      </c>
      <c r="L60" s="36">
        <v>95015</v>
      </c>
      <c r="M60" s="36">
        <v>84980</v>
      </c>
      <c r="N60" s="36">
        <v>77117</v>
      </c>
      <c r="O60" s="36">
        <v>68580</v>
      </c>
      <c r="P60" s="36">
        <v>63435</v>
      </c>
      <c r="Q60" s="36">
        <v>58794</v>
      </c>
      <c r="R60" s="36">
        <v>56804</v>
      </c>
      <c r="S60" s="36">
        <v>56637</v>
      </c>
      <c r="T60" s="36">
        <v>59221</v>
      </c>
      <c r="U60" s="36">
        <v>61686</v>
      </c>
      <c r="V60" s="36">
        <v>59300</v>
      </c>
      <c r="W60" s="36">
        <v>57006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38321</v>
      </c>
      <c r="C62" s="120">
        <v>39857</v>
      </c>
      <c r="D62" s="120">
        <v>45898</v>
      </c>
      <c r="E62" s="120">
        <v>51675</v>
      </c>
      <c r="F62" s="120">
        <v>57182</v>
      </c>
      <c r="G62" s="120">
        <v>59088</v>
      </c>
      <c r="H62" s="120">
        <v>60836</v>
      </c>
      <c r="I62" s="120">
        <v>62316</v>
      </c>
      <c r="J62" s="120">
        <v>67477</v>
      </c>
      <c r="K62" s="120">
        <v>73084</v>
      </c>
      <c r="L62" s="120">
        <v>78790</v>
      </c>
      <c r="M62" s="120">
        <v>83161</v>
      </c>
      <c r="N62" s="120">
        <v>86059</v>
      </c>
      <c r="O62" s="120">
        <v>86276</v>
      </c>
      <c r="P62" s="120">
        <v>85725</v>
      </c>
      <c r="Q62" s="120">
        <v>88839</v>
      </c>
      <c r="R62" s="120">
        <v>94621</v>
      </c>
      <c r="S62" s="120">
        <v>100350</v>
      </c>
      <c r="T62" s="120">
        <v>102925</v>
      </c>
      <c r="U62" s="120">
        <v>102943</v>
      </c>
      <c r="V62" s="120">
        <v>101101</v>
      </c>
      <c r="W62" s="120">
        <v>99902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38321</v>
      </c>
      <c r="C64" s="52">
        <v>39857</v>
      </c>
      <c r="D64" s="52">
        <v>45898</v>
      </c>
      <c r="E64" s="52">
        <v>51675</v>
      </c>
      <c r="F64" s="52">
        <v>57182</v>
      </c>
      <c r="G64" s="52">
        <v>59088</v>
      </c>
      <c r="H64" s="52">
        <v>60836</v>
      </c>
      <c r="I64" s="52">
        <v>62316</v>
      </c>
      <c r="J64" s="52">
        <v>67477</v>
      </c>
      <c r="K64" s="52">
        <v>73084</v>
      </c>
      <c r="L64" s="52">
        <v>78790</v>
      </c>
      <c r="M64" s="52">
        <v>83161</v>
      </c>
      <c r="N64" s="52">
        <v>86059</v>
      </c>
      <c r="O64" s="52">
        <v>86276</v>
      </c>
      <c r="P64" s="52">
        <v>85725</v>
      </c>
      <c r="Q64" s="52">
        <v>88839</v>
      </c>
      <c r="R64" s="52">
        <v>94621</v>
      </c>
      <c r="S64" s="52">
        <v>100350</v>
      </c>
      <c r="T64" s="52">
        <v>102925</v>
      </c>
      <c r="U64" s="52">
        <v>102943</v>
      </c>
      <c r="V64" s="52">
        <v>101101</v>
      </c>
      <c r="W64" s="52">
        <v>99902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661</v>
      </c>
      <c r="C67" s="52">
        <v>859</v>
      </c>
      <c r="D67" s="52">
        <v>1313</v>
      </c>
      <c r="E67" s="52">
        <v>1878</v>
      </c>
      <c r="F67" s="52">
        <v>2629</v>
      </c>
      <c r="G67" s="52">
        <v>3421</v>
      </c>
      <c r="H67" s="52">
        <v>4069</v>
      </c>
      <c r="I67" s="52">
        <v>4887</v>
      </c>
      <c r="J67" s="52">
        <v>6169</v>
      </c>
      <c r="K67" s="52">
        <v>7332</v>
      </c>
      <c r="L67" s="52">
        <v>9384</v>
      </c>
      <c r="M67" s="52">
        <v>11459</v>
      </c>
      <c r="N67" s="52">
        <v>13646</v>
      </c>
      <c r="O67" s="52">
        <v>15049</v>
      </c>
      <c r="P67" s="52">
        <v>15467</v>
      </c>
      <c r="Q67" s="52">
        <v>16290</v>
      </c>
      <c r="R67" s="52">
        <v>19148</v>
      </c>
      <c r="S67" s="52">
        <v>23156</v>
      </c>
      <c r="T67" s="52">
        <v>25852</v>
      </c>
      <c r="U67" s="52">
        <v>27230</v>
      </c>
      <c r="V67" s="52">
        <v>27624</v>
      </c>
      <c r="W67" s="52">
        <v>27751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36799</v>
      </c>
      <c r="C69" s="52">
        <v>38272</v>
      </c>
      <c r="D69" s="52">
        <v>44131</v>
      </c>
      <c r="E69" s="52">
        <v>49736</v>
      </c>
      <c r="F69" s="52">
        <v>55046</v>
      </c>
      <c r="G69" s="52">
        <v>56888</v>
      </c>
      <c r="H69" s="52">
        <v>58560</v>
      </c>
      <c r="I69" s="52">
        <v>59950</v>
      </c>
      <c r="J69" s="52">
        <v>64879</v>
      </c>
      <c r="K69" s="52">
        <v>70215</v>
      </c>
      <c r="L69" s="52">
        <v>75735</v>
      </c>
      <c r="M69" s="52">
        <v>80027</v>
      </c>
      <c r="N69" s="52">
        <v>82845</v>
      </c>
      <c r="O69" s="52">
        <v>82859</v>
      </c>
      <c r="P69" s="52">
        <v>81946</v>
      </c>
      <c r="Q69" s="52">
        <v>84605</v>
      </c>
      <c r="R69" s="52">
        <v>89905</v>
      </c>
      <c r="S69" s="52">
        <v>95057</v>
      </c>
      <c r="T69" s="52">
        <v>97060</v>
      </c>
      <c r="U69" s="52">
        <v>96690</v>
      </c>
      <c r="V69" s="52">
        <v>94863</v>
      </c>
      <c r="W69" s="52">
        <v>93940</v>
      </c>
      <c r="DA69" s="63" t="s">
        <v>1086</v>
      </c>
    </row>
    <row r="70" spans="1:105" ht="12" customHeight="1" x14ac:dyDescent="0.25">
      <c r="A70" s="97" t="s">
        <v>133</v>
      </c>
      <c r="B70" s="52">
        <v>97</v>
      </c>
      <c r="C70" s="52">
        <v>98</v>
      </c>
      <c r="D70" s="52">
        <v>119</v>
      </c>
      <c r="E70" s="52">
        <v>134</v>
      </c>
      <c r="F70" s="52">
        <v>156</v>
      </c>
      <c r="G70" s="52">
        <v>157</v>
      </c>
      <c r="H70" s="52">
        <v>160</v>
      </c>
      <c r="I70" s="52">
        <v>154</v>
      </c>
      <c r="J70" s="52">
        <v>175</v>
      </c>
      <c r="K70" s="52">
        <v>234</v>
      </c>
      <c r="L70" s="52">
        <v>267</v>
      </c>
      <c r="M70" s="52">
        <v>302</v>
      </c>
      <c r="N70" s="52">
        <v>366</v>
      </c>
      <c r="O70" s="52">
        <v>371</v>
      </c>
      <c r="P70" s="52">
        <v>359</v>
      </c>
      <c r="Q70" s="52">
        <v>347</v>
      </c>
      <c r="R70" s="52">
        <v>378</v>
      </c>
      <c r="S70" s="52">
        <v>402</v>
      </c>
      <c r="T70" s="52">
        <v>400</v>
      </c>
      <c r="U70" s="52">
        <v>379</v>
      </c>
      <c r="V70" s="52">
        <v>356</v>
      </c>
      <c r="W70" s="52">
        <v>351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1112</v>
      </c>
      <c r="C73" s="52">
        <v>1149</v>
      </c>
      <c r="D73" s="52">
        <v>1265</v>
      </c>
      <c r="E73" s="52">
        <v>1375</v>
      </c>
      <c r="F73" s="52">
        <v>1509</v>
      </c>
      <c r="G73" s="52">
        <v>1554</v>
      </c>
      <c r="H73" s="52">
        <v>1619</v>
      </c>
      <c r="I73" s="52">
        <v>1684</v>
      </c>
      <c r="J73" s="52">
        <v>1848</v>
      </c>
      <c r="K73" s="52">
        <v>1895</v>
      </c>
      <c r="L73" s="52">
        <v>1980</v>
      </c>
      <c r="M73" s="52">
        <v>1955</v>
      </c>
      <c r="N73" s="52">
        <v>1908</v>
      </c>
      <c r="O73" s="52">
        <v>2032</v>
      </c>
      <c r="P73" s="52">
        <v>2270</v>
      </c>
      <c r="Q73" s="52">
        <v>2633</v>
      </c>
      <c r="R73" s="52">
        <v>2955</v>
      </c>
      <c r="S73" s="52">
        <v>3330</v>
      </c>
      <c r="T73" s="52">
        <v>3717</v>
      </c>
      <c r="U73" s="52">
        <v>4049</v>
      </c>
      <c r="V73" s="52">
        <v>4076</v>
      </c>
      <c r="W73" s="52">
        <v>3889</v>
      </c>
      <c r="DA73" s="63" t="s">
        <v>1088</v>
      </c>
    </row>
    <row r="74" spans="1:105" ht="12" customHeight="1" x14ac:dyDescent="0.25">
      <c r="A74" s="97" t="s">
        <v>121</v>
      </c>
      <c r="B74" s="52">
        <v>313</v>
      </c>
      <c r="C74" s="52">
        <v>338</v>
      </c>
      <c r="D74" s="52">
        <v>383</v>
      </c>
      <c r="E74" s="52">
        <v>430</v>
      </c>
      <c r="F74" s="52">
        <v>471</v>
      </c>
      <c r="G74" s="52">
        <v>489</v>
      </c>
      <c r="H74" s="52">
        <v>497</v>
      </c>
      <c r="I74" s="52">
        <v>528</v>
      </c>
      <c r="J74" s="52">
        <v>575</v>
      </c>
      <c r="K74" s="52">
        <v>740</v>
      </c>
      <c r="L74" s="52">
        <v>808</v>
      </c>
      <c r="M74" s="52">
        <v>877</v>
      </c>
      <c r="N74" s="52">
        <v>940</v>
      </c>
      <c r="O74" s="52">
        <v>1014</v>
      </c>
      <c r="P74" s="52">
        <v>1150</v>
      </c>
      <c r="Q74" s="52">
        <v>1254</v>
      </c>
      <c r="R74" s="52">
        <v>1383</v>
      </c>
      <c r="S74" s="52">
        <v>1561</v>
      </c>
      <c r="T74" s="52">
        <v>1748</v>
      </c>
      <c r="U74" s="52">
        <v>1825</v>
      </c>
      <c r="V74" s="52">
        <v>1806</v>
      </c>
      <c r="W74" s="52">
        <v>1722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36873</v>
      </c>
      <c r="C78" s="52">
        <v>38371</v>
      </c>
      <c r="D78" s="52">
        <v>44460</v>
      </c>
      <c r="E78" s="52">
        <v>50267</v>
      </c>
      <c r="F78" s="52">
        <v>55734</v>
      </c>
      <c r="G78" s="52">
        <v>57605</v>
      </c>
      <c r="H78" s="52">
        <v>59264</v>
      </c>
      <c r="I78" s="52">
        <v>60574</v>
      </c>
      <c r="J78" s="52">
        <v>65486</v>
      </c>
      <c r="K78" s="52">
        <v>70835</v>
      </c>
      <c r="L78" s="52">
        <v>76347</v>
      </c>
      <c r="M78" s="52">
        <v>80561</v>
      </c>
      <c r="N78" s="52">
        <v>83318</v>
      </c>
      <c r="O78" s="52">
        <v>83016</v>
      </c>
      <c r="P78" s="52">
        <v>80484</v>
      </c>
      <c r="Q78" s="52">
        <v>79432</v>
      </c>
      <c r="R78" s="52">
        <v>77938</v>
      </c>
      <c r="S78" s="52">
        <v>76304</v>
      </c>
      <c r="T78" s="52">
        <v>74649</v>
      </c>
      <c r="U78" s="52">
        <v>73297</v>
      </c>
      <c r="V78" s="52">
        <v>73041</v>
      </c>
      <c r="W78" s="52">
        <v>72208</v>
      </c>
      <c r="DA78" s="63" t="s">
        <v>1090</v>
      </c>
    </row>
    <row r="79" spans="1:105" ht="12" customHeight="1" x14ac:dyDescent="0.25">
      <c r="A79" s="109" t="s">
        <v>120</v>
      </c>
      <c r="B79" s="36">
        <v>1448</v>
      </c>
      <c r="C79" s="36">
        <v>1486</v>
      </c>
      <c r="D79" s="36">
        <v>1438</v>
      </c>
      <c r="E79" s="36">
        <v>1408</v>
      </c>
      <c r="F79" s="36">
        <v>1448</v>
      </c>
      <c r="G79" s="36">
        <v>1483</v>
      </c>
      <c r="H79" s="36">
        <v>1572</v>
      </c>
      <c r="I79" s="36">
        <v>1742</v>
      </c>
      <c r="J79" s="36">
        <v>1991</v>
      </c>
      <c r="K79" s="36">
        <v>2249</v>
      </c>
      <c r="L79" s="36">
        <v>2443</v>
      </c>
      <c r="M79" s="36">
        <v>2600</v>
      </c>
      <c r="N79" s="36">
        <v>2741</v>
      </c>
      <c r="O79" s="36">
        <v>3260</v>
      </c>
      <c r="P79" s="36">
        <v>5241</v>
      </c>
      <c r="Q79" s="36">
        <v>9407</v>
      </c>
      <c r="R79" s="36">
        <v>16683</v>
      </c>
      <c r="S79" s="36">
        <v>24046</v>
      </c>
      <c r="T79" s="36">
        <v>28276</v>
      </c>
      <c r="U79" s="36">
        <v>29646</v>
      </c>
      <c r="V79" s="36">
        <v>28060</v>
      </c>
      <c r="W79" s="36">
        <v>27694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286305</v>
      </c>
      <c r="C81" s="120">
        <v>288903</v>
      </c>
      <c r="D81" s="120">
        <v>290426</v>
      </c>
      <c r="E81" s="120">
        <v>286728</v>
      </c>
      <c r="F81" s="120">
        <v>288223</v>
      </c>
      <c r="G81" s="120">
        <v>313561</v>
      </c>
      <c r="H81" s="120">
        <v>342635</v>
      </c>
      <c r="I81" s="120">
        <v>371640</v>
      </c>
      <c r="J81" s="120">
        <v>376928</v>
      </c>
      <c r="K81" s="120">
        <v>394679</v>
      </c>
      <c r="L81" s="120">
        <v>414253</v>
      </c>
      <c r="M81" s="120">
        <v>429147</v>
      </c>
      <c r="N81" s="120">
        <v>450706</v>
      </c>
      <c r="O81" s="120">
        <v>464514</v>
      </c>
      <c r="P81" s="120">
        <v>465515</v>
      </c>
      <c r="Q81" s="120">
        <v>469054</v>
      </c>
      <c r="R81" s="120">
        <v>464928</v>
      </c>
      <c r="S81" s="120">
        <v>450325</v>
      </c>
      <c r="T81" s="120">
        <v>437865</v>
      </c>
      <c r="U81" s="120">
        <v>434358</v>
      </c>
      <c r="V81" s="120">
        <v>427791</v>
      </c>
      <c r="W81" s="120">
        <v>425959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286305</v>
      </c>
      <c r="C83" s="52">
        <v>288903</v>
      </c>
      <c r="D83" s="52">
        <v>290426</v>
      </c>
      <c r="E83" s="52">
        <v>286728</v>
      </c>
      <c r="F83" s="52">
        <v>288223</v>
      </c>
      <c r="G83" s="52">
        <v>313561</v>
      </c>
      <c r="H83" s="52">
        <v>342635</v>
      </c>
      <c r="I83" s="52">
        <v>371640</v>
      </c>
      <c r="J83" s="52">
        <v>376928</v>
      </c>
      <c r="K83" s="52">
        <v>394679</v>
      </c>
      <c r="L83" s="52">
        <v>414253</v>
      </c>
      <c r="M83" s="52">
        <v>429147</v>
      </c>
      <c r="N83" s="52">
        <v>450706</v>
      </c>
      <c r="O83" s="52">
        <v>464514</v>
      </c>
      <c r="P83" s="52">
        <v>465515</v>
      </c>
      <c r="Q83" s="52">
        <v>469054</v>
      </c>
      <c r="R83" s="52">
        <v>464928</v>
      </c>
      <c r="S83" s="52">
        <v>450325</v>
      </c>
      <c r="T83" s="52">
        <v>437865</v>
      </c>
      <c r="U83" s="52">
        <v>434358</v>
      </c>
      <c r="V83" s="52">
        <v>427791</v>
      </c>
      <c r="W83" s="52">
        <v>425959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4938</v>
      </c>
      <c r="C86" s="52">
        <v>6109</v>
      </c>
      <c r="D86" s="52">
        <v>7616</v>
      </c>
      <c r="E86" s="52">
        <v>8834</v>
      </c>
      <c r="F86" s="52">
        <v>10277</v>
      </c>
      <c r="G86" s="52">
        <v>13722</v>
      </c>
      <c r="H86" s="52">
        <v>18433</v>
      </c>
      <c r="I86" s="52">
        <v>28144</v>
      </c>
      <c r="J86" s="52">
        <v>37001</v>
      </c>
      <c r="K86" s="52">
        <v>43533</v>
      </c>
      <c r="L86" s="52">
        <v>52705</v>
      </c>
      <c r="M86" s="52">
        <v>62624</v>
      </c>
      <c r="N86" s="52">
        <v>73868</v>
      </c>
      <c r="O86" s="52">
        <v>82715</v>
      </c>
      <c r="P86" s="52">
        <v>86490</v>
      </c>
      <c r="Q86" s="52">
        <v>89466</v>
      </c>
      <c r="R86" s="52">
        <v>94464</v>
      </c>
      <c r="S86" s="52">
        <v>96828</v>
      </c>
      <c r="T86" s="52">
        <v>95390</v>
      </c>
      <c r="U86" s="52">
        <v>94226</v>
      </c>
      <c r="V86" s="52">
        <v>94962</v>
      </c>
      <c r="W86" s="52">
        <v>97040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168399</v>
      </c>
      <c r="C88" s="52">
        <v>169065</v>
      </c>
      <c r="D88" s="52">
        <v>171968</v>
      </c>
      <c r="E88" s="52">
        <v>174896</v>
      </c>
      <c r="F88" s="52">
        <v>177423</v>
      </c>
      <c r="G88" s="52">
        <v>194484</v>
      </c>
      <c r="H88" s="52">
        <v>208565</v>
      </c>
      <c r="I88" s="52">
        <v>227379</v>
      </c>
      <c r="J88" s="52">
        <v>233189</v>
      </c>
      <c r="K88" s="52">
        <v>241363</v>
      </c>
      <c r="L88" s="52">
        <v>249042</v>
      </c>
      <c r="M88" s="52">
        <v>262660</v>
      </c>
      <c r="N88" s="52">
        <v>273406</v>
      </c>
      <c r="O88" s="52">
        <v>280965</v>
      </c>
      <c r="P88" s="52">
        <v>281045</v>
      </c>
      <c r="Q88" s="52">
        <v>279304</v>
      </c>
      <c r="R88" s="52">
        <v>273990</v>
      </c>
      <c r="S88" s="52">
        <v>264916</v>
      </c>
      <c r="T88" s="52">
        <v>253765</v>
      </c>
      <c r="U88" s="52">
        <v>245214</v>
      </c>
      <c r="V88" s="52">
        <v>238951</v>
      </c>
      <c r="W88" s="52">
        <v>241816</v>
      </c>
      <c r="DA88" s="63" t="s">
        <v>1094</v>
      </c>
    </row>
    <row r="89" spans="1:105" ht="12" customHeight="1" x14ac:dyDescent="0.25">
      <c r="A89" s="97" t="s">
        <v>131</v>
      </c>
      <c r="B89" s="52">
        <v>475</v>
      </c>
      <c r="C89" s="52">
        <v>546</v>
      </c>
      <c r="D89" s="52">
        <v>509</v>
      </c>
      <c r="E89" s="52">
        <v>472</v>
      </c>
      <c r="F89" s="52">
        <v>448</v>
      </c>
      <c r="G89" s="52">
        <v>551</v>
      </c>
      <c r="H89" s="52">
        <v>540</v>
      </c>
      <c r="I89" s="52">
        <v>673</v>
      </c>
      <c r="J89" s="52">
        <v>623</v>
      </c>
      <c r="K89" s="52">
        <v>796</v>
      </c>
      <c r="L89" s="52">
        <v>864</v>
      </c>
      <c r="M89" s="52">
        <v>1009</v>
      </c>
      <c r="N89" s="52">
        <v>1175</v>
      </c>
      <c r="O89" s="52">
        <v>1262</v>
      </c>
      <c r="P89" s="52">
        <v>1221</v>
      </c>
      <c r="Q89" s="52">
        <v>1180</v>
      </c>
      <c r="R89" s="52">
        <v>1159</v>
      </c>
      <c r="S89" s="52">
        <v>1089</v>
      </c>
      <c r="T89" s="52">
        <v>1021</v>
      </c>
      <c r="U89" s="52">
        <v>948</v>
      </c>
      <c r="V89" s="52">
        <v>879</v>
      </c>
      <c r="W89" s="52">
        <v>922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15238</v>
      </c>
      <c r="C92" s="52">
        <v>15686</v>
      </c>
      <c r="D92" s="52">
        <v>15380</v>
      </c>
      <c r="E92" s="52">
        <v>14008</v>
      </c>
      <c r="F92" s="52">
        <v>12707</v>
      </c>
      <c r="G92" s="52">
        <v>12201</v>
      </c>
      <c r="H92" s="52">
        <v>11391</v>
      </c>
      <c r="I92" s="52">
        <v>11350</v>
      </c>
      <c r="J92" s="52">
        <v>10938</v>
      </c>
      <c r="K92" s="52">
        <v>10909</v>
      </c>
      <c r="L92" s="52">
        <v>11043</v>
      </c>
      <c r="M92" s="52">
        <v>10718</v>
      </c>
      <c r="N92" s="52">
        <v>10199</v>
      </c>
      <c r="O92" s="52">
        <v>9549</v>
      </c>
      <c r="P92" s="52">
        <v>9286</v>
      </c>
      <c r="Q92" s="52">
        <v>9653</v>
      </c>
      <c r="R92" s="52">
        <v>10049</v>
      </c>
      <c r="S92" s="52">
        <v>9768</v>
      </c>
      <c r="T92" s="52">
        <v>9599</v>
      </c>
      <c r="U92" s="52">
        <v>9262</v>
      </c>
      <c r="V92" s="52">
        <v>8559</v>
      </c>
      <c r="W92" s="52">
        <v>8251</v>
      </c>
      <c r="DA92" s="63" t="s">
        <v>1096</v>
      </c>
    </row>
    <row r="93" spans="1:105" ht="12" customHeight="1" x14ac:dyDescent="0.25">
      <c r="A93" s="97" t="s">
        <v>123</v>
      </c>
      <c r="B93" s="52">
        <v>41</v>
      </c>
      <c r="C93" s="52">
        <v>40</v>
      </c>
      <c r="D93" s="52">
        <v>47</v>
      </c>
      <c r="E93" s="52">
        <v>41</v>
      </c>
      <c r="F93" s="52">
        <v>34</v>
      </c>
      <c r="G93" s="52">
        <v>39</v>
      </c>
      <c r="H93" s="52">
        <v>30</v>
      </c>
      <c r="I93" s="52">
        <v>33</v>
      </c>
      <c r="J93" s="52">
        <v>32</v>
      </c>
      <c r="K93" s="52">
        <v>39</v>
      </c>
      <c r="L93" s="52">
        <v>40</v>
      </c>
      <c r="M93" s="52">
        <v>49</v>
      </c>
      <c r="N93" s="52">
        <v>50</v>
      </c>
      <c r="O93" s="52">
        <v>44</v>
      </c>
      <c r="P93" s="52">
        <v>41</v>
      </c>
      <c r="Q93" s="52">
        <v>45</v>
      </c>
      <c r="R93" s="52">
        <v>43</v>
      </c>
      <c r="S93" s="52">
        <v>42</v>
      </c>
      <c r="T93" s="52">
        <v>44</v>
      </c>
      <c r="U93" s="52">
        <v>45</v>
      </c>
      <c r="V93" s="52">
        <v>43</v>
      </c>
      <c r="W93" s="52">
        <v>40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79713</v>
      </c>
      <c r="C96" s="52">
        <v>80130</v>
      </c>
      <c r="D96" s="52">
        <v>78909</v>
      </c>
      <c r="E96" s="52">
        <v>74480</v>
      </c>
      <c r="F96" s="52">
        <v>74615</v>
      </c>
      <c r="G96" s="52">
        <v>80985</v>
      </c>
      <c r="H96" s="52">
        <v>94053</v>
      </c>
      <c r="I96" s="52">
        <v>101194</v>
      </c>
      <c r="J96" s="52">
        <v>101282</v>
      </c>
      <c r="K96" s="52">
        <v>102947</v>
      </c>
      <c r="L96" s="52">
        <v>110130</v>
      </c>
      <c r="M96" s="52">
        <v>108143</v>
      </c>
      <c r="N96" s="52">
        <v>111502</v>
      </c>
      <c r="O96" s="52">
        <v>114927</v>
      </c>
      <c r="P96" s="52">
        <v>114343</v>
      </c>
      <c r="Q96" s="52">
        <v>119255</v>
      </c>
      <c r="R96" s="52">
        <v>120764</v>
      </c>
      <c r="S96" s="52">
        <v>117935</v>
      </c>
      <c r="T96" s="52">
        <v>117409</v>
      </c>
      <c r="U96" s="52">
        <v>123602</v>
      </c>
      <c r="V96" s="52">
        <v>125128</v>
      </c>
      <c r="W96" s="52">
        <v>122024</v>
      </c>
      <c r="DA96" s="63" t="s">
        <v>1098</v>
      </c>
    </row>
    <row r="97" spans="1:105" ht="12" customHeight="1" x14ac:dyDescent="0.25">
      <c r="A97" s="97" t="s">
        <v>121</v>
      </c>
      <c r="B97" s="52">
        <v>22439</v>
      </c>
      <c r="C97" s="52">
        <v>23436</v>
      </c>
      <c r="D97" s="52">
        <v>23613</v>
      </c>
      <c r="E97" s="52">
        <v>22831</v>
      </c>
      <c r="F97" s="52">
        <v>22996</v>
      </c>
      <c r="G97" s="52">
        <v>25301</v>
      </c>
      <c r="H97" s="52">
        <v>28056</v>
      </c>
      <c r="I97" s="52">
        <v>31011</v>
      </c>
      <c r="J97" s="52">
        <v>30864</v>
      </c>
      <c r="K97" s="52">
        <v>38625</v>
      </c>
      <c r="L97" s="52">
        <v>43134</v>
      </c>
      <c r="M97" s="52">
        <v>46568</v>
      </c>
      <c r="N97" s="52">
        <v>54374</v>
      </c>
      <c r="O97" s="52">
        <v>57767</v>
      </c>
      <c r="P97" s="52">
        <v>59579</v>
      </c>
      <c r="Q97" s="52">
        <v>59617</v>
      </c>
      <c r="R97" s="52">
        <v>58923</v>
      </c>
      <c r="S97" s="52">
        <v>56575</v>
      </c>
      <c r="T97" s="52">
        <v>56027</v>
      </c>
      <c r="U97" s="52">
        <v>55287</v>
      </c>
      <c r="V97" s="52">
        <v>54231</v>
      </c>
      <c r="W97" s="52">
        <v>52906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63897</v>
      </c>
      <c r="C101" s="52">
        <v>63885</v>
      </c>
      <c r="D101" s="52">
        <v>65798</v>
      </c>
      <c r="E101" s="52">
        <v>67869</v>
      </c>
      <c r="F101" s="52">
        <v>68925</v>
      </c>
      <c r="G101" s="52">
        <v>75812</v>
      </c>
      <c r="H101" s="52">
        <v>81497</v>
      </c>
      <c r="I101" s="52">
        <v>89003</v>
      </c>
      <c r="J101" s="52">
        <v>91360</v>
      </c>
      <c r="K101" s="52">
        <v>93569</v>
      </c>
      <c r="L101" s="52">
        <v>93776</v>
      </c>
      <c r="M101" s="52">
        <v>92600</v>
      </c>
      <c r="N101" s="52">
        <v>90747</v>
      </c>
      <c r="O101" s="52">
        <v>88063</v>
      </c>
      <c r="P101" s="52">
        <v>85110</v>
      </c>
      <c r="Q101" s="52">
        <v>81691</v>
      </c>
      <c r="R101" s="52">
        <v>78746</v>
      </c>
      <c r="S101" s="52">
        <v>76081</v>
      </c>
      <c r="T101" s="52">
        <v>74388</v>
      </c>
      <c r="U101" s="52">
        <v>73290</v>
      </c>
      <c r="V101" s="52">
        <v>73554</v>
      </c>
      <c r="W101" s="52">
        <v>73329</v>
      </c>
      <c r="DA101" s="63" t="s">
        <v>1100</v>
      </c>
    </row>
    <row r="102" spans="1:105" ht="12" customHeight="1" x14ac:dyDescent="0.25">
      <c r="A102" s="97" t="s">
        <v>50</v>
      </c>
      <c r="B102" s="52">
        <v>94640</v>
      </c>
      <c r="C102" s="52">
        <v>94158</v>
      </c>
      <c r="D102" s="52">
        <v>91236</v>
      </c>
      <c r="E102" s="52">
        <v>85489</v>
      </c>
      <c r="F102" s="52">
        <v>81445</v>
      </c>
      <c r="G102" s="52">
        <v>88457</v>
      </c>
      <c r="H102" s="52">
        <v>94143</v>
      </c>
      <c r="I102" s="52">
        <v>103401</v>
      </c>
      <c r="J102" s="52">
        <v>106329</v>
      </c>
      <c r="K102" s="52">
        <v>122150</v>
      </c>
      <c r="L102" s="52">
        <v>132515</v>
      </c>
      <c r="M102" s="52">
        <v>139687</v>
      </c>
      <c r="N102" s="52">
        <v>142534</v>
      </c>
      <c r="O102" s="52">
        <v>142728</v>
      </c>
      <c r="P102" s="52">
        <v>139140</v>
      </c>
      <c r="Q102" s="52">
        <v>135008</v>
      </c>
      <c r="R102" s="52">
        <v>130172</v>
      </c>
      <c r="S102" s="52">
        <v>123082</v>
      </c>
      <c r="T102" s="52">
        <v>116734</v>
      </c>
      <c r="U102" s="52">
        <v>111750</v>
      </c>
      <c r="V102" s="52">
        <v>108628</v>
      </c>
      <c r="W102" s="52">
        <v>106269</v>
      </c>
      <c r="DA102" s="63" t="s">
        <v>1101</v>
      </c>
    </row>
    <row r="103" spans="1:105" ht="12" customHeight="1" x14ac:dyDescent="0.25">
      <c r="A103" s="109" t="s">
        <v>120</v>
      </c>
      <c r="B103" s="36">
        <v>127768</v>
      </c>
      <c r="C103" s="36">
        <v>130860</v>
      </c>
      <c r="D103" s="36">
        <v>133392</v>
      </c>
      <c r="E103" s="36">
        <v>133370</v>
      </c>
      <c r="F103" s="36">
        <v>137853</v>
      </c>
      <c r="G103" s="36">
        <v>149292</v>
      </c>
      <c r="H103" s="36">
        <v>166995</v>
      </c>
      <c r="I103" s="36">
        <v>179236</v>
      </c>
      <c r="J103" s="36">
        <v>179239</v>
      </c>
      <c r="K103" s="36">
        <v>178960</v>
      </c>
      <c r="L103" s="36">
        <v>187962</v>
      </c>
      <c r="M103" s="36">
        <v>196860</v>
      </c>
      <c r="N103" s="36">
        <v>217425</v>
      </c>
      <c r="O103" s="36">
        <v>233723</v>
      </c>
      <c r="P103" s="36">
        <v>241265</v>
      </c>
      <c r="Q103" s="36">
        <v>252355</v>
      </c>
      <c r="R103" s="36">
        <v>256010</v>
      </c>
      <c r="S103" s="36">
        <v>251162</v>
      </c>
      <c r="T103" s="36">
        <v>246743</v>
      </c>
      <c r="U103" s="36">
        <v>249318</v>
      </c>
      <c r="V103" s="36">
        <v>245609</v>
      </c>
      <c r="W103" s="36">
        <v>246361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101008</v>
      </c>
      <c r="C124" s="120">
        <v>100934</v>
      </c>
      <c r="D124" s="120">
        <v>98642</v>
      </c>
      <c r="E124" s="120">
        <v>96583</v>
      </c>
      <c r="F124" s="120">
        <v>97220</v>
      </c>
      <c r="G124" s="120">
        <v>96356</v>
      </c>
      <c r="H124" s="120">
        <v>96027</v>
      </c>
      <c r="I124" s="120">
        <v>94116</v>
      </c>
      <c r="J124" s="120">
        <v>94256</v>
      </c>
      <c r="K124" s="120">
        <v>93894</v>
      </c>
      <c r="L124" s="120">
        <v>93105</v>
      </c>
      <c r="M124" s="120">
        <v>89205</v>
      </c>
      <c r="N124" s="120">
        <v>85113</v>
      </c>
      <c r="O124" s="120">
        <v>82175</v>
      </c>
      <c r="P124" s="120">
        <v>81004</v>
      </c>
      <c r="Q124" s="120">
        <v>82266</v>
      </c>
      <c r="R124" s="120">
        <v>84298</v>
      </c>
      <c r="S124" s="120">
        <v>85251</v>
      </c>
      <c r="T124" s="120">
        <v>85779</v>
      </c>
      <c r="U124" s="120">
        <v>85690</v>
      </c>
      <c r="V124" s="120">
        <v>85209</v>
      </c>
      <c r="W124" s="120">
        <v>84872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101008</v>
      </c>
      <c r="C126" s="52">
        <v>100934</v>
      </c>
      <c r="D126" s="52">
        <v>98642</v>
      </c>
      <c r="E126" s="52">
        <v>96583</v>
      </c>
      <c r="F126" s="52">
        <v>97220</v>
      </c>
      <c r="G126" s="52">
        <v>96356</v>
      </c>
      <c r="H126" s="52">
        <v>96027</v>
      </c>
      <c r="I126" s="52">
        <v>94116</v>
      </c>
      <c r="J126" s="52">
        <v>94256</v>
      </c>
      <c r="K126" s="52">
        <v>93894</v>
      </c>
      <c r="L126" s="52">
        <v>93105</v>
      </c>
      <c r="M126" s="52">
        <v>89205</v>
      </c>
      <c r="N126" s="52">
        <v>85113</v>
      </c>
      <c r="O126" s="52">
        <v>82175</v>
      </c>
      <c r="P126" s="52">
        <v>81004</v>
      </c>
      <c r="Q126" s="52">
        <v>82266</v>
      </c>
      <c r="R126" s="52">
        <v>84298</v>
      </c>
      <c r="S126" s="52">
        <v>85251</v>
      </c>
      <c r="T126" s="52">
        <v>85779</v>
      </c>
      <c r="U126" s="52">
        <v>85690</v>
      </c>
      <c r="V126" s="52">
        <v>85209</v>
      </c>
      <c r="W126" s="52">
        <v>84872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1742</v>
      </c>
      <c r="C129" s="52">
        <v>2121</v>
      </c>
      <c r="D129" s="52">
        <v>2528</v>
      </c>
      <c r="E129" s="52">
        <v>2832</v>
      </c>
      <c r="F129" s="52">
        <v>3249</v>
      </c>
      <c r="G129" s="52">
        <v>3892</v>
      </c>
      <c r="H129" s="52">
        <v>4601</v>
      </c>
      <c r="I129" s="52">
        <v>5745</v>
      </c>
      <c r="J129" s="52">
        <v>7244</v>
      </c>
      <c r="K129" s="52">
        <v>8309</v>
      </c>
      <c r="L129" s="52">
        <v>10040</v>
      </c>
      <c r="M129" s="52">
        <v>11471</v>
      </c>
      <c r="N129" s="52">
        <v>12781</v>
      </c>
      <c r="O129" s="52">
        <v>13326</v>
      </c>
      <c r="P129" s="52">
        <v>13515</v>
      </c>
      <c r="Q129" s="52">
        <v>13942</v>
      </c>
      <c r="R129" s="52">
        <v>15747</v>
      </c>
      <c r="S129" s="52">
        <v>18129</v>
      </c>
      <c r="T129" s="52">
        <v>19660</v>
      </c>
      <c r="U129" s="52">
        <v>20802</v>
      </c>
      <c r="V129" s="52">
        <v>21672</v>
      </c>
      <c r="W129" s="52">
        <v>22597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74099</v>
      </c>
      <c r="C131" s="52">
        <v>74003</v>
      </c>
      <c r="D131" s="52">
        <v>72393</v>
      </c>
      <c r="E131" s="52">
        <v>70949</v>
      </c>
      <c r="F131" s="52">
        <v>71422</v>
      </c>
      <c r="G131" s="52">
        <v>70765</v>
      </c>
      <c r="H131" s="52">
        <v>70485</v>
      </c>
      <c r="I131" s="52">
        <v>69016</v>
      </c>
      <c r="J131" s="52">
        <v>69076</v>
      </c>
      <c r="K131" s="52">
        <v>68992</v>
      </c>
      <c r="L131" s="52">
        <v>69069</v>
      </c>
      <c r="M131" s="52">
        <v>68262</v>
      </c>
      <c r="N131" s="52">
        <v>68707</v>
      </c>
      <c r="O131" s="52">
        <v>70817</v>
      </c>
      <c r="P131" s="52">
        <v>73011</v>
      </c>
      <c r="Q131" s="52">
        <v>72538</v>
      </c>
      <c r="R131" s="52">
        <v>72045</v>
      </c>
      <c r="S131" s="52">
        <v>72738</v>
      </c>
      <c r="T131" s="52">
        <v>75610</v>
      </c>
      <c r="U131" s="52">
        <v>79378</v>
      </c>
      <c r="V131" s="52">
        <v>82532</v>
      </c>
      <c r="W131" s="52">
        <v>83131</v>
      </c>
      <c r="DA131" s="63" t="s">
        <v>1113</v>
      </c>
    </row>
    <row r="132" spans="1:105" ht="12" customHeight="1" x14ac:dyDescent="0.25">
      <c r="A132" s="97" t="s">
        <v>127</v>
      </c>
      <c r="B132" s="52">
        <v>194</v>
      </c>
      <c r="C132" s="52">
        <v>201</v>
      </c>
      <c r="D132" s="52">
        <v>201</v>
      </c>
      <c r="E132" s="52">
        <v>186</v>
      </c>
      <c r="F132" s="52">
        <v>196</v>
      </c>
      <c r="G132" s="52">
        <v>194</v>
      </c>
      <c r="H132" s="52">
        <v>193</v>
      </c>
      <c r="I132" s="52">
        <v>185</v>
      </c>
      <c r="J132" s="52">
        <v>185</v>
      </c>
      <c r="K132" s="52">
        <v>229</v>
      </c>
      <c r="L132" s="52">
        <v>251</v>
      </c>
      <c r="M132" s="52">
        <v>255</v>
      </c>
      <c r="N132" s="52">
        <v>278</v>
      </c>
      <c r="O132" s="52">
        <v>311</v>
      </c>
      <c r="P132" s="52">
        <v>331</v>
      </c>
      <c r="Q132" s="52">
        <v>317</v>
      </c>
      <c r="R132" s="52">
        <v>302</v>
      </c>
      <c r="S132" s="52">
        <v>289</v>
      </c>
      <c r="T132" s="52">
        <v>301</v>
      </c>
      <c r="U132" s="52">
        <v>313</v>
      </c>
      <c r="V132" s="52">
        <v>310</v>
      </c>
      <c r="W132" s="52">
        <v>313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20847</v>
      </c>
      <c r="C135" s="52">
        <v>20693</v>
      </c>
      <c r="D135" s="52">
        <v>20066</v>
      </c>
      <c r="E135" s="52">
        <v>19477</v>
      </c>
      <c r="F135" s="52">
        <v>19569</v>
      </c>
      <c r="G135" s="52">
        <v>19348</v>
      </c>
      <c r="H135" s="52">
        <v>19427</v>
      </c>
      <c r="I135" s="52">
        <v>19022</v>
      </c>
      <c r="J135" s="52">
        <v>19116</v>
      </c>
      <c r="K135" s="52">
        <v>18123</v>
      </c>
      <c r="L135" s="52">
        <v>17273</v>
      </c>
      <c r="M135" s="52">
        <v>14768</v>
      </c>
      <c r="N135" s="52">
        <v>11284</v>
      </c>
      <c r="O135" s="52">
        <v>7403</v>
      </c>
      <c r="P135" s="52">
        <v>4961</v>
      </c>
      <c r="Q135" s="52">
        <v>6379</v>
      </c>
      <c r="R135" s="52">
        <v>8191</v>
      </c>
      <c r="S135" s="52">
        <v>8451</v>
      </c>
      <c r="T135" s="52">
        <v>6822</v>
      </c>
      <c r="U135" s="52">
        <v>4042</v>
      </c>
      <c r="V135" s="52">
        <v>1542</v>
      </c>
      <c r="W135" s="52">
        <v>929</v>
      </c>
      <c r="DA135" s="63" t="s">
        <v>1115</v>
      </c>
    </row>
    <row r="136" spans="1:105" ht="12" customHeight="1" x14ac:dyDescent="0.25">
      <c r="A136" s="97" t="s">
        <v>121</v>
      </c>
      <c r="B136" s="52">
        <v>5868</v>
      </c>
      <c r="C136" s="52">
        <v>6037</v>
      </c>
      <c r="D136" s="52">
        <v>5982</v>
      </c>
      <c r="E136" s="52">
        <v>5971</v>
      </c>
      <c r="F136" s="52">
        <v>6033</v>
      </c>
      <c r="G136" s="52">
        <v>6049</v>
      </c>
      <c r="H136" s="52">
        <v>5922</v>
      </c>
      <c r="I136" s="52">
        <v>5893</v>
      </c>
      <c r="J136" s="52">
        <v>5879</v>
      </c>
      <c r="K136" s="52">
        <v>6550</v>
      </c>
      <c r="L136" s="52">
        <v>6512</v>
      </c>
      <c r="M136" s="52">
        <v>5920</v>
      </c>
      <c r="N136" s="52">
        <v>4844</v>
      </c>
      <c r="O136" s="52">
        <v>3644</v>
      </c>
      <c r="P136" s="52">
        <v>2701</v>
      </c>
      <c r="Q136" s="52">
        <v>3032</v>
      </c>
      <c r="R136" s="52">
        <v>3760</v>
      </c>
      <c r="S136" s="52">
        <v>3773</v>
      </c>
      <c r="T136" s="52">
        <v>3046</v>
      </c>
      <c r="U136" s="52">
        <v>1957</v>
      </c>
      <c r="V136" s="52">
        <v>825</v>
      </c>
      <c r="W136" s="52">
        <v>499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42981</v>
      </c>
      <c r="C140" s="52">
        <v>42280</v>
      </c>
      <c r="D140" s="52">
        <v>40222</v>
      </c>
      <c r="E140" s="52">
        <v>37790</v>
      </c>
      <c r="F140" s="52">
        <v>36093</v>
      </c>
      <c r="G140" s="52">
        <v>35516</v>
      </c>
      <c r="H140" s="52">
        <v>34238</v>
      </c>
      <c r="I140" s="52">
        <v>33671</v>
      </c>
      <c r="J140" s="52">
        <v>34501</v>
      </c>
      <c r="K140" s="52">
        <v>37248</v>
      </c>
      <c r="L140" s="52">
        <v>37935</v>
      </c>
      <c r="M140" s="52">
        <v>36969</v>
      </c>
      <c r="N140" s="52">
        <v>34519</v>
      </c>
      <c r="O140" s="52">
        <v>32226</v>
      </c>
      <c r="P140" s="52">
        <v>30689</v>
      </c>
      <c r="Q140" s="52">
        <v>29483</v>
      </c>
      <c r="R140" s="52">
        <v>28841</v>
      </c>
      <c r="S140" s="52">
        <v>28399</v>
      </c>
      <c r="T140" s="52">
        <v>27862</v>
      </c>
      <c r="U140" s="52">
        <v>26958</v>
      </c>
      <c r="V140" s="52">
        <v>26538</v>
      </c>
      <c r="W140" s="52">
        <v>26005</v>
      </c>
      <c r="DA140" s="63" t="s">
        <v>1117</v>
      </c>
    </row>
    <row r="141" spans="1:105" ht="12" customHeight="1" x14ac:dyDescent="0.25">
      <c r="A141" s="109" t="s">
        <v>120</v>
      </c>
      <c r="B141" s="36">
        <v>58027</v>
      </c>
      <c r="C141" s="36">
        <v>58654</v>
      </c>
      <c r="D141" s="36">
        <v>58420</v>
      </c>
      <c r="E141" s="36">
        <v>58793</v>
      </c>
      <c r="F141" s="36">
        <v>61127</v>
      </c>
      <c r="G141" s="36">
        <v>60840</v>
      </c>
      <c r="H141" s="36">
        <v>61789</v>
      </c>
      <c r="I141" s="36">
        <v>60445</v>
      </c>
      <c r="J141" s="36">
        <v>59755</v>
      </c>
      <c r="K141" s="36">
        <v>56646</v>
      </c>
      <c r="L141" s="36">
        <v>55170</v>
      </c>
      <c r="M141" s="36">
        <v>52236</v>
      </c>
      <c r="N141" s="36">
        <v>50594</v>
      </c>
      <c r="O141" s="36">
        <v>49949</v>
      </c>
      <c r="P141" s="36">
        <v>50315</v>
      </c>
      <c r="Q141" s="36">
        <v>52783</v>
      </c>
      <c r="R141" s="36">
        <v>55457</v>
      </c>
      <c r="S141" s="36">
        <v>56852</v>
      </c>
      <c r="T141" s="36">
        <v>57917</v>
      </c>
      <c r="U141" s="36">
        <v>58732</v>
      </c>
      <c r="V141" s="36">
        <v>58671</v>
      </c>
      <c r="W141" s="36">
        <v>58867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4007</v>
      </c>
      <c r="C143" s="120">
        <v>4051</v>
      </c>
      <c r="D143" s="120">
        <v>4415</v>
      </c>
      <c r="E143" s="120">
        <v>5073</v>
      </c>
      <c r="F143" s="120">
        <v>6336</v>
      </c>
      <c r="G143" s="120">
        <v>7980</v>
      </c>
      <c r="H143" s="120">
        <v>10095</v>
      </c>
      <c r="I143" s="120">
        <v>12382</v>
      </c>
      <c r="J143" s="120">
        <v>15115</v>
      </c>
      <c r="K143" s="120">
        <v>18407</v>
      </c>
      <c r="L143" s="120">
        <v>23120</v>
      </c>
      <c r="M143" s="120">
        <v>29508</v>
      </c>
      <c r="N143" s="120">
        <v>38496</v>
      </c>
      <c r="O143" s="120">
        <v>47801</v>
      </c>
      <c r="P143" s="120">
        <v>58035</v>
      </c>
      <c r="Q143" s="120">
        <v>67436</v>
      </c>
      <c r="R143" s="120">
        <v>76209</v>
      </c>
      <c r="S143" s="120">
        <v>83731</v>
      </c>
      <c r="T143" s="120">
        <v>92099</v>
      </c>
      <c r="U143" s="120">
        <v>100445</v>
      </c>
      <c r="V143" s="120">
        <v>110719</v>
      </c>
      <c r="W143" s="120">
        <v>118013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4007</v>
      </c>
      <c r="C145" s="52">
        <v>4051</v>
      </c>
      <c r="D145" s="52">
        <v>4415</v>
      </c>
      <c r="E145" s="52">
        <v>5073</v>
      </c>
      <c r="F145" s="52">
        <v>6336</v>
      </c>
      <c r="G145" s="52">
        <v>7980</v>
      </c>
      <c r="H145" s="52">
        <v>10095</v>
      </c>
      <c r="I145" s="52">
        <v>12382</v>
      </c>
      <c r="J145" s="52">
        <v>15115</v>
      </c>
      <c r="K145" s="52">
        <v>18407</v>
      </c>
      <c r="L145" s="52">
        <v>23120</v>
      </c>
      <c r="M145" s="52">
        <v>29508</v>
      </c>
      <c r="N145" s="52">
        <v>38496</v>
      </c>
      <c r="O145" s="52">
        <v>47801</v>
      </c>
      <c r="P145" s="52">
        <v>58035</v>
      </c>
      <c r="Q145" s="52">
        <v>67436</v>
      </c>
      <c r="R145" s="52">
        <v>76209</v>
      </c>
      <c r="S145" s="52">
        <v>83731</v>
      </c>
      <c r="T145" s="52">
        <v>92099</v>
      </c>
      <c r="U145" s="52">
        <v>100445</v>
      </c>
      <c r="V145" s="52">
        <v>110719</v>
      </c>
      <c r="W145" s="52">
        <v>118013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691</v>
      </c>
      <c r="C147" s="52">
        <v>737</v>
      </c>
      <c r="D147" s="52">
        <v>838</v>
      </c>
      <c r="E147" s="52">
        <v>874</v>
      </c>
      <c r="F147" s="52">
        <v>1026</v>
      </c>
      <c r="G147" s="52">
        <v>1349</v>
      </c>
      <c r="H147" s="52">
        <v>1975</v>
      </c>
      <c r="I147" s="52">
        <v>3045</v>
      </c>
      <c r="J147" s="52">
        <v>4648</v>
      </c>
      <c r="K147" s="52">
        <v>6430</v>
      </c>
      <c r="L147" s="52">
        <v>8886</v>
      </c>
      <c r="M147" s="52">
        <v>12104</v>
      </c>
      <c r="N147" s="52">
        <v>15483</v>
      </c>
      <c r="O147" s="52">
        <v>19404</v>
      </c>
      <c r="P147" s="52">
        <v>24238</v>
      </c>
      <c r="Q147" s="52">
        <v>32276</v>
      </c>
      <c r="R147" s="52">
        <v>38857</v>
      </c>
      <c r="S147" s="52">
        <v>45047</v>
      </c>
      <c r="T147" s="52">
        <v>54050</v>
      </c>
      <c r="U147" s="52">
        <v>63993</v>
      </c>
      <c r="V147" s="52">
        <v>70199</v>
      </c>
      <c r="W147" s="52">
        <v>77879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520</v>
      </c>
      <c r="C149" s="52">
        <v>533</v>
      </c>
      <c r="D149" s="52">
        <v>573</v>
      </c>
      <c r="E149" s="52">
        <v>603</v>
      </c>
      <c r="F149" s="52">
        <v>643</v>
      </c>
      <c r="G149" s="52">
        <v>731</v>
      </c>
      <c r="H149" s="52">
        <v>788</v>
      </c>
      <c r="I149" s="52">
        <v>925</v>
      </c>
      <c r="J149" s="52">
        <v>1139</v>
      </c>
      <c r="K149" s="52">
        <v>1344</v>
      </c>
      <c r="L149" s="52">
        <v>1576</v>
      </c>
      <c r="M149" s="52">
        <v>1877</v>
      </c>
      <c r="N149" s="52">
        <v>2083</v>
      </c>
      <c r="O149" s="52">
        <v>2326</v>
      </c>
      <c r="P149" s="52">
        <v>2799</v>
      </c>
      <c r="Q149" s="52">
        <v>3435</v>
      </c>
      <c r="R149" s="52">
        <v>4155</v>
      </c>
      <c r="S149" s="52">
        <v>4606</v>
      </c>
      <c r="T149" s="52">
        <v>4949</v>
      </c>
      <c r="U149" s="52">
        <v>4988</v>
      </c>
      <c r="V149" s="52">
        <v>4916</v>
      </c>
      <c r="W149" s="52">
        <v>5215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1</v>
      </c>
      <c r="F150" s="52">
        <v>0</v>
      </c>
      <c r="G150" s="52">
        <v>0</v>
      </c>
      <c r="H150" s="52">
        <v>0</v>
      </c>
      <c r="I150" s="52">
        <v>0</v>
      </c>
      <c r="J150" s="52">
        <v>1</v>
      </c>
      <c r="K150" s="52">
        <v>3</v>
      </c>
      <c r="L150" s="52">
        <v>5</v>
      </c>
      <c r="M150" s="52">
        <v>9</v>
      </c>
      <c r="N150" s="52">
        <v>11</v>
      </c>
      <c r="O150" s="52">
        <v>11</v>
      </c>
      <c r="P150" s="52">
        <v>11</v>
      </c>
      <c r="Q150" s="52">
        <v>14</v>
      </c>
      <c r="R150" s="52">
        <v>14</v>
      </c>
      <c r="S150" s="52">
        <v>15</v>
      </c>
      <c r="T150" s="52">
        <v>15</v>
      </c>
      <c r="U150" s="52">
        <v>14</v>
      </c>
      <c r="V150" s="52">
        <v>13</v>
      </c>
      <c r="W150" s="52">
        <v>15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2720</v>
      </c>
      <c r="C153" s="52">
        <v>2721</v>
      </c>
      <c r="D153" s="52">
        <v>2949</v>
      </c>
      <c r="E153" s="52">
        <v>3399</v>
      </c>
      <c r="F153" s="52">
        <v>4342</v>
      </c>
      <c r="G153" s="52">
        <v>5519</v>
      </c>
      <c r="H153" s="52">
        <v>7181</v>
      </c>
      <c r="I153" s="52">
        <v>8757</v>
      </c>
      <c r="J153" s="52">
        <v>10690</v>
      </c>
      <c r="K153" s="52">
        <v>12146</v>
      </c>
      <c r="L153" s="52">
        <v>15201</v>
      </c>
      <c r="M153" s="52">
        <v>18656</v>
      </c>
      <c r="N153" s="52">
        <v>23694</v>
      </c>
      <c r="O153" s="52">
        <v>29920</v>
      </c>
      <c r="P153" s="52">
        <v>36456</v>
      </c>
      <c r="Q153" s="52">
        <v>43157</v>
      </c>
      <c r="R153" s="52">
        <v>48889</v>
      </c>
      <c r="S153" s="52">
        <v>53572</v>
      </c>
      <c r="T153" s="52">
        <v>59074</v>
      </c>
      <c r="U153" s="52">
        <v>65935</v>
      </c>
      <c r="V153" s="52">
        <v>73657</v>
      </c>
      <c r="W153" s="52">
        <v>78525</v>
      </c>
      <c r="DA153" s="63" t="s">
        <v>1123</v>
      </c>
    </row>
    <row r="154" spans="1:105" ht="12" customHeight="1" x14ac:dyDescent="0.25">
      <c r="A154" s="97" t="s">
        <v>121</v>
      </c>
      <c r="B154" s="52">
        <v>766</v>
      </c>
      <c r="C154" s="52">
        <v>796</v>
      </c>
      <c r="D154" s="52">
        <v>892</v>
      </c>
      <c r="E154" s="52">
        <v>1070</v>
      </c>
      <c r="F154" s="52">
        <v>1351</v>
      </c>
      <c r="G154" s="52">
        <v>1730</v>
      </c>
      <c r="H154" s="52">
        <v>2126</v>
      </c>
      <c r="I154" s="52">
        <v>2700</v>
      </c>
      <c r="J154" s="52">
        <v>3285</v>
      </c>
      <c r="K154" s="52">
        <v>4914</v>
      </c>
      <c r="L154" s="52">
        <v>6338</v>
      </c>
      <c r="M154" s="52">
        <v>8966</v>
      </c>
      <c r="N154" s="52">
        <v>12708</v>
      </c>
      <c r="O154" s="52">
        <v>15544</v>
      </c>
      <c r="P154" s="52">
        <v>18769</v>
      </c>
      <c r="Q154" s="52">
        <v>20830</v>
      </c>
      <c r="R154" s="52">
        <v>23151</v>
      </c>
      <c r="S154" s="52">
        <v>25538</v>
      </c>
      <c r="T154" s="52">
        <v>28061</v>
      </c>
      <c r="U154" s="52">
        <v>29508</v>
      </c>
      <c r="V154" s="52">
        <v>32133</v>
      </c>
      <c r="W154" s="52">
        <v>34258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1705</v>
      </c>
      <c r="C158" s="52">
        <v>1695</v>
      </c>
      <c r="D158" s="52">
        <v>1770</v>
      </c>
      <c r="E158" s="52">
        <v>1906</v>
      </c>
      <c r="F158" s="52">
        <v>2219</v>
      </c>
      <c r="G158" s="52">
        <v>2880</v>
      </c>
      <c r="H158" s="52">
        <v>3583</v>
      </c>
      <c r="I158" s="52">
        <v>4537</v>
      </c>
      <c r="J158" s="52">
        <v>5729</v>
      </c>
      <c r="K158" s="52">
        <v>7792</v>
      </c>
      <c r="L158" s="52">
        <v>9829</v>
      </c>
      <c r="M158" s="52">
        <v>12309</v>
      </c>
      <c r="N158" s="52">
        <v>14742</v>
      </c>
      <c r="O158" s="52">
        <v>17312</v>
      </c>
      <c r="P158" s="52">
        <v>20046</v>
      </c>
      <c r="Q158" s="52">
        <v>22312</v>
      </c>
      <c r="R158" s="52">
        <v>24846</v>
      </c>
      <c r="S158" s="52">
        <v>27493</v>
      </c>
      <c r="T158" s="52">
        <v>29710</v>
      </c>
      <c r="U158" s="52">
        <v>31175</v>
      </c>
      <c r="V158" s="52">
        <v>33879</v>
      </c>
      <c r="W158" s="52">
        <v>35437</v>
      </c>
      <c r="DA158" s="63" t="s">
        <v>1125</v>
      </c>
    </row>
    <row r="159" spans="1:105" ht="12" customHeight="1" x14ac:dyDescent="0.25">
      <c r="A159" s="109" t="s">
        <v>120</v>
      </c>
      <c r="B159" s="36">
        <v>2302</v>
      </c>
      <c r="C159" s="36">
        <v>2356</v>
      </c>
      <c r="D159" s="36">
        <v>2645</v>
      </c>
      <c r="E159" s="36">
        <v>3167</v>
      </c>
      <c r="F159" s="36">
        <v>4117</v>
      </c>
      <c r="G159" s="36">
        <v>5100</v>
      </c>
      <c r="H159" s="36">
        <v>6512</v>
      </c>
      <c r="I159" s="36">
        <v>7845</v>
      </c>
      <c r="J159" s="36">
        <v>9386</v>
      </c>
      <c r="K159" s="36">
        <v>10615</v>
      </c>
      <c r="L159" s="36">
        <v>13291</v>
      </c>
      <c r="M159" s="36">
        <v>17199</v>
      </c>
      <c r="N159" s="36">
        <v>23754</v>
      </c>
      <c r="O159" s="36">
        <v>30489</v>
      </c>
      <c r="P159" s="36">
        <v>37989</v>
      </c>
      <c r="Q159" s="36">
        <v>45124</v>
      </c>
      <c r="R159" s="36">
        <v>51363</v>
      </c>
      <c r="S159" s="36">
        <v>56238</v>
      </c>
      <c r="T159" s="36">
        <v>62389</v>
      </c>
      <c r="U159" s="36">
        <v>69270</v>
      </c>
      <c r="V159" s="36">
        <v>76840</v>
      </c>
      <c r="W159" s="36">
        <v>82576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10537</v>
      </c>
      <c r="C161" s="120">
        <v>11023</v>
      </c>
      <c r="D161" s="120">
        <v>12496</v>
      </c>
      <c r="E161" s="120">
        <v>13466</v>
      </c>
      <c r="F161" s="120">
        <v>13768</v>
      </c>
      <c r="G161" s="120">
        <v>13361</v>
      </c>
      <c r="H161" s="120">
        <v>13493</v>
      </c>
      <c r="I161" s="120">
        <v>13558</v>
      </c>
      <c r="J161" s="120">
        <v>14576</v>
      </c>
      <c r="K161" s="120">
        <v>15182</v>
      </c>
      <c r="L161" s="120">
        <v>15118</v>
      </c>
      <c r="M161" s="120">
        <v>14437</v>
      </c>
      <c r="N161" s="120">
        <v>14598</v>
      </c>
      <c r="O161" s="120">
        <v>14994</v>
      </c>
      <c r="P161" s="120">
        <v>15816</v>
      </c>
      <c r="Q161" s="120">
        <v>15968</v>
      </c>
      <c r="R161" s="120">
        <v>16378</v>
      </c>
      <c r="S161" s="120">
        <v>17956</v>
      </c>
      <c r="T161" s="120">
        <v>19729</v>
      </c>
      <c r="U161" s="120">
        <v>25825</v>
      </c>
      <c r="V161" s="120">
        <v>32087</v>
      </c>
      <c r="W161" s="120">
        <v>32823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10537</v>
      </c>
      <c r="C163" s="52">
        <v>11023</v>
      </c>
      <c r="D163" s="52">
        <v>12496</v>
      </c>
      <c r="E163" s="52">
        <v>13466</v>
      </c>
      <c r="F163" s="52">
        <v>13768</v>
      </c>
      <c r="G163" s="52">
        <v>13361</v>
      </c>
      <c r="H163" s="52">
        <v>13493</v>
      </c>
      <c r="I163" s="52">
        <v>13558</v>
      </c>
      <c r="J163" s="52">
        <v>14576</v>
      </c>
      <c r="K163" s="52">
        <v>15182</v>
      </c>
      <c r="L163" s="52">
        <v>15118</v>
      </c>
      <c r="M163" s="52">
        <v>14437</v>
      </c>
      <c r="N163" s="52">
        <v>14598</v>
      </c>
      <c r="O163" s="52">
        <v>14994</v>
      </c>
      <c r="P163" s="52">
        <v>15816</v>
      </c>
      <c r="Q163" s="52">
        <v>15968</v>
      </c>
      <c r="R163" s="52">
        <v>16378</v>
      </c>
      <c r="S163" s="52">
        <v>17956</v>
      </c>
      <c r="T163" s="52">
        <v>19729</v>
      </c>
      <c r="U163" s="52">
        <v>25825</v>
      </c>
      <c r="V163" s="52">
        <v>32087</v>
      </c>
      <c r="W163" s="52">
        <v>32823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909</v>
      </c>
      <c r="C165" s="52">
        <v>1026</v>
      </c>
      <c r="D165" s="52">
        <v>1272</v>
      </c>
      <c r="E165" s="52">
        <v>1494</v>
      </c>
      <c r="F165" s="52">
        <v>1755</v>
      </c>
      <c r="G165" s="52">
        <v>1920</v>
      </c>
      <c r="H165" s="52">
        <v>2059</v>
      </c>
      <c r="I165" s="52">
        <v>2311</v>
      </c>
      <c r="J165" s="52">
        <v>2876</v>
      </c>
      <c r="K165" s="52">
        <v>3524</v>
      </c>
      <c r="L165" s="52">
        <v>4014</v>
      </c>
      <c r="M165" s="52">
        <v>3918</v>
      </c>
      <c r="N165" s="52">
        <v>3988</v>
      </c>
      <c r="O165" s="52">
        <v>4303</v>
      </c>
      <c r="P165" s="52">
        <v>4483</v>
      </c>
      <c r="Q165" s="52">
        <v>4993</v>
      </c>
      <c r="R165" s="52">
        <v>5538</v>
      </c>
      <c r="S165" s="52">
        <v>6681</v>
      </c>
      <c r="T165" s="52">
        <v>8478</v>
      </c>
      <c r="U165" s="52">
        <v>11774</v>
      </c>
      <c r="V165" s="52">
        <v>15607</v>
      </c>
      <c r="W165" s="52">
        <v>17202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1367</v>
      </c>
      <c r="C167" s="52">
        <v>1453</v>
      </c>
      <c r="D167" s="52">
        <v>1620</v>
      </c>
      <c r="E167" s="52">
        <v>1632</v>
      </c>
      <c r="F167" s="52">
        <v>1539</v>
      </c>
      <c r="G167" s="52">
        <v>1404</v>
      </c>
      <c r="H167" s="52">
        <v>1250</v>
      </c>
      <c r="I167" s="52">
        <v>1171</v>
      </c>
      <c r="J167" s="52">
        <v>1203</v>
      </c>
      <c r="K167" s="52">
        <v>1154</v>
      </c>
      <c r="L167" s="52">
        <v>1063</v>
      </c>
      <c r="M167" s="52">
        <v>972</v>
      </c>
      <c r="N167" s="52">
        <v>906</v>
      </c>
      <c r="O167" s="52">
        <v>852</v>
      </c>
      <c r="P167" s="52">
        <v>861</v>
      </c>
      <c r="Q167" s="52">
        <v>864</v>
      </c>
      <c r="R167" s="52">
        <v>907</v>
      </c>
      <c r="S167" s="52">
        <v>995</v>
      </c>
      <c r="T167" s="52">
        <v>1054</v>
      </c>
      <c r="U167" s="52">
        <v>1188</v>
      </c>
      <c r="V167" s="52">
        <v>1255</v>
      </c>
      <c r="W167" s="52">
        <v>1283</v>
      </c>
      <c r="DA167" s="63" t="s">
        <v>1129</v>
      </c>
    </row>
    <row r="168" spans="1:105" ht="12" customHeight="1" x14ac:dyDescent="0.25">
      <c r="A168" s="97" t="s">
        <v>123</v>
      </c>
      <c r="B168" s="52">
        <v>4</v>
      </c>
      <c r="C168" s="52">
        <v>3</v>
      </c>
      <c r="D168" s="52">
        <v>6</v>
      </c>
      <c r="E168" s="52">
        <v>5</v>
      </c>
      <c r="F168" s="52">
        <v>5</v>
      </c>
      <c r="G168" s="52">
        <v>4</v>
      </c>
      <c r="H168" s="52">
        <v>3</v>
      </c>
      <c r="I168" s="52">
        <v>3</v>
      </c>
      <c r="J168" s="52">
        <v>3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1</v>
      </c>
      <c r="U168" s="52">
        <v>3</v>
      </c>
      <c r="V168" s="52">
        <v>3</v>
      </c>
      <c r="W168" s="52">
        <v>3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7153</v>
      </c>
      <c r="C171" s="52">
        <v>7393</v>
      </c>
      <c r="D171" s="52">
        <v>8335</v>
      </c>
      <c r="E171" s="52">
        <v>9004</v>
      </c>
      <c r="F171" s="52">
        <v>9301</v>
      </c>
      <c r="G171" s="52">
        <v>9073</v>
      </c>
      <c r="H171" s="52">
        <v>9350</v>
      </c>
      <c r="I171" s="52">
        <v>9423</v>
      </c>
      <c r="J171" s="52">
        <v>10200</v>
      </c>
      <c r="K171" s="52">
        <v>10118</v>
      </c>
      <c r="L171" s="52">
        <v>10012</v>
      </c>
      <c r="M171" s="52">
        <v>9346</v>
      </c>
      <c r="N171" s="52">
        <v>9188</v>
      </c>
      <c r="O171" s="52">
        <v>9411</v>
      </c>
      <c r="P171" s="52">
        <v>9898</v>
      </c>
      <c r="Q171" s="52">
        <v>10106</v>
      </c>
      <c r="R171" s="52">
        <v>10412</v>
      </c>
      <c r="S171" s="52">
        <v>11443</v>
      </c>
      <c r="T171" s="52">
        <v>12598</v>
      </c>
      <c r="U171" s="52">
        <v>17111</v>
      </c>
      <c r="V171" s="52">
        <v>21564</v>
      </c>
      <c r="W171" s="52">
        <v>22063</v>
      </c>
      <c r="DA171" s="63" t="s">
        <v>1131</v>
      </c>
    </row>
    <row r="172" spans="1:105" ht="12" customHeight="1" x14ac:dyDescent="0.25">
      <c r="A172" s="97" t="s">
        <v>121</v>
      </c>
      <c r="B172" s="52">
        <v>2013</v>
      </c>
      <c r="C172" s="52">
        <v>2174</v>
      </c>
      <c r="D172" s="52">
        <v>2535</v>
      </c>
      <c r="E172" s="52">
        <v>2825</v>
      </c>
      <c r="F172" s="52">
        <v>2923</v>
      </c>
      <c r="G172" s="52">
        <v>2880</v>
      </c>
      <c r="H172" s="52">
        <v>2890</v>
      </c>
      <c r="I172" s="52">
        <v>2961</v>
      </c>
      <c r="J172" s="52">
        <v>3170</v>
      </c>
      <c r="K172" s="52">
        <v>3910</v>
      </c>
      <c r="L172" s="52">
        <v>4043</v>
      </c>
      <c r="M172" s="52">
        <v>4119</v>
      </c>
      <c r="N172" s="52">
        <v>4504</v>
      </c>
      <c r="O172" s="52">
        <v>4731</v>
      </c>
      <c r="P172" s="52">
        <v>5057</v>
      </c>
      <c r="Q172" s="52">
        <v>4998</v>
      </c>
      <c r="R172" s="52">
        <v>5059</v>
      </c>
      <c r="S172" s="52">
        <v>5517</v>
      </c>
      <c r="T172" s="52">
        <v>6076</v>
      </c>
      <c r="U172" s="52">
        <v>7523</v>
      </c>
      <c r="V172" s="52">
        <v>9265</v>
      </c>
      <c r="W172" s="52">
        <v>9474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4484</v>
      </c>
      <c r="C176" s="52">
        <v>4599</v>
      </c>
      <c r="D176" s="52">
        <v>4976</v>
      </c>
      <c r="E176" s="52">
        <v>5093</v>
      </c>
      <c r="F176" s="52">
        <v>4987</v>
      </c>
      <c r="G176" s="52">
        <v>4804</v>
      </c>
      <c r="H176" s="52">
        <v>4727</v>
      </c>
      <c r="I176" s="52">
        <v>4801</v>
      </c>
      <c r="J176" s="52">
        <v>5347</v>
      </c>
      <c r="K176" s="52">
        <v>6162</v>
      </c>
      <c r="L176" s="52">
        <v>6310</v>
      </c>
      <c r="M176" s="52">
        <v>6132</v>
      </c>
      <c r="N176" s="52">
        <v>6013</v>
      </c>
      <c r="O176" s="52">
        <v>5937</v>
      </c>
      <c r="P176" s="52">
        <v>5965</v>
      </c>
      <c r="Q176" s="52">
        <v>5694</v>
      </c>
      <c r="R176" s="52">
        <v>5554</v>
      </c>
      <c r="S176" s="52">
        <v>5977</v>
      </c>
      <c r="T176" s="52">
        <v>6416</v>
      </c>
      <c r="U176" s="52">
        <v>7859</v>
      </c>
      <c r="V176" s="52">
        <v>9613</v>
      </c>
      <c r="W176" s="52">
        <v>9727</v>
      </c>
      <c r="DA176" s="63" t="s">
        <v>1133</v>
      </c>
    </row>
    <row r="177" spans="1:105" ht="12" customHeight="1" x14ac:dyDescent="0.25">
      <c r="A177" s="109" t="s">
        <v>120</v>
      </c>
      <c r="B177" s="36">
        <v>6053</v>
      </c>
      <c r="C177" s="36">
        <v>6424</v>
      </c>
      <c r="D177" s="36">
        <v>7520</v>
      </c>
      <c r="E177" s="36">
        <v>8373</v>
      </c>
      <c r="F177" s="36">
        <v>8781</v>
      </c>
      <c r="G177" s="36">
        <v>8557</v>
      </c>
      <c r="H177" s="36">
        <v>8766</v>
      </c>
      <c r="I177" s="36">
        <v>8757</v>
      </c>
      <c r="J177" s="36">
        <v>9229</v>
      </c>
      <c r="K177" s="36">
        <v>9020</v>
      </c>
      <c r="L177" s="36">
        <v>8808</v>
      </c>
      <c r="M177" s="36">
        <v>8305</v>
      </c>
      <c r="N177" s="36">
        <v>8585</v>
      </c>
      <c r="O177" s="36">
        <v>9057</v>
      </c>
      <c r="P177" s="36">
        <v>9851</v>
      </c>
      <c r="Q177" s="36">
        <v>10274</v>
      </c>
      <c r="R177" s="36">
        <v>10824</v>
      </c>
      <c r="S177" s="36">
        <v>11979</v>
      </c>
      <c r="T177" s="36">
        <v>13313</v>
      </c>
      <c r="U177" s="36">
        <v>17966</v>
      </c>
      <c r="V177" s="36">
        <v>22474</v>
      </c>
      <c r="W177" s="36">
        <v>23096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1398</v>
      </c>
      <c r="D26" s="52">
        <v>1399</v>
      </c>
      <c r="E26" s="52">
        <v>1401</v>
      </c>
      <c r="F26" s="52">
        <v>1410</v>
      </c>
      <c r="G26" s="52">
        <v>1870</v>
      </c>
      <c r="H26" s="52">
        <v>1825</v>
      </c>
      <c r="I26" s="52">
        <v>962</v>
      </c>
      <c r="J26" s="52">
        <v>1398</v>
      </c>
      <c r="K26" s="52">
        <v>1480</v>
      </c>
      <c r="L26" s="52">
        <v>1580</v>
      </c>
      <c r="M26" s="52">
        <v>1696</v>
      </c>
      <c r="N26" s="52">
        <v>1809</v>
      </c>
      <c r="O26" s="52">
        <v>1640</v>
      </c>
      <c r="P26" s="52">
        <v>646</v>
      </c>
      <c r="Q26" s="52">
        <v>798</v>
      </c>
      <c r="R26" s="52">
        <v>969</v>
      </c>
      <c r="S26" s="52">
        <v>1162</v>
      </c>
      <c r="T26" s="52">
        <v>1033</v>
      </c>
      <c r="U26" s="52">
        <v>1019</v>
      </c>
      <c r="V26" s="52">
        <v>1981</v>
      </c>
      <c r="W26" s="52">
        <v>129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48</v>
      </c>
      <c r="D29" s="52">
        <v>49</v>
      </c>
      <c r="E29" s="52">
        <v>50</v>
      </c>
      <c r="F29" s="52">
        <v>55</v>
      </c>
      <c r="G29" s="52">
        <v>65</v>
      </c>
      <c r="H29" s="52">
        <v>83</v>
      </c>
      <c r="I29" s="52">
        <v>77</v>
      </c>
      <c r="J29" s="52">
        <v>91</v>
      </c>
      <c r="K29" s="52">
        <v>134</v>
      </c>
      <c r="L29" s="52">
        <v>136</v>
      </c>
      <c r="M29" s="52">
        <v>126</v>
      </c>
      <c r="N29" s="52">
        <v>121</v>
      </c>
      <c r="O29" s="52">
        <v>152</v>
      </c>
      <c r="P29" s="52">
        <v>141</v>
      </c>
      <c r="Q29" s="52">
        <v>197</v>
      </c>
      <c r="R29" s="52">
        <v>274</v>
      </c>
      <c r="S29" s="52">
        <v>348</v>
      </c>
      <c r="T29" s="52">
        <v>405</v>
      </c>
      <c r="U29" s="52">
        <v>460</v>
      </c>
      <c r="V29" s="52">
        <v>598</v>
      </c>
      <c r="W29" s="52">
        <v>352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363</v>
      </c>
      <c r="D31" s="52">
        <v>363</v>
      </c>
      <c r="E31" s="52">
        <v>369</v>
      </c>
      <c r="F31" s="52">
        <v>386</v>
      </c>
      <c r="G31" s="52">
        <v>417</v>
      </c>
      <c r="H31" s="52">
        <v>457</v>
      </c>
      <c r="I31" s="52">
        <v>291</v>
      </c>
      <c r="J31" s="52">
        <v>258</v>
      </c>
      <c r="K31" s="52">
        <v>313</v>
      </c>
      <c r="L31" s="52">
        <v>249</v>
      </c>
      <c r="M31" s="52">
        <v>190</v>
      </c>
      <c r="N31" s="52">
        <v>160</v>
      </c>
      <c r="O31" s="52">
        <v>133</v>
      </c>
      <c r="P31" s="52">
        <v>92</v>
      </c>
      <c r="Q31" s="52">
        <v>134</v>
      </c>
      <c r="R31" s="52">
        <v>147</v>
      </c>
      <c r="S31" s="52">
        <v>132</v>
      </c>
      <c r="T31" s="52">
        <v>111</v>
      </c>
      <c r="U31" s="52">
        <v>90</v>
      </c>
      <c r="V31" s="52">
        <v>118</v>
      </c>
      <c r="W31" s="52">
        <v>73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52">
        <v>0</v>
      </c>
      <c r="J32" s="52">
        <v>0</v>
      </c>
      <c r="K32" s="52">
        <v>3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1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1899</v>
      </c>
      <c r="D35" s="52">
        <v>1902</v>
      </c>
      <c r="E35" s="52">
        <v>1930</v>
      </c>
      <c r="F35" s="52">
        <v>2004</v>
      </c>
      <c r="G35" s="52">
        <v>2187</v>
      </c>
      <c r="H35" s="52">
        <v>2430</v>
      </c>
      <c r="I35" s="52">
        <v>1532</v>
      </c>
      <c r="J35" s="52">
        <v>1605</v>
      </c>
      <c r="K35" s="52">
        <v>1908</v>
      </c>
      <c r="L35" s="52">
        <v>1860</v>
      </c>
      <c r="M35" s="52">
        <v>1775</v>
      </c>
      <c r="N35" s="52">
        <v>1682</v>
      </c>
      <c r="O35" s="52">
        <v>1384</v>
      </c>
      <c r="P35" s="52">
        <v>825</v>
      </c>
      <c r="Q35" s="52">
        <v>1169</v>
      </c>
      <c r="R35" s="52">
        <v>1375</v>
      </c>
      <c r="S35" s="52">
        <v>1393</v>
      </c>
      <c r="T35" s="52">
        <v>1380</v>
      </c>
      <c r="U35" s="52">
        <v>1246</v>
      </c>
      <c r="V35" s="52">
        <v>1532</v>
      </c>
      <c r="W35" s="52">
        <v>848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534</v>
      </c>
      <c r="D36" s="52">
        <v>536</v>
      </c>
      <c r="E36" s="52">
        <v>545</v>
      </c>
      <c r="F36" s="52">
        <v>570</v>
      </c>
      <c r="G36" s="52">
        <v>632</v>
      </c>
      <c r="H36" s="52">
        <v>711</v>
      </c>
      <c r="I36" s="52">
        <v>474</v>
      </c>
      <c r="J36" s="52">
        <v>526</v>
      </c>
      <c r="K36" s="52">
        <v>630</v>
      </c>
      <c r="L36" s="52">
        <v>598</v>
      </c>
      <c r="M36" s="52">
        <v>568</v>
      </c>
      <c r="N36" s="52">
        <v>539</v>
      </c>
      <c r="O36" s="52">
        <v>473</v>
      </c>
      <c r="P36" s="52">
        <v>363</v>
      </c>
      <c r="Q36" s="52">
        <v>542</v>
      </c>
      <c r="R36" s="52">
        <v>687</v>
      </c>
      <c r="S36" s="52">
        <v>820</v>
      </c>
      <c r="T36" s="52">
        <v>676</v>
      </c>
      <c r="U36" s="52">
        <v>673</v>
      </c>
      <c r="V36" s="52">
        <v>723</v>
      </c>
      <c r="W36" s="52">
        <v>366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1190</v>
      </c>
      <c r="D40" s="52">
        <v>1192</v>
      </c>
      <c r="E40" s="52">
        <v>1209</v>
      </c>
      <c r="F40" s="52">
        <v>1253</v>
      </c>
      <c r="G40" s="52">
        <v>1345</v>
      </c>
      <c r="H40" s="52">
        <v>1472</v>
      </c>
      <c r="I40" s="52">
        <v>900</v>
      </c>
      <c r="J40" s="52">
        <v>844</v>
      </c>
      <c r="K40" s="52">
        <v>1008</v>
      </c>
      <c r="L40" s="52">
        <v>924</v>
      </c>
      <c r="M40" s="52">
        <v>866</v>
      </c>
      <c r="N40" s="52">
        <v>881</v>
      </c>
      <c r="O40" s="52">
        <v>792</v>
      </c>
      <c r="P40" s="52">
        <v>556</v>
      </c>
      <c r="Q40" s="52">
        <v>807</v>
      </c>
      <c r="R40" s="52">
        <v>974</v>
      </c>
      <c r="S40" s="52">
        <v>999</v>
      </c>
      <c r="T40" s="52">
        <v>793</v>
      </c>
      <c r="U40" s="52">
        <v>689</v>
      </c>
      <c r="V40" s="52">
        <v>745</v>
      </c>
      <c r="W40" s="52">
        <v>395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1607</v>
      </c>
      <c r="D41" s="36">
        <v>1610</v>
      </c>
      <c r="E41" s="36">
        <v>1637</v>
      </c>
      <c r="F41" s="36">
        <v>1711</v>
      </c>
      <c r="G41" s="36">
        <v>1890</v>
      </c>
      <c r="H41" s="36">
        <v>2118</v>
      </c>
      <c r="I41" s="36">
        <v>1406</v>
      </c>
      <c r="J41" s="36">
        <v>1545</v>
      </c>
      <c r="K41" s="36">
        <v>1849</v>
      </c>
      <c r="L41" s="36">
        <v>1785</v>
      </c>
      <c r="M41" s="36">
        <v>1670</v>
      </c>
      <c r="N41" s="36">
        <v>1496</v>
      </c>
      <c r="O41" s="36">
        <v>1200</v>
      </c>
      <c r="P41" s="36">
        <v>728</v>
      </c>
      <c r="Q41" s="36">
        <v>1036</v>
      </c>
      <c r="R41" s="36">
        <v>1243</v>
      </c>
      <c r="S41" s="36">
        <v>1339</v>
      </c>
      <c r="T41" s="36">
        <v>1388</v>
      </c>
      <c r="U41" s="36">
        <v>1323</v>
      </c>
      <c r="V41" s="36">
        <v>1633</v>
      </c>
      <c r="W41" s="36">
        <v>878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18347</v>
      </c>
      <c r="D45" s="52">
        <v>18351</v>
      </c>
      <c r="E45" s="52">
        <v>18381</v>
      </c>
      <c r="F45" s="52">
        <v>18464</v>
      </c>
      <c r="G45" s="52">
        <v>21268</v>
      </c>
      <c r="H45" s="52">
        <v>16608</v>
      </c>
      <c r="I45" s="52">
        <v>21712</v>
      </c>
      <c r="J45" s="52">
        <v>17088</v>
      </c>
      <c r="K45" s="52">
        <v>20088</v>
      </c>
      <c r="L45" s="52">
        <v>20959</v>
      </c>
      <c r="M45" s="52">
        <v>21818</v>
      </c>
      <c r="N45" s="52">
        <v>22830</v>
      </c>
      <c r="O45" s="52">
        <v>20348</v>
      </c>
      <c r="P45" s="52">
        <v>10032</v>
      </c>
      <c r="Q45" s="52">
        <v>10351</v>
      </c>
      <c r="R45" s="52">
        <v>7478</v>
      </c>
      <c r="S45" s="52">
        <v>11440</v>
      </c>
      <c r="T45" s="52">
        <v>10608</v>
      </c>
      <c r="U45" s="52">
        <v>9510</v>
      </c>
      <c r="V45" s="52">
        <v>7267</v>
      </c>
      <c r="W45" s="52">
        <v>5995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633</v>
      </c>
      <c r="D48" s="52">
        <v>636</v>
      </c>
      <c r="E48" s="52">
        <v>656</v>
      </c>
      <c r="F48" s="52">
        <v>716</v>
      </c>
      <c r="G48" s="52">
        <v>831</v>
      </c>
      <c r="H48" s="52">
        <v>1028</v>
      </c>
      <c r="I48" s="52">
        <v>934</v>
      </c>
      <c r="J48" s="52">
        <v>1076</v>
      </c>
      <c r="K48" s="52">
        <v>1576</v>
      </c>
      <c r="L48" s="52">
        <v>1572</v>
      </c>
      <c r="M48" s="52">
        <v>1475</v>
      </c>
      <c r="N48" s="52">
        <v>1397</v>
      </c>
      <c r="O48" s="52">
        <v>1739</v>
      </c>
      <c r="P48" s="52">
        <v>1370</v>
      </c>
      <c r="Q48" s="52">
        <v>1893</v>
      </c>
      <c r="R48" s="52">
        <v>2802</v>
      </c>
      <c r="S48" s="52">
        <v>3513</v>
      </c>
      <c r="T48" s="52">
        <v>3960</v>
      </c>
      <c r="U48" s="52">
        <v>3670</v>
      </c>
      <c r="V48" s="52">
        <v>2930</v>
      </c>
      <c r="W48" s="52">
        <v>1568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12074</v>
      </c>
      <c r="D50" s="52">
        <v>12077</v>
      </c>
      <c r="E50" s="52">
        <v>12098</v>
      </c>
      <c r="F50" s="52">
        <v>12153</v>
      </c>
      <c r="G50" s="52">
        <v>15773</v>
      </c>
      <c r="H50" s="52">
        <v>9822</v>
      </c>
      <c r="I50" s="52">
        <v>16640</v>
      </c>
      <c r="J50" s="52">
        <v>15485</v>
      </c>
      <c r="K50" s="52">
        <v>17198</v>
      </c>
      <c r="L50" s="52">
        <v>17468</v>
      </c>
      <c r="M50" s="52">
        <v>22738</v>
      </c>
      <c r="N50" s="52">
        <v>21947</v>
      </c>
      <c r="O50" s="52">
        <v>20900</v>
      </c>
      <c r="P50" s="52">
        <v>12237</v>
      </c>
      <c r="Q50" s="52">
        <v>13377</v>
      </c>
      <c r="R50" s="52">
        <v>9996</v>
      </c>
      <c r="S50" s="52">
        <v>8832</v>
      </c>
      <c r="T50" s="52">
        <v>6965</v>
      </c>
      <c r="U50" s="52">
        <v>6427</v>
      </c>
      <c r="V50" s="52">
        <v>4616</v>
      </c>
      <c r="W50" s="52">
        <v>6758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30</v>
      </c>
      <c r="D51" s="52">
        <v>30</v>
      </c>
      <c r="E51" s="52">
        <v>30</v>
      </c>
      <c r="F51" s="52">
        <v>30</v>
      </c>
      <c r="G51" s="52">
        <v>34</v>
      </c>
      <c r="H51" s="52">
        <v>28</v>
      </c>
      <c r="I51" s="52">
        <v>36</v>
      </c>
      <c r="J51" s="52">
        <v>44</v>
      </c>
      <c r="K51" s="52">
        <v>48</v>
      </c>
      <c r="L51" s="52">
        <v>48</v>
      </c>
      <c r="M51" s="52">
        <v>53</v>
      </c>
      <c r="N51" s="52">
        <v>52</v>
      </c>
      <c r="O51" s="52">
        <v>62</v>
      </c>
      <c r="P51" s="52">
        <v>25</v>
      </c>
      <c r="Q51" s="52">
        <v>31</v>
      </c>
      <c r="R51" s="52">
        <v>20</v>
      </c>
      <c r="S51" s="52">
        <v>34</v>
      </c>
      <c r="T51" s="52">
        <v>39</v>
      </c>
      <c r="U51" s="52">
        <v>28</v>
      </c>
      <c r="V51" s="52">
        <v>19</v>
      </c>
      <c r="W51" s="52">
        <v>11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9744</v>
      </c>
      <c r="D54" s="52">
        <v>9760</v>
      </c>
      <c r="E54" s="52">
        <v>9880</v>
      </c>
      <c r="F54" s="52">
        <v>10203</v>
      </c>
      <c r="G54" s="52">
        <v>10913</v>
      </c>
      <c r="H54" s="52">
        <v>11875</v>
      </c>
      <c r="I54" s="52">
        <v>7701</v>
      </c>
      <c r="J54" s="52">
        <v>6600</v>
      </c>
      <c r="K54" s="52">
        <v>9348</v>
      </c>
      <c r="L54" s="52">
        <v>9078</v>
      </c>
      <c r="M54" s="52">
        <v>8495</v>
      </c>
      <c r="N54" s="52">
        <v>6828</v>
      </c>
      <c r="O54" s="52">
        <v>5292</v>
      </c>
      <c r="P54" s="52">
        <v>4333</v>
      </c>
      <c r="Q54" s="52">
        <v>4677</v>
      </c>
      <c r="R54" s="52">
        <v>5879</v>
      </c>
      <c r="S54" s="52">
        <v>6109</v>
      </c>
      <c r="T54" s="52">
        <v>5425</v>
      </c>
      <c r="U54" s="52">
        <v>3568</v>
      </c>
      <c r="V54" s="52">
        <v>2921</v>
      </c>
      <c r="W54" s="52">
        <v>2299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2743</v>
      </c>
      <c r="D55" s="52">
        <v>2749</v>
      </c>
      <c r="E55" s="52">
        <v>2790</v>
      </c>
      <c r="F55" s="52">
        <v>2901</v>
      </c>
      <c r="G55" s="52">
        <v>3138</v>
      </c>
      <c r="H55" s="52">
        <v>3469</v>
      </c>
      <c r="I55" s="52">
        <v>2373</v>
      </c>
      <c r="J55" s="52">
        <v>2167</v>
      </c>
      <c r="K55" s="52">
        <v>3064</v>
      </c>
      <c r="L55" s="52">
        <v>2888</v>
      </c>
      <c r="M55" s="52">
        <v>2700</v>
      </c>
      <c r="N55" s="52">
        <v>2128</v>
      </c>
      <c r="O55" s="52">
        <v>1823</v>
      </c>
      <c r="P55" s="52">
        <v>1809</v>
      </c>
      <c r="Q55" s="52">
        <v>2315</v>
      </c>
      <c r="R55" s="52">
        <v>3084</v>
      </c>
      <c r="S55" s="52">
        <v>3710</v>
      </c>
      <c r="T55" s="52">
        <v>2684</v>
      </c>
      <c r="U55" s="52">
        <v>1976</v>
      </c>
      <c r="V55" s="52">
        <v>1492</v>
      </c>
      <c r="W55" s="52">
        <v>1020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15614</v>
      </c>
      <c r="D59" s="52">
        <v>15641</v>
      </c>
      <c r="E59" s="52">
        <v>15827</v>
      </c>
      <c r="F59" s="52">
        <v>16319</v>
      </c>
      <c r="G59" s="52">
        <v>17306</v>
      </c>
      <c r="H59" s="52">
        <v>18714</v>
      </c>
      <c r="I59" s="52">
        <v>11591</v>
      </c>
      <c r="J59" s="52">
        <v>9765</v>
      </c>
      <c r="K59" s="52">
        <v>12042</v>
      </c>
      <c r="L59" s="52">
        <v>11177</v>
      </c>
      <c r="M59" s="52">
        <v>10892</v>
      </c>
      <c r="N59" s="52">
        <v>10476</v>
      </c>
      <c r="O59" s="52">
        <v>9409</v>
      </c>
      <c r="P59" s="52">
        <v>6283</v>
      </c>
      <c r="Q59" s="52">
        <v>7959</v>
      </c>
      <c r="R59" s="52">
        <v>10213</v>
      </c>
      <c r="S59" s="52">
        <v>10987</v>
      </c>
      <c r="T59" s="52">
        <v>7739</v>
      </c>
      <c r="U59" s="52">
        <v>5139</v>
      </c>
      <c r="V59" s="52">
        <v>3652</v>
      </c>
      <c r="W59" s="52">
        <v>2869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21080</v>
      </c>
      <c r="D60" s="36">
        <v>21123</v>
      </c>
      <c r="E60" s="36">
        <v>21432</v>
      </c>
      <c r="F60" s="36">
        <v>22275</v>
      </c>
      <c r="G60" s="36">
        <v>24078</v>
      </c>
      <c r="H60" s="36">
        <v>26649</v>
      </c>
      <c r="I60" s="36">
        <v>18207</v>
      </c>
      <c r="J60" s="36">
        <v>18006</v>
      </c>
      <c r="K60" s="36">
        <v>22287</v>
      </c>
      <c r="L60" s="36">
        <v>21956</v>
      </c>
      <c r="M60" s="36">
        <v>21234</v>
      </c>
      <c r="N60" s="36">
        <v>18399</v>
      </c>
      <c r="O60" s="36">
        <v>14453</v>
      </c>
      <c r="P60" s="36">
        <v>8312</v>
      </c>
      <c r="Q60" s="36">
        <v>9919</v>
      </c>
      <c r="R60" s="36">
        <v>12442</v>
      </c>
      <c r="S60" s="36">
        <v>13761</v>
      </c>
      <c r="T60" s="36">
        <v>12944</v>
      </c>
      <c r="U60" s="36">
        <v>9937</v>
      </c>
      <c r="V60" s="36">
        <v>8061</v>
      </c>
      <c r="W60" s="36">
        <v>6161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2994</v>
      </c>
      <c r="D64" s="52">
        <v>2995</v>
      </c>
      <c r="E64" s="52">
        <v>3003</v>
      </c>
      <c r="F64" s="52">
        <v>3032</v>
      </c>
      <c r="G64" s="52">
        <v>3095</v>
      </c>
      <c r="H64" s="52">
        <v>3198</v>
      </c>
      <c r="I64" s="52">
        <v>3358</v>
      </c>
      <c r="J64" s="52">
        <v>3577</v>
      </c>
      <c r="K64" s="52">
        <v>3858</v>
      </c>
      <c r="L64" s="52">
        <v>4226</v>
      </c>
      <c r="M64" s="52">
        <v>4689</v>
      </c>
      <c r="N64" s="52">
        <v>5254</v>
      </c>
      <c r="O64" s="52">
        <v>5342</v>
      </c>
      <c r="P64" s="52">
        <v>3772</v>
      </c>
      <c r="Q64" s="52">
        <v>4734</v>
      </c>
      <c r="R64" s="52">
        <v>5840</v>
      </c>
      <c r="S64" s="52">
        <v>7104</v>
      </c>
      <c r="T64" s="52">
        <v>7653</v>
      </c>
      <c r="U64" s="52">
        <v>7368</v>
      </c>
      <c r="V64" s="52">
        <v>7120</v>
      </c>
      <c r="W64" s="52">
        <v>6893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103</v>
      </c>
      <c r="D67" s="52">
        <v>104</v>
      </c>
      <c r="E67" s="52">
        <v>108</v>
      </c>
      <c r="F67" s="52">
        <v>124</v>
      </c>
      <c r="G67" s="52">
        <v>155</v>
      </c>
      <c r="H67" s="52">
        <v>219</v>
      </c>
      <c r="I67" s="52">
        <v>255</v>
      </c>
      <c r="J67" s="52">
        <v>365</v>
      </c>
      <c r="K67" s="52">
        <v>580</v>
      </c>
      <c r="L67" s="52">
        <v>745</v>
      </c>
      <c r="M67" s="52">
        <v>875</v>
      </c>
      <c r="N67" s="52">
        <v>1036</v>
      </c>
      <c r="O67" s="52">
        <v>1257</v>
      </c>
      <c r="P67" s="52">
        <v>1393</v>
      </c>
      <c r="Q67" s="52">
        <v>1761</v>
      </c>
      <c r="R67" s="52">
        <v>2165</v>
      </c>
      <c r="S67" s="52">
        <v>2503</v>
      </c>
      <c r="T67" s="52">
        <v>2969</v>
      </c>
      <c r="U67" s="52">
        <v>3240</v>
      </c>
      <c r="V67" s="52">
        <v>3183</v>
      </c>
      <c r="W67" s="52">
        <v>3020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2875</v>
      </c>
      <c r="D69" s="52">
        <v>2876</v>
      </c>
      <c r="E69" s="52">
        <v>2884</v>
      </c>
      <c r="F69" s="52">
        <v>2913</v>
      </c>
      <c r="G69" s="52">
        <v>2972</v>
      </c>
      <c r="H69" s="52">
        <v>3073</v>
      </c>
      <c r="I69" s="52">
        <v>3240</v>
      </c>
      <c r="J69" s="52">
        <v>3535</v>
      </c>
      <c r="K69" s="52">
        <v>3809</v>
      </c>
      <c r="L69" s="52">
        <v>4164</v>
      </c>
      <c r="M69" s="52">
        <v>4633</v>
      </c>
      <c r="N69" s="52">
        <v>5192</v>
      </c>
      <c r="O69" s="52">
        <v>5282</v>
      </c>
      <c r="P69" s="52">
        <v>3708</v>
      </c>
      <c r="Q69" s="52">
        <v>4666</v>
      </c>
      <c r="R69" s="52">
        <v>5766</v>
      </c>
      <c r="S69" s="52">
        <v>7019</v>
      </c>
      <c r="T69" s="52">
        <v>7559</v>
      </c>
      <c r="U69" s="52">
        <v>7274</v>
      </c>
      <c r="V69" s="52">
        <v>7019</v>
      </c>
      <c r="W69" s="52">
        <v>6766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8</v>
      </c>
      <c r="D70" s="52">
        <v>7</v>
      </c>
      <c r="E70" s="52">
        <v>8</v>
      </c>
      <c r="F70" s="52">
        <v>7</v>
      </c>
      <c r="G70" s="52">
        <v>8</v>
      </c>
      <c r="H70" s="52">
        <v>7</v>
      </c>
      <c r="I70" s="52">
        <v>9</v>
      </c>
      <c r="J70" s="52">
        <v>10</v>
      </c>
      <c r="K70" s="52">
        <v>11</v>
      </c>
      <c r="L70" s="52">
        <v>11</v>
      </c>
      <c r="M70" s="52">
        <v>11</v>
      </c>
      <c r="N70" s="52">
        <v>12</v>
      </c>
      <c r="O70" s="52">
        <v>16</v>
      </c>
      <c r="P70" s="52">
        <v>12</v>
      </c>
      <c r="Q70" s="52">
        <v>12</v>
      </c>
      <c r="R70" s="52">
        <v>17</v>
      </c>
      <c r="S70" s="52">
        <v>22</v>
      </c>
      <c r="T70" s="52">
        <v>26</v>
      </c>
      <c r="U70" s="52">
        <v>26</v>
      </c>
      <c r="V70" s="52">
        <v>25</v>
      </c>
      <c r="W70" s="52">
        <v>27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174</v>
      </c>
      <c r="D73" s="52">
        <v>173</v>
      </c>
      <c r="E73" s="52">
        <v>177</v>
      </c>
      <c r="F73" s="52">
        <v>187</v>
      </c>
      <c r="G73" s="52">
        <v>205</v>
      </c>
      <c r="H73" s="52">
        <v>233</v>
      </c>
      <c r="I73" s="52">
        <v>180</v>
      </c>
      <c r="J73" s="52">
        <v>173</v>
      </c>
      <c r="K73" s="52">
        <v>261</v>
      </c>
      <c r="L73" s="52">
        <v>292</v>
      </c>
      <c r="M73" s="52">
        <v>286</v>
      </c>
      <c r="N73" s="52">
        <v>294</v>
      </c>
      <c r="O73" s="52">
        <v>277</v>
      </c>
      <c r="P73" s="52">
        <v>296</v>
      </c>
      <c r="Q73" s="52">
        <v>299</v>
      </c>
      <c r="R73" s="52">
        <v>327</v>
      </c>
      <c r="S73" s="52">
        <v>332</v>
      </c>
      <c r="T73" s="52">
        <v>350</v>
      </c>
      <c r="U73" s="52">
        <v>368</v>
      </c>
      <c r="V73" s="52">
        <v>438</v>
      </c>
      <c r="W73" s="52">
        <v>553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49</v>
      </c>
      <c r="D74" s="52">
        <v>49</v>
      </c>
      <c r="E74" s="52">
        <v>50</v>
      </c>
      <c r="F74" s="52">
        <v>54</v>
      </c>
      <c r="G74" s="52">
        <v>59</v>
      </c>
      <c r="H74" s="52">
        <v>68</v>
      </c>
      <c r="I74" s="52">
        <v>56</v>
      </c>
      <c r="J74" s="52">
        <v>57</v>
      </c>
      <c r="K74" s="52">
        <v>87</v>
      </c>
      <c r="L74" s="52">
        <v>91</v>
      </c>
      <c r="M74" s="52">
        <v>93</v>
      </c>
      <c r="N74" s="52">
        <v>91</v>
      </c>
      <c r="O74" s="52">
        <v>99</v>
      </c>
      <c r="P74" s="52">
        <v>115</v>
      </c>
      <c r="Q74" s="52">
        <v>136</v>
      </c>
      <c r="R74" s="52">
        <v>161</v>
      </c>
      <c r="S74" s="52">
        <v>201</v>
      </c>
      <c r="T74" s="52">
        <v>171</v>
      </c>
      <c r="U74" s="52">
        <v>184</v>
      </c>
      <c r="V74" s="52">
        <v>209</v>
      </c>
      <c r="W74" s="52">
        <v>243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5761</v>
      </c>
      <c r="D78" s="52">
        <v>5776</v>
      </c>
      <c r="E78" s="52">
        <v>5884</v>
      </c>
      <c r="F78" s="52">
        <v>6216</v>
      </c>
      <c r="G78" s="52">
        <v>6908</v>
      </c>
      <c r="H78" s="52">
        <v>8092</v>
      </c>
      <c r="I78" s="52">
        <v>6428</v>
      </c>
      <c r="J78" s="52">
        <v>7569</v>
      </c>
      <c r="K78" s="52">
        <v>9887</v>
      </c>
      <c r="L78" s="52">
        <v>11202</v>
      </c>
      <c r="M78" s="52">
        <v>11062</v>
      </c>
      <c r="N78" s="52">
        <v>10953</v>
      </c>
      <c r="O78" s="52">
        <v>10426</v>
      </c>
      <c r="P78" s="52">
        <v>9679</v>
      </c>
      <c r="Q78" s="52">
        <v>11781</v>
      </c>
      <c r="R78" s="52">
        <v>14108</v>
      </c>
      <c r="S78" s="52">
        <v>15069</v>
      </c>
      <c r="T78" s="52">
        <v>14792</v>
      </c>
      <c r="U78" s="52">
        <v>13179</v>
      </c>
      <c r="V78" s="52">
        <v>11660</v>
      </c>
      <c r="W78" s="52">
        <v>10221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226</v>
      </c>
      <c r="D79" s="36">
        <v>226</v>
      </c>
      <c r="E79" s="36">
        <v>231</v>
      </c>
      <c r="F79" s="36">
        <v>239</v>
      </c>
      <c r="G79" s="36">
        <v>254</v>
      </c>
      <c r="H79" s="36">
        <v>284</v>
      </c>
      <c r="I79" s="36">
        <v>187</v>
      </c>
      <c r="J79" s="36">
        <v>159</v>
      </c>
      <c r="K79" s="36">
        <v>241</v>
      </c>
      <c r="L79" s="36">
        <v>241</v>
      </c>
      <c r="M79" s="36">
        <v>277</v>
      </c>
      <c r="N79" s="36">
        <v>336</v>
      </c>
      <c r="O79" s="36">
        <v>361</v>
      </c>
      <c r="P79" s="36">
        <v>389</v>
      </c>
      <c r="Q79" s="36">
        <v>438</v>
      </c>
      <c r="R79" s="36">
        <v>517</v>
      </c>
      <c r="S79" s="36">
        <v>668</v>
      </c>
      <c r="T79" s="36">
        <v>942</v>
      </c>
      <c r="U79" s="36">
        <v>1452</v>
      </c>
      <c r="V79" s="36">
        <v>2262</v>
      </c>
      <c r="W79" s="36">
        <v>3397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22368</v>
      </c>
      <c r="D83" s="52">
        <v>22373</v>
      </c>
      <c r="E83" s="52">
        <v>22417</v>
      </c>
      <c r="F83" s="52">
        <v>22528</v>
      </c>
      <c r="G83" s="52">
        <v>22742</v>
      </c>
      <c r="H83" s="52">
        <v>23095</v>
      </c>
      <c r="I83" s="52">
        <v>23652</v>
      </c>
      <c r="J83" s="52">
        <v>24493</v>
      </c>
      <c r="K83" s="52">
        <v>25685</v>
      </c>
      <c r="L83" s="52">
        <v>27282</v>
      </c>
      <c r="M83" s="52">
        <v>29351</v>
      </c>
      <c r="N83" s="52">
        <v>31941</v>
      </c>
      <c r="O83" s="52">
        <v>30667</v>
      </c>
      <c r="P83" s="52">
        <v>16653</v>
      </c>
      <c r="Q83" s="52">
        <v>21254</v>
      </c>
      <c r="R83" s="52">
        <v>26635</v>
      </c>
      <c r="S83" s="52">
        <v>32826</v>
      </c>
      <c r="T83" s="52">
        <v>34856</v>
      </c>
      <c r="U83" s="52">
        <v>37360</v>
      </c>
      <c r="V83" s="52">
        <v>41148</v>
      </c>
      <c r="W83" s="52">
        <v>44301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772</v>
      </c>
      <c r="D86" s="52">
        <v>775</v>
      </c>
      <c r="E86" s="52">
        <v>802</v>
      </c>
      <c r="F86" s="52">
        <v>879</v>
      </c>
      <c r="G86" s="52">
        <v>1028</v>
      </c>
      <c r="H86" s="52">
        <v>1282</v>
      </c>
      <c r="I86" s="52">
        <v>1228</v>
      </c>
      <c r="J86" s="52">
        <v>1569</v>
      </c>
      <c r="K86" s="52">
        <v>2557</v>
      </c>
      <c r="L86" s="52">
        <v>3200</v>
      </c>
      <c r="M86" s="52">
        <v>4074</v>
      </c>
      <c r="N86" s="52">
        <v>5530</v>
      </c>
      <c r="O86" s="52">
        <v>7978</v>
      </c>
      <c r="P86" s="52">
        <v>9159</v>
      </c>
      <c r="Q86" s="52">
        <v>11041</v>
      </c>
      <c r="R86" s="52">
        <v>11512</v>
      </c>
      <c r="S86" s="52">
        <v>12552</v>
      </c>
      <c r="T86" s="52">
        <v>14513</v>
      </c>
      <c r="U86" s="52">
        <v>15601</v>
      </c>
      <c r="V86" s="52">
        <v>16126</v>
      </c>
      <c r="W86" s="52">
        <v>15874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13156</v>
      </c>
      <c r="D88" s="52">
        <v>13159</v>
      </c>
      <c r="E88" s="52">
        <v>13185</v>
      </c>
      <c r="F88" s="52">
        <v>13252</v>
      </c>
      <c r="G88" s="52">
        <v>13384</v>
      </c>
      <c r="H88" s="52">
        <v>13616</v>
      </c>
      <c r="I88" s="52">
        <v>15328</v>
      </c>
      <c r="J88" s="52">
        <v>22904</v>
      </c>
      <c r="K88" s="52">
        <v>23310</v>
      </c>
      <c r="L88" s="52">
        <v>24661</v>
      </c>
      <c r="M88" s="52">
        <v>26261</v>
      </c>
      <c r="N88" s="52">
        <v>28106</v>
      </c>
      <c r="O88" s="52">
        <v>26064</v>
      </c>
      <c r="P88" s="52">
        <v>11627</v>
      </c>
      <c r="Q88" s="52">
        <v>15752</v>
      </c>
      <c r="R88" s="52">
        <v>20141</v>
      </c>
      <c r="S88" s="52">
        <v>26812</v>
      </c>
      <c r="T88" s="52">
        <v>29682</v>
      </c>
      <c r="U88" s="52">
        <v>27872</v>
      </c>
      <c r="V88" s="52">
        <v>28184</v>
      </c>
      <c r="W88" s="52">
        <v>31543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37</v>
      </c>
      <c r="D89" s="52">
        <v>37</v>
      </c>
      <c r="E89" s="52">
        <v>37</v>
      </c>
      <c r="F89" s="52">
        <v>37</v>
      </c>
      <c r="G89" s="52">
        <v>39</v>
      </c>
      <c r="H89" s="52">
        <v>39</v>
      </c>
      <c r="I89" s="52">
        <v>43</v>
      </c>
      <c r="J89" s="52">
        <v>63</v>
      </c>
      <c r="K89" s="52">
        <v>62</v>
      </c>
      <c r="L89" s="52">
        <v>66</v>
      </c>
      <c r="M89" s="52">
        <v>68</v>
      </c>
      <c r="N89" s="52">
        <v>72</v>
      </c>
      <c r="O89" s="52">
        <v>71</v>
      </c>
      <c r="P89" s="52">
        <v>41</v>
      </c>
      <c r="Q89" s="52">
        <v>58</v>
      </c>
      <c r="R89" s="52">
        <v>80</v>
      </c>
      <c r="S89" s="52">
        <v>90</v>
      </c>
      <c r="T89" s="52">
        <v>110</v>
      </c>
      <c r="U89" s="52">
        <v>103</v>
      </c>
      <c r="V89" s="52">
        <v>135</v>
      </c>
      <c r="W89" s="52">
        <v>121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2381</v>
      </c>
      <c r="D92" s="52">
        <v>2387</v>
      </c>
      <c r="E92" s="52">
        <v>2424</v>
      </c>
      <c r="F92" s="52">
        <v>2516</v>
      </c>
      <c r="G92" s="52">
        <v>2680</v>
      </c>
      <c r="H92" s="52">
        <v>2927</v>
      </c>
      <c r="I92" s="52">
        <v>1856</v>
      </c>
      <c r="J92" s="52">
        <v>1398</v>
      </c>
      <c r="K92" s="52">
        <v>2042</v>
      </c>
      <c r="L92" s="52">
        <v>1675</v>
      </c>
      <c r="M92" s="52">
        <v>1507</v>
      </c>
      <c r="N92" s="52">
        <v>1730</v>
      </c>
      <c r="O92" s="52">
        <v>1941</v>
      </c>
      <c r="P92" s="52">
        <v>1776</v>
      </c>
      <c r="Q92" s="52">
        <v>1596</v>
      </c>
      <c r="R92" s="52">
        <v>1475</v>
      </c>
      <c r="S92" s="52">
        <v>1646</v>
      </c>
      <c r="T92" s="52">
        <v>1456</v>
      </c>
      <c r="U92" s="52">
        <v>1377</v>
      </c>
      <c r="V92" s="52">
        <v>1466</v>
      </c>
      <c r="W92" s="52">
        <v>1531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6</v>
      </c>
      <c r="D93" s="52">
        <v>7</v>
      </c>
      <c r="E93" s="52">
        <v>6</v>
      </c>
      <c r="F93" s="52">
        <v>7</v>
      </c>
      <c r="G93" s="52">
        <v>6</v>
      </c>
      <c r="H93" s="52">
        <v>9</v>
      </c>
      <c r="I93" s="52">
        <v>5</v>
      </c>
      <c r="J93" s="52">
        <v>4</v>
      </c>
      <c r="K93" s="52">
        <v>6</v>
      </c>
      <c r="L93" s="52">
        <v>7</v>
      </c>
      <c r="M93" s="52">
        <v>3</v>
      </c>
      <c r="N93" s="52">
        <v>4</v>
      </c>
      <c r="O93" s="52">
        <v>6</v>
      </c>
      <c r="P93" s="52">
        <v>3</v>
      </c>
      <c r="Q93" s="52">
        <v>11</v>
      </c>
      <c r="R93" s="52">
        <v>8</v>
      </c>
      <c r="S93" s="52">
        <v>9</v>
      </c>
      <c r="T93" s="52">
        <v>6</v>
      </c>
      <c r="U93" s="52">
        <v>6</v>
      </c>
      <c r="V93" s="52">
        <v>2</v>
      </c>
      <c r="W93" s="52">
        <v>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12455</v>
      </c>
      <c r="D96" s="52">
        <v>12480</v>
      </c>
      <c r="E96" s="52">
        <v>12653</v>
      </c>
      <c r="F96" s="52">
        <v>13104</v>
      </c>
      <c r="G96" s="52">
        <v>13941</v>
      </c>
      <c r="H96" s="52">
        <v>15326</v>
      </c>
      <c r="I96" s="52">
        <v>10030</v>
      </c>
      <c r="J96" s="52">
        <v>8307</v>
      </c>
      <c r="K96" s="52">
        <v>12854</v>
      </c>
      <c r="L96" s="52">
        <v>13465</v>
      </c>
      <c r="M96" s="52">
        <v>14971</v>
      </c>
      <c r="N96" s="52">
        <v>18173</v>
      </c>
      <c r="O96" s="52">
        <v>20106</v>
      </c>
      <c r="P96" s="52">
        <v>19465</v>
      </c>
      <c r="Q96" s="52">
        <v>15372</v>
      </c>
      <c r="R96" s="52">
        <v>14843</v>
      </c>
      <c r="S96" s="52">
        <v>17653</v>
      </c>
      <c r="T96" s="52">
        <v>18908</v>
      </c>
      <c r="U96" s="52">
        <v>18823</v>
      </c>
      <c r="V96" s="52">
        <v>21191</v>
      </c>
      <c r="W96" s="52">
        <v>20116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3506</v>
      </c>
      <c r="D97" s="52">
        <v>3515</v>
      </c>
      <c r="E97" s="52">
        <v>3575</v>
      </c>
      <c r="F97" s="52">
        <v>3729</v>
      </c>
      <c r="G97" s="52">
        <v>4014</v>
      </c>
      <c r="H97" s="52">
        <v>4478</v>
      </c>
      <c r="I97" s="52">
        <v>3088</v>
      </c>
      <c r="J97" s="52">
        <v>2732</v>
      </c>
      <c r="K97" s="52">
        <v>4177</v>
      </c>
      <c r="L97" s="52">
        <v>4222</v>
      </c>
      <c r="M97" s="52">
        <v>4700</v>
      </c>
      <c r="N97" s="52">
        <v>5747</v>
      </c>
      <c r="O97" s="52">
        <v>6745</v>
      </c>
      <c r="P97" s="52">
        <v>7073</v>
      </c>
      <c r="Q97" s="52">
        <v>7280</v>
      </c>
      <c r="R97" s="52">
        <v>8060</v>
      </c>
      <c r="S97" s="52">
        <v>10323</v>
      </c>
      <c r="T97" s="52">
        <v>9466</v>
      </c>
      <c r="U97" s="52">
        <v>10035</v>
      </c>
      <c r="V97" s="52">
        <v>10541</v>
      </c>
      <c r="W97" s="52">
        <v>8774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9984</v>
      </c>
      <c r="D101" s="52">
        <v>10004</v>
      </c>
      <c r="E101" s="52">
        <v>10143</v>
      </c>
      <c r="F101" s="52">
        <v>10538</v>
      </c>
      <c r="G101" s="52">
        <v>11339</v>
      </c>
      <c r="H101" s="52">
        <v>12678</v>
      </c>
      <c r="I101" s="52">
        <v>8785</v>
      </c>
      <c r="J101" s="52">
        <v>10854</v>
      </c>
      <c r="K101" s="52">
        <v>11979</v>
      </c>
      <c r="L101" s="52">
        <v>13564</v>
      </c>
      <c r="M101" s="52">
        <v>14822</v>
      </c>
      <c r="N101" s="52">
        <v>16659</v>
      </c>
      <c r="O101" s="52">
        <v>17912</v>
      </c>
      <c r="P101" s="52">
        <v>11657</v>
      </c>
      <c r="Q101" s="52">
        <v>13031</v>
      </c>
      <c r="R101" s="52">
        <v>13769</v>
      </c>
      <c r="S101" s="52">
        <v>14454</v>
      </c>
      <c r="T101" s="52">
        <v>14084</v>
      </c>
      <c r="U101" s="52">
        <v>13669</v>
      </c>
      <c r="V101" s="52">
        <v>13380</v>
      </c>
      <c r="W101" s="52">
        <v>12976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14787</v>
      </c>
      <c r="D102" s="52">
        <v>14816</v>
      </c>
      <c r="E102" s="52">
        <v>15005</v>
      </c>
      <c r="F102" s="52">
        <v>15503</v>
      </c>
      <c r="G102" s="52">
        <v>16408</v>
      </c>
      <c r="H102" s="52">
        <v>17897</v>
      </c>
      <c r="I102" s="52">
        <v>11335</v>
      </c>
      <c r="J102" s="52">
        <v>10260</v>
      </c>
      <c r="K102" s="52">
        <v>13461</v>
      </c>
      <c r="L102" s="52">
        <v>13867</v>
      </c>
      <c r="M102" s="52">
        <v>15691</v>
      </c>
      <c r="N102" s="52">
        <v>19281</v>
      </c>
      <c r="O102" s="52">
        <v>22255</v>
      </c>
      <c r="P102" s="52">
        <v>19596</v>
      </c>
      <c r="Q102" s="52">
        <v>21139</v>
      </c>
      <c r="R102" s="52">
        <v>21449</v>
      </c>
      <c r="S102" s="52">
        <v>25104</v>
      </c>
      <c r="T102" s="52">
        <v>22584</v>
      </c>
      <c r="U102" s="52">
        <v>21320</v>
      </c>
      <c r="V102" s="52">
        <v>20139</v>
      </c>
      <c r="W102" s="52">
        <v>18883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19964</v>
      </c>
      <c r="D103" s="36">
        <v>20008</v>
      </c>
      <c r="E103" s="36">
        <v>20323</v>
      </c>
      <c r="F103" s="36">
        <v>21168</v>
      </c>
      <c r="G103" s="36">
        <v>22794</v>
      </c>
      <c r="H103" s="36">
        <v>25507</v>
      </c>
      <c r="I103" s="36">
        <v>17745</v>
      </c>
      <c r="J103" s="36">
        <v>18570</v>
      </c>
      <c r="K103" s="36">
        <v>24215</v>
      </c>
      <c r="L103" s="36">
        <v>25728</v>
      </c>
      <c r="M103" s="36">
        <v>28032</v>
      </c>
      <c r="N103" s="36">
        <v>31962</v>
      </c>
      <c r="O103" s="36">
        <v>33703</v>
      </c>
      <c r="P103" s="36">
        <v>28888</v>
      </c>
      <c r="Q103" s="36">
        <v>28724</v>
      </c>
      <c r="R103" s="36">
        <v>29221</v>
      </c>
      <c r="S103" s="36">
        <v>35565</v>
      </c>
      <c r="T103" s="36">
        <v>41051</v>
      </c>
      <c r="U103" s="36">
        <v>43436</v>
      </c>
      <c r="V103" s="36">
        <v>45656</v>
      </c>
      <c r="W103" s="36">
        <v>41885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7891</v>
      </c>
      <c r="D126" s="52">
        <v>7893</v>
      </c>
      <c r="E126" s="52">
        <v>7906</v>
      </c>
      <c r="F126" s="52">
        <v>7939</v>
      </c>
      <c r="G126" s="52">
        <v>7999</v>
      </c>
      <c r="H126" s="52">
        <v>8103</v>
      </c>
      <c r="I126" s="52">
        <v>8254</v>
      </c>
      <c r="J126" s="52">
        <v>8470</v>
      </c>
      <c r="K126" s="52">
        <v>8756</v>
      </c>
      <c r="L126" s="52">
        <v>9133</v>
      </c>
      <c r="M126" s="52">
        <v>9601</v>
      </c>
      <c r="N126" s="52">
        <v>10177</v>
      </c>
      <c r="O126" s="52">
        <v>9296</v>
      </c>
      <c r="P126" s="52">
        <v>3801</v>
      </c>
      <c r="Q126" s="52">
        <v>4761</v>
      </c>
      <c r="R126" s="52">
        <v>5852</v>
      </c>
      <c r="S126" s="52">
        <v>7100</v>
      </c>
      <c r="T126" s="52">
        <v>6949</v>
      </c>
      <c r="U126" s="52">
        <v>7217</v>
      </c>
      <c r="V126" s="52">
        <v>7454</v>
      </c>
      <c r="W126" s="52">
        <v>7192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272</v>
      </c>
      <c r="D129" s="52">
        <v>273</v>
      </c>
      <c r="E129" s="52">
        <v>283</v>
      </c>
      <c r="F129" s="52">
        <v>304</v>
      </c>
      <c r="G129" s="52">
        <v>356</v>
      </c>
      <c r="H129" s="52">
        <v>431</v>
      </c>
      <c r="I129" s="52">
        <v>390</v>
      </c>
      <c r="J129" s="52">
        <v>459</v>
      </c>
      <c r="K129" s="52">
        <v>710</v>
      </c>
      <c r="L129" s="52">
        <v>789</v>
      </c>
      <c r="M129" s="52">
        <v>897</v>
      </c>
      <c r="N129" s="52">
        <v>1118</v>
      </c>
      <c r="O129" s="52">
        <v>1547</v>
      </c>
      <c r="P129" s="52">
        <v>1574</v>
      </c>
      <c r="Q129" s="52">
        <v>1842</v>
      </c>
      <c r="R129" s="52">
        <v>2063</v>
      </c>
      <c r="S129" s="52">
        <v>2187</v>
      </c>
      <c r="T129" s="52">
        <v>2434</v>
      </c>
      <c r="U129" s="52">
        <v>2513</v>
      </c>
      <c r="V129" s="52">
        <v>2578</v>
      </c>
      <c r="W129" s="52">
        <v>2520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5789</v>
      </c>
      <c r="D131" s="52">
        <v>5791</v>
      </c>
      <c r="E131" s="52">
        <v>5799</v>
      </c>
      <c r="F131" s="52">
        <v>5823</v>
      </c>
      <c r="G131" s="52">
        <v>5870</v>
      </c>
      <c r="H131" s="52">
        <v>5942</v>
      </c>
      <c r="I131" s="52">
        <v>6361</v>
      </c>
      <c r="J131" s="52">
        <v>8125</v>
      </c>
      <c r="K131" s="52">
        <v>8250</v>
      </c>
      <c r="L131" s="52">
        <v>8610</v>
      </c>
      <c r="M131" s="52">
        <v>9035</v>
      </c>
      <c r="N131" s="52">
        <v>9562</v>
      </c>
      <c r="O131" s="52">
        <v>8678</v>
      </c>
      <c r="P131" s="52">
        <v>3236</v>
      </c>
      <c r="Q131" s="52">
        <v>4392</v>
      </c>
      <c r="R131" s="52">
        <v>5368</v>
      </c>
      <c r="S131" s="52">
        <v>6643</v>
      </c>
      <c r="T131" s="52">
        <v>6643</v>
      </c>
      <c r="U131" s="52">
        <v>7130</v>
      </c>
      <c r="V131" s="52">
        <v>7375</v>
      </c>
      <c r="W131" s="52">
        <v>7140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15</v>
      </c>
      <c r="D132" s="52">
        <v>15</v>
      </c>
      <c r="E132" s="52">
        <v>15</v>
      </c>
      <c r="F132" s="52">
        <v>16</v>
      </c>
      <c r="G132" s="52">
        <v>15</v>
      </c>
      <c r="H132" s="52">
        <v>15</v>
      </c>
      <c r="I132" s="52">
        <v>16</v>
      </c>
      <c r="J132" s="52">
        <v>20</v>
      </c>
      <c r="K132" s="52">
        <v>24</v>
      </c>
      <c r="L132" s="52">
        <v>25</v>
      </c>
      <c r="M132" s="52">
        <v>23</v>
      </c>
      <c r="N132" s="52">
        <v>23</v>
      </c>
      <c r="O132" s="52">
        <v>23</v>
      </c>
      <c r="P132" s="52">
        <v>6</v>
      </c>
      <c r="Q132" s="52">
        <v>14</v>
      </c>
      <c r="R132" s="52">
        <v>15</v>
      </c>
      <c r="S132" s="52">
        <v>23</v>
      </c>
      <c r="T132" s="52">
        <v>30</v>
      </c>
      <c r="U132" s="52">
        <v>37</v>
      </c>
      <c r="V132" s="52">
        <v>28</v>
      </c>
      <c r="W132" s="52">
        <v>29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3257</v>
      </c>
      <c r="D135" s="52">
        <v>3264</v>
      </c>
      <c r="E135" s="52">
        <v>3304</v>
      </c>
      <c r="F135" s="52">
        <v>3414</v>
      </c>
      <c r="G135" s="52">
        <v>3623</v>
      </c>
      <c r="H135" s="52">
        <v>3973</v>
      </c>
      <c r="I135" s="52">
        <v>2550</v>
      </c>
      <c r="J135" s="52">
        <v>2002</v>
      </c>
      <c r="K135" s="52">
        <v>3005</v>
      </c>
      <c r="L135" s="52">
        <v>2989</v>
      </c>
      <c r="M135" s="52">
        <v>3131</v>
      </c>
      <c r="N135" s="52">
        <v>3484</v>
      </c>
      <c r="O135" s="52">
        <v>3881</v>
      </c>
      <c r="P135" s="52">
        <v>2442</v>
      </c>
      <c r="Q135" s="52">
        <v>1012</v>
      </c>
      <c r="R135" s="52">
        <v>1641</v>
      </c>
      <c r="S135" s="52">
        <v>1321</v>
      </c>
      <c r="T135" s="52">
        <v>1629</v>
      </c>
      <c r="U135" s="52">
        <v>2780</v>
      </c>
      <c r="V135" s="52">
        <v>2500</v>
      </c>
      <c r="W135" s="52">
        <v>613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917</v>
      </c>
      <c r="D136" s="52">
        <v>919</v>
      </c>
      <c r="E136" s="52">
        <v>934</v>
      </c>
      <c r="F136" s="52">
        <v>970</v>
      </c>
      <c r="G136" s="52">
        <v>1042</v>
      </c>
      <c r="H136" s="52">
        <v>1158</v>
      </c>
      <c r="I136" s="52">
        <v>786</v>
      </c>
      <c r="J136" s="52">
        <v>660</v>
      </c>
      <c r="K136" s="52">
        <v>984</v>
      </c>
      <c r="L136" s="52">
        <v>943</v>
      </c>
      <c r="M136" s="52">
        <v>984</v>
      </c>
      <c r="N136" s="52">
        <v>1076</v>
      </c>
      <c r="O136" s="52">
        <v>1200</v>
      </c>
      <c r="P136" s="52">
        <v>943</v>
      </c>
      <c r="Q136" s="52">
        <v>545</v>
      </c>
      <c r="R136" s="52">
        <v>825</v>
      </c>
      <c r="S136" s="52">
        <v>838</v>
      </c>
      <c r="T136" s="52">
        <v>727</v>
      </c>
      <c r="U136" s="52">
        <v>1089</v>
      </c>
      <c r="V136" s="52">
        <v>1132</v>
      </c>
      <c r="W136" s="52">
        <v>326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6716</v>
      </c>
      <c r="D140" s="52">
        <v>6728</v>
      </c>
      <c r="E140" s="52">
        <v>6805</v>
      </c>
      <c r="F140" s="52">
        <v>7012</v>
      </c>
      <c r="G140" s="52">
        <v>7393</v>
      </c>
      <c r="H140" s="52">
        <v>8018</v>
      </c>
      <c r="I140" s="52">
        <v>4930</v>
      </c>
      <c r="J140" s="52">
        <v>4465</v>
      </c>
      <c r="K140" s="52">
        <v>5328</v>
      </c>
      <c r="L140" s="52">
        <v>5193</v>
      </c>
      <c r="M140" s="52">
        <v>5618</v>
      </c>
      <c r="N140" s="52">
        <v>6346</v>
      </c>
      <c r="O140" s="52">
        <v>6382</v>
      </c>
      <c r="P140" s="52">
        <v>4542</v>
      </c>
      <c r="Q140" s="52">
        <v>5177</v>
      </c>
      <c r="R140" s="52">
        <v>5827</v>
      </c>
      <c r="S140" s="52">
        <v>6057</v>
      </c>
      <c r="T140" s="52">
        <v>4844</v>
      </c>
      <c r="U140" s="52">
        <v>4275</v>
      </c>
      <c r="V140" s="52">
        <v>4091</v>
      </c>
      <c r="W140" s="52">
        <v>4059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9067</v>
      </c>
      <c r="D141" s="36">
        <v>9085</v>
      </c>
      <c r="E141" s="36">
        <v>9218</v>
      </c>
      <c r="F141" s="36">
        <v>9566</v>
      </c>
      <c r="G141" s="36">
        <v>10248</v>
      </c>
      <c r="H141" s="36">
        <v>11398</v>
      </c>
      <c r="I141" s="36">
        <v>7699</v>
      </c>
      <c r="J141" s="36">
        <v>8150</v>
      </c>
      <c r="K141" s="36">
        <v>9712</v>
      </c>
      <c r="L141" s="36">
        <v>9905</v>
      </c>
      <c r="M141" s="36">
        <v>10459</v>
      </c>
      <c r="N141" s="36">
        <v>10894</v>
      </c>
      <c r="O141" s="36">
        <v>9747</v>
      </c>
      <c r="P141" s="36">
        <v>6470</v>
      </c>
      <c r="Q141" s="36">
        <v>6829</v>
      </c>
      <c r="R141" s="36">
        <v>7603</v>
      </c>
      <c r="S141" s="36">
        <v>8184</v>
      </c>
      <c r="T141" s="36">
        <v>8651</v>
      </c>
      <c r="U141" s="36">
        <v>8661</v>
      </c>
      <c r="V141" s="36">
        <v>9137</v>
      </c>
      <c r="W141" s="36">
        <v>8907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313</v>
      </c>
      <c r="D145" s="52">
        <v>313</v>
      </c>
      <c r="E145" s="52">
        <v>313</v>
      </c>
      <c r="F145" s="52">
        <v>317</v>
      </c>
      <c r="G145" s="52">
        <v>322</v>
      </c>
      <c r="H145" s="52">
        <v>331</v>
      </c>
      <c r="I145" s="52">
        <v>351</v>
      </c>
      <c r="J145" s="52">
        <v>381</v>
      </c>
      <c r="K145" s="52">
        <v>428</v>
      </c>
      <c r="L145" s="52">
        <v>495</v>
      </c>
      <c r="M145" s="52">
        <v>589</v>
      </c>
      <c r="N145" s="52">
        <v>711</v>
      </c>
      <c r="O145" s="52">
        <v>820</v>
      </c>
      <c r="P145" s="52">
        <v>797</v>
      </c>
      <c r="Q145" s="52">
        <v>1104</v>
      </c>
      <c r="R145" s="52">
        <v>1487</v>
      </c>
      <c r="S145" s="52">
        <v>1985</v>
      </c>
      <c r="T145" s="52">
        <v>2521</v>
      </c>
      <c r="U145" s="52">
        <v>3129</v>
      </c>
      <c r="V145" s="52">
        <v>3805</v>
      </c>
      <c r="W145" s="52">
        <v>4491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108</v>
      </c>
      <c r="D147" s="52">
        <v>108</v>
      </c>
      <c r="E147" s="52">
        <v>110</v>
      </c>
      <c r="F147" s="52">
        <v>118</v>
      </c>
      <c r="G147" s="52">
        <v>128</v>
      </c>
      <c r="H147" s="52">
        <v>151</v>
      </c>
      <c r="I147" s="52">
        <v>121</v>
      </c>
      <c r="J147" s="52">
        <v>145</v>
      </c>
      <c r="K147" s="52">
        <v>397</v>
      </c>
      <c r="L147" s="52">
        <v>535</v>
      </c>
      <c r="M147" s="52">
        <v>681</v>
      </c>
      <c r="N147" s="52">
        <v>1612</v>
      </c>
      <c r="O147" s="52">
        <v>2207</v>
      </c>
      <c r="P147" s="52">
        <v>3248</v>
      </c>
      <c r="Q147" s="52">
        <v>3415</v>
      </c>
      <c r="R147" s="52">
        <v>5277</v>
      </c>
      <c r="S147" s="52">
        <v>5474</v>
      </c>
      <c r="T147" s="52">
        <v>5693</v>
      </c>
      <c r="U147" s="52">
        <v>5574</v>
      </c>
      <c r="V147" s="52">
        <v>7230</v>
      </c>
      <c r="W147" s="52">
        <v>9539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81</v>
      </c>
      <c r="D149" s="52">
        <v>81</v>
      </c>
      <c r="E149" s="52">
        <v>83</v>
      </c>
      <c r="F149" s="52">
        <v>87</v>
      </c>
      <c r="G149" s="52">
        <v>93</v>
      </c>
      <c r="H149" s="52">
        <v>109</v>
      </c>
      <c r="I149" s="52">
        <v>79</v>
      </c>
      <c r="J149" s="52">
        <v>81</v>
      </c>
      <c r="K149" s="52">
        <v>117</v>
      </c>
      <c r="L149" s="52">
        <v>136</v>
      </c>
      <c r="M149" s="52">
        <v>147</v>
      </c>
      <c r="N149" s="52">
        <v>183</v>
      </c>
      <c r="O149" s="52">
        <v>217</v>
      </c>
      <c r="P149" s="52">
        <v>244</v>
      </c>
      <c r="Q149" s="52">
        <v>295</v>
      </c>
      <c r="R149" s="52">
        <v>356</v>
      </c>
      <c r="S149" s="52">
        <v>404</v>
      </c>
      <c r="T149" s="52">
        <v>463</v>
      </c>
      <c r="U149" s="52">
        <v>545</v>
      </c>
      <c r="V149" s="52">
        <v>610</v>
      </c>
      <c r="W149" s="52">
        <v>718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1</v>
      </c>
      <c r="R150" s="52">
        <v>3</v>
      </c>
      <c r="S150" s="52">
        <v>2</v>
      </c>
      <c r="T150" s="52">
        <v>2</v>
      </c>
      <c r="U150" s="52">
        <v>3</v>
      </c>
      <c r="V150" s="52">
        <v>1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425</v>
      </c>
      <c r="D153" s="52">
        <v>425</v>
      </c>
      <c r="E153" s="52">
        <v>432</v>
      </c>
      <c r="F153" s="52">
        <v>451</v>
      </c>
      <c r="G153" s="52">
        <v>496</v>
      </c>
      <c r="H153" s="52">
        <v>578</v>
      </c>
      <c r="I153" s="52">
        <v>465</v>
      </c>
      <c r="J153" s="52">
        <v>591</v>
      </c>
      <c r="K153" s="52">
        <v>861</v>
      </c>
      <c r="L153" s="52">
        <v>1163</v>
      </c>
      <c r="M153" s="52">
        <v>1498</v>
      </c>
      <c r="N153" s="52">
        <v>1899</v>
      </c>
      <c r="O153" s="52">
        <v>2213</v>
      </c>
      <c r="P153" s="52">
        <v>2475</v>
      </c>
      <c r="Q153" s="52">
        <v>2959</v>
      </c>
      <c r="R153" s="52">
        <v>3723</v>
      </c>
      <c r="S153" s="52">
        <v>4643</v>
      </c>
      <c r="T153" s="52">
        <v>6055</v>
      </c>
      <c r="U153" s="52">
        <v>7194</v>
      </c>
      <c r="V153" s="52">
        <v>8474</v>
      </c>
      <c r="W153" s="52">
        <v>9355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120</v>
      </c>
      <c r="D154" s="52">
        <v>119</v>
      </c>
      <c r="E154" s="52">
        <v>122</v>
      </c>
      <c r="F154" s="52">
        <v>129</v>
      </c>
      <c r="G154" s="52">
        <v>142</v>
      </c>
      <c r="H154" s="52">
        <v>173</v>
      </c>
      <c r="I154" s="52">
        <v>143</v>
      </c>
      <c r="J154" s="52">
        <v>191</v>
      </c>
      <c r="K154" s="52">
        <v>270</v>
      </c>
      <c r="L154" s="52">
        <v>358</v>
      </c>
      <c r="M154" s="52">
        <v>476</v>
      </c>
      <c r="N154" s="52">
        <v>623</v>
      </c>
      <c r="O154" s="52">
        <v>799</v>
      </c>
      <c r="P154" s="52">
        <v>1018</v>
      </c>
      <c r="Q154" s="52">
        <v>1426</v>
      </c>
      <c r="R154" s="52">
        <v>1935</v>
      </c>
      <c r="S154" s="52">
        <v>2627</v>
      </c>
      <c r="T154" s="52">
        <v>3084</v>
      </c>
      <c r="U154" s="52">
        <v>3774</v>
      </c>
      <c r="V154" s="52">
        <v>4129</v>
      </c>
      <c r="W154" s="52">
        <v>4097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266</v>
      </c>
      <c r="D158" s="52">
        <v>267</v>
      </c>
      <c r="E158" s="52">
        <v>270</v>
      </c>
      <c r="F158" s="52">
        <v>282</v>
      </c>
      <c r="G158" s="52">
        <v>305</v>
      </c>
      <c r="H158" s="52">
        <v>346</v>
      </c>
      <c r="I158" s="52">
        <v>257</v>
      </c>
      <c r="J158" s="52">
        <v>301</v>
      </c>
      <c r="K158" s="52">
        <v>433</v>
      </c>
      <c r="L158" s="52">
        <v>583</v>
      </c>
      <c r="M158" s="52">
        <v>775</v>
      </c>
      <c r="N158" s="52">
        <v>1029</v>
      </c>
      <c r="O158" s="52">
        <v>1317</v>
      </c>
      <c r="P158" s="52">
        <v>1530</v>
      </c>
      <c r="Q158" s="52">
        <v>1951</v>
      </c>
      <c r="R158" s="52">
        <v>2434</v>
      </c>
      <c r="S158" s="52">
        <v>2974</v>
      </c>
      <c r="T158" s="52">
        <v>3310</v>
      </c>
      <c r="U158" s="52">
        <v>3735</v>
      </c>
      <c r="V158" s="52">
        <v>4070</v>
      </c>
      <c r="W158" s="52">
        <v>4435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360</v>
      </c>
      <c r="D159" s="36">
        <v>359</v>
      </c>
      <c r="E159" s="36">
        <v>367</v>
      </c>
      <c r="F159" s="36">
        <v>385</v>
      </c>
      <c r="G159" s="36">
        <v>429</v>
      </c>
      <c r="H159" s="36">
        <v>509</v>
      </c>
      <c r="I159" s="36">
        <v>428</v>
      </c>
      <c r="J159" s="36">
        <v>562</v>
      </c>
      <c r="K159" s="36">
        <v>812</v>
      </c>
      <c r="L159" s="36">
        <v>1080</v>
      </c>
      <c r="M159" s="36">
        <v>1354</v>
      </c>
      <c r="N159" s="36">
        <v>1672</v>
      </c>
      <c r="O159" s="36">
        <v>1917</v>
      </c>
      <c r="P159" s="36">
        <v>2206</v>
      </c>
      <c r="Q159" s="36">
        <v>2745</v>
      </c>
      <c r="R159" s="36">
        <v>3580</v>
      </c>
      <c r="S159" s="36">
        <v>4698</v>
      </c>
      <c r="T159" s="36">
        <v>6305</v>
      </c>
      <c r="U159" s="36">
        <v>7772</v>
      </c>
      <c r="V159" s="36">
        <v>9149</v>
      </c>
      <c r="W159" s="36">
        <v>9745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823</v>
      </c>
      <c r="D163" s="52">
        <v>823</v>
      </c>
      <c r="E163" s="52">
        <v>827</v>
      </c>
      <c r="F163" s="52">
        <v>834</v>
      </c>
      <c r="G163" s="52">
        <v>847</v>
      </c>
      <c r="H163" s="52">
        <v>875</v>
      </c>
      <c r="I163" s="52">
        <v>909</v>
      </c>
      <c r="J163" s="52">
        <v>955</v>
      </c>
      <c r="K163" s="52">
        <v>1016</v>
      </c>
      <c r="L163" s="52">
        <v>1091</v>
      </c>
      <c r="M163" s="52">
        <v>1187</v>
      </c>
      <c r="N163" s="52">
        <v>1298</v>
      </c>
      <c r="O163" s="52">
        <v>1270</v>
      </c>
      <c r="P163" s="52">
        <v>772</v>
      </c>
      <c r="Q163" s="52">
        <v>950</v>
      </c>
      <c r="R163" s="52">
        <v>1162</v>
      </c>
      <c r="S163" s="52">
        <v>1404</v>
      </c>
      <c r="T163" s="52">
        <v>1417</v>
      </c>
      <c r="U163" s="52">
        <v>1229</v>
      </c>
      <c r="V163" s="52">
        <v>1133</v>
      </c>
      <c r="W163" s="52">
        <v>1164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142</v>
      </c>
      <c r="D165" s="52">
        <v>142</v>
      </c>
      <c r="E165" s="52">
        <v>146</v>
      </c>
      <c r="F165" s="52">
        <v>158</v>
      </c>
      <c r="G165" s="52">
        <v>180</v>
      </c>
      <c r="H165" s="52">
        <v>220</v>
      </c>
      <c r="I165" s="52">
        <v>196</v>
      </c>
      <c r="J165" s="52">
        <v>221</v>
      </c>
      <c r="K165" s="52">
        <v>346</v>
      </c>
      <c r="L165" s="52">
        <v>408</v>
      </c>
      <c r="M165" s="52">
        <v>528</v>
      </c>
      <c r="N165" s="52">
        <v>514</v>
      </c>
      <c r="O165" s="52">
        <v>575</v>
      </c>
      <c r="P165" s="52">
        <v>707</v>
      </c>
      <c r="Q165" s="52">
        <v>828</v>
      </c>
      <c r="R165" s="52">
        <v>953</v>
      </c>
      <c r="S165" s="52">
        <v>920</v>
      </c>
      <c r="T165" s="52">
        <v>1059</v>
      </c>
      <c r="U165" s="52">
        <v>1178</v>
      </c>
      <c r="V165" s="52">
        <v>1404</v>
      </c>
      <c r="W165" s="52">
        <v>2625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214</v>
      </c>
      <c r="D167" s="52">
        <v>213</v>
      </c>
      <c r="E167" s="52">
        <v>219</v>
      </c>
      <c r="F167" s="52">
        <v>230</v>
      </c>
      <c r="G167" s="52">
        <v>252</v>
      </c>
      <c r="H167" s="52">
        <v>288</v>
      </c>
      <c r="I167" s="52">
        <v>207</v>
      </c>
      <c r="J167" s="52">
        <v>207</v>
      </c>
      <c r="K167" s="52">
        <v>261</v>
      </c>
      <c r="L167" s="52">
        <v>236</v>
      </c>
      <c r="M167" s="52">
        <v>175</v>
      </c>
      <c r="N167" s="52">
        <v>143</v>
      </c>
      <c r="O167" s="52">
        <v>146</v>
      </c>
      <c r="P167" s="52">
        <v>134</v>
      </c>
      <c r="Q167" s="52">
        <v>159</v>
      </c>
      <c r="R167" s="52">
        <v>181</v>
      </c>
      <c r="S167" s="52">
        <v>144</v>
      </c>
      <c r="T167" s="52">
        <v>127</v>
      </c>
      <c r="U167" s="52">
        <v>111</v>
      </c>
      <c r="V167" s="52">
        <v>130</v>
      </c>
      <c r="W167" s="52">
        <v>132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0</v>
      </c>
      <c r="E168" s="52">
        <v>1</v>
      </c>
      <c r="F168" s="52">
        <v>0</v>
      </c>
      <c r="G168" s="52">
        <v>1</v>
      </c>
      <c r="H168" s="52">
        <v>1</v>
      </c>
      <c r="I168" s="52">
        <v>0</v>
      </c>
      <c r="J168" s="52">
        <v>0</v>
      </c>
      <c r="K168" s="52">
        <v>3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1118</v>
      </c>
      <c r="D171" s="52">
        <v>1120</v>
      </c>
      <c r="E171" s="52">
        <v>1140</v>
      </c>
      <c r="F171" s="52">
        <v>1201</v>
      </c>
      <c r="G171" s="52">
        <v>1319</v>
      </c>
      <c r="H171" s="52">
        <v>1517</v>
      </c>
      <c r="I171" s="52">
        <v>1138</v>
      </c>
      <c r="J171" s="52">
        <v>1274</v>
      </c>
      <c r="K171" s="52">
        <v>1619</v>
      </c>
      <c r="L171" s="52">
        <v>1744</v>
      </c>
      <c r="M171" s="52">
        <v>1620</v>
      </c>
      <c r="N171" s="52">
        <v>1560</v>
      </c>
      <c r="O171" s="52">
        <v>1496</v>
      </c>
      <c r="P171" s="52">
        <v>1309</v>
      </c>
      <c r="Q171" s="52">
        <v>1473</v>
      </c>
      <c r="R171" s="52">
        <v>1664</v>
      </c>
      <c r="S171" s="52">
        <v>1557</v>
      </c>
      <c r="T171" s="52">
        <v>1573</v>
      </c>
      <c r="U171" s="52">
        <v>1479</v>
      </c>
      <c r="V171" s="52">
        <v>1697</v>
      </c>
      <c r="W171" s="52">
        <v>1904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315</v>
      </c>
      <c r="D172" s="52">
        <v>314</v>
      </c>
      <c r="E172" s="52">
        <v>324</v>
      </c>
      <c r="F172" s="52">
        <v>342</v>
      </c>
      <c r="G172" s="52">
        <v>382</v>
      </c>
      <c r="H172" s="52">
        <v>448</v>
      </c>
      <c r="I172" s="52">
        <v>355</v>
      </c>
      <c r="J172" s="52">
        <v>420</v>
      </c>
      <c r="K172" s="52">
        <v>528</v>
      </c>
      <c r="L172" s="52">
        <v>561</v>
      </c>
      <c r="M172" s="52">
        <v>516</v>
      </c>
      <c r="N172" s="52">
        <v>491</v>
      </c>
      <c r="O172" s="52">
        <v>512</v>
      </c>
      <c r="P172" s="52">
        <v>519</v>
      </c>
      <c r="Q172" s="52">
        <v>672</v>
      </c>
      <c r="R172" s="52">
        <v>822</v>
      </c>
      <c r="S172" s="52">
        <v>929</v>
      </c>
      <c r="T172" s="52">
        <v>759</v>
      </c>
      <c r="U172" s="52">
        <v>787</v>
      </c>
      <c r="V172" s="52">
        <v>826</v>
      </c>
      <c r="W172" s="52">
        <v>841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701</v>
      </c>
      <c r="D176" s="52">
        <v>702</v>
      </c>
      <c r="E176" s="52">
        <v>715</v>
      </c>
      <c r="F176" s="52">
        <v>745</v>
      </c>
      <c r="G176" s="52">
        <v>812</v>
      </c>
      <c r="H176" s="52">
        <v>917</v>
      </c>
      <c r="I176" s="52">
        <v>647</v>
      </c>
      <c r="J176" s="52">
        <v>666</v>
      </c>
      <c r="K176" s="52">
        <v>847</v>
      </c>
      <c r="L176" s="52">
        <v>873</v>
      </c>
      <c r="M176" s="52">
        <v>800</v>
      </c>
      <c r="N176" s="52">
        <v>818</v>
      </c>
      <c r="O176" s="52">
        <v>866</v>
      </c>
      <c r="P176" s="52">
        <v>821</v>
      </c>
      <c r="Q176" s="52">
        <v>1003</v>
      </c>
      <c r="R176" s="52">
        <v>1165</v>
      </c>
      <c r="S176" s="52">
        <v>1132</v>
      </c>
      <c r="T176" s="52">
        <v>865</v>
      </c>
      <c r="U176" s="52">
        <v>784</v>
      </c>
      <c r="V176" s="52">
        <v>819</v>
      </c>
      <c r="W176" s="52">
        <v>895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946</v>
      </c>
      <c r="D177" s="36">
        <v>949</v>
      </c>
      <c r="E177" s="36">
        <v>966</v>
      </c>
      <c r="F177" s="36">
        <v>1027</v>
      </c>
      <c r="G177" s="36">
        <v>1145</v>
      </c>
      <c r="H177" s="36">
        <v>1336</v>
      </c>
      <c r="I177" s="36">
        <v>1059</v>
      </c>
      <c r="J177" s="36">
        <v>1235</v>
      </c>
      <c r="K177" s="36">
        <v>1568</v>
      </c>
      <c r="L177" s="36">
        <v>1677</v>
      </c>
      <c r="M177" s="36">
        <v>1512</v>
      </c>
      <c r="N177" s="36">
        <v>1376</v>
      </c>
      <c r="O177" s="36">
        <v>1290</v>
      </c>
      <c r="P177" s="36">
        <v>1140</v>
      </c>
      <c r="Q177" s="36">
        <v>1305</v>
      </c>
      <c r="R177" s="36">
        <v>1498</v>
      </c>
      <c r="S177" s="36">
        <v>1508</v>
      </c>
      <c r="T177" s="36">
        <v>1603</v>
      </c>
      <c r="U177" s="36">
        <v>1593</v>
      </c>
      <c r="V177" s="36">
        <v>1836</v>
      </c>
      <c r="W177" s="36">
        <v>1978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1757</v>
      </c>
      <c r="D26" s="52">
        <v>1668</v>
      </c>
      <c r="E26" s="52">
        <v>1498</v>
      </c>
      <c r="F26" s="52">
        <v>1246</v>
      </c>
      <c r="G26" s="52">
        <v>1</v>
      </c>
      <c r="H26" s="52">
        <v>0</v>
      </c>
      <c r="I26" s="52">
        <v>590</v>
      </c>
      <c r="J26" s="52">
        <v>1283</v>
      </c>
      <c r="K26" s="52">
        <v>1088</v>
      </c>
      <c r="L26" s="52">
        <v>1253</v>
      </c>
      <c r="M26" s="52">
        <v>1527</v>
      </c>
      <c r="N26" s="52">
        <v>841</v>
      </c>
      <c r="O26" s="52">
        <v>1416</v>
      </c>
      <c r="P26" s="52">
        <v>589</v>
      </c>
      <c r="Q26" s="52">
        <v>1067</v>
      </c>
      <c r="R26" s="52">
        <v>1313</v>
      </c>
      <c r="S26" s="52">
        <v>1140</v>
      </c>
      <c r="T26" s="52">
        <v>959</v>
      </c>
      <c r="U26" s="52">
        <v>0</v>
      </c>
      <c r="V26" s="52">
        <v>0</v>
      </c>
      <c r="W26" s="52">
        <v>301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128</v>
      </c>
      <c r="D29" s="52">
        <v>151</v>
      </c>
      <c r="E29" s="52">
        <v>148</v>
      </c>
      <c r="F29" s="52">
        <v>148</v>
      </c>
      <c r="G29" s="52">
        <v>108</v>
      </c>
      <c r="H29" s="52">
        <v>61</v>
      </c>
      <c r="I29" s="52">
        <v>75</v>
      </c>
      <c r="J29" s="52">
        <v>186</v>
      </c>
      <c r="K29" s="52">
        <v>232</v>
      </c>
      <c r="L29" s="52">
        <v>356</v>
      </c>
      <c r="M29" s="52">
        <v>403</v>
      </c>
      <c r="N29" s="52">
        <v>435</v>
      </c>
      <c r="O29" s="52">
        <v>379</v>
      </c>
      <c r="P29" s="52">
        <v>347</v>
      </c>
      <c r="Q29" s="52">
        <v>456</v>
      </c>
      <c r="R29" s="52">
        <v>660</v>
      </c>
      <c r="S29" s="52">
        <v>720</v>
      </c>
      <c r="T29" s="52">
        <v>550</v>
      </c>
      <c r="U29" s="52">
        <v>409</v>
      </c>
      <c r="V29" s="52">
        <v>74</v>
      </c>
      <c r="W29" s="52">
        <v>152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442</v>
      </c>
      <c r="D31" s="52">
        <v>374</v>
      </c>
      <c r="E31" s="52">
        <v>257</v>
      </c>
      <c r="F31" s="52">
        <v>183</v>
      </c>
      <c r="G31" s="52">
        <v>103</v>
      </c>
      <c r="H31" s="52">
        <v>100</v>
      </c>
      <c r="I31" s="52">
        <v>139</v>
      </c>
      <c r="J31" s="52">
        <v>189</v>
      </c>
      <c r="K31" s="52">
        <v>177</v>
      </c>
      <c r="L31" s="52">
        <v>139</v>
      </c>
      <c r="M31" s="52">
        <v>124</v>
      </c>
      <c r="N31" s="52">
        <v>46</v>
      </c>
      <c r="O31" s="52">
        <v>64</v>
      </c>
      <c r="P31" s="52">
        <v>64</v>
      </c>
      <c r="Q31" s="52">
        <v>137</v>
      </c>
      <c r="R31" s="52">
        <v>184</v>
      </c>
      <c r="S31" s="52">
        <v>129</v>
      </c>
      <c r="T31" s="52">
        <v>87</v>
      </c>
      <c r="U31" s="52">
        <v>25</v>
      </c>
      <c r="V31" s="52">
        <v>7</v>
      </c>
      <c r="W31" s="52">
        <v>65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3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1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2011</v>
      </c>
      <c r="D35" s="52">
        <v>2029</v>
      </c>
      <c r="E35" s="52">
        <v>2005</v>
      </c>
      <c r="F35" s="52">
        <v>2020</v>
      </c>
      <c r="G35" s="52">
        <v>966</v>
      </c>
      <c r="H35" s="52">
        <v>1334</v>
      </c>
      <c r="I35" s="52">
        <v>1321</v>
      </c>
      <c r="J35" s="52">
        <v>1595</v>
      </c>
      <c r="K35" s="52">
        <v>1256</v>
      </c>
      <c r="L35" s="52">
        <v>1576</v>
      </c>
      <c r="M35" s="52">
        <v>1377</v>
      </c>
      <c r="N35" s="52">
        <v>842</v>
      </c>
      <c r="O35" s="52">
        <v>1191</v>
      </c>
      <c r="P35" s="52">
        <v>791</v>
      </c>
      <c r="Q35" s="52">
        <v>1453</v>
      </c>
      <c r="R35" s="52">
        <v>1633</v>
      </c>
      <c r="S35" s="52">
        <v>1434</v>
      </c>
      <c r="T35" s="52">
        <v>1355</v>
      </c>
      <c r="U35" s="52">
        <v>700</v>
      </c>
      <c r="V35" s="52">
        <v>272</v>
      </c>
      <c r="W35" s="52">
        <v>967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703</v>
      </c>
      <c r="D36" s="52">
        <v>665</v>
      </c>
      <c r="E36" s="52">
        <v>680</v>
      </c>
      <c r="F36" s="52">
        <v>594</v>
      </c>
      <c r="G36" s="52">
        <v>299</v>
      </c>
      <c r="H36" s="52">
        <v>340</v>
      </c>
      <c r="I36" s="52">
        <v>465</v>
      </c>
      <c r="J36" s="52">
        <v>490</v>
      </c>
      <c r="K36" s="52">
        <v>1029</v>
      </c>
      <c r="L36" s="52">
        <v>665</v>
      </c>
      <c r="M36" s="52">
        <v>862</v>
      </c>
      <c r="N36" s="52">
        <v>525</v>
      </c>
      <c r="O36" s="52">
        <v>511</v>
      </c>
      <c r="P36" s="52">
        <v>368</v>
      </c>
      <c r="Q36" s="52">
        <v>524</v>
      </c>
      <c r="R36" s="52">
        <v>736</v>
      </c>
      <c r="S36" s="52">
        <v>760</v>
      </c>
      <c r="T36" s="52">
        <v>652</v>
      </c>
      <c r="U36" s="52">
        <v>265</v>
      </c>
      <c r="V36" s="52">
        <v>113</v>
      </c>
      <c r="W36" s="52">
        <v>427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1209</v>
      </c>
      <c r="D40" s="52">
        <v>1061</v>
      </c>
      <c r="E40" s="52">
        <v>922</v>
      </c>
      <c r="F40" s="52">
        <v>864</v>
      </c>
      <c r="G40" s="52">
        <v>554</v>
      </c>
      <c r="H40" s="52">
        <v>624</v>
      </c>
      <c r="I40" s="52">
        <v>788</v>
      </c>
      <c r="J40" s="52">
        <v>944</v>
      </c>
      <c r="K40" s="52">
        <v>1358</v>
      </c>
      <c r="L40" s="52">
        <v>975</v>
      </c>
      <c r="M40" s="52">
        <v>904</v>
      </c>
      <c r="N40" s="52">
        <v>417</v>
      </c>
      <c r="O40" s="52">
        <v>549</v>
      </c>
      <c r="P40" s="52">
        <v>373</v>
      </c>
      <c r="Q40" s="52">
        <v>630</v>
      </c>
      <c r="R40" s="52">
        <v>858</v>
      </c>
      <c r="S40" s="52">
        <v>851</v>
      </c>
      <c r="T40" s="52">
        <v>650</v>
      </c>
      <c r="U40" s="52">
        <v>268</v>
      </c>
      <c r="V40" s="52">
        <v>115</v>
      </c>
      <c r="W40" s="52">
        <v>409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1947</v>
      </c>
      <c r="D41" s="36">
        <v>2010</v>
      </c>
      <c r="E41" s="36">
        <v>2021</v>
      </c>
      <c r="F41" s="36">
        <v>1936</v>
      </c>
      <c r="G41" s="36">
        <v>812</v>
      </c>
      <c r="H41" s="36">
        <v>1141</v>
      </c>
      <c r="I41" s="36">
        <v>1146</v>
      </c>
      <c r="J41" s="36">
        <v>1330</v>
      </c>
      <c r="K41" s="36">
        <v>1107</v>
      </c>
      <c r="L41" s="36">
        <v>1407</v>
      </c>
      <c r="M41" s="36">
        <v>1463</v>
      </c>
      <c r="N41" s="36">
        <v>992</v>
      </c>
      <c r="O41" s="36">
        <v>1219</v>
      </c>
      <c r="P41" s="36">
        <v>854</v>
      </c>
      <c r="Q41" s="36">
        <v>1482</v>
      </c>
      <c r="R41" s="36">
        <v>1703</v>
      </c>
      <c r="S41" s="36">
        <v>1465</v>
      </c>
      <c r="T41" s="36">
        <v>1457</v>
      </c>
      <c r="U41" s="36">
        <v>725</v>
      </c>
      <c r="V41" s="36">
        <v>282</v>
      </c>
      <c r="W41" s="36">
        <v>1036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18089</v>
      </c>
      <c r="D45" s="52">
        <v>16278</v>
      </c>
      <c r="E45" s="52">
        <v>20964</v>
      </c>
      <c r="F45" s="52">
        <v>13942</v>
      </c>
      <c r="G45" s="52">
        <v>2</v>
      </c>
      <c r="H45" s="52">
        <v>1950</v>
      </c>
      <c r="I45" s="52">
        <v>0</v>
      </c>
      <c r="J45" s="52">
        <v>11976</v>
      </c>
      <c r="K45" s="52">
        <v>15456</v>
      </c>
      <c r="L45" s="52">
        <v>18178</v>
      </c>
      <c r="M45" s="52">
        <v>7821</v>
      </c>
      <c r="N45" s="52">
        <v>8928</v>
      </c>
      <c r="O45" s="52">
        <v>5060</v>
      </c>
      <c r="P45" s="52">
        <v>0</v>
      </c>
      <c r="Q45" s="52">
        <v>0</v>
      </c>
      <c r="R45" s="52">
        <v>553</v>
      </c>
      <c r="S45" s="52">
        <v>8255</v>
      </c>
      <c r="T45" s="52">
        <v>12338</v>
      </c>
      <c r="U45" s="52">
        <v>11239</v>
      </c>
      <c r="V45" s="52">
        <v>3531</v>
      </c>
      <c r="W45" s="52">
        <v>2328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1509</v>
      </c>
      <c r="D48" s="52">
        <v>1720</v>
      </c>
      <c r="E48" s="52">
        <v>1713</v>
      </c>
      <c r="F48" s="52">
        <v>1743</v>
      </c>
      <c r="G48" s="52">
        <v>1407</v>
      </c>
      <c r="H48" s="52">
        <v>858</v>
      </c>
      <c r="I48" s="52">
        <v>360</v>
      </c>
      <c r="J48" s="52">
        <v>1627</v>
      </c>
      <c r="K48" s="52">
        <v>2268</v>
      </c>
      <c r="L48" s="52">
        <v>4670</v>
      </c>
      <c r="M48" s="52">
        <v>4318</v>
      </c>
      <c r="N48" s="52">
        <v>4318</v>
      </c>
      <c r="O48" s="52">
        <v>2729</v>
      </c>
      <c r="P48" s="52">
        <v>1549</v>
      </c>
      <c r="Q48" s="52">
        <v>750</v>
      </c>
      <c r="R48" s="52">
        <v>635</v>
      </c>
      <c r="S48" s="52">
        <v>1598</v>
      </c>
      <c r="T48" s="52">
        <v>4348</v>
      </c>
      <c r="U48" s="52">
        <v>5380</v>
      </c>
      <c r="V48" s="52">
        <v>4714</v>
      </c>
      <c r="W48" s="52">
        <v>2377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12274</v>
      </c>
      <c r="D50" s="52">
        <v>12396</v>
      </c>
      <c r="E50" s="52">
        <v>11086</v>
      </c>
      <c r="F50" s="52">
        <v>9248</v>
      </c>
      <c r="G50" s="52">
        <v>1754</v>
      </c>
      <c r="H50" s="52">
        <v>55</v>
      </c>
      <c r="I50" s="52">
        <v>2224</v>
      </c>
      <c r="J50" s="52">
        <v>11970</v>
      </c>
      <c r="K50" s="52">
        <v>13557</v>
      </c>
      <c r="L50" s="52">
        <v>14618</v>
      </c>
      <c r="M50" s="52">
        <v>11793</v>
      </c>
      <c r="N50" s="52">
        <v>11697</v>
      </c>
      <c r="O50" s="52">
        <v>10351</v>
      </c>
      <c r="P50" s="52">
        <v>5647</v>
      </c>
      <c r="Q50" s="52">
        <v>6082</v>
      </c>
      <c r="R50" s="52">
        <v>4944</v>
      </c>
      <c r="S50" s="52">
        <v>6386</v>
      </c>
      <c r="T50" s="52">
        <v>8379</v>
      </c>
      <c r="U50" s="52">
        <v>7991</v>
      </c>
      <c r="V50" s="52">
        <v>4324</v>
      </c>
      <c r="W50" s="52">
        <v>3567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116</v>
      </c>
      <c r="E51" s="52">
        <v>26</v>
      </c>
      <c r="F51" s="52">
        <v>19</v>
      </c>
      <c r="G51" s="52">
        <v>0</v>
      </c>
      <c r="H51" s="52">
        <v>5</v>
      </c>
      <c r="I51" s="52">
        <v>0</v>
      </c>
      <c r="J51" s="52">
        <v>2</v>
      </c>
      <c r="K51" s="52">
        <v>117</v>
      </c>
      <c r="L51" s="52">
        <v>84</v>
      </c>
      <c r="M51" s="52">
        <v>0</v>
      </c>
      <c r="N51" s="52">
        <v>54</v>
      </c>
      <c r="O51" s="52">
        <v>10</v>
      </c>
      <c r="P51" s="52">
        <v>24</v>
      </c>
      <c r="Q51" s="52">
        <v>0</v>
      </c>
      <c r="R51" s="52">
        <v>0</v>
      </c>
      <c r="S51" s="52">
        <v>0</v>
      </c>
      <c r="T51" s="52">
        <v>37</v>
      </c>
      <c r="U51" s="52">
        <v>35</v>
      </c>
      <c r="V51" s="52">
        <v>31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8934</v>
      </c>
      <c r="D54" s="52">
        <v>7554</v>
      </c>
      <c r="E54" s="52">
        <v>12143</v>
      </c>
      <c r="F54" s="52">
        <v>8885</v>
      </c>
      <c r="G54" s="52">
        <v>5215</v>
      </c>
      <c r="H54" s="52">
        <v>8351</v>
      </c>
      <c r="I54" s="52">
        <v>2082</v>
      </c>
      <c r="J54" s="52">
        <v>5513</v>
      </c>
      <c r="K54" s="52">
        <v>6230</v>
      </c>
      <c r="L54" s="52">
        <v>8434</v>
      </c>
      <c r="M54" s="52">
        <v>5040</v>
      </c>
      <c r="N54" s="52">
        <v>3254</v>
      </c>
      <c r="O54" s="52">
        <v>1697</v>
      </c>
      <c r="P54" s="52">
        <v>1837</v>
      </c>
      <c r="Q54" s="52">
        <v>2911</v>
      </c>
      <c r="R54" s="52">
        <v>4908</v>
      </c>
      <c r="S54" s="52">
        <v>5925</v>
      </c>
      <c r="T54" s="52">
        <v>5678</v>
      </c>
      <c r="U54" s="52">
        <v>4158</v>
      </c>
      <c r="V54" s="52">
        <v>678</v>
      </c>
      <c r="W54" s="52">
        <v>1988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3125</v>
      </c>
      <c r="D55" s="52">
        <v>2477</v>
      </c>
      <c r="E55" s="52">
        <v>4126</v>
      </c>
      <c r="F55" s="52">
        <v>2613</v>
      </c>
      <c r="G55" s="52">
        <v>1623</v>
      </c>
      <c r="H55" s="52">
        <v>2125</v>
      </c>
      <c r="I55" s="52">
        <v>732</v>
      </c>
      <c r="J55" s="52">
        <v>1699</v>
      </c>
      <c r="K55" s="52">
        <v>5122</v>
      </c>
      <c r="L55" s="52">
        <v>3565</v>
      </c>
      <c r="M55" s="52">
        <v>3156</v>
      </c>
      <c r="N55" s="52">
        <v>2048</v>
      </c>
      <c r="O55" s="52">
        <v>731</v>
      </c>
      <c r="P55" s="52">
        <v>864</v>
      </c>
      <c r="Q55" s="52">
        <v>1056</v>
      </c>
      <c r="R55" s="52">
        <v>2202</v>
      </c>
      <c r="S55" s="52">
        <v>3189</v>
      </c>
      <c r="T55" s="52">
        <v>2749</v>
      </c>
      <c r="U55" s="52">
        <v>1544</v>
      </c>
      <c r="V55" s="52">
        <v>279</v>
      </c>
      <c r="W55" s="52">
        <v>866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13951</v>
      </c>
      <c r="D59" s="52">
        <v>11984</v>
      </c>
      <c r="E59" s="52">
        <v>12479</v>
      </c>
      <c r="F59" s="52">
        <v>10520</v>
      </c>
      <c r="G59" s="52">
        <v>8172</v>
      </c>
      <c r="H59" s="52">
        <v>10840</v>
      </c>
      <c r="I59" s="52">
        <v>3290</v>
      </c>
      <c r="J59" s="52">
        <v>9408</v>
      </c>
      <c r="K59" s="52">
        <v>16341</v>
      </c>
      <c r="L59" s="52">
        <v>12474</v>
      </c>
      <c r="M59" s="52">
        <v>6930</v>
      </c>
      <c r="N59" s="52">
        <v>4437</v>
      </c>
      <c r="O59" s="52">
        <v>2658</v>
      </c>
      <c r="P59" s="52">
        <v>1396</v>
      </c>
      <c r="Q59" s="52">
        <v>2249</v>
      </c>
      <c r="R59" s="52">
        <v>5278</v>
      </c>
      <c r="S59" s="52">
        <v>7969</v>
      </c>
      <c r="T59" s="52">
        <v>6885</v>
      </c>
      <c r="U59" s="52">
        <v>4403</v>
      </c>
      <c r="V59" s="52">
        <v>2302</v>
      </c>
      <c r="W59" s="52">
        <v>1496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22485</v>
      </c>
      <c r="D60" s="36">
        <v>22707</v>
      </c>
      <c r="E60" s="36">
        <v>27363</v>
      </c>
      <c r="F60" s="36">
        <v>23552</v>
      </c>
      <c r="G60" s="36">
        <v>11946</v>
      </c>
      <c r="H60" s="36">
        <v>19865</v>
      </c>
      <c r="I60" s="36">
        <v>4796</v>
      </c>
      <c r="J60" s="36">
        <v>13251</v>
      </c>
      <c r="K60" s="36">
        <v>13356</v>
      </c>
      <c r="L60" s="36">
        <v>17878</v>
      </c>
      <c r="M60" s="36">
        <v>11199</v>
      </c>
      <c r="N60" s="36">
        <v>10536</v>
      </c>
      <c r="O60" s="36">
        <v>5916</v>
      </c>
      <c r="P60" s="36">
        <v>3167</v>
      </c>
      <c r="Q60" s="36">
        <v>5278</v>
      </c>
      <c r="R60" s="36">
        <v>10452</v>
      </c>
      <c r="S60" s="36">
        <v>13594</v>
      </c>
      <c r="T60" s="36">
        <v>15528</v>
      </c>
      <c r="U60" s="36">
        <v>12402</v>
      </c>
      <c r="V60" s="36">
        <v>5675</v>
      </c>
      <c r="W60" s="36">
        <v>3867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4530</v>
      </c>
      <c r="D64" s="52">
        <v>9036</v>
      </c>
      <c r="E64" s="52">
        <v>8780</v>
      </c>
      <c r="F64" s="52">
        <v>8539</v>
      </c>
      <c r="G64" s="52">
        <v>5001</v>
      </c>
      <c r="H64" s="52">
        <v>4946</v>
      </c>
      <c r="I64" s="52">
        <v>4838</v>
      </c>
      <c r="J64" s="52">
        <v>8738</v>
      </c>
      <c r="K64" s="52">
        <v>9465</v>
      </c>
      <c r="L64" s="52">
        <v>9932</v>
      </c>
      <c r="M64" s="52">
        <v>9060</v>
      </c>
      <c r="N64" s="52">
        <v>8152</v>
      </c>
      <c r="O64" s="52">
        <v>5559</v>
      </c>
      <c r="P64" s="52">
        <v>3221</v>
      </c>
      <c r="Q64" s="52">
        <v>7848</v>
      </c>
      <c r="R64" s="52">
        <v>11622</v>
      </c>
      <c r="S64" s="52">
        <v>12833</v>
      </c>
      <c r="T64" s="52">
        <v>10228</v>
      </c>
      <c r="U64" s="52">
        <v>7386</v>
      </c>
      <c r="V64" s="52">
        <v>5278</v>
      </c>
      <c r="W64" s="52">
        <v>5694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301</v>
      </c>
      <c r="D67" s="52">
        <v>558</v>
      </c>
      <c r="E67" s="52">
        <v>673</v>
      </c>
      <c r="F67" s="52">
        <v>875</v>
      </c>
      <c r="G67" s="52">
        <v>947</v>
      </c>
      <c r="H67" s="52">
        <v>867</v>
      </c>
      <c r="I67" s="52">
        <v>1073</v>
      </c>
      <c r="J67" s="52">
        <v>1647</v>
      </c>
      <c r="K67" s="52">
        <v>1743</v>
      </c>
      <c r="L67" s="52">
        <v>2797</v>
      </c>
      <c r="M67" s="52">
        <v>2950</v>
      </c>
      <c r="N67" s="52">
        <v>3223</v>
      </c>
      <c r="O67" s="52">
        <v>2660</v>
      </c>
      <c r="P67" s="52">
        <v>1811</v>
      </c>
      <c r="Q67" s="52">
        <v>2584</v>
      </c>
      <c r="R67" s="52">
        <v>5023</v>
      </c>
      <c r="S67" s="52">
        <v>6511</v>
      </c>
      <c r="T67" s="52">
        <v>5665</v>
      </c>
      <c r="U67" s="52">
        <v>4618</v>
      </c>
      <c r="V67" s="52">
        <v>3577</v>
      </c>
      <c r="W67" s="52">
        <v>3147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4348</v>
      </c>
      <c r="D69" s="52">
        <v>8735</v>
      </c>
      <c r="E69" s="52">
        <v>8489</v>
      </c>
      <c r="F69" s="52">
        <v>8223</v>
      </c>
      <c r="G69" s="52">
        <v>4814</v>
      </c>
      <c r="H69" s="52">
        <v>4745</v>
      </c>
      <c r="I69" s="52">
        <v>4630</v>
      </c>
      <c r="J69" s="52">
        <v>8464</v>
      </c>
      <c r="K69" s="52">
        <v>9145</v>
      </c>
      <c r="L69" s="52">
        <v>9684</v>
      </c>
      <c r="M69" s="52">
        <v>8925</v>
      </c>
      <c r="N69" s="52">
        <v>8010</v>
      </c>
      <c r="O69" s="52">
        <v>5296</v>
      </c>
      <c r="P69" s="52">
        <v>2795</v>
      </c>
      <c r="Q69" s="52">
        <v>7325</v>
      </c>
      <c r="R69" s="52">
        <v>11066</v>
      </c>
      <c r="S69" s="52">
        <v>12171</v>
      </c>
      <c r="T69" s="52">
        <v>9562</v>
      </c>
      <c r="U69" s="52">
        <v>6904</v>
      </c>
      <c r="V69" s="52">
        <v>5192</v>
      </c>
      <c r="W69" s="52">
        <v>5843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9</v>
      </c>
      <c r="D70" s="52">
        <v>28</v>
      </c>
      <c r="E70" s="52">
        <v>23</v>
      </c>
      <c r="F70" s="52">
        <v>29</v>
      </c>
      <c r="G70" s="52">
        <v>9</v>
      </c>
      <c r="H70" s="52">
        <v>10</v>
      </c>
      <c r="I70" s="52">
        <v>3</v>
      </c>
      <c r="J70" s="52">
        <v>31</v>
      </c>
      <c r="K70" s="52">
        <v>70</v>
      </c>
      <c r="L70" s="52">
        <v>44</v>
      </c>
      <c r="M70" s="52">
        <v>46</v>
      </c>
      <c r="N70" s="52">
        <v>76</v>
      </c>
      <c r="O70" s="52">
        <v>21</v>
      </c>
      <c r="P70" s="52">
        <v>0</v>
      </c>
      <c r="Q70" s="52">
        <v>0</v>
      </c>
      <c r="R70" s="52">
        <v>48</v>
      </c>
      <c r="S70" s="52">
        <v>46</v>
      </c>
      <c r="T70" s="52">
        <v>24</v>
      </c>
      <c r="U70" s="52">
        <v>5</v>
      </c>
      <c r="V70" s="52">
        <v>2</v>
      </c>
      <c r="W70" s="52">
        <v>22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211</v>
      </c>
      <c r="D73" s="52">
        <v>289</v>
      </c>
      <c r="E73" s="52">
        <v>287</v>
      </c>
      <c r="F73" s="52">
        <v>321</v>
      </c>
      <c r="G73" s="52">
        <v>250</v>
      </c>
      <c r="H73" s="52">
        <v>298</v>
      </c>
      <c r="I73" s="52">
        <v>245</v>
      </c>
      <c r="J73" s="52">
        <v>337</v>
      </c>
      <c r="K73" s="52">
        <v>308</v>
      </c>
      <c r="L73" s="52">
        <v>377</v>
      </c>
      <c r="M73" s="52">
        <v>261</v>
      </c>
      <c r="N73" s="52">
        <v>247</v>
      </c>
      <c r="O73" s="52">
        <v>401</v>
      </c>
      <c r="P73" s="52">
        <v>534</v>
      </c>
      <c r="Q73" s="52">
        <v>662</v>
      </c>
      <c r="R73" s="52">
        <v>649</v>
      </c>
      <c r="S73" s="52">
        <v>707</v>
      </c>
      <c r="T73" s="52">
        <v>737</v>
      </c>
      <c r="U73" s="52">
        <v>700</v>
      </c>
      <c r="V73" s="52">
        <v>465</v>
      </c>
      <c r="W73" s="52">
        <v>366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74</v>
      </c>
      <c r="D74" s="52">
        <v>94</v>
      </c>
      <c r="E74" s="52">
        <v>97</v>
      </c>
      <c r="F74" s="52">
        <v>95</v>
      </c>
      <c r="G74" s="52">
        <v>77</v>
      </c>
      <c r="H74" s="52">
        <v>76</v>
      </c>
      <c r="I74" s="52">
        <v>87</v>
      </c>
      <c r="J74" s="52">
        <v>104</v>
      </c>
      <c r="K74" s="52">
        <v>252</v>
      </c>
      <c r="L74" s="52">
        <v>159</v>
      </c>
      <c r="M74" s="52">
        <v>162</v>
      </c>
      <c r="N74" s="52">
        <v>154</v>
      </c>
      <c r="O74" s="52">
        <v>173</v>
      </c>
      <c r="P74" s="52">
        <v>251</v>
      </c>
      <c r="Q74" s="52">
        <v>240</v>
      </c>
      <c r="R74" s="52">
        <v>290</v>
      </c>
      <c r="S74" s="52">
        <v>379</v>
      </c>
      <c r="T74" s="52">
        <v>358</v>
      </c>
      <c r="U74" s="52">
        <v>261</v>
      </c>
      <c r="V74" s="52">
        <v>190</v>
      </c>
      <c r="W74" s="52">
        <v>159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7259</v>
      </c>
      <c r="D78" s="52">
        <v>11865</v>
      </c>
      <c r="E78" s="52">
        <v>11691</v>
      </c>
      <c r="F78" s="52">
        <v>11683</v>
      </c>
      <c r="G78" s="52">
        <v>8779</v>
      </c>
      <c r="H78" s="52">
        <v>9751</v>
      </c>
      <c r="I78" s="52">
        <v>7738</v>
      </c>
      <c r="J78" s="52">
        <v>12481</v>
      </c>
      <c r="K78" s="52">
        <v>15236</v>
      </c>
      <c r="L78" s="52">
        <v>16714</v>
      </c>
      <c r="M78" s="52">
        <v>15276</v>
      </c>
      <c r="N78" s="52">
        <v>13710</v>
      </c>
      <c r="O78" s="52">
        <v>10124</v>
      </c>
      <c r="P78" s="52">
        <v>7147</v>
      </c>
      <c r="Q78" s="52">
        <v>10729</v>
      </c>
      <c r="R78" s="52">
        <v>12614</v>
      </c>
      <c r="S78" s="52">
        <v>13435</v>
      </c>
      <c r="T78" s="52">
        <v>13137</v>
      </c>
      <c r="U78" s="52">
        <v>11827</v>
      </c>
      <c r="V78" s="52">
        <v>11404</v>
      </c>
      <c r="W78" s="52">
        <v>9388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264</v>
      </c>
      <c r="D79" s="36">
        <v>178</v>
      </c>
      <c r="E79" s="36">
        <v>201</v>
      </c>
      <c r="F79" s="36">
        <v>279</v>
      </c>
      <c r="G79" s="36">
        <v>289</v>
      </c>
      <c r="H79" s="36">
        <v>373</v>
      </c>
      <c r="I79" s="36">
        <v>357</v>
      </c>
      <c r="J79" s="36">
        <v>408</v>
      </c>
      <c r="K79" s="36">
        <v>499</v>
      </c>
      <c r="L79" s="36">
        <v>435</v>
      </c>
      <c r="M79" s="36">
        <v>434</v>
      </c>
      <c r="N79" s="36">
        <v>477</v>
      </c>
      <c r="O79" s="36">
        <v>880</v>
      </c>
      <c r="P79" s="36">
        <v>2370</v>
      </c>
      <c r="Q79" s="36">
        <v>4604</v>
      </c>
      <c r="R79" s="36">
        <v>7793</v>
      </c>
      <c r="S79" s="36">
        <v>8031</v>
      </c>
      <c r="T79" s="36">
        <v>5172</v>
      </c>
      <c r="U79" s="36">
        <v>2822</v>
      </c>
      <c r="V79" s="36">
        <v>676</v>
      </c>
      <c r="W79" s="36">
        <v>3031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24966</v>
      </c>
      <c r="D83" s="52">
        <v>23896</v>
      </c>
      <c r="E83" s="52">
        <v>18719</v>
      </c>
      <c r="F83" s="52">
        <v>24023</v>
      </c>
      <c r="G83" s="52">
        <v>48080</v>
      </c>
      <c r="H83" s="52">
        <v>52169</v>
      </c>
      <c r="I83" s="52">
        <v>52657</v>
      </c>
      <c r="J83" s="52">
        <v>29781</v>
      </c>
      <c r="K83" s="52">
        <v>43436</v>
      </c>
      <c r="L83" s="52">
        <v>46856</v>
      </c>
      <c r="M83" s="52">
        <v>44245</v>
      </c>
      <c r="N83" s="52">
        <v>53500</v>
      </c>
      <c r="O83" s="52">
        <v>44475</v>
      </c>
      <c r="P83" s="52">
        <v>17654</v>
      </c>
      <c r="Q83" s="52">
        <v>24793</v>
      </c>
      <c r="R83" s="52">
        <v>22509</v>
      </c>
      <c r="S83" s="52">
        <v>18223</v>
      </c>
      <c r="T83" s="52">
        <v>22396</v>
      </c>
      <c r="U83" s="52">
        <v>33853</v>
      </c>
      <c r="V83" s="52">
        <v>34581</v>
      </c>
      <c r="W83" s="52">
        <v>42469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1943</v>
      </c>
      <c r="D86" s="52">
        <v>2282</v>
      </c>
      <c r="E86" s="52">
        <v>2020</v>
      </c>
      <c r="F86" s="52">
        <v>2322</v>
      </c>
      <c r="G86" s="52">
        <v>4473</v>
      </c>
      <c r="H86" s="52">
        <v>5993</v>
      </c>
      <c r="I86" s="52">
        <v>10939</v>
      </c>
      <c r="J86" s="52">
        <v>10426</v>
      </c>
      <c r="K86" s="52">
        <v>9089</v>
      </c>
      <c r="L86" s="52">
        <v>12372</v>
      </c>
      <c r="M86" s="52">
        <v>13993</v>
      </c>
      <c r="N86" s="52">
        <v>16774</v>
      </c>
      <c r="O86" s="52">
        <v>16825</v>
      </c>
      <c r="P86" s="52">
        <v>12934</v>
      </c>
      <c r="Q86" s="52">
        <v>14017</v>
      </c>
      <c r="R86" s="52">
        <v>16510</v>
      </c>
      <c r="S86" s="52">
        <v>14916</v>
      </c>
      <c r="T86" s="52">
        <v>13075</v>
      </c>
      <c r="U86" s="52">
        <v>14437</v>
      </c>
      <c r="V86" s="52">
        <v>16862</v>
      </c>
      <c r="W86" s="52">
        <v>17952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13822</v>
      </c>
      <c r="D88" s="52">
        <v>16062</v>
      </c>
      <c r="E88" s="52">
        <v>16113</v>
      </c>
      <c r="F88" s="52">
        <v>15779</v>
      </c>
      <c r="G88" s="52">
        <v>30445</v>
      </c>
      <c r="H88" s="52">
        <v>27697</v>
      </c>
      <c r="I88" s="52">
        <v>34142</v>
      </c>
      <c r="J88" s="52">
        <v>28714</v>
      </c>
      <c r="K88" s="52">
        <v>31484</v>
      </c>
      <c r="L88" s="52">
        <v>32340</v>
      </c>
      <c r="M88" s="52">
        <v>39879</v>
      </c>
      <c r="N88" s="52">
        <v>38852</v>
      </c>
      <c r="O88" s="52">
        <v>33623</v>
      </c>
      <c r="P88" s="52">
        <v>11707</v>
      </c>
      <c r="Q88" s="52">
        <v>14011</v>
      </c>
      <c r="R88" s="52">
        <v>14827</v>
      </c>
      <c r="S88" s="52">
        <v>17738</v>
      </c>
      <c r="T88" s="52">
        <v>18531</v>
      </c>
      <c r="U88" s="52">
        <v>19321</v>
      </c>
      <c r="V88" s="52">
        <v>21921</v>
      </c>
      <c r="W88" s="52">
        <v>34408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108</v>
      </c>
      <c r="D89" s="52">
        <v>0</v>
      </c>
      <c r="E89" s="52">
        <v>0</v>
      </c>
      <c r="F89" s="52">
        <v>13</v>
      </c>
      <c r="G89" s="52">
        <v>142</v>
      </c>
      <c r="H89" s="52">
        <v>28</v>
      </c>
      <c r="I89" s="52">
        <v>176</v>
      </c>
      <c r="J89" s="52">
        <v>13</v>
      </c>
      <c r="K89" s="52">
        <v>235</v>
      </c>
      <c r="L89" s="52">
        <v>134</v>
      </c>
      <c r="M89" s="52">
        <v>213</v>
      </c>
      <c r="N89" s="52">
        <v>238</v>
      </c>
      <c r="O89" s="52">
        <v>158</v>
      </c>
      <c r="P89" s="52">
        <v>0</v>
      </c>
      <c r="Q89" s="52">
        <v>17</v>
      </c>
      <c r="R89" s="52">
        <v>59</v>
      </c>
      <c r="S89" s="52">
        <v>20</v>
      </c>
      <c r="T89" s="52">
        <v>42</v>
      </c>
      <c r="U89" s="52">
        <v>30</v>
      </c>
      <c r="V89" s="52">
        <v>66</v>
      </c>
      <c r="W89" s="52">
        <v>164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2829</v>
      </c>
      <c r="D92" s="52">
        <v>2081</v>
      </c>
      <c r="E92" s="52">
        <v>1052</v>
      </c>
      <c r="F92" s="52">
        <v>1215</v>
      </c>
      <c r="G92" s="52">
        <v>2174</v>
      </c>
      <c r="H92" s="52">
        <v>2117</v>
      </c>
      <c r="I92" s="52">
        <v>1815</v>
      </c>
      <c r="J92" s="52">
        <v>986</v>
      </c>
      <c r="K92" s="52">
        <v>2013</v>
      </c>
      <c r="L92" s="52">
        <v>1809</v>
      </c>
      <c r="M92" s="52">
        <v>1182</v>
      </c>
      <c r="N92" s="52">
        <v>1211</v>
      </c>
      <c r="O92" s="52">
        <v>1291</v>
      </c>
      <c r="P92" s="52">
        <v>1513</v>
      </c>
      <c r="Q92" s="52">
        <v>1963</v>
      </c>
      <c r="R92" s="52">
        <v>1871</v>
      </c>
      <c r="S92" s="52">
        <v>1365</v>
      </c>
      <c r="T92" s="52">
        <v>1287</v>
      </c>
      <c r="U92" s="52">
        <v>1040</v>
      </c>
      <c r="V92" s="52">
        <v>763</v>
      </c>
      <c r="W92" s="52">
        <v>1223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5</v>
      </c>
      <c r="D93" s="52">
        <v>14</v>
      </c>
      <c r="E93" s="52">
        <v>0</v>
      </c>
      <c r="F93" s="52">
        <v>0</v>
      </c>
      <c r="G93" s="52">
        <v>11</v>
      </c>
      <c r="H93" s="52">
        <v>0</v>
      </c>
      <c r="I93" s="52">
        <v>8</v>
      </c>
      <c r="J93" s="52">
        <v>3</v>
      </c>
      <c r="K93" s="52">
        <v>13</v>
      </c>
      <c r="L93" s="52">
        <v>8</v>
      </c>
      <c r="M93" s="52">
        <v>12</v>
      </c>
      <c r="N93" s="52">
        <v>5</v>
      </c>
      <c r="O93" s="52">
        <v>0</v>
      </c>
      <c r="P93" s="52">
        <v>0</v>
      </c>
      <c r="Q93" s="52">
        <v>15</v>
      </c>
      <c r="R93" s="52">
        <v>6</v>
      </c>
      <c r="S93" s="52">
        <v>8</v>
      </c>
      <c r="T93" s="52">
        <v>8</v>
      </c>
      <c r="U93" s="52">
        <v>7</v>
      </c>
      <c r="V93" s="52">
        <v>0</v>
      </c>
      <c r="W93" s="52">
        <v>2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12872</v>
      </c>
      <c r="D96" s="52">
        <v>11259</v>
      </c>
      <c r="E96" s="52">
        <v>8224</v>
      </c>
      <c r="F96" s="52">
        <v>13239</v>
      </c>
      <c r="G96" s="52">
        <v>20311</v>
      </c>
      <c r="H96" s="52">
        <v>28394</v>
      </c>
      <c r="I96" s="52">
        <v>17171</v>
      </c>
      <c r="J96" s="52">
        <v>8395</v>
      </c>
      <c r="K96" s="52">
        <v>14519</v>
      </c>
      <c r="L96" s="52">
        <v>20648</v>
      </c>
      <c r="M96" s="52">
        <v>12984</v>
      </c>
      <c r="N96" s="52">
        <v>21532</v>
      </c>
      <c r="O96" s="52">
        <v>23531</v>
      </c>
      <c r="P96" s="52">
        <v>18881</v>
      </c>
      <c r="Q96" s="52">
        <v>20284</v>
      </c>
      <c r="R96" s="52">
        <v>16352</v>
      </c>
      <c r="S96" s="52">
        <v>14824</v>
      </c>
      <c r="T96" s="52">
        <v>18382</v>
      </c>
      <c r="U96" s="52">
        <v>25016</v>
      </c>
      <c r="V96" s="52">
        <v>22717</v>
      </c>
      <c r="W96" s="52">
        <v>17012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4503</v>
      </c>
      <c r="D97" s="52">
        <v>3692</v>
      </c>
      <c r="E97" s="52">
        <v>2793</v>
      </c>
      <c r="F97" s="52">
        <v>3894</v>
      </c>
      <c r="G97" s="52">
        <v>6319</v>
      </c>
      <c r="H97" s="52">
        <v>7233</v>
      </c>
      <c r="I97" s="52">
        <v>6043</v>
      </c>
      <c r="J97" s="52">
        <v>2585</v>
      </c>
      <c r="K97" s="52">
        <v>11938</v>
      </c>
      <c r="L97" s="52">
        <v>8731</v>
      </c>
      <c r="M97" s="52">
        <v>8134</v>
      </c>
      <c r="N97" s="52">
        <v>13553</v>
      </c>
      <c r="O97" s="52">
        <v>10138</v>
      </c>
      <c r="P97" s="52">
        <v>8885</v>
      </c>
      <c r="Q97" s="52">
        <v>7318</v>
      </c>
      <c r="R97" s="52">
        <v>7366</v>
      </c>
      <c r="S97" s="52">
        <v>7975</v>
      </c>
      <c r="T97" s="52">
        <v>8918</v>
      </c>
      <c r="U97" s="52">
        <v>9295</v>
      </c>
      <c r="V97" s="52">
        <v>9485</v>
      </c>
      <c r="W97" s="52">
        <v>7449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9972</v>
      </c>
      <c r="D101" s="52">
        <v>11917</v>
      </c>
      <c r="E101" s="52">
        <v>12214</v>
      </c>
      <c r="F101" s="52">
        <v>11594</v>
      </c>
      <c r="G101" s="52">
        <v>18226</v>
      </c>
      <c r="H101" s="52">
        <v>18363</v>
      </c>
      <c r="I101" s="52">
        <v>16291</v>
      </c>
      <c r="J101" s="52">
        <v>13211</v>
      </c>
      <c r="K101" s="52">
        <v>14188</v>
      </c>
      <c r="L101" s="52">
        <v>13771</v>
      </c>
      <c r="M101" s="52">
        <v>13646</v>
      </c>
      <c r="N101" s="52">
        <v>14806</v>
      </c>
      <c r="O101" s="52">
        <v>15228</v>
      </c>
      <c r="P101" s="52">
        <v>8704</v>
      </c>
      <c r="Q101" s="52">
        <v>9612</v>
      </c>
      <c r="R101" s="52">
        <v>10824</v>
      </c>
      <c r="S101" s="52">
        <v>11789</v>
      </c>
      <c r="T101" s="52">
        <v>12391</v>
      </c>
      <c r="U101" s="52">
        <v>12571</v>
      </c>
      <c r="V101" s="52">
        <v>13644</v>
      </c>
      <c r="W101" s="52">
        <v>12751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14305</v>
      </c>
      <c r="D102" s="52">
        <v>11894</v>
      </c>
      <c r="E102" s="52">
        <v>9258</v>
      </c>
      <c r="F102" s="52">
        <v>11459</v>
      </c>
      <c r="G102" s="52">
        <v>23420</v>
      </c>
      <c r="H102" s="52">
        <v>23583</v>
      </c>
      <c r="I102" s="52">
        <v>20593</v>
      </c>
      <c r="J102" s="52">
        <v>13188</v>
      </c>
      <c r="K102" s="52">
        <v>29282</v>
      </c>
      <c r="L102" s="52">
        <v>24232</v>
      </c>
      <c r="M102" s="52">
        <v>22863</v>
      </c>
      <c r="N102" s="52">
        <v>22128</v>
      </c>
      <c r="O102" s="52">
        <v>22449</v>
      </c>
      <c r="P102" s="52">
        <v>16008</v>
      </c>
      <c r="Q102" s="52">
        <v>17007</v>
      </c>
      <c r="R102" s="52">
        <v>16613</v>
      </c>
      <c r="S102" s="52">
        <v>18014</v>
      </c>
      <c r="T102" s="52">
        <v>16236</v>
      </c>
      <c r="U102" s="52">
        <v>16336</v>
      </c>
      <c r="V102" s="52">
        <v>17017</v>
      </c>
      <c r="W102" s="52">
        <v>16524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23056</v>
      </c>
      <c r="D103" s="36">
        <v>22540</v>
      </c>
      <c r="E103" s="36">
        <v>20301</v>
      </c>
      <c r="F103" s="36">
        <v>25651</v>
      </c>
      <c r="G103" s="36">
        <v>34233</v>
      </c>
      <c r="H103" s="36">
        <v>43210</v>
      </c>
      <c r="I103" s="36">
        <v>29986</v>
      </c>
      <c r="J103" s="36">
        <v>18573</v>
      </c>
      <c r="K103" s="36">
        <v>23936</v>
      </c>
      <c r="L103" s="36">
        <v>34730</v>
      </c>
      <c r="M103" s="36">
        <v>36930</v>
      </c>
      <c r="N103" s="36">
        <v>52527</v>
      </c>
      <c r="O103" s="36">
        <v>50001</v>
      </c>
      <c r="P103" s="36">
        <v>36430</v>
      </c>
      <c r="Q103" s="36">
        <v>39814</v>
      </c>
      <c r="R103" s="36">
        <v>32876</v>
      </c>
      <c r="S103" s="36">
        <v>30717</v>
      </c>
      <c r="T103" s="36">
        <v>36632</v>
      </c>
      <c r="U103" s="36">
        <v>46011</v>
      </c>
      <c r="V103" s="36">
        <v>41947</v>
      </c>
      <c r="W103" s="36">
        <v>42637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7817</v>
      </c>
      <c r="D126" s="52">
        <v>5601</v>
      </c>
      <c r="E126" s="52">
        <v>5847</v>
      </c>
      <c r="F126" s="52">
        <v>8576</v>
      </c>
      <c r="G126" s="52">
        <v>7135</v>
      </c>
      <c r="H126" s="52">
        <v>7774</v>
      </c>
      <c r="I126" s="52">
        <v>6343</v>
      </c>
      <c r="J126" s="52">
        <v>8610</v>
      </c>
      <c r="K126" s="52">
        <v>8394</v>
      </c>
      <c r="L126" s="52">
        <v>8344</v>
      </c>
      <c r="M126" s="52">
        <v>5701</v>
      </c>
      <c r="N126" s="52">
        <v>6085</v>
      </c>
      <c r="O126" s="52">
        <v>6358</v>
      </c>
      <c r="P126" s="52">
        <v>2630</v>
      </c>
      <c r="Q126" s="52">
        <v>6023</v>
      </c>
      <c r="R126" s="52">
        <v>7884</v>
      </c>
      <c r="S126" s="52">
        <v>8053</v>
      </c>
      <c r="T126" s="52">
        <v>7477</v>
      </c>
      <c r="U126" s="52">
        <v>7128</v>
      </c>
      <c r="V126" s="52">
        <v>6973</v>
      </c>
      <c r="W126" s="52">
        <v>6855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651</v>
      </c>
      <c r="D129" s="52">
        <v>680</v>
      </c>
      <c r="E129" s="52">
        <v>587</v>
      </c>
      <c r="F129" s="52">
        <v>721</v>
      </c>
      <c r="G129" s="52">
        <v>999</v>
      </c>
      <c r="H129" s="52">
        <v>1140</v>
      </c>
      <c r="I129" s="52">
        <v>1534</v>
      </c>
      <c r="J129" s="52">
        <v>1958</v>
      </c>
      <c r="K129" s="52">
        <v>1775</v>
      </c>
      <c r="L129" s="52">
        <v>2520</v>
      </c>
      <c r="M129" s="52">
        <v>2328</v>
      </c>
      <c r="N129" s="52">
        <v>2428</v>
      </c>
      <c r="O129" s="52">
        <v>2092</v>
      </c>
      <c r="P129" s="52">
        <v>1763</v>
      </c>
      <c r="Q129" s="52">
        <v>2269</v>
      </c>
      <c r="R129" s="52">
        <v>3868</v>
      </c>
      <c r="S129" s="52">
        <v>4569</v>
      </c>
      <c r="T129" s="52">
        <v>3965</v>
      </c>
      <c r="U129" s="52">
        <v>3655</v>
      </c>
      <c r="V129" s="52">
        <v>3448</v>
      </c>
      <c r="W129" s="52">
        <v>3445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5693</v>
      </c>
      <c r="D131" s="52">
        <v>4181</v>
      </c>
      <c r="E131" s="52">
        <v>4355</v>
      </c>
      <c r="F131" s="52">
        <v>6296</v>
      </c>
      <c r="G131" s="52">
        <v>5213</v>
      </c>
      <c r="H131" s="52">
        <v>5662</v>
      </c>
      <c r="I131" s="52">
        <v>4892</v>
      </c>
      <c r="J131" s="52">
        <v>8185</v>
      </c>
      <c r="K131" s="52">
        <v>8166</v>
      </c>
      <c r="L131" s="52">
        <v>8687</v>
      </c>
      <c r="M131" s="52">
        <v>8228</v>
      </c>
      <c r="N131" s="52">
        <v>10007</v>
      </c>
      <c r="O131" s="52">
        <v>10788</v>
      </c>
      <c r="P131" s="52">
        <v>5430</v>
      </c>
      <c r="Q131" s="52">
        <v>3919</v>
      </c>
      <c r="R131" s="52">
        <v>4875</v>
      </c>
      <c r="S131" s="52">
        <v>7336</v>
      </c>
      <c r="T131" s="52">
        <v>9515</v>
      </c>
      <c r="U131" s="52">
        <v>10898</v>
      </c>
      <c r="V131" s="52">
        <v>10529</v>
      </c>
      <c r="W131" s="52">
        <v>7739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22</v>
      </c>
      <c r="D132" s="52">
        <v>15</v>
      </c>
      <c r="E132" s="52">
        <v>0</v>
      </c>
      <c r="F132" s="52">
        <v>26</v>
      </c>
      <c r="G132" s="52">
        <v>13</v>
      </c>
      <c r="H132" s="52">
        <v>14</v>
      </c>
      <c r="I132" s="52">
        <v>8</v>
      </c>
      <c r="J132" s="52">
        <v>20</v>
      </c>
      <c r="K132" s="52">
        <v>68</v>
      </c>
      <c r="L132" s="52">
        <v>47</v>
      </c>
      <c r="M132" s="52">
        <v>27</v>
      </c>
      <c r="N132" s="52">
        <v>46</v>
      </c>
      <c r="O132" s="52">
        <v>56</v>
      </c>
      <c r="P132" s="52">
        <v>26</v>
      </c>
      <c r="Q132" s="52">
        <v>0</v>
      </c>
      <c r="R132" s="52">
        <v>0</v>
      </c>
      <c r="S132" s="52">
        <v>10</v>
      </c>
      <c r="T132" s="52">
        <v>42</v>
      </c>
      <c r="U132" s="52">
        <v>49</v>
      </c>
      <c r="V132" s="52">
        <v>25</v>
      </c>
      <c r="W132" s="52">
        <v>32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3103</v>
      </c>
      <c r="D135" s="52">
        <v>2637</v>
      </c>
      <c r="E135" s="52">
        <v>2715</v>
      </c>
      <c r="F135" s="52">
        <v>3506</v>
      </c>
      <c r="G135" s="52">
        <v>3402</v>
      </c>
      <c r="H135" s="52">
        <v>4052</v>
      </c>
      <c r="I135" s="52">
        <v>2145</v>
      </c>
      <c r="J135" s="52">
        <v>2096</v>
      </c>
      <c r="K135" s="52">
        <v>2012</v>
      </c>
      <c r="L135" s="52">
        <v>2139</v>
      </c>
      <c r="M135" s="52">
        <v>626</v>
      </c>
      <c r="N135" s="52">
        <v>0</v>
      </c>
      <c r="O135" s="52">
        <v>0</v>
      </c>
      <c r="P135" s="52">
        <v>0</v>
      </c>
      <c r="Q135" s="52">
        <v>2430</v>
      </c>
      <c r="R135" s="52">
        <v>3453</v>
      </c>
      <c r="S135" s="52">
        <v>1581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1086</v>
      </c>
      <c r="D136" s="52">
        <v>864</v>
      </c>
      <c r="E136" s="52">
        <v>923</v>
      </c>
      <c r="F136" s="52">
        <v>1032</v>
      </c>
      <c r="G136" s="52">
        <v>1058</v>
      </c>
      <c r="H136" s="52">
        <v>1031</v>
      </c>
      <c r="I136" s="52">
        <v>757</v>
      </c>
      <c r="J136" s="52">
        <v>646</v>
      </c>
      <c r="K136" s="52">
        <v>1655</v>
      </c>
      <c r="L136" s="52">
        <v>905</v>
      </c>
      <c r="M136" s="52">
        <v>392</v>
      </c>
      <c r="N136" s="52">
        <v>0</v>
      </c>
      <c r="O136" s="52">
        <v>0</v>
      </c>
      <c r="P136" s="52">
        <v>0</v>
      </c>
      <c r="Q136" s="52">
        <v>876</v>
      </c>
      <c r="R136" s="52">
        <v>1553</v>
      </c>
      <c r="S136" s="52">
        <v>851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6015</v>
      </c>
      <c r="D140" s="52">
        <v>4670</v>
      </c>
      <c r="E140" s="52">
        <v>4373</v>
      </c>
      <c r="F140" s="52">
        <v>5315</v>
      </c>
      <c r="G140" s="52">
        <v>6816</v>
      </c>
      <c r="H140" s="52">
        <v>6740</v>
      </c>
      <c r="I140" s="52">
        <v>4363</v>
      </c>
      <c r="J140" s="52">
        <v>5295</v>
      </c>
      <c r="K140" s="52">
        <v>8075</v>
      </c>
      <c r="L140" s="52">
        <v>5880</v>
      </c>
      <c r="M140" s="52">
        <v>4652</v>
      </c>
      <c r="N140" s="52">
        <v>3896</v>
      </c>
      <c r="O140" s="52">
        <v>4089</v>
      </c>
      <c r="P140" s="52">
        <v>3005</v>
      </c>
      <c r="Q140" s="52">
        <v>3971</v>
      </c>
      <c r="R140" s="52">
        <v>5185</v>
      </c>
      <c r="S140" s="52">
        <v>5615</v>
      </c>
      <c r="T140" s="52">
        <v>4307</v>
      </c>
      <c r="U140" s="52">
        <v>3371</v>
      </c>
      <c r="V140" s="52">
        <v>3671</v>
      </c>
      <c r="W140" s="52">
        <v>3526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9694</v>
      </c>
      <c r="D141" s="36">
        <v>8851</v>
      </c>
      <c r="E141" s="36">
        <v>9591</v>
      </c>
      <c r="F141" s="36">
        <v>11900</v>
      </c>
      <c r="G141" s="36">
        <v>9961</v>
      </c>
      <c r="H141" s="36">
        <v>12347</v>
      </c>
      <c r="I141" s="36">
        <v>6355</v>
      </c>
      <c r="J141" s="36">
        <v>7460</v>
      </c>
      <c r="K141" s="36">
        <v>6603</v>
      </c>
      <c r="L141" s="36">
        <v>8429</v>
      </c>
      <c r="M141" s="36">
        <v>7525</v>
      </c>
      <c r="N141" s="36">
        <v>9252</v>
      </c>
      <c r="O141" s="36">
        <v>9102</v>
      </c>
      <c r="P141" s="36">
        <v>6836</v>
      </c>
      <c r="Q141" s="36">
        <v>9297</v>
      </c>
      <c r="R141" s="36">
        <v>10277</v>
      </c>
      <c r="S141" s="36">
        <v>9579</v>
      </c>
      <c r="T141" s="36">
        <v>9716</v>
      </c>
      <c r="U141" s="36">
        <v>9476</v>
      </c>
      <c r="V141" s="36">
        <v>9076</v>
      </c>
      <c r="W141" s="36">
        <v>9103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357</v>
      </c>
      <c r="D145" s="52">
        <v>677</v>
      </c>
      <c r="E145" s="52">
        <v>971</v>
      </c>
      <c r="F145" s="52">
        <v>1580</v>
      </c>
      <c r="G145" s="52">
        <v>1966</v>
      </c>
      <c r="H145" s="52">
        <v>2446</v>
      </c>
      <c r="I145" s="52">
        <v>2638</v>
      </c>
      <c r="J145" s="52">
        <v>3114</v>
      </c>
      <c r="K145" s="52">
        <v>3720</v>
      </c>
      <c r="L145" s="52">
        <v>5208</v>
      </c>
      <c r="M145" s="52">
        <v>6977</v>
      </c>
      <c r="N145" s="52">
        <v>9699</v>
      </c>
      <c r="O145" s="52">
        <v>10125</v>
      </c>
      <c r="P145" s="52">
        <v>11031</v>
      </c>
      <c r="Q145" s="52">
        <v>10505</v>
      </c>
      <c r="R145" s="52">
        <v>10260</v>
      </c>
      <c r="S145" s="52">
        <v>9507</v>
      </c>
      <c r="T145" s="52">
        <v>10889</v>
      </c>
      <c r="U145" s="52">
        <v>11475</v>
      </c>
      <c r="V145" s="52">
        <v>14079</v>
      </c>
      <c r="W145" s="52">
        <v>11785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154</v>
      </c>
      <c r="D147" s="52">
        <v>209</v>
      </c>
      <c r="E147" s="52">
        <v>146</v>
      </c>
      <c r="F147" s="52">
        <v>270</v>
      </c>
      <c r="G147" s="52">
        <v>451</v>
      </c>
      <c r="H147" s="52">
        <v>777</v>
      </c>
      <c r="I147" s="52">
        <v>1191</v>
      </c>
      <c r="J147" s="52">
        <v>1748</v>
      </c>
      <c r="K147" s="52">
        <v>2179</v>
      </c>
      <c r="L147" s="52">
        <v>2991</v>
      </c>
      <c r="M147" s="52">
        <v>3899</v>
      </c>
      <c r="N147" s="52">
        <v>4991</v>
      </c>
      <c r="O147" s="52">
        <v>6128</v>
      </c>
      <c r="P147" s="52">
        <v>8082</v>
      </c>
      <c r="Q147" s="52">
        <v>11453</v>
      </c>
      <c r="R147" s="52">
        <v>11858</v>
      </c>
      <c r="S147" s="52">
        <v>11664</v>
      </c>
      <c r="T147" s="52">
        <v>14696</v>
      </c>
      <c r="U147" s="52">
        <v>15517</v>
      </c>
      <c r="V147" s="52">
        <v>13436</v>
      </c>
      <c r="W147" s="52">
        <v>17219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94</v>
      </c>
      <c r="D149" s="52">
        <v>121</v>
      </c>
      <c r="E149" s="52">
        <v>113</v>
      </c>
      <c r="F149" s="52">
        <v>127</v>
      </c>
      <c r="G149" s="52">
        <v>181</v>
      </c>
      <c r="H149" s="52">
        <v>166</v>
      </c>
      <c r="I149" s="52">
        <v>216</v>
      </c>
      <c r="J149" s="52">
        <v>295</v>
      </c>
      <c r="K149" s="52">
        <v>322</v>
      </c>
      <c r="L149" s="52">
        <v>368</v>
      </c>
      <c r="M149" s="52">
        <v>448</v>
      </c>
      <c r="N149" s="52">
        <v>389</v>
      </c>
      <c r="O149" s="52">
        <v>460</v>
      </c>
      <c r="P149" s="52">
        <v>717</v>
      </c>
      <c r="Q149" s="52">
        <v>931</v>
      </c>
      <c r="R149" s="52">
        <v>1076</v>
      </c>
      <c r="S149" s="52">
        <v>855</v>
      </c>
      <c r="T149" s="52">
        <v>806</v>
      </c>
      <c r="U149" s="52">
        <v>584</v>
      </c>
      <c r="V149" s="52">
        <v>538</v>
      </c>
      <c r="W149" s="52">
        <v>1017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1</v>
      </c>
      <c r="K150" s="52">
        <v>2</v>
      </c>
      <c r="L150" s="52">
        <v>2</v>
      </c>
      <c r="M150" s="52">
        <v>4</v>
      </c>
      <c r="N150" s="52">
        <v>2</v>
      </c>
      <c r="O150" s="52">
        <v>0</v>
      </c>
      <c r="P150" s="52">
        <v>0</v>
      </c>
      <c r="Q150" s="52">
        <v>4</v>
      </c>
      <c r="R150" s="52">
        <v>3</v>
      </c>
      <c r="S150" s="52">
        <v>3</v>
      </c>
      <c r="T150" s="52">
        <v>2</v>
      </c>
      <c r="U150" s="52">
        <v>2</v>
      </c>
      <c r="V150" s="52">
        <v>0</v>
      </c>
      <c r="W150" s="52">
        <v>2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426</v>
      </c>
      <c r="D153" s="52">
        <v>653</v>
      </c>
      <c r="E153" s="52">
        <v>882</v>
      </c>
      <c r="F153" s="52">
        <v>1394</v>
      </c>
      <c r="G153" s="52">
        <v>1673</v>
      </c>
      <c r="H153" s="52">
        <v>2240</v>
      </c>
      <c r="I153" s="52">
        <v>2041</v>
      </c>
      <c r="J153" s="52">
        <v>2524</v>
      </c>
      <c r="K153" s="52">
        <v>2317</v>
      </c>
      <c r="L153" s="52">
        <v>4218</v>
      </c>
      <c r="M153" s="52">
        <v>4953</v>
      </c>
      <c r="N153" s="52">
        <v>6937</v>
      </c>
      <c r="O153" s="52">
        <v>8439</v>
      </c>
      <c r="P153" s="52">
        <v>9011</v>
      </c>
      <c r="Q153" s="52">
        <v>9660</v>
      </c>
      <c r="R153" s="52">
        <v>9455</v>
      </c>
      <c r="S153" s="52">
        <v>9326</v>
      </c>
      <c r="T153" s="52">
        <v>11557</v>
      </c>
      <c r="U153" s="52">
        <v>14055</v>
      </c>
      <c r="V153" s="52">
        <v>16196</v>
      </c>
      <c r="W153" s="52">
        <v>14223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150</v>
      </c>
      <c r="D154" s="52">
        <v>215</v>
      </c>
      <c r="E154" s="52">
        <v>300</v>
      </c>
      <c r="F154" s="52">
        <v>410</v>
      </c>
      <c r="G154" s="52">
        <v>521</v>
      </c>
      <c r="H154" s="52">
        <v>569</v>
      </c>
      <c r="I154" s="52">
        <v>717</v>
      </c>
      <c r="J154" s="52">
        <v>776</v>
      </c>
      <c r="K154" s="52">
        <v>1899</v>
      </c>
      <c r="L154" s="52">
        <v>1782</v>
      </c>
      <c r="M154" s="52">
        <v>3104</v>
      </c>
      <c r="N154" s="52">
        <v>4365</v>
      </c>
      <c r="O154" s="52">
        <v>3635</v>
      </c>
      <c r="P154" s="52">
        <v>4243</v>
      </c>
      <c r="Q154" s="52">
        <v>3487</v>
      </c>
      <c r="R154" s="52">
        <v>4256</v>
      </c>
      <c r="S154" s="52">
        <v>5014</v>
      </c>
      <c r="T154" s="52">
        <v>5607</v>
      </c>
      <c r="U154" s="52">
        <v>5221</v>
      </c>
      <c r="V154" s="52">
        <v>6754</v>
      </c>
      <c r="W154" s="52">
        <v>6222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256</v>
      </c>
      <c r="D158" s="52">
        <v>342</v>
      </c>
      <c r="E158" s="52">
        <v>406</v>
      </c>
      <c r="F158" s="52">
        <v>595</v>
      </c>
      <c r="G158" s="52">
        <v>966</v>
      </c>
      <c r="H158" s="52">
        <v>1049</v>
      </c>
      <c r="I158" s="52">
        <v>1211</v>
      </c>
      <c r="J158" s="52">
        <v>1493</v>
      </c>
      <c r="K158" s="52">
        <v>2496</v>
      </c>
      <c r="L158" s="52">
        <v>2620</v>
      </c>
      <c r="M158" s="52">
        <v>3255</v>
      </c>
      <c r="N158" s="52">
        <v>3462</v>
      </c>
      <c r="O158" s="52">
        <v>3887</v>
      </c>
      <c r="P158" s="52">
        <v>4264</v>
      </c>
      <c r="Q158" s="52">
        <v>4217</v>
      </c>
      <c r="R158" s="52">
        <v>4968</v>
      </c>
      <c r="S158" s="52">
        <v>5621</v>
      </c>
      <c r="T158" s="52">
        <v>5527</v>
      </c>
      <c r="U158" s="52">
        <v>5200</v>
      </c>
      <c r="V158" s="52">
        <v>6774</v>
      </c>
      <c r="W158" s="52">
        <v>5993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414</v>
      </c>
      <c r="D159" s="36">
        <v>648</v>
      </c>
      <c r="E159" s="36">
        <v>889</v>
      </c>
      <c r="F159" s="36">
        <v>1335</v>
      </c>
      <c r="G159" s="36">
        <v>1412</v>
      </c>
      <c r="H159" s="36">
        <v>1921</v>
      </c>
      <c r="I159" s="36">
        <v>1761</v>
      </c>
      <c r="J159" s="36">
        <v>2103</v>
      </c>
      <c r="K159" s="36">
        <v>2041</v>
      </c>
      <c r="L159" s="36">
        <v>3756</v>
      </c>
      <c r="M159" s="36">
        <v>5262</v>
      </c>
      <c r="N159" s="36">
        <v>8227</v>
      </c>
      <c r="O159" s="36">
        <v>8652</v>
      </c>
      <c r="P159" s="36">
        <v>9706</v>
      </c>
      <c r="Q159" s="36">
        <v>9880</v>
      </c>
      <c r="R159" s="36">
        <v>9819</v>
      </c>
      <c r="S159" s="36">
        <v>9573</v>
      </c>
      <c r="T159" s="36">
        <v>12456</v>
      </c>
      <c r="U159" s="36">
        <v>14653</v>
      </c>
      <c r="V159" s="36">
        <v>16719</v>
      </c>
      <c r="W159" s="36">
        <v>15481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1309</v>
      </c>
      <c r="D163" s="52">
        <v>2296</v>
      </c>
      <c r="E163" s="52">
        <v>1797</v>
      </c>
      <c r="F163" s="52">
        <v>1136</v>
      </c>
      <c r="G163" s="52">
        <v>440</v>
      </c>
      <c r="H163" s="52">
        <v>1007</v>
      </c>
      <c r="I163" s="52">
        <v>974</v>
      </c>
      <c r="J163" s="52">
        <v>1973</v>
      </c>
      <c r="K163" s="52">
        <v>1622</v>
      </c>
      <c r="L163" s="52">
        <v>1027</v>
      </c>
      <c r="M163" s="52">
        <v>506</v>
      </c>
      <c r="N163" s="52">
        <v>1459</v>
      </c>
      <c r="O163" s="52">
        <v>1666</v>
      </c>
      <c r="P163" s="52">
        <v>1594</v>
      </c>
      <c r="Q163" s="52">
        <v>1102</v>
      </c>
      <c r="R163" s="52">
        <v>1572</v>
      </c>
      <c r="S163" s="52">
        <v>2982</v>
      </c>
      <c r="T163" s="52">
        <v>3190</v>
      </c>
      <c r="U163" s="52">
        <v>7325</v>
      </c>
      <c r="V163" s="52">
        <v>7395</v>
      </c>
      <c r="W163" s="52">
        <v>1900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259</v>
      </c>
      <c r="D165" s="52">
        <v>388</v>
      </c>
      <c r="E165" s="52">
        <v>368</v>
      </c>
      <c r="F165" s="52">
        <v>419</v>
      </c>
      <c r="G165" s="52">
        <v>345</v>
      </c>
      <c r="H165" s="52">
        <v>359</v>
      </c>
      <c r="I165" s="52">
        <v>448</v>
      </c>
      <c r="J165" s="52">
        <v>786</v>
      </c>
      <c r="K165" s="52">
        <v>994</v>
      </c>
      <c r="L165" s="52">
        <v>898</v>
      </c>
      <c r="M165" s="52">
        <v>432</v>
      </c>
      <c r="N165" s="52">
        <v>584</v>
      </c>
      <c r="O165" s="52">
        <v>890</v>
      </c>
      <c r="P165" s="52">
        <v>887</v>
      </c>
      <c r="Q165" s="52">
        <v>1338</v>
      </c>
      <c r="R165" s="52">
        <v>1498</v>
      </c>
      <c r="S165" s="52">
        <v>2063</v>
      </c>
      <c r="T165" s="52">
        <v>2856</v>
      </c>
      <c r="U165" s="52">
        <v>4474</v>
      </c>
      <c r="V165" s="52">
        <v>5237</v>
      </c>
      <c r="W165" s="52">
        <v>4220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300</v>
      </c>
      <c r="D167" s="52">
        <v>380</v>
      </c>
      <c r="E167" s="52">
        <v>231</v>
      </c>
      <c r="F167" s="52">
        <v>137</v>
      </c>
      <c r="G167" s="52">
        <v>117</v>
      </c>
      <c r="H167" s="52">
        <v>134</v>
      </c>
      <c r="I167" s="52">
        <v>128</v>
      </c>
      <c r="J167" s="52">
        <v>239</v>
      </c>
      <c r="K167" s="52">
        <v>212</v>
      </c>
      <c r="L167" s="52">
        <v>145</v>
      </c>
      <c r="M167" s="52">
        <v>84</v>
      </c>
      <c r="N167" s="52">
        <v>77</v>
      </c>
      <c r="O167" s="52">
        <v>92</v>
      </c>
      <c r="P167" s="52">
        <v>143</v>
      </c>
      <c r="Q167" s="52">
        <v>162</v>
      </c>
      <c r="R167" s="52">
        <v>224</v>
      </c>
      <c r="S167" s="52">
        <v>232</v>
      </c>
      <c r="T167" s="52">
        <v>186</v>
      </c>
      <c r="U167" s="52">
        <v>245</v>
      </c>
      <c r="V167" s="52">
        <v>197</v>
      </c>
      <c r="W167" s="52">
        <v>160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3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2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1358</v>
      </c>
      <c r="D171" s="52">
        <v>2062</v>
      </c>
      <c r="E171" s="52">
        <v>1809</v>
      </c>
      <c r="F171" s="52">
        <v>1498</v>
      </c>
      <c r="G171" s="52">
        <v>1091</v>
      </c>
      <c r="H171" s="52">
        <v>1794</v>
      </c>
      <c r="I171" s="52">
        <v>1211</v>
      </c>
      <c r="J171" s="52">
        <v>2051</v>
      </c>
      <c r="K171" s="52">
        <v>1537</v>
      </c>
      <c r="L171" s="52">
        <v>1638</v>
      </c>
      <c r="M171" s="52">
        <v>954</v>
      </c>
      <c r="N171" s="52">
        <v>1402</v>
      </c>
      <c r="O171" s="52">
        <v>1719</v>
      </c>
      <c r="P171" s="52">
        <v>1796</v>
      </c>
      <c r="Q171" s="52">
        <v>1681</v>
      </c>
      <c r="R171" s="52">
        <v>1970</v>
      </c>
      <c r="S171" s="52">
        <v>2588</v>
      </c>
      <c r="T171" s="52">
        <v>2728</v>
      </c>
      <c r="U171" s="52">
        <v>5992</v>
      </c>
      <c r="V171" s="52">
        <v>6150</v>
      </c>
      <c r="W171" s="52">
        <v>2403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476</v>
      </c>
      <c r="D172" s="52">
        <v>675</v>
      </c>
      <c r="E172" s="52">
        <v>614</v>
      </c>
      <c r="F172" s="52">
        <v>440</v>
      </c>
      <c r="G172" s="52">
        <v>339</v>
      </c>
      <c r="H172" s="52">
        <v>458</v>
      </c>
      <c r="I172" s="52">
        <v>426</v>
      </c>
      <c r="J172" s="52">
        <v>629</v>
      </c>
      <c r="K172" s="52">
        <v>1268</v>
      </c>
      <c r="L172" s="52">
        <v>694</v>
      </c>
      <c r="M172" s="52">
        <v>592</v>
      </c>
      <c r="N172" s="52">
        <v>876</v>
      </c>
      <c r="O172" s="52">
        <v>739</v>
      </c>
      <c r="P172" s="52">
        <v>845</v>
      </c>
      <c r="Q172" s="52">
        <v>613</v>
      </c>
      <c r="R172" s="52">
        <v>883</v>
      </c>
      <c r="S172" s="52">
        <v>1387</v>
      </c>
      <c r="T172" s="52">
        <v>1318</v>
      </c>
      <c r="U172" s="52">
        <v>2234</v>
      </c>
      <c r="V172" s="52">
        <v>2568</v>
      </c>
      <c r="W172" s="52">
        <v>1050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816</v>
      </c>
      <c r="D176" s="52">
        <v>1079</v>
      </c>
      <c r="E176" s="52">
        <v>832</v>
      </c>
      <c r="F176" s="52">
        <v>639</v>
      </c>
      <c r="G176" s="52">
        <v>629</v>
      </c>
      <c r="H176" s="52">
        <v>840</v>
      </c>
      <c r="I176" s="52">
        <v>721</v>
      </c>
      <c r="J176" s="52">
        <v>1212</v>
      </c>
      <c r="K176" s="52">
        <v>1662</v>
      </c>
      <c r="L176" s="52">
        <v>1021</v>
      </c>
      <c r="M176" s="52">
        <v>622</v>
      </c>
      <c r="N176" s="52">
        <v>699</v>
      </c>
      <c r="O176" s="52">
        <v>790</v>
      </c>
      <c r="P176" s="52">
        <v>849</v>
      </c>
      <c r="Q176" s="52">
        <v>732</v>
      </c>
      <c r="R176" s="52">
        <v>1025</v>
      </c>
      <c r="S176" s="52">
        <v>1555</v>
      </c>
      <c r="T176" s="52">
        <v>1304</v>
      </c>
      <c r="U176" s="52">
        <v>2227</v>
      </c>
      <c r="V176" s="52">
        <v>2573</v>
      </c>
      <c r="W176" s="52">
        <v>1009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1317</v>
      </c>
      <c r="D177" s="36">
        <v>2045</v>
      </c>
      <c r="E177" s="36">
        <v>1819</v>
      </c>
      <c r="F177" s="36">
        <v>1435</v>
      </c>
      <c r="G177" s="36">
        <v>921</v>
      </c>
      <c r="H177" s="36">
        <v>1545</v>
      </c>
      <c r="I177" s="36">
        <v>1050</v>
      </c>
      <c r="J177" s="36">
        <v>1707</v>
      </c>
      <c r="K177" s="36">
        <v>1359</v>
      </c>
      <c r="L177" s="36">
        <v>1465</v>
      </c>
      <c r="M177" s="36">
        <v>1009</v>
      </c>
      <c r="N177" s="36">
        <v>1656</v>
      </c>
      <c r="O177" s="36">
        <v>1762</v>
      </c>
      <c r="P177" s="36">
        <v>1934</v>
      </c>
      <c r="Q177" s="36">
        <v>1728</v>
      </c>
      <c r="R177" s="36">
        <v>2048</v>
      </c>
      <c r="S177" s="36">
        <v>2663</v>
      </c>
      <c r="T177" s="36">
        <v>2937</v>
      </c>
      <c r="U177" s="36">
        <v>6246</v>
      </c>
      <c r="V177" s="36">
        <v>6344</v>
      </c>
      <c r="W177" s="36">
        <v>2600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621</v>
      </c>
      <c r="D26" s="52">
        <v>603</v>
      </c>
      <c r="E26" s="52">
        <v>528</v>
      </c>
      <c r="F26" s="52">
        <v>442</v>
      </c>
      <c r="G26" s="52">
        <v>0</v>
      </c>
      <c r="H26" s="52">
        <v>0</v>
      </c>
      <c r="I26" s="52">
        <v>224</v>
      </c>
      <c r="J26" s="52">
        <v>516</v>
      </c>
      <c r="K26" s="52">
        <v>514</v>
      </c>
      <c r="L26" s="52">
        <v>607</v>
      </c>
      <c r="M26" s="52">
        <v>512</v>
      </c>
      <c r="N26" s="52">
        <v>316</v>
      </c>
      <c r="O26" s="52">
        <v>461</v>
      </c>
      <c r="P26" s="52">
        <v>311</v>
      </c>
      <c r="Q26" s="52">
        <v>552</v>
      </c>
      <c r="R26" s="52">
        <v>604</v>
      </c>
      <c r="S26" s="52">
        <v>364</v>
      </c>
      <c r="T26" s="52">
        <v>311</v>
      </c>
      <c r="U26" s="52">
        <v>0</v>
      </c>
      <c r="V26" s="52">
        <v>0</v>
      </c>
      <c r="W26" s="52">
        <v>88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56</v>
      </c>
      <c r="D29" s="52">
        <v>65</v>
      </c>
      <c r="E29" s="52">
        <v>53</v>
      </c>
      <c r="F29" s="52">
        <v>50</v>
      </c>
      <c r="G29" s="52">
        <v>0</v>
      </c>
      <c r="H29" s="52">
        <v>0</v>
      </c>
      <c r="I29" s="52">
        <v>57</v>
      </c>
      <c r="J29" s="52">
        <v>137</v>
      </c>
      <c r="K29" s="52">
        <v>80</v>
      </c>
      <c r="L29" s="52">
        <v>128</v>
      </c>
      <c r="M29" s="52">
        <v>160</v>
      </c>
      <c r="N29" s="52">
        <v>74</v>
      </c>
      <c r="O29" s="52">
        <v>101</v>
      </c>
      <c r="P29" s="52">
        <v>31</v>
      </c>
      <c r="Q29" s="52">
        <v>66</v>
      </c>
      <c r="R29" s="52">
        <v>100</v>
      </c>
      <c r="S29" s="52">
        <v>81</v>
      </c>
      <c r="T29" s="52">
        <v>62</v>
      </c>
      <c r="U29" s="52">
        <v>0</v>
      </c>
      <c r="V29" s="52">
        <v>0</v>
      </c>
      <c r="W29" s="52">
        <v>17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87</v>
      </c>
      <c r="D31" s="52">
        <v>73</v>
      </c>
      <c r="E31" s="52">
        <v>46</v>
      </c>
      <c r="F31" s="52">
        <v>29</v>
      </c>
      <c r="G31" s="52">
        <v>0</v>
      </c>
      <c r="H31" s="52">
        <v>0</v>
      </c>
      <c r="I31" s="52">
        <v>16</v>
      </c>
      <c r="J31" s="52">
        <v>43</v>
      </c>
      <c r="K31" s="52">
        <v>37</v>
      </c>
      <c r="L31" s="52">
        <v>35</v>
      </c>
      <c r="M31" s="52">
        <v>27</v>
      </c>
      <c r="N31" s="52">
        <v>11</v>
      </c>
      <c r="O31" s="52">
        <v>17</v>
      </c>
      <c r="P31" s="52">
        <v>16</v>
      </c>
      <c r="Q31" s="52">
        <v>37</v>
      </c>
      <c r="R31" s="52">
        <v>44</v>
      </c>
      <c r="S31" s="52">
        <v>21</v>
      </c>
      <c r="T31" s="52">
        <v>14</v>
      </c>
      <c r="U31" s="52">
        <v>0</v>
      </c>
      <c r="V31" s="52">
        <v>0</v>
      </c>
      <c r="W31" s="52">
        <v>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396</v>
      </c>
      <c r="D35" s="52">
        <v>398</v>
      </c>
      <c r="E35" s="52">
        <v>360</v>
      </c>
      <c r="F35" s="52">
        <v>319</v>
      </c>
      <c r="G35" s="52">
        <v>0</v>
      </c>
      <c r="H35" s="52">
        <v>0</v>
      </c>
      <c r="I35" s="52">
        <v>154</v>
      </c>
      <c r="J35" s="52">
        <v>362</v>
      </c>
      <c r="K35" s="52">
        <v>262</v>
      </c>
      <c r="L35" s="52">
        <v>402</v>
      </c>
      <c r="M35" s="52">
        <v>298</v>
      </c>
      <c r="N35" s="52">
        <v>187</v>
      </c>
      <c r="O35" s="52">
        <v>310</v>
      </c>
      <c r="P35" s="52">
        <v>201</v>
      </c>
      <c r="Q35" s="52">
        <v>378</v>
      </c>
      <c r="R35" s="52">
        <v>386</v>
      </c>
      <c r="S35" s="52">
        <v>223</v>
      </c>
      <c r="T35" s="52">
        <v>200</v>
      </c>
      <c r="U35" s="52">
        <v>0</v>
      </c>
      <c r="V35" s="52">
        <v>0</v>
      </c>
      <c r="W35" s="52">
        <v>58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138</v>
      </c>
      <c r="D36" s="52">
        <v>131</v>
      </c>
      <c r="E36" s="52">
        <v>122</v>
      </c>
      <c r="F36" s="52">
        <v>94</v>
      </c>
      <c r="G36" s="52">
        <v>0</v>
      </c>
      <c r="H36" s="52">
        <v>0</v>
      </c>
      <c r="I36" s="52">
        <v>54</v>
      </c>
      <c r="J36" s="52">
        <v>111</v>
      </c>
      <c r="K36" s="52">
        <v>215</v>
      </c>
      <c r="L36" s="52">
        <v>170</v>
      </c>
      <c r="M36" s="52">
        <v>187</v>
      </c>
      <c r="N36" s="52">
        <v>118</v>
      </c>
      <c r="O36" s="52">
        <v>134</v>
      </c>
      <c r="P36" s="52">
        <v>94</v>
      </c>
      <c r="Q36" s="52">
        <v>137</v>
      </c>
      <c r="R36" s="52">
        <v>174</v>
      </c>
      <c r="S36" s="52">
        <v>120</v>
      </c>
      <c r="T36" s="52">
        <v>97</v>
      </c>
      <c r="U36" s="52">
        <v>0</v>
      </c>
      <c r="V36" s="52">
        <v>0</v>
      </c>
      <c r="W36" s="52">
        <v>26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238</v>
      </c>
      <c r="D40" s="52">
        <v>208</v>
      </c>
      <c r="E40" s="52">
        <v>165</v>
      </c>
      <c r="F40" s="52">
        <v>136</v>
      </c>
      <c r="G40" s="52">
        <v>0</v>
      </c>
      <c r="H40" s="52">
        <v>0</v>
      </c>
      <c r="I40" s="52">
        <v>91</v>
      </c>
      <c r="J40" s="52">
        <v>214</v>
      </c>
      <c r="K40" s="52">
        <v>283</v>
      </c>
      <c r="L40" s="52">
        <v>249</v>
      </c>
      <c r="M40" s="52">
        <v>196</v>
      </c>
      <c r="N40" s="52">
        <v>94</v>
      </c>
      <c r="O40" s="52">
        <v>143</v>
      </c>
      <c r="P40" s="52">
        <v>95</v>
      </c>
      <c r="Q40" s="52">
        <v>165</v>
      </c>
      <c r="R40" s="52">
        <v>203</v>
      </c>
      <c r="S40" s="52">
        <v>135</v>
      </c>
      <c r="T40" s="52">
        <v>96</v>
      </c>
      <c r="U40" s="52">
        <v>0</v>
      </c>
      <c r="V40" s="52">
        <v>0</v>
      </c>
      <c r="W40" s="52">
        <v>25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383</v>
      </c>
      <c r="D41" s="36">
        <v>395</v>
      </c>
      <c r="E41" s="36">
        <v>363</v>
      </c>
      <c r="F41" s="36">
        <v>306</v>
      </c>
      <c r="G41" s="36">
        <v>0</v>
      </c>
      <c r="H41" s="36">
        <v>0</v>
      </c>
      <c r="I41" s="36">
        <v>133</v>
      </c>
      <c r="J41" s="36">
        <v>302</v>
      </c>
      <c r="K41" s="36">
        <v>231</v>
      </c>
      <c r="L41" s="36">
        <v>358</v>
      </c>
      <c r="M41" s="36">
        <v>316</v>
      </c>
      <c r="N41" s="36">
        <v>222</v>
      </c>
      <c r="O41" s="36">
        <v>318</v>
      </c>
      <c r="P41" s="36">
        <v>216</v>
      </c>
      <c r="Q41" s="36">
        <v>387</v>
      </c>
      <c r="R41" s="36">
        <v>401</v>
      </c>
      <c r="S41" s="36">
        <v>229</v>
      </c>
      <c r="T41" s="36">
        <v>215</v>
      </c>
      <c r="U41" s="36">
        <v>0</v>
      </c>
      <c r="V41" s="36">
        <v>0</v>
      </c>
      <c r="W41" s="36">
        <v>63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6397</v>
      </c>
      <c r="D45" s="52">
        <v>5894</v>
      </c>
      <c r="E45" s="52">
        <v>7403</v>
      </c>
      <c r="F45" s="52">
        <v>4950</v>
      </c>
      <c r="G45" s="52">
        <v>0</v>
      </c>
      <c r="H45" s="52">
        <v>913</v>
      </c>
      <c r="I45" s="52">
        <v>0</v>
      </c>
      <c r="J45" s="52">
        <v>4820</v>
      </c>
      <c r="K45" s="52">
        <v>7306</v>
      </c>
      <c r="L45" s="52">
        <v>8807</v>
      </c>
      <c r="M45" s="52">
        <v>2626</v>
      </c>
      <c r="N45" s="52">
        <v>3360</v>
      </c>
      <c r="O45" s="52">
        <v>1649</v>
      </c>
      <c r="P45" s="52">
        <v>0</v>
      </c>
      <c r="Q45" s="52">
        <v>0</v>
      </c>
      <c r="R45" s="52">
        <v>254</v>
      </c>
      <c r="S45" s="52">
        <v>2641</v>
      </c>
      <c r="T45" s="52">
        <v>4005</v>
      </c>
      <c r="U45" s="52">
        <v>4457</v>
      </c>
      <c r="V45" s="52">
        <v>1067</v>
      </c>
      <c r="W45" s="52">
        <v>685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578</v>
      </c>
      <c r="D48" s="52">
        <v>637</v>
      </c>
      <c r="E48" s="52">
        <v>742</v>
      </c>
      <c r="F48" s="52">
        <v>560</v>
      </c>
      <c r="G48" s="52">
        <v>0</v>
      </c>
      <c r="H48" s="52">
        <v>102</v>
      </c>
      <c r="I48" s="52">
        <v>0</v>
      </c>
      <c r="J48" s="52">
        <v>1286</v>
      </c>
      <c r="K48" s="52">
        <v>1136</v>
      </c>
      <c r="L48" s="52">
        <v>1858</v>
      </c>
      <c r="M48" s="52">
        <v>821</v>
      </c>
      <c r="N48" s="52">
        <v>791</v>
      </c>
      <c r="O48" s="52">
        <v>360</v>
      </c>
      <c r="P48" s="52">
        <v>0</v>
      </c>
      <c r="Q48" s="52">
        <v>0</v>
      </c>
      <c r="R48" s="52">
        <v>42</v>
      </c>
      <c r="S48" s="52">
        <v>591</v>
      </c>
      <c r="T48" s="52">
        <v>794</v>
      </c>
      <c r="U48" s="52">
        <v>719</v>
      </c>
      <c r="V48" s="52">
        <v>165</v>
      </c>
      <c r="W48" s="52">
        <v>134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2133</v>
      </c>
      <c r="D50" s="52">
        <v>2241</v>
      </c>
      <c r="E50" s="52">
        <v>1654</v>
      </c>
      <c r="F50" s="52">
        <v>866</v>
      </c>
      <c r="G50" s="52">
        <v>0</v>
      </c>
      <c r="H50" s="52">
        <v>0</v>
      </c>
      <c r="I50" s="52">
        <v>0</v>
      </c>
      <c r="J50" s="52">
        <v>2475</v>
      </c>
      <c r="K50" s="52">
        <v>3122</v>
      </c>
      <c r="L50" s="52">
        <v>4109</v>
      </c>
      <c r="M50" s="52">
        <v>1170</v>
      </c>
      <c r="N50" s="52">
        <v>1900</v>
      </c>
      <c r="O50" s="52">
        <v>967</v>
      </c>
      <c r="P50" s="52">
        <v>0</v>
      </c>
      <c r="Q50" s="52">
        <v>0</v>
      </c>
      <c r="R50" s="52">
        <v>49</v>
      </c>
      <c r="S50" s="52">
        <v>663</v>
      </c>
      <c r="T50" s="52">
        <v>1553</v>
      </c>
      <c r="U50" s="52">
        <v>2324</v>
      </c>
      <c r="V50" s="52">
        <v>827</v>
      </c>
      <c r="W50" s="52">
        <v>234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21</v>
      </c>
      <c r="E51" s="52">
        <v>4</v>
      </c>
      <c r="F51" s="52">
        <v>2</v>
      </c>
      <c r="G51" s="52">
        <v>0</v>
      </c>
      <c r="H51" s="52">
        <v>0</v>
      </c>
      <c r="I51" s="52">
        <v>0</v>
      </c>
      <c r="J51" s="52">
        <v>1</v>
      </c>
      <c r="K51" s="52">
        <v>27</v>
      </c>
      <c r="L51" s="52">
        <v>24</v>
      </c>
      <c r="M51" s="52">
        <v>0</v>
      </c>
      <c r="N51" s="52">
        <v>9</v>
      </c>
      <c r="O51" s="52">
        <v>1</v>
      </c>
      <c r="P51" s="52">
        <v>0</v>
      </c>
      <c r="Q51" s="52">
        <v>0</v>
      </c>
      <c r="R51" s="52">
        <v>0</v>
      </c>
      <c r="S51" s="52">
        <v>0</v>
      </c>
      <c r="T51" s="52">
        <v>7</v>
      </c>
      <c r="U51" s="52">
        <v>11</v>
      </c>
      <c r="V51" s="52">
        <v>7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3159</v>
      </c>
      <c r="D54" s="52">
        <v>2735</v>
      </c>
      <c r="E54" s="52">
        <v>4288</v>
      </c>
      <c r="F54" s="52">
        <v>3154</v>
      </c>
      <c r="G54" s="52">
        <v>0</v>
      </c>
      <c r="H54" s="52">
        <v>728</v>
      </c>
      <c r="I54" s="52">
        <v>0</v>
      </c>
      <c r="J54" s="52">
        <v>1792</v>
      </c>
      <c r="K54" s="52">
        <v>2281</v>
      </c>
      <c r="L54" s="52">
        <v>3285</v>
      </c>
      <c r="M54" s="52">
        <v>895</v>
      </c>
      <c r="N54" s="52">
        <v>890</v>
      </c>
      <c r="O54" s="52">
        <v>476</v>
      </c>
      <c r="P54" s="52">
        <v>0</v>
      </c>
      <c r="Q54" s="52">
        <v>0</v>
      </c>
      <c r="R54" s="52">
        <v>141</v>
      </c>
      <c r="S54" s="52">
        <v>1286</v>
      </c>
      <c r="T54" s="52">
        <v>1647</v>
      </c>
      <c r="U54" s="52">
        <v>1547</v>
      </c>
      <c r="V54" s="52">
        <v>164</v>
      </c>
      <c r="W54" s="52">
        <v>314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1105</v>
      </c>
      <c r="D55" s="52">
        <v>897</v>
      </c>
      <c r="E55" s="52">
        <v>1457</v>
      </c>
      <c r="F55" s="52">
        <v>928</v>
      </c>
      <c r="G55" s="52">
        <v>0</v>
      </c>
      <c r="H55" s="52">
        <v>185</v>
      </c>
      <c r="I55" s="52">
        <v>0</v>
      </c>
      <c r="J55" s="52">
        <v>552</v>
      </c>
      <c r="K55" s="52">
        <v>1876</v>
      </c>
      <c r="L55" s="52">
        <v>1389</v>
      </c>
      <c r="M55" s="52">
        <v>561</v>
      </c>
      <c r="N55" s="52">
        <v>561</v>
      </c>
      <c r="O55" s="52">
        <v>205</v>
      </c>
      <c r="P55" s="52">
        <v>0</v>
      </c>
      <c r="Q55" s="52">
        <v>0</v>
      </c>
      <c r="R55" s="52">
        <v>64</v>
      </c>
      <c r="S55" s="52">
        <v>692</v>
      </c>
      <c r="T55" s="52">
        <v>798</v>
      </c>
      <c r="U55" s="52">
        <v>575</v>
      </c>
      <c r="V55" s="52">
        <v>69</v>
      </c>
      <c r="W55" s="52">
        <v>137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2449</v>
      </c>
      <c r="D59" s="52">
        <v>2036</v>
      </c>
      <c r="E59" s="52">
        <v>2319</v>
      </c>
      <c r="F59" s="52">
        <v>1528</v>
      </c>
      <c r="G59" s="52">
        <v>0</v>
      </c>
      <c r="H59" s="52">
        <v>322</v>
      </c>
      <c r="I59" s="52">
        <v>0</v>
      </c>
      <c r="J59" s="52">
        <v>2001</v>
      </c>
      <c r="K59" s="52">
        <v>4020</v>
      </c>
      <c r="L59" s="52">
        <v>3620</v>
      </c>
      <c r="M59" s="52">
        <v>1004</v>
      </c>
      <c r="N59" s="52">
        <v>996</v>
      </c>
      <c r="O59" s="52">
        <v>511</v>
      </c>
      <c r="P59" s="52">
        <v>0</v>
      </c>
      <c r="Q59" s="52">
        <v>0</v>
      </c>
      <c r="R59" s="52">
        <v>85</v>
      </c>
      <c r="S59" s="52">
        <v>976</v>
      </c>
      <c r="T59" s="52">
        <v>1230</v>
      </c>
      <c r="U59" s="52">
        <v>1168</v>
      </c>
      <c r="V59" s="52">
        <v>308</v>
      </c>
      <c r="W59" s="52">
        <v>191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3948</v>
      </c>
      <c r="D60" s="36">
        <v>3858</v>
      </c>
      <c r="E60" s="36">
        <v>5084</v>
      </c>
      <c r="F60" s="36">
        <v>3422</v>
      </c>
      <c r="G60" s="36">
        <v>0</v>
      </c>
      <c r="H60" s="36">
        <v>591</v>
      </c>
      <c r="I60" s="36">
        <v>0</v>
      </c>
      <c r="J60" s="36">
        <v>2819</v>
      </c>
      <c r="K60" s="36">
        <v>3286</v>
      </c>
      <c r="L60" s="36">
        <v>5187</v>
      </c>
      <c r="M60" s="36">
        <v>1622</v>
      </c>
      <c r="N60" s="36">
        <v>2364</v>
      </c>
      <c r="O60" s="36">
        <v>1138</v>
      </c>
      <c r="P60" s="36">
        <v>0</v>
      </c>
      <c r="Q60" s="36">
        <v>0</v>
      </c>
      <c r="R60" s="36">
        <v>169</v>
      </c>
      <c r="S60" s="36">
        <v>1665</v>
      </c>
      <c r="T60" s="36">
        <v>2775</v>
      </c>
      <c r="U60" s="36">
        <v>3289</v>
      </c>
      <c r="V60" s="36">
        <v>759</v>
      </c>
      <c r="W60" s="36">
        <v>494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1602</v>
      </c>
      <c r="D64" s="52">
        <v>3272</v>
      </c>
      <c r="E64" s="52">
        <v>3098</v>
      </c>
      <c r="F64" s="52">
        <v>3032</v>
      </c>
      <c r="G64" s="52">
        <v>1679</v>
      </c>
      <c r="H64" s="52">
        <v>2315</v>
      </c>
      <c r="I64" s="52">
        <v>1839</v>
      </c>
      <c r="J64" s="52">
        <v>3516</v>
      </c>
      <c r="K64" s="52">
        <v>4474</v>
      </c>
      <c r="L64" s="52">
        <v>4812</v>
      </c>
      <c r="M64" s="52">
        <v>3043</v>
      </c>
      <c r="N64" s="52">
        <v>3068</v>
      </c>
      <c r="O64" s="52">
        <v>1812</v>
      </c>
      <c r="P64" s="52">
        <v>1704</v>
      </c>
      <c r="Q64" s="52">
        <v>4063</v>
      </c>
      <c r="R64" s="52">
        <v>5352</v>
      </c>
      <c r="S64" s="52">
        <v>4105</v>
      </c>
      <c r="T64" s="52">
        <v>3320</v>
      </c>
      <c r="U64" s="52">
        <v>2929</v>
      </c>
      <c r="V64" s="52">
        <v>1595</v>
      </c>
      <c r="W64" s="52">
        <v>1676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145</v>
      </c>
      <c r="D67" s="52">
        <v>354</v>
      </c>
      <c r="E67" s="52">
        <v>310</v>
      </c>
      <c r="F67" s="52">
        <v>343</v>
      </c>
      <c r="G67" s="52">
        <v>275</v>
      </c>
      <c r="H67" s="52">
        <v>257</v>
      </c>
      <c r="I67" s="52">
        <v>473</v>
      </c>
      <c r="J67" s="52">
        <v>937</v>
      </c>
      <c r="K67" s="52">
        <v>696</v>
      </c>
      <c r="L67" s="52">
        <v>1015</v>
      </c>
      <c r="M67" s="52">
        <v>952</v>
      </c>
      <c r="N67" s="52">
        <v>723</v>
      </c>
      <c r="O67" s="52">
        <v>396</v>
      </c>
      <c r="P67" s="52">
        <v>169</v>
      </c>
      <c r="Q67" s="52">
        <v>485</v>
      </c>
      <c r="R67" s="52">
        <v>885</v>
      </c>
      <c r="S67" s="52">
        <v>919</v>
      </c>
      <c r="T67" s="52">
        <v>659</v>
      </c>
      <c r="U67" s="52">
        <v>473</v>
      </c>
      <c r="V67" s="52">
        <v>248</v>
      </c>
      <c r="W67" s="52">
        <v>327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1498</v>
      </c>
      <c r="D69" s="52">
        <v>3123</v>
      </c>
      <c r="E69" s="52">
        <v>2954</v>
      </c>
      <c r="F69" s="52">
        <v>2874</v>
      </c>
      <c r="G69" s="52">
        <v>1566</v>
      </c>
      <c r="H69" s="52">
        <v>2135</v>
      </c>
      <c r="I69" s="52">
        <v>1712</v>
      </c>
      <c r="J69" s="52">
        <v>3326</v>
      </c>
      <c r="K69" s="52">
        <v>4176</v>
      </c>
      <c r="L69" s="52">
        <v>4531</v>
      </c>
      <c r="M69" s="52">
        <v>2885</v>
      </c>
      <c r="N69" s="52">
        <v>2889</v>
      </c>
      <c r="O69" s="52">
        <v>1619</v>
      </c>
      <c r="P69" s="52">
        <v>1289</v>
      </c>
      <c r="Q69" s="52">
        <v>3596</v>
      </c>
      <c r="R69" s="52">
        <v>4898</v>
      </c>
      <c r="S69" s="52">
        <v>3743</v>
      </c>
      <c r="T69" s="52">
        <v>2957</v>
      </c>
      <c r="U69" s="52">
        <v>2544</v>
      </c>
      <c r="V69" s="52">
        <v>1396</v>
      </c>
      <c r="W69" s="52">
        <v>1514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10</v>
      </c>
      <c r="E70" s="52">
        <v>8</v>
      </c>
      <c r="F70" s="52">
        <v>10</v>
      </c>
      <c r="G70" s="52">
        <v>3</v>
      </c>
      <c r="H70" s="52">
        <v>5</v>
      </c>
      <c r="I70" s="52">
        <v>1</v>
      </c>
      <c r="J70" s="52">
        <v>13</v>
      </c>
      <c r="K70" s="52">
        <v>33</v>
      </c>
      <c r="L70" s="52">
        <v>22</v>
      </c>
      <c r="M70" s="52">
        <v>16</v>
      </c>
      <c r="N70" s="52">
        <v>28</v>
      </c>
      <c r="O70" s="52">
        <v>7</v>
      </c>
      <c r="P70" s="52">
        <v>0</v>
      </c>
      <c r="Q70" s="52">
        <v>0</v>
      </c>
      <c r="R70" s="52">
        <v>22</v>
      </c>
      <c r="S70" s="52">
        <v>15</v>
      </c>
      <c r="T70" s="52">
        <v>8</v>
      </c>
      <c r="U70" s="52">
        <v>3</v>
      </c>
      <c r="V70" s="52">
        <v>1</v>
      </c>
      <c r="W70" s="52">
        <v>7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75</v>
      </c>
      <c r="D73" s="52">
        <v>105</v>
      </c>
      <c r="E73" s="52">
        <v>102</v>
      </c>
      <c r="F73" s="52">
        <v>114</v>
      </c>
      <c r="G73" s="52">
        <v>84</v>
      </c>
      <c r="H73" s="52">
        <v>139</v>
      </c>
      <c r="I73" s="52">
        <v>93</v>
      </c>
      <c r="J73" s="52">
        <v>135</v>
      </c>
      <c r="K73" s="52">
        <v>145</v>
      </c>
      <c r="L73" s="52">
        <v>182</v>
      </c>
      <c r="M73" s="52">
        <v>87</v>
      </c>
      <c r="N73" s="52">
        <v>93</v>
      </c>
      <c r="O73" s="52">
        <v>130</v>
      </c>
      <c r="P73" s="52">
        <v>282</v>
      </c>
      <c r="Q73" s="52">
        <v>343</v>
      </c>
      <c r="R73" s="52">
        <v>298</v>
      </c>
      <c r="S73" s="52">
        <v>226</v>
      </c>
      <c r="T73" s="52">
        <v>239</v>
      </c>
      <c r="U73" s="52">
        <v>279</v>
      </c>
      <c r="V73" s="52">
        <v>140</v>
      </c>
      <c r="W73" s="52">
        <v>108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26</v>
      </c>
      <c r="D74" s="52">
        <v>34</v>
      </c>
      <c r="E74" s="52">
        <v>34</v>
      </c>
      <c r="F74" s="52">
        <v>34</v>
      </c>
      <c r="G74" s="52">
        <v>26</v>
      </c>
      <c r="H74" s="52">
        <v>36</v>
      </c>
      <c r="I74" s="52">
        <v>33</v>
      </c>
      <c r="J74" s="52">
        <v>42</v>
      </c>
      <c r="K74" s="52">
        <v>120</v>
      </c>
      <c r="L74" s="52">
        <v>77</v>
      </c>
      <c r="M74" s="52">
        <v>55</v>
      </c>
      <c r="N74" s="52">
        <v>58</v>
      </c>
      <c r="O74" s="52">
        <v>56</v>
      </c>
      <c r="P74" s="52">
        <v>133</v>
      </c>
      <c r="Q74" s="52">
        <v>124</v>
      </c>
      <c r="R74" s="52">
        <v>134</v>
      </c>
      <c r="S74" s="52">
        <v>121</v>
      </c>
      <c r="T74" s="52">
        <v>116</v>
      </c>
      <c r="U74" s="52">
        <v>103</v>
      </c>
      <c r="V74" s="52">
        <v>58</v>
      </c>
      <c r="W74" s="52">
        <v>47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1509</v>
      </c>
      <c r="D78" s="52">
        <v>3208</v>
      </c>
      <c r="E78" s="52">
        <v>3027</v>
      </c>
      <c r="F78" s="52">
        <v>2933</v>
      </c>
      <c r="G78" s="52">
        <v>1582</v>
      </c>
      <c r="H78" s="52">
        <v>2158</v>
      </c>
      <c r="I78" s="52">
        <v>1709</v>
      </c>
      <c r="J78" s="52">
        <v>3357</v>
      </c>
      <c r="K78" s="52">
        <v>4263</v>
      </c>
      <c r="L78" s="52">
        <v>4633</v>
      </c>
      <c r="M78" s="52">
        <v>2925</v>
      </c>
      <c r="N78" s="52">
        <v>2927</v>
      </c>
      <c r="O78" s="52">
        <v>1603</v>
      </c>
      <c r="P78" s="52">
        <v>1061</v>
      </c>
      <c r="Q78" s="52">
        <v>2291</v>
      </c>
      <c r="R78" s="52">
        <v>2577</v>
      </c>
      <c r="S78" s="52">
        <v>2096</v>
      </c>
      <c r="T78" s="52">
        <v>2087</v>
      </c>
      <c r="U78" s="52">
        <v>2170</v>
      </c>
      <c r="V78" s="52">
        <v>1462</v>
      </c>
      <c r="W78" s="52">
        <v>1068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93</v>
      </c>
      <c r="D79" s="36">
        <v>64</v>
      </c>
      <c r="E79" s="36">
        <v>71</v>
      </c>
      <c r="F79" s="36">
        <v>99</v>
      </c>
      <c r="G79" s="36">
        <v>97</v>
      </c>
      <c r="H79" s="36">
        <v>157</v>
      </c>
      <c r="I79" s="36">
        <v>130</v>
      </c>
      <c r="J79" s="36">
        <v>159</v>
      </c>
      <c r="K79" s="36">
        <v>211</v>
      </c>
      <c r="L79" s="36">
        <v>179</v>
      </c>
      <c r="M79" s="36">
        <v>118</v>
      </c>
      <c r="N79" s="36">
        <v>141</v>
      </c>
      <c r="O79" s="36">
        <v>209</v>
      </c>
      <c r="P79" s="36">
        <v>643</v>
      </c>
      <c r="Q79" s="36">
        <v>1772</v>
      </c>
      <c r="R79" s="36">
        <v>2775</v>
      </c>
      <c r="S79" s="36">
        <v>2009</v>
      </c>
      <c r="T79" s="36">
        <v>1233</v>
      </c>
      <c r="U79" s="36">
        <v>759</v>
      </c>
      <c r="V79" s="36">
        <v>133</v>
      </c>
      <c r="W79" s="36">
        <v>608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8833</v>
      </c>
      <c r="D83" s="52">
        <v>8655</v>
      </c>
      <c r="E83" s="52">
        <v>6607</v>
      </c>
      <c r="F83" s="52">
        <v>8532</v>
      </c>
      <c r="G83" s="52">
        <v>16152</v>
      </c>
      <c r="H83" s="52">
        <v>24430</v>
      </c>
      <c r="I83" s="52">
        <v>20029</v>
      </c>
      <c r="J83" s="52">
        <v>11989</v>
      </c>
      <c r="K83" s="52">
        <v>20536</v>
      </c>
      <c r="L83" s="52">
        <v>22705</v>
      </c>
      <c r="M83" s="52">
        <v>14865</v>
      </c>
      <c r="N83" s="52">
        <v>20138</v>
      </c>
      <c r="O83" s="52">
        <v>14505</v>
      </c>
      <c r="P83" s="52">
        <v>9348</v>
      </c>
      <c r="Q83" s="52">
        <v>12840</v>
      </c>
      <c r="R83" s="52">
        <v>10370</v>
      </c>
      <c r="S83" s="52">
        <v>5833</v>
      </c>
      <c r="T83" s="52">
        <v>7274</v>
      </c>
      <c r="U83" s="52">
        <v>13429</v>
      </c>
      <c r="V83" s="52">
        <v>10459</v>
      </c>
      <c r="W83" s="52">
        <v>12509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799</v>
      </c>
      <c r="D86" s="52">
        <v>936</v>
      </c>
      <c r="E86" s="52">
        <v>663</v>
      </c>
      <c r="F86" s="52">
        <v>965</v>
      </c>
      <c r="G86" s="52">
        <v>2646</v>
      </c>
      <c r="H86" s="52">
        <v>2718</v>
      </c>
      <c r="I86" s="52">
        <v>5151</v>
      </c>
      <c r="J86" s="52">
        <v>3197</v>
      </c>
      <c r="K86" s="52">
        <v>3194</v>
      </c>
      <c r="L86" s="52">
        <v>4790</v>
      </c>
      <c r="M86" s="52">
        <v>4650</v>
      </c>
      <c r="N86" s="52">
        <v>4746</v>
      </c>
      <c r="O86" s="52">
        <v>3168</v>
      </c>
      <c r="P86" s="52">
        <v>926</v>
      </c>
      <c r="Q86" s="52">
        <v>1534</v>
      </c>
      <c r="R86" s="52">
        <v>1714</v>
      </c>
      <c r="S86" s="52">
        <v>1305</v>
      </c>
      <c r="T86" s="52">
        <v>1442</v>
      </c>
      <c r="U86" s="52">
        <v>2167</v>
      </c>
      <c r="V86" s="52">
        <v>1623</v>
      </c>
      <c r="W86" s="52">
        <v>2447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1670</v>
      </c>
      <c r="D88" s="52">
        <v>2481</v>
      </c>
      <c r="E88" s="52">
        <v>2347</v>
      </c>
      <c r="F88" s="52">
        <v>2014</v>
      </c>
      <c r="G88" s="52">
        <v>6442</v>
      </c>
      <c r="H88" s="52">
        <v>6804</v>
      </c>
      <c r="I88" s="52">
        <v>10640</v>
      </c>
      <c r="J88" s="52">
        <v>7724</v>
      </c>
      <c r="K88" s="52">
        <v>8913</v>
      </c>
      <c r="L88" s="52">
        <v>9311</v>
      </c>
      <c r="M88" s="52">
        <v>8032</v>
      </c>
      <c r="N88" s="52">
        <v>8257</v>
      </c>
      <c r="O88" s="52">
        <v>5349</v>
      </c>
      <c r="P88" s="52">
        <v>1541</v>
      </c>
      <c r="Q88" s="52">
        <v>2436</v>
      </c>
      <c r="R88" s="52">
        <v>2342</v>
      </c>
      <c r="S88" s="52">
        <v>1558</v>
      </c>
      <c r="T88" s="52">
        <v>1848</v>
      </c>
      <c r="U88" s="52">
        <v>3233</v>
      </c>
      <c r="V88" s="52">
        <v>3159</v>
      </c>
      <c r="W88" s="52">
        <v>6199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13</v>
      </c>
      <c r="D89" s="52">
        <v>0</v>
      </c>
      <c r="E89" s="52">
        <v>0</v>
      </c>
      <c r="F89" s="52">
        <v>2</v>
      </c>
      <c r="G89" s="52">
        <v>30</v>
      </c>
      <c r="H89" s="52">
        <v>7</v>
      </c>
      <c r="I89" s="52">
        <v>55</v>
      </c>
      <c r="J89" s="52">
        <v>4</v>
      </c>
      <c r="K89" s="52">
        <v>67</v>
      </c>
      <c r="L89" s="52">
        <v>39</v>
      </c>
      <c r="M89" s="52">
        <v>43</v>
      </c>
      <c r="N89" s="52">
        <v>51</v>
      </c>
      <c r="O89" s="52">
        <v>26</v>
      </c>
      <c r="P89" s="52">
        <v>0</v>
      </c>
      <c r="Q89" s="52">
        <v>3</v>
      </c>
      <c r="R89" s="52">
        <v>10</v>
      </c>
      <c r="S89" s="52">
        <v>2</v>
      </c>
      <c r="T89" s="52">
        <v>5</v>
      </c>
      <c r="U89" s="52">
        <v>6</v>
      </c>
      <c r="V89" s="52">
        <v>11</v>
      </c>
      <c r="W89" s="52">
        <v>31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1001</v>
      </c>
      <c r="D92" s="52">
        <v>754</v>
      </c>
      <c r="E92" s="52">
        <v>371</v>
      </c>
      <c r="F92" s="52">
        <v>432</v>
      </c>
      <c r="G92" s="52">
        <v>730</v>
      </c>
      <c r="H92" s="52">
        <v>988</v>
      </c>
      <c r="I92" s="52">
        <v>677</v>
      </c>
      <c r="J92" s="52">
        <v>351</v>
      </c>
      <c r="K92" s="52">
        <v>817</v>
      </c>
      <c r="L92" s="52">
        <v>774</v>
      </c>
      <c r="M92" s="52">
        <v>359</v>
      </c>
      <c r="N92" s="52">
        <v>395</v>
      </c>
      <c r="O92" s="52">
        <v>337</v>
      </c>
      <c r="P92" s="52">
        <v>404</v>
      </c>
      <c r="Q92" s="52">
        <v>690</v>
      </c>
      <c r="R92" s="52">
        <v>585</v>
      </c>
      <c r="S92" s="52">
        <v>241</v>
      </c>
      <c r="T92" s="52">
        <v>244</v>
      </c>
      <c r="U92" s="52">
        <v>301</v>
      </c>
      <c r="V92" s="52">
        <v>169</v>
      </c>
      <c r="W92" s="52">
        <v>299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5</v>
      </c>
      <c r="E93" s="52">
        <v>0</v>
      </c>
      <c r="F93" s="52">
        <v>0</v>
      </c>
      <c r="G93" s="52">
        <v>4</v>
      </c>
      <c r="H93" s="52">
        <v>0</v>
      </c>
      <c r="I93" s="52">
        <v>3</v>
      </c>
      <c r="J93" s="52">
        <v>1</v>
      </c>
      <c r="K93" s="52">
        <v>6</v>
      </c>
      <c r="L93" s="52">
        <v>4</v>
      </c>
      <c r="M93" s="52">
        <v>4</v>
      </c>
      <c r="N93" s="52">
        <v>2</v>
      </c>
      <c r="O93" s="52">
        <v>0</v>
      </c>
      <c r="P93" s="52">
        <v>0</v>
      </c>
      <c r="Q93" s="52">
        <v>6</v>
      </c>
      <c r="R93" s="52">
        <v>3</v>
      </c>
      <c r="S93" s="52">
        <v>2</v>
      </c>
      <c r="T93" s="52">
        <v>2</v>
      </c>
      <c r="U93" s="52">
        <v>3</v>
      </c>
      <c r="V93" s="52">
        <v>0</v>
      </c>
      <c r="W93" s="52">
        <v>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4554</v>
      </c>
      <c r="D96" s="52">
        <v>4078</v>
      </c>
      <c r="E96" s="52">
        <v>2903</v>
      </c>
      <c r="F96" s="52">
        <v>4701</v>
      </c>
      <c r="G96" s="52">
        <v>6823</v>
      </c>
      <c r="H96" s="52">
        <v>13255</v>
      </c>
      <c r="I96" s="52">
        <v>6401</v>
      </c>
      <c r="J96" s="52">
        <v>2988</v>
      </c>
      <c r="K96" s="52">
        <v>5889</v>
      </c>
      <c r="L96" s="52">
        <v>8839</v>
      </c>
      <c r="M96" s="52">
        <v>3951</v>
      </c>
      <c r="N96" s="52">
        <v>7016</v>
      </c>
      <c r="O96" s="52">
        <v>6145</v>
      </c>
      <c r="P96" s="52">
        <v>5035</v>
      </c>
      <c r="Q96" s="52">
        <v>7132</v>
      </c>
      <c r="R96" s="52">
        <v>5123</v>
      </c>
      <c r="S96" s="52">
        <v>2620</v>
      </c>
      <c r="T96" s="52">
        <v>3485</v>
      </c>
      <c r="U96" s="52">
        <v>7209</v>
      </c>
      <c r="V96" s="52">
        <v>5023</v>
      </c>
      <c r="W96" s="52">
        <v>4158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1593</v>
      </c>
      <c r="D97" s="52">
        <v>1337</v>
      </c>
      <c r="E97" s="52">
        <v>986</v>
      </c>
      <c r="F97" s="52">
        <v>1383</v>
      </c>
      <c r="G97" s="52">
        <v>2123</v>
      </c>
      <c r="H97" s="52">
        <v>3376</v>
      </c>
      <c r="I97" s="52">
        <v>2253</v>
      </c>
      <c r="J97" s="52">
        <v>921</v>
      </c>
      <c r="K97" s="52">
        <v>4844</v>
      </c>
      <c r="L97" s="52">
        <v>3738</v>
      </c>
      <c r="M97" s="52">
        <v>2476</v>
      </c>
      <c r="N97" s="52">
        <v>4417</v>
      </c>
      <c r="O97" s="52">
        <v>2648</v>
      </c>
      <c r="P97" s="52">
        <v>2368</v>
      </c>
      <c r="Q97" s="52">
        <v>2573</v>
      </c>
      <c r="R97" s="52">
        <v>2307</v>
      </c>
      <c r="S97" s="52">
        <v>1410</v>
      </c>
      <c r="T97" s="52">
        <v>1690</v>
      </c>
      <c r="U97" s="52">
        <v>2677</v>
      </c>
      <c r="V97" s="52">
        <v>2097</v>
      </c>
      <c r="W97" s="52">
        <v>1821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305</v>
      </c>
      <c r="D101" s="52">
        <v>585</v>
      </c>
      <c r="E101" s="52">
        <v>633</v>
      </c>
      <c r="F101" s="52">
        <v>677</v>
      </c>
      <c r="G101" s="52">
        <v>1649</v>
      </c>
      <c r="H101" s="52">
        <v>2580</v>
      </c>
      <c r="I101" s="52">
        <v>2471</v>
      </c>
      <c r="J101" s="52">
        <v>2468</v>
      </c>
      <c r="K101" s="52">
        <v>2593</v>
      </c>
      <c r="L101" s="52">
        <v>2406</v>
      </c>
      <c r="M101" s="52">
        <v>1536</v>
      </c>
      <c r="N101" s="52">
        <v>1792</v>
      </c>
      <c r="O101" s="52">
        <v>1275</v>
      </c>
      <c r="P101" s="52">
        <v>581</v>
      </c>
      <c r="Q101" s="52">
        <v>825</v>
      </c>
      <c r="R101" s="52">
        <v>915</v>
      </c>
      <c r="S101" s="52">
        <v>555</v>
      </c>
      <c r="T101" s="52">
        <v>676</v>
      </c>
      <c r="U101" s="52">
        <v>1152</v>
      </c>
      <c r="V101" s="52">
        <v>1141</v>
      </c>
      <c r="W101" s="52">
        <v>1373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3265</v>
      </c>
      <c r="D102" s="52">
        <v>2788</v>
      </c>
      <c r="E102" s="52">
        <v>1871</v>
      </c>
      <c r="F102" s="52">
        <v>2425</v>
      </c>
      <c r="G102" s="52">
        <v>5891</v>
      </c>
      <c r="H102" s="52">
        <v>7715</v>
      </c>
      <c r="I102" s="52">
        <v>7149</v>
      </c>
      <c r="J102" s="52">
        <v>3953</v>
      </c>
      <c r="K102" s="52">
        <v>9872</v>
      </c>
      <c r="L102" s="52">
        <v>8344</v>
      </c>
      <c r="M102" s="52">
        <v>5096</v>
      </c>
      <c r="N102" s="52">
        <v>5438</v>
      </c>
      <c r="O102" s="52">
        <v>4100</v>
      </c>
      <c r="P102" s="52">
        <v>2676</v>
      </c>
      <c r="Q102" s="52">
        <v>3596</v>
      </c>
      <c r="R102" s="52">
        <v>3174</v>
      </c>
      <c r="S102" s="52">
        <v>1951</v>
      </c>
      <c r="T102" s="52">
        <v>2027</v>
      </c>
      <c r="U102" s="52">
        <v>3217</v>
      </c>
      <c r="V102" s="52">
        <v>2689</v>
      </c>
      <c r="W102" s="52">
        <v>3110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5263</v>
      </c>
      <c r="D103" s="36">
        <v>5282</v>
      </c>
      <c r="E103" s="36">
        <v>4103</v>
      </c>
      <c r="F103" s="36">
        <v>5430</v>
      </c>
      <c r="G103" s="36">
        <v>8612</v>
      </c>
      <c r="H103" s="36">
        <v>14135</v>
      </c>
      <c r="I103" s="36">
        <v>10409</v>
      </c>
      <c r="J103" s="36">
        <v>5568</v>
      </c>
      <c r="K103" s="36">
        <v>8071</v>
      </c>
      <c r="L103" s="36">
        <v>11955</v>
      </c>
      <c r="M103" s="36">
        <v>8233</v>
      </c>
      <c r="N103" s="36">
        <v>12908</v>
      </c>
      <c r="O103" s="36">
        <v>9130</v>
      </c>
      <c r="P103" s="36">
        <v>6091</v>
      </c>
      <c r="Q103" s="36">
        <v>8419</v>
      </c>
      <c r="R103" s="36">
        <v>6281</v>
      </c>
      <c r="S103" s="36">
        <v>3327</v>
      </c>
      <c r="T103" s="36">
        <v>4571</v>
      </c>
      <c r="U103" s="36">
        <v>9060</v>
      </c>
      <c r="V103" s="36">
        <v>6629</v>
      </c>
      <c r="W103" s="36">
        <v>8026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2764</v>
      </c>
      <c r="D126" s="52">
        <v>2028</v>
      </c>
      <c r="E126" s="52">
        <v>2063</v>
      </c>
      <c r="F126" s="52">
        <v>3045</v>
      </c>
      <c r="G126" s="52">
        <v>2396</v>
      </c>
      <c r="H126" s="52">
        <v>3640</v>
      </c>
      <c r="I126" s="52">
        <v>2412</v>
      </c>
      <c r="J126" s="52">
        <v>3465</v>
      </c>
      <c r="K126" s="52">
        <v>3968</v>
      </c>
      <c r="L126" s="52">
        <v>4042</v>
      </c>
      <c r="M126" s="52">
        <v>1914</v>
      </c>
      <c r="N126" s="52">
        <v>2290</v>
      </c>
      <c r="O126" s="52">
        <v>2073</v>
      </c>
      <c r="P126" s="52">
        <v>1392</v>
      </c>
      <c r="Q126" s="52">
        <v>3118</v>
      </c>
      <c r="R126" s="52">
        <v>3630</v>
      </c>
      <c r="S126" s="52">
        <v>2576</v>
      </c>
      <c r="T126" s="52">
        <v>2427</v>
      </c>
      <c r="U126" s="52">
        <v>2827</v>
      </c>
      <c r="V126" s="52">
        <v>2108</v>
      </c>
      <c r="W126" s="52">
        <v>2018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250</v>
      </c>
      <c r="D129" s="52">
        <v>219</v>
      </c>
      <c r="E129" s="52">
        <v>207</v>
      </c>
      <c r="F129" s="52">
        <v>345</v>
      </c>
      <c r="G129" s="52">
        <v>393</v>
      </c>
      <c r="H129" s="52">
        <v>405</v>
      </c>
      <c r="I129" s="52">
        <v>621</v>
      </c>
      <c r="J129" s="52">
        <v>924</v>
      </c>
      <c r="K129" s="52">
        <v>618</v>
      </c>
      <c r="L129" s="52">
        <v>853</v>
      </c>
      <c r="M129" s="52">
        <v>599</v>
      </c>
      <c r="N129" s="52">
        <v>540</v>
      </c>
      <c r="O129" s="52">
        <v>453</v>
      </c>
      <c r="P129" s="52">
        <v>138</v>
      </c>
      <c r="Q129" s="52">
        <v>373</v>
      </c>
      <c r="R129" s="52">
        <v>601</v>
      </c>
      <c r="S129" s="52">
        <v>577</v>
      </c>
      <c r="T129" s="52">
        <v>481</v>
      </c>
      <c r="U129" s="52">
        <v>457</v>
      </c>
      <c r="V129" s="52">
        <v>327</v>
      </c>
      <c r="W129" s="52">
        <v>395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1278</v>
      </c>
      <c r="D131" s="52">
        <v>757</v>
      </c>
      <c r="E131" s="52">
        <v>780</v>
      </c>
      <c r="F131" s="52">
        <v>1428</v>
      </c>
      <c r="G131" s="52">
        <v>896</v>
      </c>
      <c r="H131" s="52">
        <v>1257</v>
      </c>
      <c r="I131" s="52">
        <v>1366</v>
      </c>
      <c r="J131" s="52">
        <v>2406</v>
      </c>
      <c r="K131" s="52">
        <v>2417</v>
      </c>
      <c r="L131" s="52">
        <v>2702</v>
      </c>
      <c r="M131" s="52">
        <v>1618</v>
      </c>
      <c r="N131" s="52">
        <v>2279</v>
      </c>
      <c r="O131" s="52">
        <v>2062</v>
      </c>
      <c r="P131" s="52">
        <v>1385</v>
      </c>
      <c r="Q131" s="52">
        <v>1444</v>
      </c>
      <c r="R131" s="52">
        <v>1496</v>
      </c>
      <c r="S131" s="52">
        <v>1826</v>
      </c>
      <c r="T131" s="52">
        <v>2416</v>
      </c>
      <c r="U131" s="52">
        <v>2813</v>
      </c>
      <c r="V131" s="52">
        <v>2102</v>
      </c>
      <c r="W131" s="52">
        <v>2009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3</v>
      </c>
      <c r="E132" s="52">
        <v>0</v>
      </c>
      <c r="F132" s="52">
        <v>6</v>
      </c>
      <c r="G132" s="52">
        <v>2</v>
      </c>
      <c r="H132" s="52">
        <v>3</v>
      </c>
      <c r="I132" s="52">
        <v>3</v>
      </c>
      <c r="J132" s="52">
        <v>6</v>
      </c>
      <c r="K132" s="52">
        <v>20</v>
      </c>
      <c r="L132" s="52">
        <v>15</v>
      </c>
      <c r="M132" s="52">
        <v>6</v>
      </c>
      <c r="N132" s="52">
        <v>11</v>
      </c>
      <c r="O132" s="52">
        <v>11</v>
      </c>
      <c r="P132" s="52">
        <v>7</v>
      </c>
      <c r="Q132" s="52">
        <v>0</v>
      </c>
      <c r="R132" s="52">
        <v>0</v>
      </c>
      <c r="S132" s="52">
        <v>3</v>
      </c>
      <c r="T132" s="52">
        <v>11</v>
      </c>
      <c r="U132" s="52">
        <v>14</v>
      </c>
      <c r="V132" s="52">
        <v>6</v>
      </c>
      <c r="W132" s="52">
        <v>9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1097</v>
      </c>
      <c r="D135" s="52">
        <v>955</v>
      </c>
      <c r="E135" s="52">
        <v>958</v>
      </c>
      <c r="F135" s="52">
        <v>1245</v>
      </c>
      <c r="G135" s="52">
        <v>1143</v>
      </c>
      <c r="H135" s="52">
        <v>1897</v>
      </c>
      <c r="I135" s="52">
        <v>771</v>
      </c>
      <c r="J135" s="52">
        <v>805</v>
      </c>
      <c r="K135" s="52">
        <v>840</v>
      </c>
      <c r="L135" s="52">
        <v>931</v>
      </c>
      <c r="M135" s="52">
        <v>178</v>
      </c>
      <c r="N135" s="52">
        <v>0</v>
      </c>
      <c r="O135" s="52">
        <v>0</v>
      </c>
      <c r="P135" s="52">
        <v>0</v>
      </c>
      <c r="Q135" s="52">
        <v>1230</v>
      </c>
      <c r="R135" s="52">
        <v>1472</v>
      </c>
      <c r="S135" s="52">
        <v>486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384</v>
      </c>
      <c r="D136" s="52">
        <v>313</v>
      </c>
      <c r="E136" s="52">
        <v>325</v>
      </c>
      <c r="F136" s="52">
        <v>366</v>
      </c>
      <c r="G136" s="52">
        <v>355</v>
      </c>
      <c r="H136" s="52">
        <v>483</v>
      </c>
      <c r="I136" s="52">
        <v>272</v>
      </c>
      <c r="J136" s="52">
        <v>248</v>
      </c>
      <c r="K136" s="52">
        <v>691</v>
      </c>
      <c r="L136" s="52">
        <v>394</v>
      </c>
      <c r="M136" s="52">
        <v>112</v>
      </c>
      <c r="N136" s="52">
        <v>0</v>
      </c>
      <c r="O136" s="52">
        <v>0</v>
      </c>
      <c r="P136" s="52">
        <v>0</v>
      </c>
      <c r="Q136" s="52">
        <v>444</v>
      </c>
      <c r="R136" s="52">
        <v>662</v>
      </c>
      <c r="S136" s="52">
        <v>261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1058</v>
      </c>
      <c r="D140" s="52">
        <v>701</v>
      </c>
      <c r="E140" s="52">
        <v>646</v>
      </c>
      <c r="F140" s="52">
        <v>940</v>
      </c>
      <c r="G140" s="52">
        <v>973</v>
      </c>
      <c r="H140" s="52">
        <v>1285</v>
      </c>
      <c r="I140" s="52">
        <v>982</v>
      </c>
      <c r="J140" s="52">
        <v>1439</v>
      </c>
      <c r="K140" s="52">
        <v>2183</v>
      </c>
      <c r="L140" s="52">
        <v>1661</v>
      </c>
      <c r="M140" s="52">
        <v>732</v>
      </c>
      <c r="N140" s="52">
        <v>679</v>
      </c>
      <c r="O140" s="52">
        <v>642</v>
      </c>
      <c r="P140" s="52">
        <v>425</v>
      </c>
      <c r="Q140" s="52">
        <v>933</v>
      </c>
      <c r="R140" s="52">
        <v>1219</v>
      </c>
      <c r="S140" s="52">
        <v>952</v>
      </c>
      <c r="T140" s="52">
        <v>746</v>
      </c>
      <c r="U140" s="52">
        <v>741</v>
      </c>
      <c r="V140" s="52">
        <v>608</v>
      </c>
      <c r="W140" s="52">
        <v>564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1706</v>
      </c>
      <c r="D141" s="36">
        <v>1327</v>
      </c>
      <c r="E141" s="36">
        <v>1417</v>
      </c>
      <c r="F141" s="36">
        <v>2105</v>
      </c>
      <c r="G141" s="36">
        <v>1423</v>
      </c>
      <c r="H141" s="36">
        <v>2355</v>
      </c>
      <c r="I141" s="36">
        <v>1430</v>
      </c>
      <c r="J141" s="36">
        <v>2026</v>
      </c>
      <c r="K141" s="36">
        <v>1785</v>
      </c>
      <c r="L141" s="36">
        <v>2381</v>
      </c>
      <c r="M141" s="36">
        <v>1182</v>
      </c>
      <c r="N141" s="36">
        <v>1611</v>
      </c>
      <c r="O141" s="36">
        <v>1431</v>
      </c>
      <c r="P141" s="36">
        <v>967</v>
      </c>
      <c r="Q141" s="36">
        <v>2185</v>
      </c>
      <c r="R141" s="36">
        <v>2411</v>
      </c>
      <c r="S141" s="36">
        <v>1624</v>
      </c>
      <c r="T141" s="36">
        <v>1681</v>
      </c>
      <c r="U141" s="36">
        <v>2086</v>
      </c>
      <c r="V141" s="36">
        <v>1500</v>
      </c>
      <c r="W141" s="36">
        <v>1454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126</v>
      </c>
      <c r="D145" s="52">
        <v>245</v>
      </c>
      <c r="E145" s="52">
        <v>342</v>
      </c>
      <c r="F145" s="52">
        <v>561</v>
      </c>
      <c r="G145" s="52">
        <v>660</v>
      </c>
      <c r="H145" s="52">
        <v>1145</v>
      </c>
      <c r="I145" s="52">
        <v>1003</v>
      </c>
      <c r="J145" s="52">
        <v>1253</v>
      </c>
      <c r="K145" s="52">
        <v>1758</v>
      </c>
      <c r="L145" s="52">
        <v>2523</v>
      </c>
      <c r="M145" s="52">
        <v>2343</v>
      </c>
      <c r="N145" s="52">
        <v>3650</v>
      </c>
      <c r="O145" s="52">
        <v>3301</v>
      </c>
      <c r="P145" s="52">
        <v>5838</v>
      </c>
      <c r="Q145" s="52">
        <v>5439</v>
      </c>
      <c r="R145" s="52">
        <v>4725</v>
      </c>
      <c r="S145" s="52">
        <v>3041</v>
      </c>
      <c r="T145" s="52">
        <v>3535</v>
      </c>
      <c r="U145" s="52">
        <v>4551</v>
      </c>
      <c r="V145" s="52">
        <v>4257</v>
      </c>
      <c r="W145" s="52">
        <v>3470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15</v>
      </c>
      <c r="D147" s="52">
        <v>37</v>
      </c>
      <c r="E147" s="52">
        <v>61</v>
      </c>
      <c r="F147" s="52">
        <v>118</v>
      </c>
      <c r="G147" s="52">
        <v>168</v>
      </c>
      <c r="H147" s="52">
        <v>340</v>
      </c>
      <c r="I147" s="52">
        <v>384</v>
      </c>
      <c r="J147" s="52">
        <v>598</v>
      </c>
      <c r="K147" s="52">
        <v>958</v>
      </c>
      <c r="L147" s="52">
        <v>1646</v>
      </c>
      <c r="M147" s="52">
        <v>1808</v>
      </c>
      <c r="N147" s="52">
        <v>2900</v>
      </c>
      <c r="O147" s="52">
        <v>2644</v>
      </c>
      <c r="P147" s="52">
        <v>4694</v>
      </c>
      <c r="Q147" s="52">
        <v>4429</v>
      </c>
      <c r="R147" s="52">
        <v>3888</v>
      </c>
      <c r="S147" s="52">
        <v>2533</v>
      </c>
      <c r="T147" s="52">
        <v>3006</v>
      </c>
      <c r="U147" s="52">
        <v>3882</v>
      </c>
      <c r="V147" s="52">
        <v>3598</v>
      </c>
      <c r="W147" s="52">
        <v>2989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18</v>
      </c>
      <c r="D149" s="52">
        <v>30</v>
      </c>
      <c r="E149" s="52">
        <v>30</v>
      </c>
      <c r="F149" s="52">
        <v>37</v>
      </c>
      <c r="G149" s="52">
        <v>50</v>
      </c>
      <c r="H149" s="52">
        <v>64</v>
      </c>
      <c r="I149" s="52">
        <v>73</v>
      </c>
      <c r="J149" s="52">
        <v>104</v>
      </c>
      <c r="K149" s="52">
        <v>124</v>
      </c>
      <c r="L149" s="52">
        <v>146</v>
      </c>
      <c r="M149" s="52">
        <v>124</v>
      </c>
      <c r="N149" s="52">
        <v>121</v>
      </c>
      <c r="O149" s="52">
        <v>122</v>
      </c>
      <c r="P149" s="52">
        <v>302</v>
      </c>
      <c r="Q149" s="52">
        <v>361</v>
      </c>
      <c r="R149" s="52">
        <v>344</v>
      </c>
      <c r="S149" s="52">
        <v>171</v>
      </c>
      <c r="T149" s="52">
        <v>159</v>
      </c>
      <c r="U149" s="52">
        <v>135</v>
      </c>
      <c r="V149" s="52">
        <v>99</v>
      </c>
      <c r="W149" s="52">
        <v>165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1</v>
      </c>
      <c r="M150" s="52">
        <v>1</v>
      </c>
      <c r="N150" s="52">
        <v>1</v>
      </c>
      <c r="O150" s="52">
        <v>0</v>
      </c>
      <c r="P150" s="52">
        <v>0</v>
      </c>
      <c r="Q150" s="52">
        <v>3</v>
      </c>
      <c r="R150" s="52">
        <v>2</v>
      </c>
      <c r="S150" s="52">
        <v>2</v>
      </c>
      <c r="T150" s="52">
        <v>1</v>
      </c>
      <c r="U150" s="52">
        <v>1</v>
      </c>
      <c r="V150" s="52">
        <v>0</v>
      </c>
      <c r="W150" s="52">
        <v>1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80</v>
      </c>
      <c r="D153" s="52">
        <v>162</v>
      </c>
      <c r="E153" s="52">
        <v>233</v>
      </c>
      <c r="F153" s="52">
        <v>405</v>
      </c>
      <c r="G153" s="52">
        <v>465</v>
      </c>
      <c r="H153" s="52">
        <v>862</v>
      </c>
      <c r="I153" s="52">
        <v>688</v>
      </c>
      <c r="J153" s="52">
        <v>878</v>
      </c>
      <c r="K153" s="52">
        <v>896</v>
      </c>
      <c r="L153" s="52">
        <v>1670</v>
      </c>
      <c r="M153" s="52">
        <v>1363</v>
      </c>
      <c r="N153" s="52">
        <v>2165</v>
      </c>
      <c r="O153" s="52">
        <v>2222</v>
      </c>
      <c r="P153" s="52">
        <v>3765</v>
      </c>
      <c r="Q153" s="52">
        <v>3730</v>
      </c>
      <c r="R153" s="52">
        <v>3020</v>
      </c>
      <c r="S153" s="52">
        <v>1865</v>
      </c>
      <c r="T153" s="52">
        <v>2273</v>
      </c>
      <c r="U153" s="52">
        <v>3219</v>
      </c>
      <c r="V153" s="52">
        <v>2934</v>
      </c>
      <c r="W153" s="52">
        <v>2298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28</v>
      </c>
      <c r="D154" s="52">
        <v>53</v>
      </c>
      <c r="E154" s="52">
        <v>79</v>
      </c>
      <c r="F154" s="52">
        <v>119</v>
      </c>
      <c r="G154" s="52">
        <v>145</v>
      </c>
      <c r="H154" s="52">
        <v>219</v>
      </c>
      <c r="I154" s="52">
        <v>242</v>
      </c>
      <c r="J154" s="52">
        <v>271</v>
      </c>
      <c r="K154" s="52">
        <v>737</v>
      </c>
      <c r="L154" s="52">
        <v>706</v>
      </c>
      <c r="M154" s="52">
        <v>855</v>
      </c>
      <c r="N154" s="52">
        <v>1363</v>
      </c>
      <c r="O154" s="52">
        <v>957</v>
      </c>
      <c r="P154" s="52">
        <v>1771</v>
      </c>
      <c r="Q154" s="52">
        <v>1345</v>
      </c>
      <c r="R154" s="52">
        <v>1359</v>
      </c>
      <c r="S154" s="52">
        <v>1003</v>
      </c>
      <c r="T154" s="52">
        <v>1102</v>
      </c>
      <c r="U154" s="52">
        <v>1196</v>
      </c>
      <c r="V154" s="52">
        <v>1224</v>
      </c>
      <c r="W154" s="52">
        <v>1006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48</v>
      </c>
      <c r="D158" s="52">
        <v>85</v>
      </c>
      <c r="E158" s="52">
        <v>107</v>
      </c>
      <c r="F158" s="52">
        <v>173</v>
      </c>
      <c r="G158" s="52">
        <v>268</v>
      </c>
      <c r="H158" s="52">
        <v>404</v>
      </c>
      <c r="I158" s="52">
        <v>408</v>
      </c>
      <c r="J158" s="52">
        <v>520</v>
      </c>
      <c r="K158" s="52">
        <v>967</v>
      </c>
      <c r="L158" s="52">
        <v>1037</v>
      </c>
      <c r="M158" s="52">
        <v>896</v>
      </c>
      <c r="N158" s="52">
        <v>1082</v>
      </c>
      <c r="O158" s="52">
        <v>1023</v>
      </c>
      <c r="P158" s="52">
        <v>1782</v>
      </c>
      <c r="Q158" s="52">
        <v>1628</v>
      </c>
      <c r="R158" s="52">
        <v>1586</v>
      </c>
      <c r="S158" s="52">
        <v>1124</v>
      </c>
      <c r="T158" s="52">
        <v>1086</v>
      </c>
      <c r="U158" s="52">
        <v>1192</v>
      </c>
      <c r="V158" s="52">
        <v>1229</v>
      </c>
      <c r="W158" s="52">
        <v>969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78</v>
      </c>
      <c r="D159" s="36">
        <v>160</v>
      </c>
      <c r="E159" s="36">
        <v>235</v>
      </c>
      <c r="F159" s="36">
        <v>388</v>
      </c>
      <c r="G159" s="36">
        <v>392</v>
      </c>
      <c r="H159" s="36">
        <v>741</v>
      </c>
      <c r="I159" s="36">
        <v>595</v>
      </c>
      <c r="J159" s="36">
        <v>733</v>
      </c>
      <c r="K159" s="36">
        <v>791</v>
      </c>
      <c r="L159" s="36">
        <v>1486</v>
      </c>
      <c r="M159" s="36">
        <v>1447</v>
      </c>
      <c r="N159" s="36">
        <v>2568</v>
      </c>
      <c r="O159" s="36">
        <v>2278</v>
      </c>
      <c r="P159" s="36">
        <v>4056</v>
      </c>
      <c r="Q159" s="36">
        <v>3811</v>
      </c>
      <c r="R159" s="36">
        <v>3139</v>
      </c>
      <c r="S159" s="36">
        <v>1917</v>
      </c>
      <c r="T159" s="36">
        <v>2449</v>
      </c>
      <c r="U159" s="36">
        <v>3359</v>
      </c>
      <c r="V159" s="36">
        <v>3028</v>
      </c>
      <c r="W159" s="36">
        <v>2501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462</v>
      </c>
      <c r="D163" s="52">
        <v>831</v>
      </c>
      <c r="E163" s="52">
        <v>634</v>
      </c>
      <c r="F163" s="52">
        <v>403</v>
      </c>
      <c r="G163" s="52">
        <v>147</v>
      </c>
      <c r="H163" s="52">
        <v>471</v>
      </c>
      <c r="I163" s="52">
        <v>370</v>
      </c>
      <c r="J163" s="52">
        <v>794</v>
      </c>
      <c r="K163" s="52">
        <v>766</v>
      </c>
      <c r="L163" s="52">
        <v>497</v>
      </c>
      <c r="M163" s="52">
        <v>169</v>
      </c>
      <c r="N163" s="52">
        <v>549</v>
      </c>
      <c r="O163" s="52">
        <v>543</v>
      </c>
      <c r="P163" s="52">
        <v>843</v>
      </c>
      <c r="Q163" s="52">
        <v>570</v>
      </c>
      <c r="R163" s="52">
        <v>723</v>
      </c>
      <c r="S163" s="52">
        <v>954</v>
      </c>
      <c r="T163" s="52">
        <v>1035</v>
      </c>
      <c r="U163" s="52">
        <v>2905</v>
      </c>
      <c r="V163" s="52">
        <v>2236</v>
      </c>
      <c r="W163" s="52">
        <v>559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56</v>
      </c>
      <c r="D165" s="52">
        <v>125</v>
      </c>
      <c r="E165" s="52">
        <v>112</v>
      </c>
      <c r="F165" s="52">
        <v>83</v>
      </c>
      <c r="G165" s="52">
        <v>37</v>
      </c>
      <c r="H165" s="52">
        <v>138</v>
      </c>
      <c r="I165" s="52">
        <v>140</v>
      </c>
      <c r="J165" s="52">
        <v>376</v>
      </c>
      <c r="K165" s="52">
        <v>414</v>
      </c>
      <c r="L165" s="52">
        <v>323</v>
      </c>
      <c r="M165" s="52">
        <v>130</v>
      </c>
      <c r="N165" s="52">
        <v>436</v>
      </c>
      <c r="O165" s="52">
        <v>434</v>
      </c>
      <c r="P165" s="52">
        <v>414</v>
      </c>
      <c r="Q165" s="52">
        <v>333</v>
      </c>
      <c r="R165" s="52">
        <v>579</v>
      </c>
      <c r="S165" s="52">
        <v>784</v>
      </c>
      <c r="T165" s="52">
        <v>862</v>
      </c>
      <c r="U165" s="52">
        <v>2189</v>
      </c>
      <c r="V165" s="52">
        <v>1656</v>
      </c>
      <c r="W165" s="52">
        <v>472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65</v>
      </c>
      <c r="D167" s="52">
        <v>101</v>
      </c>
      <c r="E167" s="52">
        <v>55</v>
      </c>
      <c r="F167" s="52">
        <v>27</v>
      </c>
      <c r="G167" s="52">
        <v>11</v>
      </c>
      <c r="H167" s="52">
        <v>26</v>
      </c>
      <c r="I167" s="52">
        <v>27</v>
      </c>
      <c r="J167" s="52">
        <v>66</v>
      </c>
      <c r="K167" s="52">
        <v>55</v>
      </c>
      <c r="L167" s="52">
        <v>29</v>
      </c>
      <c r="M167" s="52">
        <v>9</v>
      </c>
      <c r="N167" s="52">
        <v>18</v>
      </c>
      <c r="O167" s="52">
        <v>20</v>
      </c>
      <c r="P167" s="52">
        <v>44</v>
      </c>
      <c r="Q167" s="52">
        <v>38</v>
      </c>
      <c r="R167" s="52">
        <v>53</v>
      </c>
      <c r="S167" s="52">
        <v>53</v>
      </c>
      <c r="T167" s="52">
        <v>47</v>
      </c>
      <c r="U167" s="52">
        <v>86</v>
      </c>
      <c r="V167" s="52">
        <v>52</v>
      </c>
      <c r="W167" s="52">
        <v>27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1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1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294</v>
      </c>
      <c r="D171" s="52">
        <v>549</v>
      </c>
      <c r="E171" s="52">
        <v>432</v>
      </c>
      <c r="F171" s="52">
        <v>291</v>
      </c>
      <c r="G171" s="52">
        <v>104</v>
      </c>
      <c r="H171" s="52">
        <v>355</v>
      </c>
      <c r="I171" s="52">
        <v>254</v>
      </c>
      <c r="J171" s="52">
        <v>556</v>
      </c>
      <c r="K171" s="52">
        <v>390</v>
      </c>
      <c r="L171" s="52">
        <v>329</v>
      </c>
      <c r="M171" s="52">
        <v>98</v>
      </c>
      <c r="N171" s="52">
        <v>326</v>
      </c>
      <c r="O171" s="52">
        <v>365</v>
      </c>
      <c r="P171" s="52">
        <v>543</v>
      </c>
      <c r="Q171" s="52">
        <v>391</v>
      </c>
      <c r="R171" s="52">
        <v>462</v>
      </c>
      <c r="S171" s="52">
        <v>585</v>
      </c>
      <c r="T171" s="52">
        <v>665</v>
      </c>
      <c r="U171" s="52">
        <v>2055</v>
      </c>
      <c r="V171" s="52">
        <v>1541</v>
      </c>
      <c r="W171" s="52">
        <v>370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103</v>
      </c>
      <c r="D172" s="52">
        <v>180</v>
      </c>
      <c r="E172" s="52">
        <v>147</v>
      </c>
      <c r="F172" s="52">
        <v>85</v>
      </c>
      <c r="G172" s="52">
        <v>32</v>
      </c>
      <c r="H172" s="52">
        <v>90</v>
      </c>
      <c r="I172" s="52">
        <v>89</v>
      </c>
      <c r="J172" s="52">
        <v>172</v>
      </c>
      <c r="K172" s="52">
        <v>321</v>
      </c>
      <c r="L172" s="52">
        <v>139</v>
      </c>
      <c r="M172" s="52">
        <v>62</v>
      </c>
      <c r="N172" s="52">
        <v>205</v>
      </c>
      <c r="O172" s="52">
        <v>158</v>
      </c>
      <c r="P172" s="52">
        <v>256</v>
      </c>
      <c r="Q172" s="52">
        <v>141</v>
      </c>
      <c r="R172" s="52">
        <v>208</v>
      </c>
      <c r="S172" s="52">
        <v>315</v>
      </c>
      <c r="T172" s="52">
        <v>323</v>
      </c>
      <c r="U172" s="52">
        <v>763</v>
      </c>
      <c r="V172" s="52">
        <v>643</v>
      </c>
      <c r="W172" s="52">
        <v>162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177</v>
      </c>
      <c r="D176" s="52">
        <v>287</v>
      </c>
      <c r="E176" s="52">
        <v>199</v>
      </c>
      <c r="F176" s="52">
        <v>124</v>
      </c>
      <c r="G176" s="52">
        <v>60</v>
      </c>
      <c r="H176" s="52">
        <v>166</v>
      </c>
      <c r="I176" s="52">
        <v>151</v>
      </c>
      <c r="J176" s="52">
        <v>330</v>
      </c>
      <c r="K176" s="52">
        <v>421</v>
      </c>
      <c r="L176" s="52">
        <v>204</v>
      </c>
      <c r="M176" s="52">
        <v>65</v>
      </c>
      <c r="N176" s="52">
        <v>163</v>
      </c>
      <c r="O176" s="52">
        <v>168</v>
      </c>
      <c r="P176" s="52">
        <v>257</v>
      </c>
      <c r="Q176" s="52">
        <v>171</v>
      </c>
      <c r="R176" s="52">
        <v>243</v>
      </c>
      <c r="S176" s="52">
        <v>353</v>
      </c>
      <c r="T176" s="52">
        <v>318</v>
      </c>
      <c r="U176" s="52">
        <v>761</v>
      </c>
      <c r="V176" s="52">
        <v>645</v>
      </c>
      <c r="W176" s="52">
        <v>156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285</v>
      </c>
      <c r="D177" s="36">
        <v>544</v>
      </c>
      <c r="E177" s="36">
        <v>435</v>
      </c>
      <c r="F177" s="36">
        <v>279</v>
      </c>
      <c r="G177" s="36">
        <v>87</v>
      </c>
      <c r="H177" s="36">
        <v>305</v>
      </c>
      <c r="I177" s="36">
        <v>219</v>
      </c>
      <c r="J177" s="36">
        <v>464</v>
      </c>
      <c r="K177" s="36">
        <v>345</v>
      </c>
      <c r="L177" s="36">
        <v>293</v>
      </c>
      <c r="M177" s="36">
        <v>104</v>
      </c>
      <c r="N177" s="36">
        <v>386</v>
      </c>
      <c r="O177" s="36">
        <v>375</v>
      </c>
      <c r="P177" s="36">
        <v>586</v>
      </c>
      <c r="Q177" s="36">
        <v>399</v>
      </c>
      <c r="R177" s="36">
        <v>480</v>
      </c>
      <c r="S177" s="36">
        <v>601</v>
      </c>
      <c r="T177" s="36">
        <v>717</v>
      </c>
      <c r="U177" s="36">
        <v>2144</v>
      </c>
      <c r="V177" s="36">
        <v>1591</v>
      </c>
      <c r="W177" s="36">
        <v>403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1136</v>
      </c>
      <c r="D26" s="52">
        <v>1065</v>
      </c>
      <c r="E26" s="52">
        <v>970</v>
      </c>
      <c r="F26" s="52">
        <v>804</v>
      </c>
      <c r="G26" s="52">
        <v>1</v>
      </c>
      <c r="H26" s="52">
        <v>0</v>
      </c>
      <c r="I26" s="52">
        <v>366</v>
      </c>
      <c r="J26" s="52">
        <v>767</v>
      </c>
      <c r="K26" s="52">
        <v>574</v>
      </c>
      <c r="L26" s="52">
        <v>646</v>
      </c>
      <c r="M26" s="52">
        <v>1015</v>
      </c>
      <c r="N26" s="52">
        <v>525</v>
      </c>
      <c r="O26" s="52">
        <v>955</v>
      </c>
      <c r="P26" s="52">
        <v>278</v>
      </c>
      <c r="Q26" s="52">
        <v>515</v>
      </c>
      <c r="R26" s="52">
        <v>709</v>
      </c>
      <c r="S26" s="52">
        <v>776</v>
      </c>
      <c r="T26" s="52">
        <v>648</v>
      </c>
      <c r="U26" s="52">
        <v>0</v>
      </c>
      <c r="V26" s="52">
        <v>0</v>
      </c>
      <c r="W26" s="52">
        <v>213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72</v>
      </c>
      <c r="D29" s="52">
        <v>86</v>
      </c>
      <c r="E29" s="52">
        <v>95</v>
      </c>
      <c r="F29" s="52">
        <v>98</v>
      </c>
      <c r="G29" s="52">
        <v>108</v>
      </c>
      <c r="H29" s="52">
        <v>61</v>
      </c>
      <c r="I29" s="52">
        <v>18</v>
      </c>
      <c r="J29" s="52">
        <v>49</v>
      </c>
      <c r="K29" s="52">
        <v>152</v>
      </c>
      <c r="L29" s="52">
        <v>228</v>
      </c>
      <c r="M29" s="52">
        <v>243</v>
      </c>
      <c r="N29" s="52">
        <v>361</v>
      </c>
      <c r="O29" s="52">
        <v>278</v>
      </c>
      <c r="P29" s="52">
        <v>316</v>
      </c>
      <c r="Q29" s="52">
        <v>390</v>
      </c>
      <c r="R29" s="52">
        <v>560</v>
      </c>
      <c r="S29" s="52">
        <v>639</v>
      </c>
      <c r="T29" s="52">
        <v>488</v>
      </c>
      <c r="U29" s="52">
        <v>409</v>
      </c>
      <c r="V29" s="52">
        <v>74</v>
      </c>
      <c r="W29" s="52">
        <v>135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355</v>
      </c>
      <c r="D31" s="52">
        <f>RES_hhdet_in!D31-RES_hhdet_in_new!D31</f>
        <v>301</v>
      </c>
      <c r="E31" s="52">
        <f>RES_hhdet_in!E31-RES_hhdet_in_new!E31</f>
        <v>211</v>
      </c>
      <c r="F31" s="52">
        <f>RES_hhdet_in!F31-RES_hhdet_in_new!F31</f>
        <v>154</v>
      </c>
      <c r="G31" s="52">
        <f>RES_hhdet_in!G31-RES_hhdet_in_new!G31</f>
        <v>103</v>
      </c>
      <c r="H31" s="52">
        <f>RES_hhdet_in!H31-RES_hhdet_in_new!H31</f>
        <v>100</v>
      </c>
      <c r="I31" s="52">
        <f>RES_hhdet_in!I31-RES_hhdet_in_new!I31</f>
        <v>123</v>
      </c>
      <c r="J31" s="52">
        <f>RES_hhdet_in!J31-RES_hhdet_in_new!J31</f>
        <v>146</v>
      </c>
      <c r="K31" s="52">
        <f>RES_hhdet_in!K31-RES_hhdet_in_new!K31</f>
        <v>140</v>
      </c>
      <c r="L31" s="52">
        <f>RES_hhdet_in!L31-RES_hhdet_in_new!L31</f>
        <v>104</v>
      </c>
      <c r="M31" s="52">
        <f>RES_hhdet_in!M31-RES_hhdet_in_new!M31</f>
        <v>97</v>
      </c>
      <c r="N31" s="52">
        <f>RES_hhdet_in!N31-RES_hhdet_in_new!N31</f>
        <v>35</v>
      </c>
      <c r="O31" s="52">
        <f>RES_hhdet_in!O31-RES_hhdet_in_new!O31</f>
        <v>47</v>
      </c>
      <c r="P31" s="52">
        <f>RES_hhdet_in!P31-RES_hhdet_in_new!P31</f>
        <v>48</v>
      </c>
      <c r="Q31" s="52">
        <f>RES_hhdet_in!Q31-RES_hhdet_in_new!Q31</f>
        <v>100</v>
      </c>
      <c r="R31" s="52">
        <f>RES_hhdet_in!R31-RES_hhdet_in_new!R31</f>
        <v>140</v>
      </c>
      <c r="S31" s="52">
        <f>RES_hhdet_in!S31-RES_hhdet_in_new!S31</f>
        <v>108</v>
      </c>
      <c r="T31" s="52">
        <f>RES_hhdet_in!T31-RES_hhdet_in_new!T31</f>
        <v>73</v>
      </c>
      <c r="U31" s="52">
        <f>RES_hhdet_in!U31-RES_hhdet_in_new!U31</f>
        <v>25</v>
      </c>
      <c r="V31" s="52">
        <f>RES_hhdet_in!V31-RES_hhdet_in_new!V31</f>
        <v>7</v>
      </c>
      <c r="W31" s="52">
        <f>RES_hhdet_in!W31-RES_hhdet_in_new!W31</f>
        <v>61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2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1615</v>
      </c>
      <c r="D35" s="52">
        <f>RES_hhdet_in!D35-RES_hhdet_in_new!D35</f>
        <v>1631</v>
      </c>
      <c r="E35" s="52">
        <f>RES_hhdet_in!E35-RES_hhdet_in_new!E35</f>
        <v>1645</v>
      </c>
      <c r="F35" s="52">
        <f>RES_hhdet_in!F35-RES_hhdet_in_new!F35</f>
        <v>1701</v>
      </c>
      <c r="G35" s="52">
        <f>RES_hhdet_in!G35-RES_hhdet_in_new!G35</f>
        <v>966</v>
      </c>
      <c r="H35" s="52">
        <f>RES_hhdet_in!H35-RES_hhdet_in_new!H35</f>
        <v>1334</v>
      </c>
      <c r="I35" s="52">
        <f>RES_hhdet_in!I35-RES_hhdet_in_new!I35</f>
        <v>1167</v>
      </c>
      <c r="J35" s="52">
        <f>RES_hhdet_in!J35-RES_hhdet_in_new!J35</f>
        <v>1233</v>
      </c>
      <c r="K35" s="52">
        <f>RES_hhdet_in!K35-RES_hhdet_in_new!K35</f>
        <v>994</v>
      </c>
      <c r="L35" s="52">
        <f>RES_hhdet_in!L35-RES_hhdet_in_new!L35</f>
        <v>1174</v>
      </c>
      <c r="M35" s="52">
        <f>RES_hhdet_in!M35-RES_hhdet_in_new!M35</f>
        <v>1079</v>
      </c>
      <c r="N35" s="52">
        <f>RES_hhdet_in!N35-RES_hhdet_in_new!N35</f>
        <v>655</v>
      </c>
      <c r="O35" s="52">
        <f>RES_hhdet_in!O35-RES_hhdet_in_new!O35</f>
        <v>881</v>
      </c>
      <c r="P35" s="52">
        <f>RES_hhdet_in!P35-RES_hhdet_in_new!P35</f>
        <v>590</v>
      </c>
      <c r="Q35" s="52">
        <f>RES_hhdet_in!Q35-RES_hhdet_in_new!Q35</f>
        <v>1075</v>
      </c>
      <c r="R35" s="52">
        <f>RES_hhdet_in!R35-RES_hhdet_in_new!R35</f>
        <v>1247</v>
      </c>
      <c r="S35" s="52">
        <f>RES_hhdet_in!S35-RES_hhdet_in_new!S35</f>
        <v>1211</v>
      </c>
      <c r="T35" s="52">
        <f>RES_hhdet_in!T35-RES_hhdet_in_new!T35</f>
        <v>1155</v>
      </c>
      <c r="U35" s="52">
        <f>RES_hhdet_in!U35-RES_hhdet_in_new!U35</f>
        <v>700</v>
      </c>
      <c r="V35" s="52">
        <f>RES_hhdet_in!V35-RES_hhdet_in_new!V35</f>
        <v>272</v>
      </c>
      <c r="W35" s="52">
        <f>RES_hhdet_in!W35-RES_hhdet_in_new!W35</f>
        <v>909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565</v>
      </c>
      <c r="D36" s="52">
        <f>RES_hhdet_in!D36-RES_hhdet_in_new!D36</f>
        <v>534</v>
      </c>
      <c r="E36" s="52">
        <f>RES_hhdet_in!E36-RES_hhdet_in_new!E36</f>
        <v>558</v>
      </c>
      <c r="F36" s="52">
        <f>RES_hhdet_in!F36-RES_hhdet_in_new!F36</f>
        <v>500</v>
      </c>
      <c r="G36" s="52">
        <f>RES_hhdet_in!G36-RES_hhdet_in_new!G36</f>
        <v>299</v>
      </c>
      <c r="H36" s="52">
        <f>RES_hhdet_in!H36-RES_hhdet_in_new!H36</f>
        <v>340</v>
      </c>
      <c r="I36" s="52">
        <f>RES_hhdet_in!I36-RES_hhdet_in_new!I36</f>
        <v>411</v>
      </c>
      <c r="J36" s="52">
        <f>RES_hhdet_in!J36-RES_hhdet_in_new!J36</f>
        <v>379</v>
      </c>
      <c r="K36" s="52">
        <f>RES_hhdet_in!K36-RES_hhdet_in_new!K36</f>
        <v>814</v>
      </c>
      <c r="L36" s="52">
        <f>RES_hhdet_in!L36-RES_hhdet_in_new!L36</f>
        <v>495</v>
      </c>
      <c r="M36" s="52">
        <f>RES_hhdet_in!M36-RES_hhdet_in_new!M36</f>
        <v>675</v>
      </c>
      <c r="N36" s="52">
        <f>RES_hhdet_in!N36-RES_hhdet_in_new!N36</f>
        <v>407</v>
      </c>
      <c r="O36" s="52">
        <f>RES_hhdet_in!O36-RES_hhdet_in_new!O36</f>
        <v>377</v>
      </c>
      <c r="P36" s="52">
        <f>RES_hhdet_in!P36-RES_hhdet_in_new!P36</f>
        <v>274</v>
      </c>
      <c r="Q36" s="52">
        <f>RES_hhdet_in!Q36-RES_hhdet_in_new!Q36</f>
        <v>387</v>
      </c>
      <c r="R36" s="52">
        <f>RES_hhdet_in!R36-RES_hhdet_in_new!R36</f>
        <v>562</v>
      </c>
      <c r="S36" s="52">
        <f>RES_hhdet_in!S36-RES_hhdet_in_new!S36</f>
        <v>640</v>
      </c>
      <c r="T36" s="52">
        <f>RES_hhdet_in!T36-RES_hhdet_in_new!T36</f>
        <v>555</v>
      </c>
      <c r="U36" s="52">
        <f>RES_hhdet_in!U36-RES_hhdet_in_new!U36</f>
        <v>265</v>
      </c>
      <c r="V36" s="52">
        <f>RES_hhdet_in!V36-RES_hhdet_in_new!V36</f>
        <v>113</v>
      </c>
      <c r="W36" s="52">
        <f>RES_hhdet_in!W36-RES_hhdet_in_new!W36</f>
        <v>401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971</v>
      </c>
      <c r="D40" s="52">
        <v>853</v>
      </c>
      <c r="E40" s="52">
        <v>757</v>
      </c>
      <c r="F40" s="52">
        <v>728</v>
      </c>
      <c r="G40" s="52">
        <v>554</v>
      </c>
      <c r="H40" s="52">
        <v>624</v>
      </c>
      <c r="I40" s="52">
        <v>697</v>
      </c>
      <c r="J40" s="52">
        <v>730</v>
      </c>
      <c r="K40" s="52">
        <v>1075</v>
      </c>
      <c r="L40" s="52">
        <v>726</v>
      </c>
      <c r="M40" s="52">
        <v>708</v>
      </c>
      <c r="N40" s="52">
        <v>323</v>
      </c>
      <c r="O40" s="52">
        <v>406</v>
      </c>
      <c r="P40" s="52">
        <v>278</v>
      </c>
      <c r="Q40" s="52">
        <v>465</v>
      </c>
      <c r="R40" s="52">
        <v>655</v>
      </c>
      <c r="S40" s="52">
        <v>716</v>
      </c>
      <c r="T40" s="52">
        <v>554</v>
      </c>
      <c r="U40" s="52">
        <v>268</v>
      </c>
      <c r="V40" s="52">
        <v>115</v>
      </c>
      <c r="W40" s="52">
        <v>384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1564</v>
      </c>
      <c r="D41" s="36">
        <v>1615</v>
      </c>
      <c r="E41" s="36">
        <v>1658</v>
      </c>
      <c r="F41" s="36">
        <v>1630</v>
      </c>
      <c r="G41" s="36">
        <v>812</v>
      </c>
      <c r="H41" s="36">
        <v>1141</v>
      </c>
      <c r="I41" s="36">
        <v>1013</v>
      </c>
      <c r="J41" s="36">
        <v>1028</v>
      </c>
      <c r="K41" s="36">
        <v>876</v>
      </c>
      <c r="L41" s="36">
        <v>1049</v>
      </c>
      <c r="M41" s="36">
        <v>1147</v>
      </c>
      <c r="N41" s="36">
        <v>770</v>
      </c>
      <c r="O41" s="36">
        <v>901</v>
      </c>
      <c r="P41" s="36">
        <v>638</v>
      </c>
      <c r="Q41" s="36">
        <v>1095</v>
      </c>
      <c r="R41" s="36">
        <v>1302</v>
      </c>
      <c r="S41" s="36">
        <v>1236</v>
      </c>
      <c r="T41" s="36">
        <v>1242</v>
      </c>
      <c r="U41" s="36">
        <v>725</v>
      </c>
      <c r="V41" s="36">
        <v>282</v>
      </c>
      <c r="W41" s="36">
        <v>973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11692</v>
      </c>
      <c r="D45" s="52">
        <v>10384</v>
      </c>
      <c r="E45" s="52">
        <v>13561</v>
      </c>
      <c r="F45" s="52">
        <v>8992</v>
      </c>
      <c r="G45" s="52">
        <v>2</v>
      </c>
      <c r="H45" s="52">
        <v>1037</v>
      </c>
      <c r="I45" s="52">
        <v>0</v>
      </c>
      <c r="J45" s="52">
        <v>7156</v>
      </c>
      <c r="K45" s="52">
        <v>8150</v>
      </c>
      <c r="L45" s="52">
        <v>9371</v>
      </c>
      <c r="M45" s="52">
        <v>5195</v>
      </c>
      <c r="N45" s="52">
        <v>5568</v>
      </c>
      <c r="O45" s="52">
        <v>3411</v>
      </c>
      <c r="P45" s="52">
        <v>0</v>
      </c>
      <c r="Q45" s="52">
        <v>0</v>
      </c>
      <c r="R45" s="52">
        <v>299</v>
      </c>
      <c r="S45" s="52">
        <v>5614</v>
      </c>
      <c r="T45" s="52">
        <v>8333</v>
      </c>
      <c r="U45" s="52">
        <v>6782</v>
      </c>
      <c r="V45" s="52">
        <v>2464</v>
      </c>
      <c r="W45" s="52">
        <v>1643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931</v>
      </c>
      <c r="D48" s="52">
        <v>1083</v>
      </c>
      <c r="E48" s="52">
        <v>971</v>
      </c>
      <c r="F48" s="52">
        <v>1183</v>
      </c>
      <c r="G48" s="52">
        <v>1407</v>
      </c>
      <c r="H48" s="52">
        <v>756</v>
      </c>
      <c r="I48" s="52">
        <v>360</v>
      </c>
      <c r="J48" s="52">
        <v>341</v>
      </c>
      <c r="K48" s="52">
        <v>1132</v>
      </c>
      <c r="L48" s="52">
        <v>2812</v>
      </c>
      <c r="M48" s="52">
        <v>3497</v>
      </c>
      <c r="N48" s="52">
        <v>3527</v>
      </c>
      <c r="O48" s="52">
        <v>2369</v>
      </c>
      <c r="P48" s="52">
        <v>1549</v>
      </c>
      <c r="Q48" s="52">
        <v>750</v>
      </c>
      <c r="R48" s="52">
        <v>593</v>
      </c>
      <c r="S48" s="52">
        <v>1007</v>
      </c>
      <c r="T48" s="52">
        <v>3554</v>
      </c>
      <c r="U48" s="52">
        <v>4661</v>
      </c>
      <c r="V48" s="52">
        <v>4549</v>
      </c>
      <c r="W48" s="52">
        <v>2243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10141</v>
      </c>
      <c r="D50" s="52">
        <f>RES_hhdet_in!D50-RES_hhdet_in_new!D50</f>
        <v>10155</v>
      </c>
      <c r="E50" s="52">
        <f>RES_hhdet_in!E50-RES_hhdet_in_new!E50</f>
        <v>9432</v>
      </c>
      <c r="F50" s="52">
        <f>RES_hhdet_in!F50-RES_hhdet_in_new!F50</f>
        <v>8382</v>
      </c>
      <c r="G50" s="52">
        <f>RES_hhdet_in!G50-RES_hhdet_in_new!G50</f>
        <v>1754</v>
      </c>
      <c r="H50" s="52">
        <f>RES_hhdet_in!H50-RES_hhdet_in_new!H50</f>
        <v>55</v>
      </c>
      <c r="I50" s="52">
        <f>RES_hhdet_in!I50-RES_hhdet_in_new!I50</f>
        <v>2224</v>
      </c>
      <c r="J50" s="52">
        <f>RES_hhdet_in!J50-RES_hhdet_in_new!J50</f>
        <v>9495</v>
      </c>
      <c r="K50" s="52">
        <f>RES_hhdet_in!K50-RES_hhdet_in_new!K50</f>
        <v>10435</v>
      </c>
      <c r="L50" s="52">
        <f>RES_hhdet_in!L50-RES_hhdet_in_new!L50</f>
        <v>10509</v>
      </c>
      <c r="M50" s="52">
        <f>RES_hhdet_in!M50-RES_hhdet_in_new!M50</f>
        <v>10623</v>
      </c>
      <c r="N50" s="52">
        <f>RES_hhdet_in!N50-RES_hhdet_in_new!N50</f>
        <v>9797</v>
      </c>
      <c r="O50" s="52">
        <f>RES_hhdet_in!O50-RES_hhdet_in_new!O50</f>
        <v>9384</v>
      </c>
      <c r="P50" s="52">
        <f>RES_hhdet_in!P50-RES_hhdet_in_new!P50</f>
        <v>5647</v>
      </c>
      <c r="Q50" s="52">
        <f>RES_hhdet_in!Q50-RES_hhdet_in_new!Q50</f>
        <v>6082</v>
      </c>
      <c r="R50" s="52">
        <f>RES_hhdet_in!R50-RES_hhdet_in_new!R50</f>
        <v>4895</v>
      </c>
      <c r="S50" s="52">
        <f>RES_hhdet_in!S50-RES_hhdet_in_new!S50</f>
        <v>5723</v>
      </c>
      <c r="T50" s="52">
        <f>RES_hhdet_in!T50-RES_hhdet_in_new!T50</f>
        <v>6826</v>
      </c>
      <c r="U50" s="52">
        <f>RES_hhdet_in!U50-RES_hhdet_in_new!U50</f>
        <v>5667</v>
      </c>
      <c r="V50" s="52">
        <f>RES_hhdet_in!V50-RES_hhdet_in_new!V50</f>
        <v>3497</v>
      </c>
      <c r="W50" s="52">
        <f>RES_hhdet_in!W50-RES_hhdet_in_new!W50</f>
        <v>3333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95</v>
      </c>
      <c r="E51" s="52">
        <f>RES_hhdet_in!E51-RES_hhdet_in_new!E51</f>
        <v>22</v>
      </c>
      <c r="F51" s="52">
        <f>RES_hhdet_in!F51-RES_hhdet_in_new!F51</f>
        <v>17</v>
      </c>
      <c r="G51" s="52">
        <f>RES_hhdet_in!G51-RES_hhdet_in_new!G51</f>
        <v>0</v>
      </c>
      <c r="H51" s="52">
        <f>RES_hhdet_in!H51-RES_hhdet_in_new!H51</f>
        <v>5</v>
      </c>
      <c r="I51" s="52">
        <f>RES_hhdet_in!I51-RES_hhdet_in_new!I51</f>
        <v>0</v>
      </c>
      <c r="J51" s="52">
        <f>RES_hhdet_in!J51-RES_hhdet_in_new!J51</f>
        <v>1</v>
      </c>
      <c r="K51" s="52">
        <f>RES_hhdet_in!K51-RES_hhdet_in_new!K51</f>
        <v>90</v>
      </c>
      <c r="L51" s="52">
        <f>RES_hhdet_in!L51-RES_hhdet_in_new!L51</f>
        <v>60</v>
      </c>
      <c r="M51" s="52">
        <f>RES_hhdet_in!M51-RES_hhdet_in_new!M51</f>
        <v>0</v>
      </c>
      <c r="N51" s="52">
        <f>RES_hhdet_in!N51-RES_hhdet_in_new!N51</f>
        <v>45</v>
      </c>
      <c r="O51" s="52">
        <f>RES_hhdet_in!O51-RES_hhdet_in_new!O51</f>
        <v>9</v>
      </c>
      <c r="P51" s="52">
        <f>RES_hhdet_in!P51-RES_hhdet_in_new!P51</f>
        <v>24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30</v>
      </c>
      <c r="U51" s="52">
        <f>RES_hhdet_in!U51-RES_hhdet_in_new!U51</f>
        <v>24</v>
      </c>
      <c r="V51" s="52">
        <f>RES_hhdet_in!V51-RES_hhdet_in_new!V51</f>
        <v>24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5775</v>
      </c>
      <c r="D54" s="52">
        <f>RES_hhdet_in!D54-RES_hhdet_in_new!D54</f>
        <v>4819</v>
      </c>
      <c r="E54" s="52">
        <f>RES_hhdet_in!E54-RES_hhdet_in_new!E54</f>
        <v>7855</v>
      </c>
      <c r="F54" s="52">
        <f>RES_hhdet_in!F54-RES_hhdet_in_new!F54</f>
        <v>5731</v>
      </c>
      <c r="G54" s="52">
        <f>RES_hhdet_in!G54-RES_hhdet_in_new!G54</f>
        <v>5215</v>
      </c>
      <c r="H54" s="52">
        <f>RES_hhdet_in!H54-RES_hhdet_in_new!H54</f>
        <v>7623</v>
      </c>
      <c r="I54" s="52">
        <f>RES_hhdet_in!I54-RES_hhdet_in_new!I54</f>
        <v>2082</v>
      </c>
      <c r="J54" s="52">
        <f>RES_hhdet_in!J54-RES_hhdet_in_new!J54</f>
        <v>3721</v>
      </c>
      <c r="K54" s="52">
        <f>RES_hhdet_in!K54-RES_hhdet_in_new!K54</f>
        <v>3949</v>
      </c>
      <c r="L54" s="52">
        <f>RES_hhdet_in!L54-RES_hhdet_in_new!L54</f>
        <v>5149</v>
      </c>
      <c r="M54" s="52">
        <f>RES_hhdet_in!M54-RES_hhdet_in_new!M54</f>
        <v>4145</v>
      </c>
      <c r="N54" s="52">
        <f>RES_hhdet_in!N54-RES_hhdet_in_new!N54</f>
        <v>2364</v>
      </c>
      <c r="O54" s="52">
        <f>RES_hhdet_in!O54-RES_hhdet_in_new!O54</f>
        <v>1221</v>
      </c>
      <c r="P54" s="52">
        <f>RES_hhdet_in!P54-RES_hhdet_in_new!P54</f>
        <v>1837</v>
      </c>
      <c r="Q54" s="52">
        <f>RES_hhdet_in!Q54-RES_hhdet_in_new!Q54</f>
        <v>2911</v>
      </c>
      <c r="R54" s="52">
        <f>RES_hhdet_in!R54-RES_hhdet_in_new!R54</f>
        <v>4767</v>
      </c>
      <c r="S54" s="52">
        <f>RES_hhdet_in!S54-RES_hhdet_in_new!S54</f>
        <v>4639</v>
      </c>
      <c r="T54" s="52">
        <f>RES_hhdet_in!T54-RES_hhdet_in_new!T54</f>
        <v>4031</v>
      </c>
      <c r="U54" s="52">
        <f>RES_hhdet_in!U54-RES_hhdet_in_new!U54</f>
        <v>2611</v>
      </c>
      <c r="V54" s="52">
        <f>RES_hhdet_in!V54-RES_hhdet_in_new!V54</f>
        <v>514</v>
      </c>
      <c r="W54" s="52">
        <f>RES_hhdet_in!W54-RES_hhdet_in_new!W54</f>
        <v>1674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2020</v>
      </c>
      <c r="D55" s="52">
        <f>RES_hhdet_in!D55-RES_hhdet_in_new!D55</f>
        <v>1580</v>
      </c>
      <c r="E55" s="52">
        <f>RES_hhdet_in!E55-RES_hhdet_in_new!E55</f>
        <v>2669</v>
      </c>
      <c r="F55" s="52">
        <f>RES_hhdet_in!F55-RES_hhdet_in_new!F55</f>
        <v>1685</v>
      </c>
      <c r="G55" s="52">
        <f>RES_hhdet_in!G55-RES_hhdet_in_new!G55</f>
        <v>1623</v>
      </c>
      <c r="H55" s="52">
        <f>RES_hhdet_in!H55-RES_hhdet_in_new!H55</f>
        <v>1940</v>
      </c>
      <c r="I55" s="52">
        <f>RES_hhdet_in!I55-RES_hhdet_in_new!I55</f>
        <v>732</v>
      </c>
      <c r="J55" s="52">
        <f>RES_hhdet_in!J55-RES_hhdet_in_new!J55</f>
        <v>1147</v>
      </c>
      <c r="K55" s="52">
        <f>RES_hhdet_in!K55-RES_hhdet_in_new!K55</f>
        <v>3246</v>
      </c>
      <c r="L55" s="52">
        <f>RES_hhdet_in!L55-RES_hhdet_in_new!L55</f>
        <v>2176</v>
      </c>
      <c r="M55" s="52">
        <f>RES_hhdet_in!M55-RES_hhdet_in_new!M55</f>
        <v>2595</v>
      </c>
      <c r="N55" s="52">
        <f>RES_hhdet_in!N55-RES_hhdet_in_new!N55</f>
        <v>1487</v>
      </c>
      <c r="O55" s="52">
        <f>RES_hhdet_in!O55-RES_hhdet_in_new!O55</f>
        <v>526</v>
      </c>
      <c r="P55" s="52">
        <f>RES_hhdet_in!P55-RES_hhdet_in_new!P55</f>
        <v>864</v>
      </c>
      <c r="Q55" s="52">
        <f>RES_hhdet_in!Q55-RES_hhdet_in_new!Q55</f>
        <v>1056</v>
      </c>
      <c r="R55" s="52">
        <f>RES_hhdet_in!R55-RES_hhdet_in_new!R55</f>
        <v>2138</v>
      </c>
      <c r="S55" s="52">
        <f>RES_hhdet_in!S55-RES_hhdet_in_new!S55</f>
        <v>2497</v>
      </c>
      <c r="T55" s="52">
        <f>RES_hhdet_in!T55-RES_hhdet_in_new!T55</f>
        <v>1951</v>
      </c>
      <c r="U55" s="52">
        <f>RES_hhdet_in!U55-RES_hhdet_in_new!U55</f>
        <v>969</v>
      </c>
      <c r="V55" s="52">
        <f>RES_hhdet_in!V55-RES_hhdet_in_new!V55</f>
        <v>210</v>
      </c>
      <c r="W55" s="52">
        <f>RES_hhdet_in!W55-RES_hhdet_in_new!W55</f>
        <v>729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11502</v>
      </c>
      <c r="D59" s="52">
        <v>9948</v>
      </c>
      <c r="E59" s="52">
        <v>10160</v>
      </c>
      <c r="F59" s="52">
        <v>8992</v>
      </c>
      <c r="G59" s="52">
        <v>8172</v>
      </c>
      <c r="H59" s="52">
        <v>10518</v>
      </c>
      <c r="I59" s="52">
        <v>3290</v>
      </c>
      <c r="J59" s="52">
        <v>7407</v>
      </c>
      <c r="K59" s="52">
        <v>12321</v>
      </c>
      <c r="L59" s="52">
        <v>8854</v>
      </c>
      <c r="M59" s="52">
        <v>5926</v>
      </c>
      <c r="N59" s="52">
        <v>3441</v>
      </c>
      <c r="O59" s="52">
        <v>2147</v>
      </c>
      <c r="P59" s="52">
        <v>1396</v>
      </c>
      <c r="Q59" s="52">
        <v>2249</v>
      </c>
      <c r="R59" s="52">
        <v>5193</v>
      </c>
      <c r="S59" s="52">
        <v>6993</v>
      </c>
      <c r="T59" s="52">
        <v>5655</v>
      </c>
      <c r="U59" s="52">
        <v>3235</v>
      </c>
      <c r="V59" s="52">
        <v>1994</v>
      </c>
      <c r="W59" s="52">
        <v>1305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18537</v>
      </c>
      <c r="D60" s="36">
        <v>18849</v>
      </c>
      <c r="E60" s="36">
        <v>22279</v>
      </c>
      <c r="F60" s="36">
        <v>20130</v>
      </c>
      <c r="G60" s="36">
        <v>11946</v>
      </c>
      <c r="H60" s="36">
        <v>19274</v>
      </c>
      <c r="I60" s="36">
        <v>4796</v>
      </c>
      <c r="J60" s="36">
        <v>10432</v>
      </c>
      <c r="K60" s="36">
        <v>10070</v>
      </c>
      <c r="L60" s="36">
        <v>12691</v>
      </c>
      <c r="M60" s="36">
        <v>9577</v>
      </c>
      <c r="N60" s="36">
        <v>8172</v>
      </c>
      <c r="O60" s="36">
        <v>4778</v>
      </c>
      <c r="P60" s="36">
        <v>3167</v>
      </c>
      <c r="Q60" s="36">
        <v>5278</v>
      </c>
      <c r="R60" s="36">
        <v>10283</v>
      </c>
      <c r="S60" s="36">
        <v>11929</v>
      </c>
      <c r="T60" s="36">
        <v>12753</v>
      </c>
      <c r="U60" s="36">
        <v>9113</v>
      </c>
      <c r="V60" s="36">
        <v>4916</v>
      </c>
      <c r="W60" s="36">
        <v>3373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2928</v>
      </c>
      <c r="D64" s="52">
        <v>5764</v>
      </c>
      <c r="E64" s="52">
        <v>5682</v>
      </c>
      <c r="F64" s="52">
        <v>5507</v>
      </c>
      <c r="G64" s="52">
        <v>3322</v>
      </c>
      <c r="H64" s="52">
        <v>2631</v>
      </c>
      <c r="I64" s="52">
        <v>2999</v>
      </c>
      <c r="J64" s="52">
        <v>5222</v>
      </c>
      <c r="K64" s="52">
        <v>4991</v>
      </c>
      <c r="L64" s="52">
        <v>5120</v>
      </c>
      <c r="M64" s="52">
        <v>6017</v>
      </c>
      <c r="N64" s="52">
        <v>5084</v>
      </c>
      <c r="O64" s="52">
        <v>3747</v>
      </c>
      <c r="P64" s="52">
        <v>1517</v>
      </c>
      <c r="Q64" s="52">
        <v>3785</v>
      </c>
      <c r="R64" s="52">
        <v>6270</v>
      </c>
      <c r="S64" s="52">
        <v>8728</v>
      </c>
      <c r="T64" s="52">
        <v>6908</v>
      </c>
      <c r="U64" s="52">
        <v>4457</v>
      </c>
      <c r="V64" s="52">
        <v>3683</v>
      </c>
      <c r="W64" s="52">
        <v>4018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156</v>
      </c>
      <c r="D67" s="52">
        <v>204</v>
      </c>
      <c r="E67" s="52">
        <v>363</v>
      </c>
      <c r="F67" s="52">
        <v>532</v>
      </c>
      <c r="G67" s="52">
        <v>672</v>
      </c>
      <c r="H67" s="52">
        <v>610</v>
      </c>
      <c r="I67" s="52">
        <v>600</v>
      </c>
      <c r="J67" s="52">
        <v>710</v>
      </c>
      <c r="K67" s="52">
        <v>1047</v>
      </c>
      <c r="L67" s="52">
        <v>1782</v>
      </c>
      <c r="M67" s="52">
        <v>1998</v>
      </c>
      <c r="N67" s="52">
        <v>2500</v>
      </c>
      <c r="O67" s="52">
        <v>2264</v>
      </c>
      <c r="P67" s="52">
        <v>1642</v>
      </c>
      <c r="Q67" s="52">
        <v>2099</v>
      </c>
      <c r="R67" s="52">
        <v>4138</v>
      </c>
      <c r="S67" s="52">
        <v>5592</v>
      </c>
      <c r="T67" s="52">
        <v>5006</v>
      </c>
      <c r="U67" s="52">
        <v>4145</v>
      </c>
      <c r="V67" s="52">
        <v>3329</v>
      </c>
      <c r="W67" s="52">
        <v>2820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2850</v>
      </c>
      <c r="D69" s="52">
        <f>RES_hhdet_in!D69-RES_hhdet_in_new!D69</f>
        <v>5612</v>
      </c>
      <c r="E69" s="52">
        <f>RES_hhdet_in!E69-RES_hhdet_in_new!E69</f>
        <v>5535</v>
      </c>
      <c r="F69" s="52">
        <f>RES_hhdet_in!F69-RES_hhdet_in_new!F69</f>
        <v>5349</v>
      </c>
      <c r="G69" s="52">
        <f>RES_hhdet_in!G69-RES_hhdet_in_new!G69</f>
        <v>3248</v>
      </c>
      <c r="H69" s="52">
        <f>RES_hhdet_in!H69-RES_hhdet_in_new!H69</f>
        <v>2610</v>
      </c>
      <c r="I69" s="52">
        <f>RES_hhdet_in!I69-RES_hhdet_in_new!I69</f>
        <v>2918</v>
      </c>
      <c r="J69" s="52">
        <f>RES_hhdet_in!J69-RES_hhdet_in_new!J69</f>
        <v>5138</v>
      </c>
      <c r="K69" s="52">
        <f>RES_hhdet_in!K69-RES_hhdet_in_new!K69</f>
        <v>4969</v>
      </c>
      <c r="L69" s="52">
        <f>RES_hhdet_in!L69-RES_hhdet_in_new!L69</f>
        <v>5153</v>
      </c>
      <c r="M69" s="52">
        <f>RES_hhdet_in!M69-RES_hhdet_in_new!M69</f>
        <v>6040</v>
      </c>
      <c r="N69" s="52">
        <f>RES_hhdet_in!N69-RES_hhdet_in_new!N69</f>
        <v>5121</v>
      </c>
      <c r="O69" s="52">
        <f>RES_hhdet_in!O69-RES_hhdet_in_new!O69</f>
        <v>3677</v>
      </c>
      <c r="P69" s="52">
        <f>RES_hhdet_in!P69-RES_hhdet_in_new!P69</f>
        <v>1506</v>
      </c>
      <c r="Q69" s="52">
        <f>RES_hhdet_in!Q69-RES_hhdet_in_new!Q69</f>
        <v>3729</v>
      </c>
      <c r="R69" s="52">
        <f>RES_hhdet_in!R69-RES_hhdet_in_new!R69</f>
        <v>6168</v>
      </c>
      <c r="S69" s="52">
        <f>RES_hhdet_in!S69-RES_hhdet_in_new!S69</f>
        <v>8428</v>
      </c>
      <c r="T69" s="52">
        <f>RES_hhdet_in!T69-RES_hhdet_in_new!T69</f>
        <v>6605</v>
      </c>
      <c r="U69" s="52">
        <f>RES_hhdet_in!U69-RES_hhdet_in_new!U69</f>
        <v>4360</v>
      </c>
      <c r="V69" s="52">
        <f>RES_hhdet_in!V69-RES_hhdet_in_new!V69</f>
        <v>3796</v>
      </c>
      <c r="W69" s="52">
        <f>RES_hhdet_in!W69-RES_hhdet_in_new!W69</f>
        <v>4329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</v>
      </c>
      <c r="D70" s="52">
        <f>RES_hhdet_in!D70-RES_hhdet_in_new!D70</f>
        <v>18</v>
      </c>
      <c r="E70" s="52">
        <f>RES_hhdet_in!E70-RES_hhdet_in_new!E70</f>
        <v>15</v>
      </c>
      <c r="F70" s="52">
        <f>RES_hhdet_in!F70-RES_hhdet_in_new!F70</f>
        <v>19</v>
      </c>
      <c r="G70" s="52">
        <f>RES_hhdet_in!G70-RES_hhdet_in_new!G70</f>
        <v>6</v>
      </c>
      <c r="H70" s="52">
        <f>RES_hhdet_in!H70-RES_hhdet_in_new!H70</f>
        <v>5</v>
      </c>
      <c r="I70" s="52">
        <f>RES_hhdet_in!I70-RES_hhdet_in_new!I70</f>
        <v>2</v>
      </c>
      <c r="J70" s="52">
        <f>RES_hhdet_in!J70-RES_hhdet_in_new!J70</f>
        <v>18</v>
      </c>
      <c r="K70" s="52">
        <f>RES_hhdet_in!K70-RES_hhdet_in_new!K70</f>
        <v>37</v>
      </c>
      <c r="L70" s="52">
        <f>RES_hhdet_in!L70-RES_hhdet_in_new!L70</f>
        <v>22</v>
      </c>
      <c r="M70" s="52">
        <f>RES_hhdet_in!M70-RES_hhdet_in_new!M70</f>
        <v>30</v>
      </c>
      <c r="N70" s="52">
        <f>RES_hhdet_in!N70-RES_hhdet_in_new!N70</f>
        <v>48</v>
      </c>
      <c r="O70" s="52">
        <f>RES_hhdet_in!O70-RES_hhdet_in_new!O70</f>
        <v>14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26</v>
      </c>
      <c r="S70" s="52">
        <f>RES_hhdet_in!S70-RES_hhdet_in_new!S70</f>
        <v>31</v>
      </c>
      <c r="T70" s="52">
        <f>RES_hhdet_in!T70-RES_hhdet_in_new!T70</f>
        <v>16</v>
      </c>
      <c r="U70" s="52">
        <f>RES_hhdet_in!U70-RES_hhdet_in_new!U70</f>
        <v>2</v>
      </c>
      <c r="V70" s="52">
        <f>RES_hhdet_in!V70-RES_hhdet_in_new!V70</f>
        <v>1</v>
      </c>
      <c r="W70" s="52">
        <f>RES_hhdet_in!W70-RES_hhdet_in_new!W70</f>
        <v>15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136</v>
      </c>
      <c r="D73" s="52">
        <f>RES_hhdet_in!D73-RES_hhdet_in_new!D73</f>
        <v>184</v>
      </c>
      <c r="E73" s="52">
        <f>RES_hhdet_in!E73-RES_hhdet_in_new!E73</f>
        <v>185</v>
      </c>
      <c r="F73" s="52">
        <f>RES_hhdet_in!F73-RES_hhdet_in_new!F73</f>
        <v>207</v>
      </c>
      <c r="G73" s="52">
        <f>RES_hhdet_in!G73-RES_hhdet_in_new!G73</f>
        <v>166</v>
      </c>
      <c r="H73" s="52">
        <f>RES_hhdet_in!H73-RES_hhdet_in_new!H73</f>
        <v>159</v>
      </c>
      <c r="I73" s="52">
        <f>RES_hhdet_in!I73-RES_hhdet_in_new!I73</f>
        <v>152</v>
      </c>
      <c r="J73" s="52">
        <f>RES_hhdet_in!J73-RES_hhdet_in_new!J73</f>
        <v>202</v>
      </c>
      <c r="K73" s="52">
        <f>RES_hhdet_in!K73-RES_hhdet_in_new!K73</f>
        <v>163</v>
      </c>
      <c r="L73" s="52">
        <f>RES_hhdet_in!L73-RES_hhdet_in_new!L73</f>
        <v>195</v>
      </c>
      <c r="M73" s="52">
        <f>RES_hhdet_in!M73-RES_hhdet_in_new!M73</f>
        <v>174</v>
      </c>
      <c r="N73" s="52">
        <f>RES_hhdet_in!N73-RES_hhdet_in_new!N73</f>
        <v>154</v>
      </c>
      <c r="O73" s="52">
        <f>RES_hhdet_in!O73-RES_hhdet_in_new!O73</f>
        <v>271</v>
      </c>
      <c r="P73" s="52">
        <f>RES_hhdet_in!P73-RES_hhdet_in_new!P73</f>
        <v>252</v>
      </c>
      <c r="Q73" s="52">
        <f>RES_hhdet_in!Q73-RES_hhdet_in_new!Q73</f>
        <v>319</v>
      </c>
      <c r="R73" s="52">
        <f>RES_hhdet_in!R73-RES_hhdet_in_new!R73</f>
        <v>351</v>
      </c>
      <c r="S73" s="52">
        <f>RES_hhdet_in!S73-RES_hhdet_in_new!S73</f>
        <v>481</v>
      </c>
      <c r="T73" s="52">
        <f>RES_hhdet_in!T73-RES_hhdet_in_new!T73</f>
        <v>498</v>
      </c>
      <c r="U73" s="52">
        <f>RES_hhdet_in!U73-RES_hhdet_in_new!U73</f>
        <v>421</v>
      </c>
      <c r="V73" s="52">
        <f>RES_hhdet_in!V73-RES_hhdet_in_new!V73</f>
        <v>325</v>
      </c>
      <c r="W73" s="52">
        <f>RES_hhdet_in!W73-RES_hhdet_in_new!W73</f>
        <v>258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48</v>
      </c>
      <c r="D74" s="52">
        <f>RES_hhdet_in!D74-RES_hhdet_in_new!D74</f>
        <v>60</v>
      </c>
      <c r="E74" s="52">
        <f>RES_hhdet_in!E74-RES_hhdet_in_new!E74</f>
        <v>63</v>
      </c>
      <c r="F74" s="52">
        <f>RES_hhdet_in!F74-RES_hhdet_in_new!F74</f>
        <v>61</v>
      </c>
      <c r="G74" s="52">
        <f>RES_hhdet_in!G74-RES_hhdet_in_new!G74</f>
        <v>51</v>
      </c>
      <c r="H74" s="52">
        <f>RES_hhdet_in!H74-RES_hhdet_in_new!H74</f>
        <v>40</v>
      </c>
      <c r="I74" s="52">
        <f>RES_hhdet_in!I74-RES_hhdet_in_new!I74</f>
        <v>54</v>
      </c>
      <c r="J74" s="52">
        <f>RES_hhdet_in!J74-RES_hhdet_in_new!J74</f>
        <v>62</v>
      </c>
      <c r="K74" s="52">
        <f>RES_hhdet_in!K74-RES_hhdet_in_new!K74</f>
        <v>132</v>
      </c>
      <c r="L74" s="52">
        <f>RES_hhdet_in!L74-RES_hhdet_in_new!L74</f>
        <v>82</v>
      </c>
      <c r="M74" s="52">
        <f>RES_hhdet_in!M74-RES_hhdet_in_new!M74</f>
        <v>107</v>
      </c>
      <c r="N74" s="52">
        <f>RES_hhdet_in!N74-RES_hhdet_in_new!N74</f>
        <v>96</v>
      </c>
      <c r="O74" s="52">
        <f>RES_hhdet_in!O74-RES_hhdet_in_new!O74</f>
        <v>117</v>
      </c>
      <c r="P74" s="52">
        <f>RES_hhdet_in!P74-RES_hhdet_in_new!P74</f>
        <v>118</v>
      </c>
      <c r="Q74" s="52">
        <f>RES_hhdet_in!Q74-RES_hhdet_in_new!Q74</f>
        <v>116</v>
      </c>
      <c r="R74" s="52">
        <f>RES_hhdet_in!R74-RES_hhdet_in_new!R74</f>
        <v>156</v>
      </c>
      <c r="S74" s="52">
        <f>RES_hhdet_in!S74-RES_hhdet_in_new!S74</f>
        <v>258</v>
      </c>
      <c r="T74" s="52">
        <f>RES_hhdet_in!T74-RES_hhdet_in_new!T74</f>
        <v>242</v>
      </c>
      <c r="U74" s="52">
        <f>RES_hhdet_in!U74-RES_hhdet_in_new!U74</f>
        <v>158</v>
      </c>
      <c r="V74" s="52">
        <f>RES_hhdet_in!V74-RES_hhdet_in_new!V74</f>
        <v>132</v>
      </c>
      <c r="W74" s="52">
        <f>RES_hhdet_in!W74-RES_hhdet_in_new!W74</f>
        <v>112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5750</v>
      </c>
      <c r="D78" s="52">
        <v>8657</v>
      </c>
      <c r="E78" s="52">
        <v>8664</v>
      </c>
      <c r="F78" s="52">
        <v>8750</v>
      </c>
      <c r="G78" s="52">
        <v>7197</v>
      </c>
      <c r="H78" s="52">
        <v>7593</v>
      </c>
      <c r="I78" s="52">
        <v>6029</v>
      </c>
      <c r="J78" s="52">
        <v>9124</v>
      </c>
      <c r="K78" s="52">
        <v>10973</v>
      </c>
      <c r="L78" s="52">
        <v>12081</v>
      </c>
      <c r="M78" s="52">
        <v>12351</v>
      </c>
      <c r="N78" s="52">
        <v>10783</v>
      </c>
      <c r="O78" s="52">
        <v>8521</v>
      </c>
      <c r="P78" s="52">
        <v>6086</v>
      </c>
      <c r="Q78" s="52">
        <v>8438</v>
      </c>
      <c r="R78" s="52">
        <v>10037</v>
      </c>
      <c r="S78" s="52">
        <v>11339</v>
      </c>
      <c r="T78" s="52">
        <v>11050</v>
      </c>
      <c r="U78" s="52">
        <v>9657</v>
      </c>
      <c r="V78" s="52">
        <v>9942</v>
      </c>
      <c r="W78" s="52">
        <v>8320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171</v>
      </c>
      <c r="D79" s="36">
        <v>114</v>
      </c>
      <c r="E79" s="36">
        <v>130</v>
      </c>
      <c r="F79" s="36">
        <v>180</v>
      </c>
      <c r="G79" s="36">
        <v>192</v>
      </c>
      <c r="H79" s="36">
        <v>216</v>
      </c>
      <c r="I79" s="36">
        <v>227</v>
      </c>
      <c r="J79" s="36">
        <v>249</v>
      </c>
      <c r="K79" s="36">
        <v>288</v>
      </c>
      <c r="L79" s="36">
        <v>256</v>
      </c>
      <c r="M79" s="36">
        <v>316</v>
      </c>
      <c r="N79" s="36">
        <v>336</v>
      </c>
      <c r="O79" s="36">
        <v>671</v>
      </c>
      <c r="P79" s="36">
        <v>1727</v>
      </c>
      <c r="Q79" s="36">
        <v>2832</v>
      </c>
      <c r="R79" s="36">
        <v>5018</v>
      </c>
      <c r="S79" s="36">
        <v>6022</v>
      </c>
      <c r="T79" s="36">
        <v>3939</v>
      </c>
      <c r="U79" s="36">
        <v>2063</v>
      </c>
      <c r="V79" s="36">
        <v>543</v>
      </c>
      <c r="W79" s="36">
        <v>2423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16133</v>
      </c>
      <c r="D83" s="52">
        <v>15241</v>
      </c>
      <c r="E83" s="52">
        <v>12112</v>
      </c>
      <c r="F83" s="52">
        <v>15491</v>
      </c>
      <c r="G83" s="52">
        <v>31928</v>
      </c>
      <c r="H83" s="52">
        <v>27739</v>
      </c>
      <c r="I83" s="52">
        <v>32628</v>
      </c>
      <c r="J83" s="52">
        <v>17792</v>
      </c>
      <c r="K83" s="52">
        <v>22900</v>
      </c>
      <c r="L83" s="52">
        <v>24151</v>
      </c>
      <c r="M83" s="52">
        <v>29380</v>
      </c>
      <c r="N83" s="52">
        <v>33362</v>
      </c>
      <c r="O83" s="52">
        <v>29970</v>
      </c>
      <c r="P83" s="52">
        <v>8306</v>
      </c>
      <c r="Q83" s="52">
        <v>11953</v>
      </c>
      <c r="R83" s="52">
        <v>12139</v>
      </c>
      <c r="S83" s="52">
        <v>12390</v>
      </c>
      <c r="T83" s="52">
        <v>15122</v>
      </c>
      <c r="U83" s="52">
        <v>20424</v>
      </c>
      <c r="V83" s="52">
        <v>24122</v>
      </c>
      <c r="W83" s="52">
        <v>29960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1144</v>
      </c>
      <c r="D86" s="52">
        <v>1346</v>
      </c>
      <c r="E86" s="52">
        <v>1357</v>
      </c>
      <c r="F86" s="52">
        <v>1357</v>
      </c>
      <c r="G86" s="52">
        <v>1827</v>
      </c>
      <c r="H86" s="52">
        <v>3275</v>
      </c>
      <c r="I86" s="52">
        <v>5788</v>
      </c>
      <c r="J86" s="52">
        <v>7229</v>
      </c>
      <c r="K86" s="52">
        <v>5895</v>
      </c>
      <c r="L86" s="52">
        <v>7582</v>
      </c>
      <c r="M86" s="52">
        <v>9343</v>
      </c>
      <c r="N86" s="52">
        <v>12028</v>
      </c>
      <c r="O86" s="52">
        <v>13657</v>
      </c>
      <c r="P86" s="52">
        <v>12008</v>
      </c>
      <c r="Q86" s="52">
        <v>12483</v>
      </c>
      <c r="R86" s="52">
        <v>14796</v>
      </c>
      <c r="S86" s="52">
        <v>13611</v>
      </c>
      <c r="T86" s="52">
        <v>11633</v>
      </c>
      <c r="U86" s="52">
        <v>12270</v>
      </c>
      <c r="V86" s="52">
        <v>15239</v>
      </c>
      <c r="W86" s="52">
        <v>15505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12152</v>
      </c>
      <c r="D88" s="52">
        <f>RES_hhdet_in!D88-RES_hhdet_in_new!D88</f>
        <v>13581</v>
      </c>
      <c r="E88" s="52">
        <f>RES_hhdet_in!E88-RES_hhdet_in_new!E88</f>
        <v>13766</v>
      </c>
      <c r="F88" s="52">
        <f>RES_hhdet_in!F88-RES_hhdet_in_new!F88</f>
        <v>13765</v>
      </c>
      <c r="G88" s="52">
        <f>RES_hhdet_in!G88-RES_hhdet_in_new!G88</f>
        <v>24003</v>
      </c>
      <c r="H88" s="52">
        <f>RES_hhdet_in!H88-RES_hhdet_in_new!H88</f>
        <v>20893</v>
      </c>
      <c r="I88" s="52">
        <f>RES_hhdet_in!I88-RES_hhdet_in_new!I88</f>
        <v>23502</v>
      </c>
      <c r="J88" s="52">
        <f>RES_hhdet_in!J88-RES_hhdet_in_new!J88</f>
        <v>20990</v>
      </c>
      <c r="K88" s="52">
        <f>RES_hhdet_in!K88-RES_hhdet_in_new!K88</f>
        <v>22571</v>
      </c>
      <c r="L88" s="52">
        <f>RES_hhdet_in!L88-RES_hhdet_in_new!L88</f>
        <v>23029</v>
      </c>
      <c r="M88" s="52">
        <f>RES_hhdet_in!M88-RES_hhdet_in_new!M88</f>
        <v>31847</v>
      </c>
      <c r="N88" s="52">
        <f>RES_hhdet_in!N88-RES_hhdet_in_new!N88</f>
        <v>30595</v>
      </c>
      <c r="O88" s="52">
        <f>RES_hhdet_in!O88-RES_hhdet_in_new!O88</f>
        <v>28274</v>
      </c>
      <c r="P88" s="52">
        <f>RES_hhdet_in!P88-RES_hhdet_in_new!P88</f>
        <v>10166</v>
      </c>
      <c r="Q88" s="52">
        <f>RES_hhdet_in!Q88-RES_hhdet_in_new!Q88</f>
        <v>11575</v>
      </c>
      <c r="R88" s="52">
        <f>RES_hhdet_in!R88-RES_hhdet_in_new!R88</f>
        <v>12485</v>
      </c>
      <c r="S88" s="52">
        <f>RES_hhdet_in!S88-RES_hhdet_in_new!S88</f>
        <v>16180</v>
      </c>
      <c r="T88" s="52">
        <f>RES_hhdet_in!T88-RES_hhdet_in_new!T88</f>
        <v>16683</v>
      </c>
      <c r="U88" s="52">
        <f>RES_hhdet_in!U88-RES_hhdet_in_new!U88</f>
        <v>16088</v>
      </c>
      <c r="V88" s="52">
        <f>RES_hhdet_in!V88-RES_hhdet_in_new!V88</f>
        <v>18762</v>
      </c>
      <c r="W88" s="52">
        <f>RES_hhdet_in!W88-RES_hhdet_in_new!W88</f>
        <v>28209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95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11</v>
      </c>
      <c r="G89" s="52">
        <f>RES_hhdet_in!G89-RES_hhdet_in_new!G89</f>
        <v>112</v>
      </c>
      <c r="H89" s="52">
        <f>RES_hhdet_in!H89-RES_hhdet_in_new!H89</f>
        <v>21</v>
      </c>
      <c r="I89" s="52">
        <f>RES_hhdet_in!I89-RES_hhdet_in_new!I89</f>
        <v>121</v>
      </c>
      <c r="J89" s="52">
        <f>RES_hhdet_in!J89-RES_hhdet_in_new!J89</f>
        <v>9</v>
      </c>
      <c r="K89" s="52">
        <f>RES_hhdet_in!K89-RES_hhdet_in_new!K89</f>
        <v>168</v>
      </c>
      <c r="L89" s="52">
        <f>RES_hhdet_in!L89-RES_hhdet_in_new!L89</f>
        <v>95</v>
      </c>
      <c r="M89" s="52">
        <f>RES_hhdet_in!M89-RES_hhdet_in_new!M89</f>
        <v>170</v>
      </c>
      <c r="N89" s="52">
        <f>RES_hhdet_in!N89-RES_hhdet_in_new!N89</f>
        <v>187</v>
      </c>
      <c r="O89" s="52">
        <f>RES_hhdet_in!O89-RES_hhdet_in_new!O89</f>
        <v>132</v>
      </c>
      <c r="P89" s="52">
        <f>RES_hhdet_in!P89-RES_hhdet_in_new!P89</f>
        <v>0</v>
      </c>
      <c r="Q89" s="52">
        <f>RES_hhdet_in!Q89-RES_hhdet_in_new!Q89</f>
        <v>14</v>
      </c>
      <c r="R89" s="52">
        <f>RES_hhdet_in!R89-RES_hhdet_in_new!R89</f>
        <v>49</v>
      </c>
      <c r="S89" s="52">
        <f>RES_hhdet_in!S89-RES_hhdet_in_new!S89</f>
        <v>18</v>
      </c>
      <c r="T89" s="52">
        <f>RES_hhdet_in!T89-RES_hhdet_in_new!T89</f>
        <v>37</v>
      </c>
      <c r="U89" s="52">
        <f>RES_hhdet_in!U89-RES_hhdet_in_new!U89</f>
        <v>24</v>
      </c>
      <c r="V89" s="52">
        <f>RES_hhdet_in!V89-RES_hhdet_in_new!V89</f>
        <v>55</v>
      </c>
      <c r="W89" s="52">
        <f>RES_hhdet_in!W89-RES_hhdet_in_new!W89</f>
        <v>133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1828</v>
      </c>
      <c r="D92" s="52">
        <f>RES_hhdet_in!D92-RES_hhdet_in_new!D92</f>
        <v>1327</v>
      </c>
      <c r="E92" s="52">
        <f>RES_hhdet_in!E92-RES_hhdet_in_new!E92</f>
        <v>681</v>
      </c>
      <c r="F92" s="52">
        <f>RES_hhdet_in!F92-RES_hhdet_in_new!F92</f>
        <v>783</v>
      </c>
      <c r="G92" s="52">
        <f>RES_hhdet_in!G92-RES_hhdet_in_new!G92</f>
        <v>1444</v>
      </c>
      <c r="H92" s="52">
        <f>RES_hhdet_in!H92-RES_hhdet_in_new!H92</f>
        <v>1129</v>
      </c>
      <c r="I92" s="52">
        <f>RES_hhdet_in!I92-RES_hhdet_in_new!I92</f>
        <v>1138</v>
      </c>
      <c r="J92" s="52">
        <f>RES_hhdet_in!J92-RES_hhdet_in_new!J92</f>
        <v>635</v>
      </c>
      <c r="K92" s="52">
        <f>RES_hhdet_in!K92-RES_hhdet_in_new!K92</f>
        <v>1196</v>
      </c>
      <c r="L92" s="52">
        <f>RES_hhdet_in!L92-RES_hhdet_in_new!L92</f>
        <v>1035</v>
      </c>
      <c r="M92" s="52">
        <f>RES_hhdet_in!M92-RES_hhdet_in_new!M92</f>
        <v>823</v>
      </c>
      <c r="N92" s="52">
        <f>RES_hhdet_in!N92-RES_hhdet_in_new!N92</f>
        <v>816</v>
      </c>
      <c r="O92" s="52">
        <f>RES_hhdet_in!O92-RES_hhdet_in_new!O92</f>
        <v>954</v>
      </c>
      <c r="P92" s="52">
        <f>RES_hhdet_in!P92-RES_hhdet_in_new!P92</f>
        <v>1109</v>
      </c>
      <c r="Q92" s="52">
        <f>RES_hhdet_in!Q92-RES_hhdet_in_new!Q92</f>
        <v>1273</v>
      </c>
      <c r="R92" s="52">
        <f>RES_hhdet_in!R92-RES_hhdet_in_new!R92</f>
        <v>1286</v>
      </c>
      <c r="S92" s="52">
        <f>RES_hhdet_in!S92-RES_hhdet_in_new!S92</f>
        <v>1124</v>
      </c>
      <c r="T92" s="52">
        <f>RES_hhdet_in!T92-RES_hhdet_in_new!T92</f>
        <v>1043</v>
      </c>
      <c r="U92" s="52">
        <f>RES_hhdet_in!U92-RES_hhdet_in_new!U92</f>
        <v>739</v>
      </c>
      <c r="V92" s="52">
        <f>RES_hhdet_in!V92-RES_hhdet_in_new!V92</f>
        <v>594</v>
      </c>
      <c r="W92" s="52">
        <f>RES_hhdet_in!W92-RES_hhdet_in_new!W92</f>
        <v>924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3</v>
      </c>
      <c r="D93" s="52">
        <f>RES_hhdet_in!D93-RES_hhdet_in_new!D93</f>
        <v>9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7</v>
      </c>
      <c r="H93" s="52">
        <f>RES_hhdet_in!H93-RES_hhdet_in_new!H93</f>
        <v>0</v>
      </c>
      <c r="I93" s="52">
        <f>RES_hhdet_in!I93-RES_hhdet_in_new!I93</f>
        <v>5</v>
      </c>
      <c r="J93" s="52">
        <f>RES_hhdet_in!J93-RES_hhdet_in_new!J93</f>
        <v>2</v>
      </c>
      <c r="K93" s="52">
        <f>RES_hhdet_in!K93-RES_hhdet_in_new!K93</f>
        <v>7</v>
      </c>
      <c r="L93" s="52">
        <f>RES_hhdet_in!L93-RES_hhdet_in_new!L93</f>
        <v>4</v>
      </c>
      <c r="M93" s="52">
        <f>RES_hhdet_in!M93-RES_hhdet_in_new!M93</f>
        <v>8</v>
      </c>
      <c r="N93" s="52">
        <f>RES_hhdet_in!N93-RES_hhdet_in_new!N93</f>
        <v>3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9</v>
      </c>
      <c r="R93" s="52">
        <f>RES_hhdet_in!R93-RES_hhdet_in_new!R93</f>
        <v>3</v>
      </c>
      <c r="S93" s="52">
        <f>RES_hhdet_in!S93-RES_hhdet_in_new!S93</f>
        <v>6</v>
      </c>
      <c r="T93" s="52">
        <f>RES_hhdet_in!T93-RES_hhdet_in_new!T93</f>
        <v>6</v>
      </c>
      <c r="U93" s="52">
        <f>RES_hhdet_in!U93-RES_hhdet_in_new!U93</f>
        <v>4</v>
      </c>
      <c r="V93" s="52">
        <f>RES_hhdet_in!V93-RES_hhdet_in_new!V93</f>
        <v>0</v>
      </c>
      <c r="W93" s="52">
        <f>RES_hhdet_in!W93-RES_hhdet_in_new!W93</f>
        <v>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8318</v>
      </c>
      <c r="D96" s="52">
        <f>RES_hhdet_in!D96-RES_hhdet_in_new!D96</f>
        <v>7181</v>
      </c>
      <c r="E96" s="52">
        <f>RES_hhdet_in!E96-RES_hhdet_in_new!E96</f>
        <v>5321</v>
      </c>
      <c r="F96" s="52">
        <f>RES_hhdet_in!F96-RES_hhdet_in_new!F96</f>
        <v>8538</v>
      </c>
      <c r="G96" s="52">
        <f>RES_hhdet_in!G96-RES_hhdet_in_new!G96</f>
        <v>13488</v>
      </c>
      <c r="H96" s="52">
        <f>RES_hhdet_in!H96-RES_hhdet_in_new!H96</f>
        <v>15139</v>
      </c>
      <c r="I96" s="52">
        <f>RES_hhdet_in!I96-RES_hhdet_in_new!I96</f>
        <v>10770</v>
      </c>
      <c r="J96" s="52">
        <f>RES_hhdet_in!J96-RES_hhdet_in_new!J96</f>
        <v>5407</v>
      </c>
      <c r="K96" s="52">
        <f>RES_hhdet_in!K96-RES_hhdet_in_new!K96</f>
        <v>8630</v>
      </c>
      <c r="L96" s="52">
        <f>RES_hhdet_in!L96-RES_hhdet_in_new!L96</f>
        <v>11809</v>
      </c>
      <c r="M96" s="52">
        <f>RES_hhdet_in!M96-RES_hhdet_in_new!M96</f>
        <v>9033</v>
      </c>
      <c r="N96" s="52">
        <f>RES_hhdet_in!N96-RES_hhdet_in_new!N96</f>
        <v>14516</v>
      </c>
      <c r="O96" s="52">
        <f>RES_hhdet_in!O96-RES_hhdet_in_new!O96</f>
        <v>17386</v>
      </c>
      <c r="P96" s="52">
        <f>RES_hhdet_in!P96-RES_hhdet_in_new!P96</f>
        <v>13846</v>
      </c>
      <c r="Q96" s="52">
        <f>RES_hhdet_in!Q96-RES_hhdet_in_new!Q96</f>
        <v>13152</v>
      </c>
      <c r="R96" s="52">
        <f>RES_hhdet_in!R96-RES_hhdet_in_new!R96</f>
        <v>11229</v>
      </c>
      <c r="S96" s="52">
        <f>RES_hhdet_in!S96-RES_hhdet_in_new!S96</f>
        <v>12204</v>
      </c>
      <c r="T96" s="52">
        <f>RES_hhdet_in!T96-RES_hhdet_in_new!T96</f>
        <v>14897</v>
      </c>
      <c r="U96" s="52">
        <f>RES_hhdet_in!U96-RES_hhdet_in_new!U96</f>
        <v>17807</v>
      </c>
      <c r="V96" s="52">
        <f>RES_hhdet_in!V96-RES_hhdet_in_new!V96</f>
        <v>17694</v>
      </c>
      <c r="W96" s="52">
        <f>RES_hhdet_in!W96-RES_hhdet_in_new!W96</f>
        <v>12854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2910</v>
      </c>
      <c r="D97" s="52">
        <f>RES_hhdet_in!D97-RES_hhdet_in_new!D97</f>
        <v>2355</v>
      </c>
      <c r="E97" s="52">
        <f>RES_hhdet_in!E97-RES_hhdet_in_new!E97</f>
        <v>1807</v>
      </c>
      <c r="F97" s="52">
        <f>RES_hhdet_in!F97-RES_hhdet_in_new!F97</f>
        <v>2511</v>
      </c>
      <c r="G97" s="52">
        <f>RES_hhdet_in!G97-RES_hhdet_in_new!G97</f>
        <v>4196</v>
      </c>
      <c r="H97" s="52">
        <f>RES_hhdet_in!H97-RES_hhdet_in_new!H97</f>
        <v>3857</v>
      </c>
      <c r="I97" s="52">
        <f>RES_hhdet_in!I97-RES_hhdet_in_new!I97</f>
        <v>3790</v>
      </c>
      <c r="J97" s="52">
        <f>RES_hhdet_in!J97-RES_hhdet_in_new!J97</f>
        <v>1664</v>
      </c>
      <c r="K97" s="52">
        <f>RES_hhdet_in!K97-RES_hhdet_in_new!K97</f>
        <v>7094</v>
      </c>
      <c r="L97" s="52">
        <f>RES_hhdet_in!L97-RES_hhdet_in_new!L97</f>
        <v>4993</v>
      </c>
      <c r="M97" s="52">
        <f>RES_hhdet_in!M97-RES_hhdet_in_new!M97</f>
        <v>5658</v>
      </c>
      <c r="N97" s="52">
        <f>RES_hhdet_in!N97-RES_hhdet_in_new!N97</f>
        <v>9136</v>
      </c>
      <c r="O97" s="52">
        <f>RES_hhdet_in!O97-RES_hhdet_in_new!O97</f>
        <v>7490</v>
      </c>
      <c r="P97" s="52">
        <f>RES_hhdet_in!P97-RES_hhdet_in_new!P97</f>
        <v>6517</v>
      </c>
      <c r="Q97" s="52">
        <f>RES_hhdet_in!Q97-RES_hhdet_in_new!Q97</f>
        <v>4745</v>
      </c>
      <c r="R97" s="52">
        <f>RES_hhdet_in!R97-RES_hhdet_in_new!R97</f>
        <v>5059</v>
      </c>
      <c r="S97" s="52">
        <f>RES_hhdet_in!S97-RES_hhdet_in_new!S97</f>
        <v>6565</v>
      </c>
      <c r="T97" s="52">
        <f>RES_hhdet_in!T97-RES_hhdet_in_new!T97</f>
        <v>7228</v>
      </c>
      <c r="U97" s="52">
        <f>RES_hhdet_in!U97-RES_hhdet_in_new!U97</f>
        <v>6618</v>
      </c>
      <c r="V97" s="52">
        <f>RES_hhdet_in!V97-RES_hhdet_in_new!V97</f>
        <v>7388</v>
      </c>
      <c r="W97" s="52">
        <f>RES_hhdet_in!W97-RES_hhdet_in_new!W97</f>
        <v>5628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9667</v>
      </c>
      <c r="D101" s="52">
        <v>11332</v>
      </c>
      <c r="E101" s="52">
        <v>11581</v>
      </c>
      <c r="F101" s="52">
        <v>10917</v>
      </c>
      <c r="G101" s="52">
        <v>16577</v>
      </c>
      <c r="H101" s="52">
        <v>15783</v>
      </c>
      <c r="I101" s="52">
        <v>13820</v>
      </c>
      <c r="J101" s="52">
        <v>10743</v>
      </c>
      <c r="K101" s="52">
        <v>11595</v>
      </c>
      <c r="L101" s="52">
        <v>11365</v>
      </c>
      <c r="M101" s="52">
        <v>12110</v>
      </c>
      <c r="N101" s="52">
        <v>13014</v>
      </c>
      <c r="O101" s="52">
        <v>13953</v>
      </c>
      <c r="P101" s="52">
        <v>8123</v>
      </c>
      <c r="Q101" s="52">
        <v>8787</v>
      </c>
      <c r="R101" s="52">
        <v>9909</v>
      </c>
      <c r="S101" s="52">
        <v>11234</v>
      </c>
      <c r="T101" s="52">
        <v>11715</v>
      </c>
      <c r="U101" s="52">
        <v>11419</v>
      </c>
      <c r="V101" s="52">
        <v>12503</v>
      </c>
      <c r="W101" s="52">
        <v>11378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11040</v>
      </c>
      <c r="D102" s="52">
        <v>9106</v>
      </c>
      <c r="E102" s="52">
        <v>7387</v>
      </c>
      <c r="F102" s="52">
        <v>9034</v>
      </c>
      <c r="G102" s="52">
        <v>17529</v>
      </c>
      <c r="H102" s="52">
        <v>15868</v>
      </c>
      <c r="I102" s="52">
        <v>13444</v>
      </c>
      <c r="J102" s="52">
        <v>9235</v>
      </c>
      <c r="K102" s="52">
        <v>19410</v>
      </c>
      <c r="L102" s="52">
        <v>15888</v>
      </c>
      <c r="M102" s="52">
        <v>17767</v>
      </c>
      <c r="N102" s="52">
        <v>16690</v>
      </c>
      <c r="O102" s="52">
        <v>18349</v>
      </c>
      <c r="P102" s="52">
        <v>13332</v>
      </c>
      <c r="Q102" s="52">
        <v>13411</v>
      </c>
      <c r="R102" s="52">
        <v>13439</v>
      </c>
      <c r="S102" s="52">
        <v>16063</v>
      </c>
      <c r="T102" s="52">
        <v>14209</v>
      </c>
      <c r="U102" s="52">
        <v>13119</v>
      </c>
      <c r="V102" s="52">
        <v>14328</v>
      </c>
      <c r="W102" s="52">
        <v>13414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17793</v>
      </c>
      <c r="D103" s="36">
        <v>17258</v>
      </c>
      <c r="E103" s="36">
        <v>16198</v>
      </c>
      <c r="F103" s="36">
        <v>20221</v>
      </c>
      <c r="G103" s="36">
        <v>25621</v>
      </c>
      <c r="H103" s="36">
        <v>29075</v>
      </c>
      <c r="I103" s="36">
        <v>19577</v>
      </c>
      <c r="J103" s="36">
        <v>13005</v>
      </c>
      <c r="K103" s="36">
        <v>15865</v>
      </c>
      <c r="L103" s="36">
        <v>22775</v>
      </c>
      <c r="M103" s="36">
        <v>28697</v>
      </c>
      <c r="N103" s="36">
        <v>39619</v>
      </c>
      <c r="O103" s="36">
        <v>40871</v>
      </c>
      <c r="P103" s="36">
        <v>30339</v>
      </c>
      <c r="Q103" s="36">
        <v>31395</v>
      </c>
      <c r="R103" s="36">
        <v>26595</v>
      </c>
      <c r="S103" s="36">
        <v>27390</v>
      </c>
      <c r="T103" s="36">
        <v>32061</v>
      </c>
      <c r="U103" s="36">
        <v>36951</v>
      </c>
      <c r="V103" s="36">
        <v>35318</v>
      </c>
      <c r="W103" s="36">
        <v>34611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5053</v>
      </c>
      <c r="D126" s="52">
        <v>3573</v>
      </c>
      <c r="E126" s="52">
        <v>3784</v>
      </c>
      <c r="F126" s="52">
        <v>5531</v>
      </c>
      <c r="G126" s="52">
        <v>4739</v>
      </c>
      <c r="H126" s="52">
        <v>4134</v>
      </c>
      <c r="I126" s="52">
        <v>3931</v>
      </c>
      <c r="J126" s="52">
        <v>5145</v>
      </c>
      <c r="K126" s="52">
        <v>4426</v>
      </c>
      <c r="L126" s="52">
        <v>4302</v>
      </c>
      <c r="M126" s="52">
        <v>3787</v>
      </c>
      <c r="N126" s="52">
        <v>3795</v>
      </c>
      <c r="O126" s="52">
        <v>4285</v>
      </c>
      <c r="P126" s="52">
        <v>1238</v>
      </c>
      <c r="Q126" s="52">
        <v>2905</v>
      </c>
      <c r="R126" s="52">
        <v>4254</v>
      </c>
      <c r="S126" s="52">
        <v>5477</v>
      </c>
      <c r="T126" s="52">
        <v>5050</v>
      </c>
      <c r="U126" s="52">
        <v>4301</v>
      </c>
      <c r="V126" s="52">
        <v>4865</v>
      </c>
      <c r="W126" s="52">
        <v>4837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401</v>
      </c>
      <c r="D129" s="52">
        <v>461</v>
      </c>
      <c r="E129" s="52">
        <v>380</v>
      </c>
      <c r="F129" s="52">
        <v>376</v>
      </c>
      <c r="G129" s="52">
        <v>606</v>
      </c>
      <c r="H129" s="52">
        <v>735</v>
      </c>
      <c r="I129" s="52">
        <v>913</v>
      </c>
      <c r="J129" s="52">
        <v>1034</v>
      </c>
      <c r="K129" s="52">
        <v>1157</v>
      </c>
      <c r="L129" s="52">
        <v>1667</v>
      </c>
      <c r="M129" s="52">
        <v>1729</v>
      </c>
      <c r="N129" s="52">
        <v>1888</v>
      </c>
      <c r="O129" s="52">
        <v>1639</v>
      </c>
      <c r="P129" s="52">
        <v>1625</v>
      </c>
      <c r="Q129" s="52">
        <v>1896</v>
      </c>
      <c r="R129" s="52">
        <v>3267</v>
      </c>
      <c r="S129" s="52">
        <v>3992</v>
      </c>
      <c r="T129" s="52">
        <v>3484</v>
      </c>
      <c r="U129" s="52">
        <v>3198</v>
      </c>
      <c r="V129" s="52">
        <v>3121</v>
      </c>
      <c r="W129" s="52">
        <v>3050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4415</v>
      </c>
      <c r="D131" s="52">
        <f>RES_hhdet_in!D131-RES_hhdet_in_new!D131</f>
        <v>3424</v>
      </c>
      <c r="E131" s="52">
        <f>RES_hhdet_in!E131-RES_hhdet_in_new!E131</f>
        <v>3575</v>
      </c>
      <c r="F131" s="52">
        <f>RES_hhdet_in!F131-RES_hhdet_in_new!F131</f>
        <v>4868</v>
      </c>
      <c r="G131" s="52">
        <f>RES_hhdet_in!G131-RES_hhdet_in_new!G131</f>
        <v>4317</v>
      </c>
      <c r="H131" s="52">
        <f>RES_hhdet_in!H131-RES_hhdet_in_new!H131</f>
        <v>4405</v>
      </c>
      <c r="I131" s="52">
        <f>RES_hhdet_in!I131-RES_hhdet_in_new!I131</f>
        <v>3526</v>
      </c>
      <c r="J131" s="52">
        <f>RES_hhdet_in!J131-RES_hhdet_in_new!J131</f>
        <v>5779</v>
      </c>
      <c r="K131" s="52">
        <f>RES_hhdet_in!K131-RES_hhdet_in_new!K131</f>
        <v>5749</v>
      </c>
      <c r="L131" s="52">
        <f>RES_hhdet_in!L131-RES_hhdet_in_new!L131</f>
        <v>5985</v>
      </c>
      <c r="M131" s="52">
        <f>RES_hhdet_in!M131-RES_hhdet_in_new!M131</f>
        <v>6610</v>
      </c>
      <c r="N131" s="52">
        <f>RES_hhdet_in!N131-RES_hhdet_in_new!N131</f>
        <v>7728</v>
      </c>
      <c r="O131" s="52">
        <f>RES_hhdet_in!O131-RES_hhdet_in_new!O131</f>
        <v>8726</v>
      </c>
      <c r="P131" s="52">
        <f>RES_hhdet_in!P131-RES_hhdet_in_new!P131</f>
        <v>4045</v>
      </c>
      <c r="Q131" s="52">
        <f>RES_hhdet_in!Q131-RES_hhdet_in_new!Q131</f>
        <v>2475</v>
      </c>
      <c r="R131" s="52">
        <f>RES_hhdet_in!R131-RES_hhdet_in_new!R131</f>
        <v>3379</v>
      </c>
      <c r="S131" s="52">
        <f>RES_hhdet_in!S131-RES_hhdet_in_new!S131</f>
        <v>5510</v>
      </c>
      <c r="T131" s="52">
        <f>RES_hhdet_in!T131-RES_hhdet_in_new!T131</f>
        <v>7099</v>
      </c>
      <c r="U131" s="52">
        <f>RES_hhdet_in!U131-RES_hhdet_in_new!U131</f>
        <v>8085</v>
      </c>
      <c r="V131" s="52">
        <f>RES_hhdet_in!V131-RES_hhdet_in_new!V131</f>
        <v>8427</v>
      </c>
      <c r="W131" s="52">
        <f>RES_hhdet_in!W131-RES_hhdet_in_new!W131</f>
        <v>5730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17</v>
      </c>
      <c r="D132" s="52">
        <f>RES_hhdet_in!D132-RES_hhdet_in_new!D132</f>
        <v>12</v>
      </c>
      <c r="E132" s="52">
        <f>RES_hhdet_in!E132-RES_hhdet_in_new!E132</f>
        <v>0</v>
      </c>
      <c r="F132" s="52">
        <f>RES_hhdet_in!F132-RES_hhdet_in_new!F132</f>
        <v>20</v>
      </c>
      <c r="G132" s="52">
        <f>RES_hhdet_in!G132-RES_hhdet_in_new!G132</f>
        <v>11</v>
      </c>
      <c r="H132" s="52">
        <f>RES_hhdet_in!H132-RES_hhdet_in_new!H132</f>
        <v>11</v>
      </c>
      <c r="I132" s="52">
        <f>RES_hhdet_in!I132-RES_hhdet_in_new!I132</f>
        <v>5</v>
      </c>
      <c r="J132" s="52">
        <f>RES_hhdet_in!J132-RES_hhdet_in_new!J132</f>
        <v>14</v>
      </c>
      <c r="K132" s="52">
        <f>RES_hhdet_in!K132-RES_hhdet_in_new!K132</f>
        <v>48</v>
      </c>
      <c r="L132" s="52">
        <f>RES_hhdet_in!L132-RES_hhdet_in_new!L132</f>
        <v>32</v>
      </c>
      <c r="M132" s="52">
        <f>RES_hhdet_in!M132-RES_hhdet_in_new!M132</f>
        <v>21</v>
      </c>
      <c r="N132" s="52">
        <f>RES_hhdet_in!N132-RES_hhdet_in_new!N132</f>
        <v>35</v>
      </c>
      <c r="O132" s="52">
        <f>RES_hhdet_in!O132-RES_hhdet_in_new!O132</f>
        <v>45</v>
      </c>
      <c r="P132" s="52">
        <f>RES_hhdet_in!P132-RES_hhdet_in_new!P132</f>
        <v>19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7</v>
      </c>
      <c r="T132" s="52">
        <f>RES_hhdet_in!T132-RES_hhdet_in_new!T132</f>
        <v>31</v>
      </c>
      <c r="U132" s="52">
        <f>RES_hhdet_in!U132-RES_hhdet_in_new!U132</f>
        <v>35</v>
      </c>
      <c r="V132" s="52">
        <f>RES_hhdet_in!V132-RES_hhdet_in_new!V132</f>
        <v>19</v>
      </c>
      <c r="W132" s="52">
        <f>RES_hhdet_in!W132-RES_hhdet_in_new!W132</f>
        <v>23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2006</v>
      </c>
      <c r="D135" s="52">
        <f>RES_hhdet_in!D135-RES_hhdet_in_new!D135</f>
        <v>1682</v>
      </c>
      <c r="E135" s="52">
        <f>RES_hhdet_in!E135-RES_hhdet_in_new!E135</f>
        <v>1757</v>
      </c>
      <c r="F135" s="52">
        <f>RES_hhdet_in!F135-RES_hhdet_in_new!F135</f>
        <v>2261</v>
      </c>
      <c r="G135" s="52">
        <f>RES_hhdet_in!G135-RES_hhdet_in_new!G135</f>
        <v>2259</v>
      </c>
      <c r="H135" s="52">
        <f>RES_hhdet_in!H135-RES_hhdet_in_new!H135</f>
        <v>2155</v>
      </c>
      <c r="I135" s="52">
        <f>RES_hhdet_in!I135-RES_hhdet_in_new!I135</f>
        <v>1374</v>
      </c>
      <c r="J135" s="52">
        <f>RES_hhdet_in!J135-RES_hhdet_in_new!J135</f>
        <v>1291</v>
      </c>
      <c r="K135" s="52">
        <f>RES_hhdet_in!K135-RES_hhdet_in_new!K135</f>
        <v>1172</v>
      </c>
      <c r="L135" s="52">
        <f>RES_hhdet_in!L135-RES_hhdet_in_new!L135</f>
        <v>1208</v>
      </c>
      <c r="M135" s="52">
        <f>RES_hhdet_in!M135-RES_hhdet_in_new!M135</f>
        <v>448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1200</v>
      </c>
      <c r="R135" s="52">
        <f>RES_hhdet_in!R135-RES_hhdet_in_new!R135</f>
        <v>1981</v>
      </c>
      <c r="S135" s="52">
        <f>RES_hhdet_in!S135-RES_hhdet_in_new!S135</f>
        <v>1095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702</v>
      </c>
      <c r="D136" s="52">
        <f>RES_hhdet_in!D136-RES_hhdet_in_new!D136</f>
        <v>551</v>
      </c>
      <c r="E136" s="52">
        <f>RES_hhdet_in!E136-RES_hhdet_in_new!E136</f>
        <v>598</v>
      </c>
      <c r="F136" s="52">
        <f>RES_hhdet_in!F136-RES_hhdet_in_new!F136</f>
        <v>666</v>
      </c>
      <c r="G136" s="52">
        <f>RES_hhdet_in!G136-RES_hhdet_in_new!G136</f>
        <v>703</v>
      </c>
      <c r="H136" s="52">
        <f>RES_hhdet_in!H136-RES_hhdet_in_new!H136</f>
        <v>548</v>
      </c>
      <c r="I136" s="52">
        <f>RES_hhdet_in!I136-RES_hhdet_in_new!I136</f>
        <v>485</v>
      </c>
      <c r="J136" s="52">
        <f>RES_hhdet_in!J136-RES_hhdet_in_new!J136</f>
        <v>398</v>
      </c>
      <c r="K136" s="52">
        <f>RES_hhdet_in!K136-RES_hhdet_in_new!K136</f>
        <v>964</v>
      </c>
      <c r="L136" s="52">
        <f>RES_hhdet_in!L136-RES_hhdet_in_new!L136</f>
        <v>511</v>
      </c>
      <c r="M136" s="52">
        <f>RES_hhdet_in!M136-RES_hhdet_in_new!M136</f>
        <v>280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432</v>
      </c>
      <c r="R136" s="52">
        <f>RES_hhdet_in!R136-RES_hhdet_in_new!R136</f>
        <v>891</v>
      </c>
      <c r="S136" s="52">
        <f>RES_hhdet_in!S136-RES_hhdet_in_new!S136</f>
        <v>590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4957</v>
      </c>
      <c r="D140" s="52">
        <v>3969</v>
      </c>
      <c r="E140" s="52">
        <v>3727</v>
      </c>
      <c r="F140" s="52">
        <v>4375</v>
      </c>
      <c r="G140" s="52">
        <v>5843</v>
      </c>
      <c r="H140" s="52">
        <v>5455</v>
      </c>
      <c r="I140" s="52">
        <v>3381</v>
      </c>
      <c r="J140" s="52">
        <v>3856</v>
      </c>
      <c r="K140" s="52">
        <v>5892</v>
      </c>
      <c r="L140" s="52">
        <v>4219</v>
      </c>
      <c r="M140" s="52">
        <v>3920</v>
      </c>
      <c r="N140" s="52">
        <v>3217</v>
      </c>
      <c r="O140" s="52">
        <v>3447</v>
      </c>
      <c r="P140" s="52">
        <v>2580</v>
      </c>
      <c r="Q140" s="52">
        <v>3038</v>
      </c>
      <c r="R140" s="52">
        <v>3966</v>
      </c>
      <c r="S140" s="52">
        <v>4663</v>
      </c>
      <c r="T140" s="52">
        <v>3561</v>
      </c>
      <c r="U140" s="52">
        <v>2630</v>
      </c>
      <c r="V140" s="52">
        <v>3063</v>
      </c>
      <c r="W140" s="52">
        <v>2962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7988</v>
      </c>
      <c r="D141" s="36">
        <v>7524</v>
      </c>
      <c r="E141" s="36">
        <v>8174</v>
      </c>
      <c r="F141" s="36">
        <v>9795</v>
      </c>
      <c r="G141" s="36">
        <v>8538</v>
      </c>
      <c r="H141" s="36">
        <v>9992</v>
      </c>
      <c r="I141" s="36">
        <v>4925</v>
      </c>
      <c r="J141" s="36">
        <v>5434</v>
      </c>
      <c r="K141" s="36">
        <v>4818</v>
      </c>
      <c r="L141" s="36">
        <v>6048</v>
      </c>
      <c r="M141" s="36">
        <v>6343</v>
      </c>
      <c r="N141" s="36">
        <v>7641</v>
      </c>
      <c r="O141" s="36">
        <v>7671</v>
      </c>
      <c r="P141" s="36">
        <v>5869</v>
      </c>
      <c r="Q141" s="36">
        <v>7112</v>
      </c>
      <c r="R141" s="36">
        <v>7866</v>
      </c>
      <c r="S141" s="36">
        <v>7955</v>
      </c>
      <c r="T141" s="36">
        <v>8035</v>
      </c>
      <c r="U141" s="36">
        <v>7390</v>
      </c>
      <c r="V141" s="36">
        <v>7576</v>
      </c>
      <c r="W141" s="36">
        <v>7649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231</v>
      </c>
      <c r="D145" s="52">
        <v>432</v>
      </c>
      <c r="E145" s="52">
        <v>629</v>
      </c>
      <c r="F145" s="52">
        <v>1019</v>
      </c>
      <c r="G145" s="52">
        <v>1306</v>
      </c>
      <c r="H145" s="52">
        <v>1301</v>
      </c>
      <c r="I145" s="52">
        <v>1635</v>
      </c>
      <c r="J145" s="52">
        <v>1861</v>
      </c>
      <c r="K145" s="52">
        <v>1962</v>
      </c>
      <c r="L145" s="52">
        <v>2685</v>
      </c>
      <c r="M145" s="52">
        <v>4634</v>
      </c>
      <c r="N145" s="52">
        <v>6049</v>
      </c>
      <c r="O145" s="52">
        <v>6824</v>
      </c>
      <c r="P145" s="52">
        <v>5193</v>
      </c>
      <c r="Q145" s="52">
        <v>5066</v>
      </c>
      <c r="R145" s="52">
        <v>5535</v>
      </c>
      <c r="S145" s="52">
        <v>6466</v>
      </c>
      <c r="T145" s="52">
        <v>7354</v>
      </c>
      <c r="U145" s="52">
        <v>6924</v>
      </c>
      <c r="V145" s="52">
        <v>9822</v>
      </c>
      <c r="W145" s="52">
        <v>8315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139</v>
      </c>
      <c r="D147" s="52">
        <v>172</v>
      </c>
      <c r="E147" s="52">
        <v>85</v>
      </c>
      <c r="F147" s="52">
        <v>152</v>
      </c>
      <c r="G147" s="52">
        <v>283</v>
      </c>
      <c r="H147" s="52">
        <v>437</v>
      </c>
      <c r="I147" s="52">
        <v>807</v>
      </c>
      <c r="J147" s="52">
        <v>1150</v>
      </c>
      <c r="K147" s="52">
        <v>1221</v>
      </c>
      <c r="L147" s="52">
        <v>1345</v>
      </c>
      <c r="M147" s="52">
        <v>2091</v>
      </c>
      <c r="N147" s="52">
        <v>2091</v>
      </c>
      <c r="O147" s="52">
        <v>3484</v>
      </c>
      <c r="P147" s="52">
        <v>3388</v>
      </c>
      <c r="Q147" s="52">
        <v>7024</v>
      </c>
      <c r="R147" s="52">
        <v>7970</v>
      </c>
      <c r="S147" s="52">
        <v>9131</v>
      </c>
      <c r="T147" s="52">
        <v>11690</v>
      </c>
      <c r="U147" s="52">
        <v>11635</v>
      </c>
      <c r="V147" s="52">
        <v>9838</v>
      </c>
      <c r="W147" s="52">
        <v>14230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76</v>
      </c>
      <c r="D149" s="52">
        <f>RES_hhdet_in!D149-RES_hhdet_in_new!D149</f>
        <v>91</v>
      </c>
      <c r="E149" s="52">
        <f>RES_hhdet_in!E149-RES_hhdet_in_new!E149</f>
        <v>83</v>
      </c>
      <c r="F149" s="52">
        <f>RES_hhdet_in!F149-RES_hhdet_in_new!F149</f>
        <v>90</v>
      </c>
      <c r="G149" s="52">
        <f>RES_hhdet_in!G149-RES_hhdet_in_new!G149</f>
        <v>131</v>
      </c>
      <c r="H149" s="52">
        <f>RES_hhdet_in!H149-RES_hhdet_in_new!H149</f>
        <v>102</v>
      </c>
      <c r="I149" s="52">
        <f>RES_hhdet_in!I149-RES_hhdet_in_new!I149</f>
        <v>143</v>
      </c>
      <c r="J149" s="52">
        <f>RES_hhdet_in!J149-RES_hhdet_in_new!J149</f>
        <v>191</v>
      </c>
      <c r="K149" s="52">
        <f>RES_hhdet_in!K149-RES_hhdet_in_new!K149</f>
        <v>198</v>
      </c>
      <c r="L149" s="52">
        <f>RES_hhdet_in!L149-RES_hhdet_in_new!L149</f>
        <v>222</v>
      </c>
      <c r="M149" s="52">
        <f>RES_hhdet_in!M149-RES_hhdet_in_new!M149</f>
        <v>324</v>
      </c>
      <c r="N149" s="52">
        <f>RES_hhdet_in!N149-RES_hhdet_in_new!N149</f>
        <v>268</v>
      </c>
      <c r="O149" s="52">
        <f>RES_hhdet_in!O149-RES_hhdet_in_new!O149</f>
        <v>338</v>
      </c>
      <c r="P149" s="52">
        <f>RES_hhdet_in!P149-RES_hhdet_in_new!P149</f>
        <v>415</v>
      </c>
      <c r="Q149" s="52">
        <f>RES_hhdet_in!Q149-RES_hhdet_in_new!Q149</f>
        <v>570</v>
      </c>
      <c r="R149" s="52">
        <f>RES_hhdet_in!R149-RES_hhdet_in_new!R149</f>
        <v>732</v>
      </c>
      <c r="S149" s="52">
        <f>RES_hhdet_in!S149-RES_hhdet_in_new!S149</f>
        <v>684</v>
      </c>
      <c r="T149" s="52">
        <f>RES_hhdet_in!T149-RES_hhdet_in_new!T149</f>
        <v>647</v>
      </c>
      <c r="U149" s="52">
        <f>RES_hhdet_in!U149-RES_hhdet_in_new!U149</f>
        <v>449</v>
      </c>
      <c r="V149" s="52">
        <f>RES_hhdet_in!V149-RES_hhdet_in_new!V149</f>
        <v>439</v>
      </c>
      <c r="W149" s="52">
        <f>RES_hhdet_in!W149-RES_hhdet_in_new!W149</f>
        <v>852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3</v>
      </c>
      <c r="N150" s="52">
        <f>RES_hhdet_in!N150-RES_hhdet_in_new!N150</f>
        <v>1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1</v>
      </c>
      <c r="R150" s="52">
        <f>RES_hhdet_in!R150-RES_hhdet_in_new!R150</f>
        <v>1</v>
      </c>
      <c r="S150" s="52">
        <f>RES_hhdet_in!S150-RES_hhdet_in_new!S150</f>
        <v>1</v>
      </c>
      <c r="T150" s="52">
        <f>RES_hhdet_in!T150-RES_hhdet_in_new!T150</f>
        <v>1</v>
      </c>
      <c r="U150" s="52">
        <f>RES_hhdet_in!U150-RES_hhdet_in_new!U150</f>
        <v>1</v>
      </c>
      <c r="V150" s="52">
        <f>RES_hhdet_in!V150-RES_hhdet_in_new!V150</f>
        <v>0</v>
      </c>
      <c r="W150" s="52">
        <f>RES_hhdet_in!W150-RES_hhdet_in_new!W150</f>
        <v>1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346</v>
      </c>
      <c r="D153" s="52">
        <f>RES_hhdet_in!D153-RES_hhdet_in_new!D153</f>
        <v>491</v>
      </c>
      <c r="E153" s="52">
        <f>RES_hhdet_in!E153-RES_hhdet_in_new!E153</f>
        <v>649</v>
      </c>
      <c r="F153" s="52">
        <f>RES_hhdet_in!F153-RES_hhdet_in_new!F153</f>
        <v>989</v>
      </c>
      <c r="G153" s="52">
        <f>RES_hhdet_in!G153-RES_hhdet_in_new!G153</f>
        <v>1208</v>
      </c>
      <c r="H153" s="52">
        <f>RES_hhdet_in!H153-RES_hhdet_in_new!H153</f>
        <v>1378</v>
      </c>
      <c r="I153" s="52">
        <f>RES_hhdet_in!I153-RES_hhdet_in_new!I153</f>
        <v>1353</v>
      </c>
      <c r="J153" s="52">
        <f>RES_hhdet_in!J153-RES_hhdet_in_new!J153</f>
        <v>1646</v>
      </c>
      <c r="K153" s="52">
        <f>RES_hhdet_in!K153-RES_hhdet_in_new!K153</f>
        <v>1421</v>
      </c>
      <c r="L153" s="52">
        <f>RES_hhdet_in!L153-RES_hhdet_in_new!L153</f>
        <v>2548</v>
      </c>
      <c r="M153" s="52">
        <f>RES_hhdet_in!M153-RES_hhdet_in_new!M153</f>
        <v>3590</v>
      </c>
      <c r="N153" s="52">
        <f>RES_hhdet_in!N153-RES_hhdet_in_new!N153</f>
        <v>4772</v>
      </c>
      <c r="O153" s="52">
        <f>RES_hhdet_in!O153-RES_hhdet_in_new!O153</f>
        <v>6217</v>
      </c>
      <c r="P153" s="52">
        <f>RES_hhdet_in!P153-RES_hhdet_in_new!P153</f>
        <v>5246</v>
      </c>
      <c r="Q153" s="52">
        <f>RES_hhdet_in!Q153-RES_hhdet_in_new!Q153</f>
        <v>5930</v>
      </c>
      <c r="R153" s="52">
        <f>RES_hhdet_in!R153-RES_hhdet_in_new!R153</f>
        <v>6435</v>
      </c>
      <c r="S153" s="52">
        <f>RES_hhdet_in!S153-RES_hhdet_in_new!S153</f>
        <v>7461</v>
      </c>
      <c r="T153" s="52">
        <f>RES_hhdet_in!T153-RES_hhdet_in_new!T153</f>
        <v>9284</v>
      </c>
      <c r="U153" s="52">
        <f>RES_hhdet_in!U153-RES_hhdet_in_new!U153</f>
        <v>10836</v>
      </c>
      <c r="V153" s="52">
        <f>RES_hhdet_in!V153-RES_hhdet_in_new!V153</f>
        <v>13262</v>
      </c>
      <c r="W153" s="52">
        <f>RES_hhdet_in!W153-RES_hhdet_in_new!W153</f>
        <v>11925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122</v>
      </c>
      <c r="D154" s="52">
        <f>RES_hhdet_in!D154-RES_hhdet_in_new!D154</f>
        <v>162</v>
      </c>
      <c r="E154" s="52">
        <f>RES_hhdet_in!E154-RES_hhdet_in_new!E154</f>
        <v>221</v>
      </c>
      <c r="F154" s="52">
        <f>RES_hhdet_in!F154-RES_hhdet_in_new!F154</f>
        <v>291</v>
      </c>
      <c r="G154" s="52">
        <f>RES_hhdet_in!G154-RES_hhdet_in_new!G154</f>
        <v>376</v>
      </c>
      <c r="H154" s="52">
        <f>RES_hhdet_in!H154-RES_hhdet_in_new!H154</f>
        <v>350</v>
      </c>
      <c r="I154" s="52">
        <f>RES_hhdet_in!I154-RES_hhdet_in_new!I154</f>
        <v>475</v>
      </c>
      <c r="J154" s="52">
        <f>RES_hhdet_in!J154-RES_hhdet_in_new!J154</f>
        <v>505</v>
      </c>
      <c r="K154" s="52">
        <f>RES_hhdet_in!K154-RES_hhdet_in_new!K154</f>
        <v>1162</v>
      </c>
      <c r="L154" s="52">
        <f>RES_hhdet_in!L154-RES_hhdet_in_new!L154</f>
        <v>1076</v>
      </c>
      <c r="M154" s="52">
        <f>RES_hhdet_in!M154-RES_hhdet_in_new!M154</f>
        <v>2249</v>
      </c>
      <c r="N154" s="52">
        <f>RES_hhdet_in!N154-RES_hhdet_in_new!N154</f>
        <v>3002</v>
      </c>
      <c r="O154" s="52">
        <f>RES_hhdet_in!O154-RES_hhdet_in_new!O154</f>
        <v>2678</v>
      </c>
      <c r="P154" s="52">
        <f>RES_hhdet_in!P154-RES_hhdet_in_new!P154</f>
        <v>2472</v>
      </c>
      <c r="Q154" s="52">
        <f>RES_hhdet_in!Q154-RES_hhdet_in_new!Q154</f>
        <v>2142</v>
      </c>
      <c r="R154" s="52">
        <f>RES_hhdet_in!R154-RES_hhdet_in_new!R154</f>
        <v>2897</v>
      </c>
      <c r="S154" s="52">
        <f>RES_hhdet_in!S154-RES_hhdet_in_new!S154</f>
        <v>4011</v>
      </c>
      <c r="T154" s="52">
        <f>RES_hhdet_in!T154-RES_hhdet_in_new!T154</f>
        <v>4505</v>
      </c>
      <c r="U154" s="52">
        <f>RES_hhdet_in!U154-RES_hhdet_in_new!U154</f>
        <v>4025</v>
      </c>
      <c r="V154" s="52">
        <f>RES_hhdet_in!V154-RES_hhdet_in_new!V154</f>
        <v>5530</v>
      </c>
      <c r="W154" s="52">
        <f>RES_hhdet_in!W154-RES_hhdet_in_new!W154</f>
        <v>5216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208</v>
      </c>
      <c r="D158" s="52">
        <v>257</v>
      </c>
      <c r="E158" s="52">
        <v>299</v>
      </c>
      <c r="F158" s="52">
        <v>422</v>
      </c>
      <c r="G158" s="52">
        <v>698</v>
      </c>
      <c r="H158" s="52">
        <v>645</v>
      </c>
      <c r="I158" s="52">
        <v>803</v>
      </c>
      <c r="J158" s="52">
        <v>973</v>
      </c>
      <c r="K158" s="52">
        <v>1529</v>
      </c>
      <c r="L158" s="52">
        <v>1583</v>
      </c>
      <c r="M158" s="52">
        <v>2359</v>
      </c>
      <c r="N158" s="52">
        <v>2380</v>
      </c>
      <c r="O158" s="52">
        <v>2864</v>
      </c>
      <c r="P158" s="52">
        <v>2482</v>
      </c>
      <c r="Q158" s="52">
        <v>2589</v>
      </c>
      <c r="R158" s="52">
        <v>3382</v>
      </c>
      <c r="S158" s="52">
        <v>4497</v>
      </c>
      <c r="T158" s="52">
        <v>4441</v>
      </c>
      <c r="U158" s="52">
        <v>4008</v>
      </c>
      <c r="V158" s="52">
        <v>5545</v>
      </c>
      <c r="W158" s="52">
        <v>5024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336</v>
      </c>
      <c r="D159" s="36">
        <v>488</v>
      </c>
      <c r="E159" s="36">
        <v>654</v>
      </c>
      <c r="F159" s="36">
        <v>947</v>
      </c>
      <c r="G159" s="36">
        <v>1020</v>
      </c>
      <c r="H159" s="36">
        <v>1180</v>
      </c>
      <c r="I159" s="36">
        <v>1166</v>
      </c>
      <c r="J159" s="36">
        <v>1370</v>
      </c>
      <c r="K159" s="36">
        <v>1250</v>
      </c>
      <c r="L159" s="36">
        <v>2270</v>
      </c>
      <c r="M159" s="36">
        <v>3815</v>
      </c>
      <c r="N159" s="36">
        <v>5659</v>
      </c>
      <c r="O159" s="36">
        <v>6374</v>
      </c>
      <c r="P159" s="36">
        <v>5650</v>
      </c>
      <c r="Q159" s="36">
        <v>6069</v>
      </c>
      <c r="R159" s="36">
        <v>6680</v>
      </c>
      <c r="S159" s="36">
        <v>7656</v>
      </c>
      <c r="T159" s="36">
        <v>10007</v>
      </c>
      <c r="U159" s="36">
        <v>11294</v>
      </c>
      <c r="V159" s="36">
        <v>13691</v>
      </c>
      <c r="W159" s="36">
        <v>12980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847</v>
      </c>
      <c r="D163" s="52">
        <v>1465</v>
      </c>
      <c r="E163" s="52">
        <v>1163</v>
      </c>
      <c r="F163" s="52">
        <v>733</v>
      </c>
      <c r="G163" s="52">
        <v>293</v>
      </c>
      <c r="H163" s="52">
        <v>536</v>
      </c>
      <c r="I163" s="52">
        <v>604</v>
      </c>
      <c r="J163" s="52">
        <v>1179</v>
      </c>
      <c r="K163" s="52">
        <v>856</v>
      </c>
      <c r="L163" s="52">
        <v>530</v>
      </c>
      <c r="M163" s="52">
        <v>337</v>
      </c>
      <c r="N163" s="52">
        <v>910</v>
      </c>
      <c r="O163" s="52">
        <v>1123</v>
      </c>
      <c r="P163" s="52">
        <v>751</v>
      </c>
      <c r="Q163" s="52">
        <v>532</v>
      </c>
      <c r="R163" s="52">
        <v>849</v>
      </c>
      <c r="S163" s="52">
        <v>2028</v>
      </c>
      <c r="T163" s="52">
        <v>2155</v>
      </c>
      <c r="U163" s="52">
        <v>4420</v>
      </c>
      <c r="V163" s="52">
        <v>5159</v>
      </c>
      <c r="W163" s="52">
        <v>1341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203</v>
      </c>
      <c r="D165" s="52">
        <v>263</v>
      </c>
      <c r="E165" s="52">
        <v>256</v>
      </c>
      <c r="F165" s="52">
        <v>336</v>
      </c>
      <c r="G165" s="52">
        <v>308</v>
      </c>
      <c r="H165" s="52">
        <v>221</v>
      </c>
      <c r="I165" s="52">
        <v>308</v>
      </c>
      <c r="J165" s="52">
        <v>410</v>
      </c>
      <c r="K165" s="52">
        <v>580</v>
      </c>
      <c r="L165" s="52">
        <v>575</v>
      </c>
      <c r="M165" s="52">
        <v>302</v>
      </c>
      <c r="N165" s="52">
        <v>148</v>
      </c>
      <c r="O165" s="52">
        <v>456</v>
      </c>
      <c r="P165" s="52">
        <v>473</v>
      </c>
      <c r="Q165" s="52">
        <v>1005</v>
      </c>
      <c r="R165" s="52">
        <v>919</v>
      </c>
      <c r="S165" s="52">
        <v>1279</v>
      </c>
      <c r="T165" s="52">
        <v>1994</v>
      </c>
      <c r="U165" s="52">
        <v>2285</v>
      </c>
      <c r="V165" s="52">
        <v>3581</v>
      </c>
      <c r="W165" s="52">
        <v>3748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235</v>
      </c>
      <c r="D167" s="52">
        <f>RES_hhdet_in!D167-RES_hhdet_in_new!D167</f>
        <v>279</v>
      </c>
      <c r="E167" s="52">
        <f>RES_hhdet_in!E167-RES_hhdet_in_new!E167</f>
        <v>176</v>
      </c>
      <c r="F167" s="52">
        <f>RES_hhdet_in!F167-RES_hhdet_in_new!F167</f>
        <v>110</v>
      </c>
      <c r="G167" s="52">
        <f>RES_hhdet_in!G167-RES_hhdet_in_new!G167</f>
        <v>106</v>
      </c>
      <c r="H167" s="52">
        <f>RES_hhdet_in!H167-RES_hhdet_in_new!H167</f>
        <v>108</v>
      </c>
      <c r="I167" s="52">
        <f>RES_hhdet_in!I167-RES_hhdet_in_new!I167</f>
        <v>101</v>
      </c>
      <c r="J167" s="52">
        <f>RES_hhdet_in!J167-RES_hhdet_in_new!J167</f>
        <v>173</v>
      </c>
      <c r="K167" s="52">
        <f>RES_hhdet_in!K167-RES_hhdet_in_new!K167</f>
        <v>157</v>
      </c>
      <c r="L167" s="52">
        <f>RES_hhdet_in!L167-RES_hhdet_in_new!L167</f>
        <v>116</v>
      </c>
      <c r="M167" s="52">
        <f>RES_hhdet_in!M167-RES_hhdet_in_new!M167</f>
        <v>75</v>
      </c>
      <c r="N167" s="52">
        <f>RES_hhdet_in!N167-RES_hhdet_in_new!N167</f>
        <v>59</v>
      </c>
      <c r="O167" s="52">
        <f>RES_hhdet_in!O167-RES_hhdet_in_new!O167</f>
        <v>72</v>
      </c>
      <c r="P167" s="52">
        <f>RES_hhdet_in!P167-RES_hhdet_in_new!P167</f>
        <v>99</v>
      </c>
      <c r="Q167" s="52">
        <f>RES_hhdet_in!Q167-RES_hhdet_in_new!Q167</f>
        <v>124</v>
      </c>
      <c r="R167" s="52">
        <f>RES_hhdet_in!R167-RES_hhdet_in_new!R167</f>
        <v>171</v>
      </c>
      <c r="S167" s="52">
        <f>RES_hhdet_in!S167-RES_hhdet_in_new!S167</f>
        <v>179</v>
      </c>
      <c r="T167" s="52">
        <f>RES_hhdet_in!T167-RES_hhdet_in_new!T167</f>
        <v>139</v>
      </c>
      <c r="U167" s="52">
        <f>RES_hhdet_in!U167-RES_hhdet_in_new!U167</f>
        <v>159</v>
      </c>
      <c r="V167" s="52">
        <f>RES_hhdet_in!V167-RES_hhdet_in_new!V167</f>
        <v>145</v>
      </c>
      <c r="W167" s="52">
        <f>RES_hhdet_in!W167-RES_hhdet_in_new!W167</f>
        <v>133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2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1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1064</v>
      </c>
      <c r="D171" s="52">
        <f>RES_hhdet_in!D171-RES_hhdet_in_new!D171</f>
        <v>1513</v>
      </c>
      <c r="E171" s="52">
        <f>RES_hhdet_in!E171-RES_hhdet_in_new!E171</f>
        <v>1377</v>
      </c>
      <c r="F171" s="52">
        <f>RES_hhdet_in!F171-RES_hhdet_in_new!F171</f>
        <v>1207</v>
      </c>
      <c r="G171" s="52">
        <f>RES_hhdet_in!G171-RES_hhdet_in_new!G171</f>
        <v>987</v>
      </c>
      <c r="H171" s="52">
        <f>RES_hhdet_in!H171-RES_hhdet_in_new!H171</f>
        <v>1439</v>
      </c>
      <c r="I171" s="52">
        <f>RES_hhdet_in!I171-RES_hhdet_in_new!I171</f>
        <v>957</v>
      </c>
      <c r="J171" s="52">
        <f>RES_hhdet_in!J171-RES_hhdet_in_new!J171</f>
        <v>1495</v>
      </c>
      <c r="K171" s="52">
        <f>RES_hhdet_in!K171-RES_hhdet_in_new!K171</f>
        <v>1147</v>
      </c>
      <c r="L171" s="52">
        <f>RES_hhdet_in!L171-RES_hhdet_in_new!L171</f>
        <v>1309</v>
      </c>
      <c r="M171" s="52">
        <f>RES_hhdet_in!M171-RES_hhdet_in_new!M171</f>
        <v>856</v>
      </c>
      <c r="N171" s="52">
        <f>RES_hhdet_in!N171-RES_hhdet_in_new!N171</f>
        <v>1076</v>
      </c>
      <c r="O171" s="52">
        <f>RES_hhdet_in!O171-RES_hhdet_in_new!O171</f>
        <v>1354</v>
      </c>
      <c r="P171" s="52">
        <f>RES_hhdet_in!P171-RES_hhdet_in_new!P171</f>
        <v>1253</v>
      </c>
      <c r="Q171" s="52">
        <f>RES_hhdet_in!Q171-RES_hhdet_in_new!Q171</f>
        <v>1290</v>
      </c>
      <c r="R171" s="52">
        <f>RES_hhdet_in!R171-RES_hhdet_in_new!R171</f>
        <v>1508</v>
      </c>
      <c r="S171" s="52">
        <f>RES_hhdet_in!S171-RES_hhdet_in_new!S171</f>
        <v>2003</v>
      </c>
      <c r="T171" s="52">
        <f>RES_hhdet_in!T171-RES_hhdet_in_new!T171</f>
        <v>2063</v>
      </c>
      <c r="U171" s="52">
        <f>RES_hhdet_in!U171-RES_hhdet_in_new!U171</f>
        <v>3937</v>
      </c>
      <c r="V171" s="52">
        <f>RES_hhdet_in!V171-RES_hhdet_in_new!V171</f>
        <v>4609</v>
      </c>
      <c r="W171" s="52">
        <f>RES_hhdet_in!W171-RES_hhdet_in_new!W171</f>
        <v>2033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373</v>
      </c>
      <c r="D172" s="52">
        <f>RES_hhdet_in!D172-RES_hhdet_in_new!D172</f>
        <v>495</v>
      </c>
      <c r="E172" s="52">
        <f>RES_hhdet_in!E172-RES_hhdet_in_new!E172</f>
        <v>467</v>
      </c>
      <c r="F172" s="52">
        <f>RES_hhdet_in!F172-RES_hhdet_in_new!F172</f>
        <v>355</v>
      </c>
      <c r="G172" s="52">
        <f>RES_hhdet_in!G172-RES_hhdet_in_new!G172</f>
        <v>307</v>
      </c>
      <c r="H172" s="52">
        <f>RES_hhdet_in!H172-RES_hhdet_in_new!H172</f>
        <v>368</v>
      </c>
      <c r="I172" s="52">
        <f>RES_hhdet_in!I172-RES_hhdet_in_new!I172</f>
        <v>337</v>
      </c>
      <c r="J172" s="52">
        <f>RES_hhdet_in!J172-RES_hhdet_in_new!J172</f>
        <v>457</v>
      </c>
      <c r="K172" s="52">
        <f>RES_hhdet_in!K172-RES_hhdet_in_new!K172</f>
        <v>947</v>
      </c>
      <c r="L172" s="52">
        <f>RES_hhdet_in!L172-RES_hhdet_in_new!L172</f>
        <v>555</v>
      </c>
      <c r="M172" s="52">
        <f>RES_hhdet_in!M172-RES_hhdet_in_new!M172</f>
        <v>530</v>
      </c>
      <c r="N172" s="52">
        <f>RES_hhdet_in!N172-RES_hhdet_in_new!N172</f>
        <v>671</v>
      </c>
      <c r="O172" s="52">
        <f>RES_hhdet_in!O172-RES_hhdet_in_new!O172</f>
        <v>581</v>
      </c>
      <c r="P172" s="52">
        <f>RES_hhdet_in!P172-RES_hhdet_in_new!P172</f>
        <v>589</v>
      </c>
      <c r="Q172" s="52">
        <f>RES_hhdet_in!Q172-RES_hhdet_in_new!Q172</f>
        <v>472</v>
      </c>
      <c r="R172" s="52">
        <f>RES_hhdet_in!R172-RES_hhdet_in_new!R172</f>
        <v>675</v>
      </c>
      <c r="S172" s="52">
        <f>RES_hhdet_in!S172-RES_hhdet_in_new!S172</f>
        <v>1072</v>
      </c>
      <c r="T172" s="52">
        <f>RES_hhdet_in!T172-RES_hhdet_in_new!T172</f>
        <v>995</v>
      </c>
      <c r="U172" s="52">
        <f>RES_hhdet_in!U172-RES_hhdet_in_new!U172</f>
        <v>1471</v>
      </c>
      <c r="V172" s="52">
        <f>RES_hhdet_in!V172-RES_hhdet_in_new!V172</f>
        <v>1925</v>
      </c>
      <c r="W172" s="52">
        <f>RES_hhdet_in!W172-RES_hhdet_in_new!W172</f>
        <v>888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639</v>
      </c>
      <c r="D176" s="52">
        <v>792</v>
      </c>
      <c r="E176" s="52">
        <v>633</v>
      </c>
      <c r="F176" s="52">
        <v>515</v>
      </c>
      <c r="G176" s="52">
        <v>569</v>
      </c>
      <c r="H176" s="52">
        <v>674</v>
      </c>
      <c r="I176" s="52">
        <v>570</v>
      </c>
      <c r="J176" s="52">
        <v>882</v>
      </c>
      <c r="K176" s="52">
        <v>1241</v>
      </c>
      <c r="L176" s="52">
        <v>817</v>
      </c>
      <c r="M176" s="52">
        <v>557</v>
      </c>
      <c r="N176" s="52">
        <v>536</v>
      </c>
      <c r="O176" s="52">
        <v>622</v>
      </c>
      <c r="P176" s="52">
        <v>592</v>
      </c>
      <c r="Q176" s="52">
        <v>561</v>
      </c>
      <c r="R176" s="52">
        <v>782</v>
      </c>
      <c r="S176" s="52">
        <v>1202</v>
      </c>
      <c r="T176" s="52">
        <v>986</v>
      </c>
      <c r="U176" s="52">
        <v>1466</v>
      </c>
      <c r="V176" s="52">
        <v>1928</v>
      </c>
      <c r="W176" s="52">
        <v>853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1032</v>
      </c>
      <c r="D177" s="36">
        <v>1501</v>
      </c>
      <c r="E177" s="36">
        <v>1384</v>
      </c>
      <c r="F177" s="36">
        <v>1156</v>
      </c>
      <c r="G177" s="36">
        <v>834</v>
      </c>
      <c r="H177" s="36">
        <v>1240</v>
      </c>
      <c r="I177" s="36">
        <v>831</v>
      </c>
      <c r="J177" s="36">
        <v>1243</v>
      </c>
      <c r="K177" s="36">
        <v>1014</v>
      </c>
      <c r="L177" s="36">
        <v>1172</v>
      </c>
      <c r="M177" s="36">
        <v>905</v>
      </c>
      <c r="N177" s="36">
        <v>1270</v>
      </c>
      <c r="O177" s="36">
        <v>1387</v>
      </c>
      <c r="P177" s="36">
        <v>1348</v>
      </c>
      <c r="Q177" s="36">
        <v>1329</v>
      </c>
      <c r="R177" s="36">
        <v>1568</v>
      </c>
      <c r="S177" s="36">
        <v>2062</v>
      </c>
      <c r="T177" s="36">
        <v>2220</v>
      </c>
      <c r="U177" s="36">
        <v>4102</v>
      </c>
      <c r="V177" s="36">
        <v>4753</v>
      </c>
      <c r="W177" s="36">
        <v>2197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195</v>
      </c>
      <c r="J26" s="52">
        <v>593</v>
      </c>
      <c r="K26" s="52">
        <v>629</v>
      </c>
      <c r="L26" s="52">
        <v>836</v>
      </c>
      <c r="M26" s="52">
        <v>1106</v>
      </c>
      <c r="N26" s="52">
        <v>649</v>
      </c>
      <c r="O26" s="52">
        <v>1143</v>
      </c>
      <c r="P26" s="52">
        <v>493</v>
      </c>
      <c r="Q26" s="52">
        <v>913</v>
      </c>
      <c r="R26" s="52">
        <v>1140</v>
      </c>
      <c r="S26" s="52">
        <v>995</v>
      </c>
      <c r="T26" s="52">
        <v>839</v>
      </c>
      <c r="U26" s="52">
        <v>0</v>
      </c>
      <c r="V26" s="52">
        <v>0</v>
      </c>
      <c r="W26" s="52">
        <v>301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110</v>
      </c>
      <c r="Q29" s="52">
        <v>254</v>
      </c>
      <c r="R29" s="52">
        <v>487</v>
      </c>
      <c r="S29" s="52">
        <v>608</v>
      </c>
      <c r="T29" s="52">
        <v>471</v>
      </c>
      <c r="U29" s="52">
        <v>369</v>
      </c>
      <c r="V29" s="52">
        <v>74</v>
      </c>
      <c r="W29" s="52">
        <v>152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19</v>
      </c>
      <c r="Q31" s="52">
        <v>74</v>
      </c>
      <c r="R31" s="52">
        <v>134</v>
      </c>
      <c r="S31" s="52">
        <v>112</v>
      </c>
      <c r="T31" s="52">
        <v>78</v>
      </c>
      <c r="U31" s="52">
        <v>23</v>
      </c>
      <c r="V31" s="52">
        <v>7</v>
      </c>
      <c r="W31" s="52">
        <v>65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246</v>
      </c>
      <c r="Q35" s="52">
        <v>788</v>
      </c>
      <c r="R35" s="52">
        <v>1178</v>
      </c>
      <c r="S35" s="52">
        <v>1157</v>
      </c>
      <c r="T35" s="52">
        <v>1155</v>
      </c>
      <c r="U35" s="52">
        <v>650</v>
      </c>
      <c r="V35" s="52">
        <v>272</v>
      </c>
      <c r="W35" s="52">
        <v>967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115</v>
      </c>
      <c r="Q36" s="52">
        <v>286</v>
      </c>
      <c r="R36" s="52">
        <v>530</v>
      </c>
      <c r="S36" s="52">
        <v>621</v>
      </c>
      <c r="T36" s="52">
        <v>563</v>
      </c>
      <c r="U36" s="52">
        <v>252</v>
      </c>
      <c r="V36" s="52">
        <v>113</v>
      </c>
      <c r="W36" s="52">
        <v>427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115</v>
      </c>
      <c r="Q40" s="52">
        <v>341</v>
      </c>
      <c r="R40" s="52">
        <v>614</v>
      </c>
      <c r="S40" s="52">
        <v>696</v>
      </c>
      <c r="T40" s="52">
        <v>561</v>
      </c>
      <c r="U40" s="52">
        <v>255</v>
      </c>
      <c r="V40" s="52">
        <v>115</v>
      </c>
      <c r="W40" s="52">
        <v>409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268</v>
      </c>
      <c r="Q41" s="36">
        <v>810</v>
      </c>
      <c r="R41" s="36">
        <v>1222</v>
      </c>
      <c r="S41" s="36">
        <v>1191</v>
      </c>
      <c r="T41" s="36">
        <v>1249</v>
      </c>
      <c r="U41" s="36">
        <v>668</v>
      </c>
      <c r="V41" s="36">
        <v>282</v>
      </c>
      <c r="W41" s="36">
        <v>1036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343</v>
      </c>
      <c r="I45" s="52">
        <v>0</v>
      </c>
      <c r="J45" s="52">
        <v>5553</v>
      </c>
      <c r="K45" s="52">
        <v>8937</v>
      </c>
      <c r="L45" s="52">
        <v>12271</v>
      </c>
      <c r="M45" s="52">
        <v>5913</v>
      </c>
      <c r="N45" s="52">
        <v>7339</v>
      </c>
      <c r="O45" s="52">
        <v>4428</v>
      </c>
      <c r="P45" s="52">
        <v>0</v>
      </c>
      <c r="Q45" s="52">
        <v>0</v>
      </c>
      <c r="R45" s="52">
        <v>536</v>
      </c>
      <c r="S45" s="52">
        <v>8129</v>
      </c>
      <c r="T45" s="52">
        <v>12257</v>
      </c>
      <c r="U45" s="52">
        <v>11217</v>
      </c>
      <c r="V45" s="52">
        <v>3531</v>
      </c>
      <c r="W45" s="52">
        <v>2328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485</v>
      </c>
      <c r="Q48" s="52">
        <v>330</v>
      </c>
      <c r="R48" s="52">
        <v>330</v>
      </c>
      <c r="S48" s="52">
        <v>1253</v>
      </c>
      <c r="T48" s="52">
        <v>3983</v>
      </c>
      <c r="U48" s="52">
        <v>5201</v>
      </c>
      <c r="V48" s="52">
        <v>4707</v>
      </c>
      <c r="W48" s="52">
        <v>2377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1312</v>
      </c>
      <c r="K50" s="52">
        <v>1702</v>
      </c>
      <c r="L50" s="52">
        <v>2569</v>
      </c>
      <c r="M50" s="52">
        <v>1926</v>
      </c>
      <c r="N50" s="52">
        <v>3182</v>
      </c>
      <c r="O50" s="52">
        <v>3527</v>
      </c>
      <c r="P50" s="52">
        <v>2072</v>
      </c>
      <c r="Q50" s="52">
        <v>2928</v>
      </c>
      <c r="R50" s="52">
        <v>3318</v>
      </c>
      <c r="S50" s="52">
        <v>5153</v>
      </c>
      <c r="T50" s="52">
        <v>7165</v>
      </c>
      <c r="U50" s="52">
        <v>7044</v>
      </c>
      <c r="V50" s="52">
        <v>3838</v>
      </c>
      <c r="W50" s="52">
        <v>3567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25</v>
      </c>
      <c r="L51" s="52">
        <v>27</v>
      </c>
      <c r="M51" s="52">
        <v>0</v>
      </c>
      <c r="N51" s="52">
        <v>30</v>
      </c>
      <c r="O51" s="52">
        <v>9</v>
      </c>
      <c r="P51" s="52">
        <v>18</v>
      </c>
      <c r="Q51" s="52">
        <v>0</v>
      </c>
      <c r="R51" s="52">
        <v>0</v>
      </c>
      <c r="S51" s="52">
        <v>0</v>
      </c>
      <c r="T51" s="52">
        <v>37</v>
      </c>
      <c r="U51" s="52">
        <v>34</v>
      </c>
      <c r="V51" s="52">
        <v>31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540</v>
      </c>
      <c r="Q54" s="52">
        <v>1612</v>
      </c>
      <c r="R54" s="52">
        <v>3513</v>
      </c>
      <c r="S54" s="52">
        <v>5075</v>
      </c>
      <c r="T54" s="52">
        <v>5351</v>
      </c>
      <c r="U54" s="52">
        <v>4089</v>
      </c>
      <c r="V54" s="52">
        <v>678</v>
      </c>
      <c r="W54" s="52">
        <v>1988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256</v>
      </c>
      <c r="Q55" s="52">
        <v>591</v>
      </c>
      <c r="R55" s="52">
        <v>1582</v>
      </c>
      <c r="S55" s="52">
        <v>2738</v>
      </c>
      <c r="T55" s="52">
        <v>2592</v>
      </c>
      <c r="U55" s="52">
        <v>1518</v>
      </c>
      <c r="V55" s="52">
        <v>279</v>
      </c>
      <c r="W55" s="52">
        <v>866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404</v>
      </c>
      <c r="Q59" s="52">
        <v>1128</v>
      </c>
      <c r="R59" s="52">
        <v>3342</v>
      </c>
      <c r="S59" s="52">
        <v>6539</v>
      </c>
      <c r="T59" s="52">
        <v>6303</v>
      </c>
      <c r="U59" s="52">
        <v>4289</v>
      </c>
      <c r="V59" s="52">
        <v>2275</v>
      </c>
      <c r="W59" s="52">
        <v>1496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919</v>
      </c>
      <c r="Q60" s="36">
        <v>2643</v>
      </c>
      <c r="R60" s="36">
        <v>6607</v>
      </c>
      <c r="S60" s="36">
        <v>11148</v>
      </c>
      <c r="T60" s="36">
        <v>14174</v>
      </c>
      <c r="U60" s="36">
        <v>12052</v>
      </c>
      <c r="V60" s="36">
        <v>5596</v>
      </c>
      <c r="W60" s="36">
        <v>3867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871</v>
      </c>
      <c r="I64" s="52">
        <v>1597</v>
      </c>
      <c r="J64" s="52">
        <v>4051</v>
      </c>
      <c r="K64" s="52">
        <v>5473</v>
      </c>
      <c r="L64" s="52">
        <v>6705</v>
      </c>
      <c r="M64" s="52">
        <v>6847</v>
      </c>
      <c r="N64" s="52">
        <v>6701</v>
      </c>
      <c r="O64" s="52">
        <v>4867</v>
      </c>
      <c r="P64" s="52">
        <v>2951</v>
      </c>
      <c r="Q64" s="52">
        <v>7435</v>
      </c>
      <c r="R64" s="52">
        <v>11268</v>
      </c>
      <c r="S64" s="52">
        <v>12631</v>
      </c>
      <c r="T64" s="52">
        <v>10161</v>
      </c>
      <c r="U64" s="52">
        <v>7372</v>
      </c>
      <c r="V64" s="52">
        <v>5278</v>
      </c>
      <c r="W64" s="52">
        <v>5694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583</v>
      </c>
      <c r="Q67" s="52">
        <v>1439</v>
      </c>
      <c r="R67" s="52">
        <v>3712</v>
      </c>
      <c r="S67" s="52">
        <v>5599</v>
      </c>
      <c r="T67" s="52">
        <v>5257</v>
      </c>
      <c r="U67" s="52">
        <v>4451</v>
      </c>
      <c r="V67" s="52">
        <v>3563</v>
      </c>
      <c r="W67" s="52">
        <v>3147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659</v>
      </c>
      <c r="I69" s="52">
        <v>1366</v>
      </c>
      <c r="J69" s="52">
        <v>3693</v>
      </c>
      <c r="K69" s="52">
        <v>4983</v>
      </c>
      <c r="L69" s="52">
        <v>6248</v>
      </c>
      <c r="M69" s="52">
        <v>6498</v>
      </c>
      <c r="N69" s="52">
        <v>6394</v>
      </c>
      <c r="O69" s="52">
        <v>4531</v>
      </c>
      <c r="P69" s="52">
        <v>2525</v>
      </c>
      <c r="Q69" s="52">
        <v>6923</v>
      </c>
      <c r="R69" s="52">
        <v>10721</v>
      </c>
      <c r="S69" s="52">
        <v>11976</v>
      </c>
      <c r="T69" s="52">
        <v>9497</v>
      </c>
      <c r="U69" s="52">
        <v>6892</v>
      </c>
      <c r="V69" s="52">
        <v>5191</v>
      </c>
      <c r="W69" s="52">
        <v>5843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</v>
      </c>
      <c r="I70" s="52">
        <v>1</v>
      </c>
      <c r="J70" s="52">
        <v>14</v>
      </c>
      <c r="K70" s="52">
        <v>41</v>
      </c>
      <c r="L70" s="52">
        <v>30</v>
      </c>
      <c r="M70" s="52">
        <v>35</v>
      </c>
      <c r="N70" s="52">
        <v>63</v>
      </c>
      <c r="O70" s="52">
        <v>19</v>
      </c>
      <c r="P70" s="52">
        <v>0</v>
      </c>
      <c r="Q70" s="52">
        <v>0</v>
      </c>
      <c r="R70" s="52">
        <v>47</v>
      </c>
      <c r="S70" s="52">
        <v>46</v>
      </c>
      <c r="T70" s="52">
        <v>24</v>
      </c>
      <c r="U70" s="52">
        <v>5</v>
      </c>
      <c r="V70" s="52">
        <v>2</v>
      </c>
      <c r="W70" s="52">
        <v>22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177</v>
      </c>
      <c r="Q73" s="52">
        <v>381</v>
      </c>
      <c r="R73" s="52">
        <v>490</v>
      </c>
      <c r="S73" s="52">
        <v>619</v>
      </c>
      <c r="T73" s="52">
        <v>700</v>
      </c>
      <c r="U73" s="52">
        <v>691</v>
      </c>
      <c r="V73" s="52">
        <v>465</v>
      </c>
      <c r="W73" s="52">
        <v>366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82</v>
      </c>
      <c r="Q74" s="52">
        <v>141</v>
      </c>
      <c r="R74" s="52">
        <v>220</v>
      </c>
      <c r="S74" s="52">
        <v>333</v>
      </c>
      <c r="T74" s="52">
        <v>339</v>
      </c>
      <c r="U74" s="52">
        <v>258</v>
      </c>
      <c r="V74" s="52">
        <v>190</v>
      </c>
      <c r="W74" s="52">
        <v>159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2251</v>
      </c>
      <c r="Q78" s="52">
        <v>5846</v>
      </c>
      <c r="R78" s="52">
        <v>8967</v>
      </c>
      <c r="S78" s="52">
        <v>11137</v>
      </c>
      <c r="T78" s="52">
        <v>11921</v>
      </c>
      <c r="U78" s="52">
        <v>11373</v>
      </c>
      <c r="V78" s="52">
        <v>11325</v>
      </c>
      <c r="W78" s="52">
        <v>9388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781</v>
      </c>
      <c r="Q79" s="36">
        <v>2666</v>
      </c>
      <c r="R79" s="36">
        <v>5892</v>
      </c>
      <c r="S79" s="36">
        <v>7018</v>
      </c>
      <c r="T79" s="36">
        <v>4874</v>
      </c>
      <c r="U79" s="36">
        <v>2759</v>
      </c>
      <c r="V79" s="36">
        <v>673</v>
      </c>
      <c r="W79" s="36">
        <v>3031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9183</v>
      </c>
      <c r="I83" s="52">
        <v>17381</v>
      </c>
      <c r="J83" s="52">
        <v>13808</v>
      </c>
      <c r="K83" s="52">
        <v>25110</v>
      </c>
      <c r="L83" s="52">
        <v>31630</v>
      </c>
      <c r="M83" s="52">
        <v>33443</v>
      </c>
      <c r="N83" s="52">
        <v>43979</v>
      </c>
      <c r="O83" s="52">
        <v>38915</v>
      </c>
      <c r="P83" s="52">
        <v>16175</v>
      </c>
      <c r="Q83" s="52">
        <v>23487</v>
      </c>
      <c r="R83" s="52">
        <v>21824</v>
      </c>
      <c r="S83" s="52">
        <v>17940</v>
      </c>
      <c r="T83" s="52">
        <v>22250</v>
      </c>
      <c r="U83" s="52">
        <v>33790</v>
      </c>
      <c r="V83" s="52">
        <v>34575</v>
      </c>
      <c r="W83" s="52">
        <v>42469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4203</v>
      </c>
      <c r="Q86" s="52">
        <v>7845</v>
      </c>
      <c r="R86" s="52">
        <v>12088</v>
      </c>
      <c r="S86" s="52">
        <v>12594</v>
      </c>
      <c r="T86" s="52">
        <v>11816</v>
      </c>
      <c r="U86" s="52">
        <v>13791</v>
      </c>
      <c r="V86" s="52">
        <v>16751</v>
      </c>
      <c r="W86" s="52">
        <v>17952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1641</v>
      </c>
      <c r="I88" s="52">
        <v>7453</v>
      </c>
      <c r="J88" s="52">
        <v>8008</v>
      </c>
      <c r="K88" s="52">
        <v>10316</v>
      </c>
      <c r="L88" s="52">
        <v>13104</v>
      </c>
      <c r="M88" s="52">
        <v>19400</v>
      </c>
      <c r="N88" s="52">
        <v>21436</v>
      </c>
      <c r="O88" s="52">
        <v>20502</v>
      </c>
      <c r="P88" s="52">
        <v>7790</v>
      </c>
      <c r="Q88" s="52">
        <v>11218</v>
      </c>
      <c r="R88" s="52">
        <v>12760</v>
      </c>
      <c r="S88" s="52">
        <v>15634</v>
      </c>
      <c r="T88" s="52">
        <v>17382</v>
      </c>
      <c r="U88" s="52">
        <v>18971</v>
      </c>
      <c r="V88" s="52">
        <v>21793</v>
      </c>
      <c r="W88" s="52">
        <v>34408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38</v>
      </c>
      <c r="J89" s="52">
        <v>5</v>
      </c>
      <c r="K89" s="52">
        <v>78</v>
      </c>
      <c r="L89" s="52">
        <v>55</v>
      </c>
      <c r="M89" s="52">
        <v>107</v>
      </c>
      <c r="N89" s="52">
        <v>136</v>
      </c>
      <c r="O89" s="52">
        <v>103</v>
      </c>
      <c r="P89" s="52">
        <v>0</v>
      </c>
      <c r="Q89" s="52">
        <v>17</v>
      </c>
      <c r="R89" s="52">
        <v>59</v>
      </c>
      <c r="S89" s="52">
        <v>20</v>
      </c>
      <c r="T89" s="52">
        <v>42</v>
      </c>
      <c r="U89" s="52">
        <v>30</v>
      </c>
      <c r="V89" s="52">
        <v>66</v>
      </c>
      <c r="W89" s="52">
        <v>164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432</v>
      </c>
      <c r="Q92" s="52">
        <v>1087</v>
      </c>
      <c r="R92" s="52">
        <v>1379</v>
      </c>
      <c r="S92" s="52">
        <v>1162</v>
      </c>
      <c r="T92" s="52">
        <v>1192</v>
      </c>
      <c r="U92" s="52">
        <v>1016</v>
      </c>
      <c r="V92" s="52">
        <v>760</v>
      </c>
      <c r="W92" s="52">
        <v>1223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10</v>
      </c>
      <c r="R93" s="52">
        <v>5</v>
      </c>
      <c r="S93" s="52">
        <v>8</v>
      </c>
      <c r="T93" s="52">
        <v>8</v>
      </c>
      <c r="U93" s="52">
        <v>7</v>
      </c>
      <c r="V93" s="52">
        <v>0</v>
      </c>
      <c r="W93" s="52">
        <v>2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5398</v>
      </c>
      <c r="Q96" s="52">
        <v>11189</v>
      </c>
      <c r="R96" s="52">
        <v>12018</v>
      </c>
      <c r="S96" s="52">
        <v>12524</v>
      </c>
      <c r="T96" s="52">
        <v>16919</v>
      </c>
      <c r="U96" s="52">
        <v>24385</v>
      </c>
      <c r="V96" s="52">
        <v>22579</v>
      </c>
      <c r="W96" s="52">
        <v>17012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2540</v>
      </c>
      <c r="Q97" s="52">
        <v>4041</v>
      </c>
      <c r="R97" s="52">
        <v>5423</v>
      </c>
      <c r="S97" s="52">
        <v>6745</v>
      </c>
      <c r="T97" s="52">
        <v>8212</v>
      </c>
      <c r="U97" s="52">
        <v>9068</v>
      </c>
      <c r="V97" s="52">
        <v>9428</v>
      </c>
      <c r="W97" s="52">
        <v>7449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2676</v>
      </c>
      <c r="Q101" s="52">
        <v>5135</v>
      </c>
      <c r="R101" s="52">
        <v>7540</v>
      </c>
      <c r="S101" s="52">
        <v>9217</v>
      </c>
      <c r="T101" s="52">
        <v>10699</v>
      </c>
      <c r="U101" s="52">
        <v>11756</v>
      </c>
      <c r="V101" s="52">
        <v>13555</v>
      </c>
      <c r="W101" s="52">
        <v>12751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5187</v>
      </c>
      <c r="Q102" s="52">
        <v>9604</v>
      </c>
      <c r="R102" s="52">
        <v>12263</v>
      </c>
      <c r="S102" s="52">
        <v>15342</v>
      </c>
      <c r="T102" s="52">
        <v>14770</v>
      </c>
      <c r="U102" s="52">
        <v>15683</v>
      </c>
      <c r="V102" s="52">
        <v>16896</v>
      </c>
      <c r="W102" s="52">
        <v>16524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11792</v>
      </c>
      <c r="Q103" s="36">
        <v>22490</v>
      </c>
      <c r="R103" s="36">
        <v>24252</v>
      </c>
      <c r="S103" s="36">
        <v>26144</v>
      </c>
      <c r="T103" s="36">
        <v>33286</v>
      </c>
      <c r="U103" s="36">
        <v>44130</v>
      </c>
      <c r="V103" s="36">
        <v>41630</v>
      </c>
      <c r="W103" s="36">
        <v>42637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1369</v>
      </c>
      <c r="I126" s="52">
        <v>2094</v>
      </c>
      <c r="J126" s="52">
        <v>3991</v>
      </c>
      <c r="K126" s="52">
        <v>4852</v>
      </c>
      <c r="L126" s="52">
        <v>5633</v>
      </c>
      <c r="M126" s="52">
        <v>4309</v>
      </c>
      <c r="N126" s="52">
        <v>4999</v>
      </c>
      <c r="O126" s="52">
        <v>5564</v>
      </c>
      <c r="P126" s="52">
        <v>2409</v>
      </c>
      <c r="Q126" s="52">
        <v>5706</v>
      </c>
      <c r="R126" s="52">
        <v>7646</v>
      </c>
      <c r="S126" s="52">
        <v>7929</v>
      </c>
      <c r="T126" s="52">
        <v>7429</v>
      </c>
      <c r="U126" s="52">
        <v>7115</v>
      </c>
      <c r="V126" s="52">
        <v>6972</v>
      </c>
      <c r="W126" s="52">
        <v>6855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568</v>
      </c>
      <c r="Q129" s="52">
        <v>1259</v>
      </c>
      <c r="R129" s="52">
        <v>2841</v>
      </c>
      <c r="S129" s="52">
        <v>3906</v>
      </c>
      <c r="T129" s="52">
        <v>3645</v>
      </c>
      <c r="U129" s="52">
        <v>3503</v>
      </c>
      <c r="V129" s="52">
        <v>3430</v>
      </c>
      <c r="W129" s="52">
        <v>3445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269</v>
      </c>
      <c r="I131" s="52">
        <v>912</v>
      </c>
      <c r="J131" s="52">
        <v>2404</v>
      </c>
      <c r="K131" s="52">
        <v>2688</v>
      </c>
      <c r="L131" s="52">
        <v>3653</v>
      </c>
      <c r="M131" s="52">
        <v>3835</v>
      </c>
      <c r="N131" s="52">
        <v>5519</v>
      </c>
      <c r="O131" s="52">
        <v>6753</v>
      </c>
      <c r="P131" s="52">
        <v>3989</v>
      </c>
      <c r="Q131" s="52">
        <v>3476</v>
      </c>
      <c r="R131" s="52">
        <v>4395</v>
      </c>
      <c r="S131" s="52">
        <v>6979</v>
      </c>
      <c r="T131" s="52">
        <v>9293</v>
      </c>
      <c r="U131" s="52">
        <v>10771</v>
      </c>
      <c r="V131" s="52">
        <v>10456</v>
      </c>
      <c r="W131" s="52">
        <v>7739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</v>
      </c>
      <c r="I132" s="52">
        <v>2</v>
      </c>
      <c r="J132" s="52">
        <v>6</v>
      </c>
      <c r="K132" s="52">
        <v>24</v>
      </c>
      <c r="L132" s="52">
        <v>20</v>
      </c>
      <c r="M132" s="52">
        <v>15</v>
      </c>
      <c r="N132" s="52">
        <v>27</v>
      </c>
      <c r="O132" s="52">
        <v>38</v>
      </c>
      <c r="P132" s="52">
        <v>21</v>
      </c>
      <c r="Q132" s="52">
        <v>0</v>
      </c>
      <c r="R132" s="52">
        <v>0</v>
      </c>
      <c r="S132" s="52">
        <v>10</v>
      </c>
      <c r="T132" s="52">
        <v>42</v>
      </c>
      <c r="U132" s="52">
        <v>49</v>
      </c>
      <c r="V132" s="52">
        <v>25</v>
      </c>
      <c r="W132" s="52">
        <v>32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929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499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949</v>
      </c>
      <c r="Q140" s="52">
        <v>2210</v>
      </c>
      <c r="R140" s="52">
        <v>3795</v>
      </c>
      <c r="S140" s="52">
        <v>4712</v>
      </c>
      <c r="T140" s="52">
        <v>3911</v>
      </c>
      <c r="U140" s="52">
        <v>3247</v>
      </c>
      <c r="V140" s="52">
        <v>3655</v>
      </c>
      <c r="W140" s="52">
        <v>3526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2157</v>
      </c>
      <c r="Q141" s="36">
        <v>5161</v>
      </c>
      <c r="R141" s="36">
        <v>7506</v>
      </c>
      <c r="S141" s="36">
        <v>8030</v>
      </c>
      <c r="T141" s="36">
        <v>8794</v>
      </c>
      <c r="U141" s="36">
        <v>9100</v>
      </c>
      <c r="V141" s="36">
        <v>9016</v>
      </c>
      <c r="W141" s="36">
        <v>9103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430</v>
      </c>
      <c r="I145" s="52">
        <v>871</v>
      </c>
      <c r="J145" s="52">
        <v>1444</v>
      </c>
      <c r="K145" s="52">
        <v>2151</v>
      </c>
      <c r="L145" s="52">
        <v>3515</v>
      </c>
      <c r="M145" s="52">
        <v>5276</v>
      </c>
      <c r="N145" s="52">
        <v>7973</v>
      </c>
      <c r="O145" s="52">
        <v>8859</v>
      </c>
      <c r="P145" s="52">
        <v>10106</v>
      </c>
      <c r="Q145" s="52">
        <v>9951</v>
      </c>
      <c r="R145" s="52">
        <v>9946</v>
      </c>
      <c r="S145" s="52">
        <v>9358</v>
      </c>
      <c r="T145" s="52">
        <v>10818</v>
      </c>
      <c r="U145" s="52">
        <v>11453</v>
      </c>
      <c r="V145" s="52">
        <v>14077</v>
      </c>
      <c r="W145" s="52">
        <v>11785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2638</v>
      </c>
      <c r="Q147" s="52">
        <v>6473</v>
      </c>
      <c r="R147" s="52">
        <v>7368</v>
      </c>
      <c r="S147" s="52">
        <v>8149</v>
      </c>
      <c r="T147" s="52">
        <v>11692</v>
      </c>
      <c r="U147" s="52">
        <v>12479</v>
      </c>
      <c r="V147" s="52">
        <v>11861</v>
      </c>
      <c r="W147" s="52">
        <v>17219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238</v>
      </c>
      <c r="Q149" s="52">
        <v>541</v>
      </c>
      <c r="R149" s="52">
        <v>810</v>
      </c>
      <c r="S149" s="52">
        <v>743</v>
      </c>
      <c r="T149" s="52">
        <v>757</v>
      </c>
      <c r="U149" s="52">
        <v>573</v>
      </c>
      <c r="V149" s="52">
        <v>536</v>
      </c>
      <c r="W149" s="52">
        <v>1017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3</v>
      </c>
      <c r="R150" s="52">
        <v>3</v>
      </c>
      <c r="S150" s="52">
        <v>3</v>
      </c>
      <c r="T150" s="52">
        <v>2</v>
      </c>
      <c r="U150" s="52">
        <v>2</v>
      </c>
      <c r="V150" s="52">
        <v>0</v>
      </c>
      <c r="W150" s="52">
        <v>2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2957</v>
      </c>
      <c r="Q153" s="52">
        <v>5563</v>
      </c>
      <c r="R153" s="52">
        <v>7092</v>
      </c>
      <c r="S153" s="52">
        <v>8064</v>
      </c>
      <c r="T153" s="52">
        <v>10805</v>
      </c>
      <c r="U153" s="52">
        <v>13705</v>
      </c>
      <c r="V153" s="52">
        <v>16116</v>
      </c>
      <c r="W153" s="52">
        <v>14223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1389</v>
      </c>
      <c r="Q154" s="52">
        <v>2016</v>
      </c>
      <c r="R154" s="52">
        <v>3203</v>
      </c>
      <c r="S154" s="52">
        <v>4348</v>
      </c>
      <c r="T154" s="52">
        <v>5251</v>
      </c>
      <c r="U154" s="52">
        <v>5102</v>
      </c>
      <c r="V154" s="52">
        <v>6727</v>
      </c>
      <c r="W154" s="52">
        <v>6222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1394</v>
      </c>
      <c r="Q158" s="52">
        <v>2437</v>
      </c>
      <c r="R158" s="52">
        <v>3733</v>
      </c>
      <c r="S158" s="52">
        <v>4871</v>
      </c>
      <c r="T158" s="52">
        <v>5181</v>
      </c>
      <c r="U158" s="52">
        <v>5081</v>
      </c>
      <c r="V158" s="52">
        <v>6747</v>
      </c>
      <c r="W158" s="52">
        <v>5993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3186</v>
      </c>
      <c r="Q159" s="36">
        <v>5688</v>
      </c>
      <c r="R159" s="36">
        <v>7369</v>
      </c>
      <c r="S159" s="36">
        <v>8284</v>
      </c>
      <c r="T159" s="36">
        <v>11644</v>
      </c>
      <c r="U159" s="36">
        <v>14287</v>
      </c>
      <c r="V159" s="36">
        <v>16637</v>
      </c>
      <c r="W159" s="36">
        <v>15481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177</v>
      </c>
      <c r="I163" s="52">
        <v>322</v>
      </c>
      <c r="J163" s="52">
        <v>914</v>
      </c>
      <c r="K163" s="52">
        <v>938</v>
      </c>
      <c r="L163" s="52">
        <v>693</v>
      </c>
      <c r="M163" s="52">
        <v>383</v>
      </c>
      <c r="N163" s="52">
        <v>1200</v>
      </c>
      <c r="O163" s="52">
        <v>1458</v>
      </c>
      <c r="P163" s="52">
        <v>1459</v>
      </c>
      <c r="Q163" s="52">
        <v>1045</v>
      </c>
      <c r="R163" s="52">
        <v>1524</v>
      </c>
      <c r="S163" s="52">
        <v>2936</v>
      </c>
      <c r="T163" s="52">
        <v>3168</v>
      </c>
      <c r="U163" s="52">
        <v>7312</v>
      </c>
      <c r="V163" s="52">
        <v>7394</v>
      </c>
      <c r="W163" s="52">
        <v>1900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279</v>
      </c>
      <c r="Q165" s="52">
        <v>727</v>
      </c>
      <c r="R165" s="52">
        <v>941</v>
      </c>
      <c r="S165" s="52">
        <v>1359</v>
      </c>
      <c r="T165" s="52">
        <v>2073</v>
      </c>
      <c r="U165" s="52">
        <v>3269</v>
      </c>
      <c r="V165" s="52">
        <v>4334</v>
      </c>
      <c r="W165" s="52">
        <v>4220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46</v>
      </c>
      <c r="Q167" s="52">
        <v>91</v>
      </c>
      <c r="R167" s="52">
        <v>166</v>
      </c>
      <c r="S167" s="52">
        <v>200</v>
      </c>
      <c r="T167" s="52">
        <v>180</v>
      </c>
      <c r="U167" s="52">
        <v>243</v>
      </c>
      <c r="V167" s="52">
        <v>197</v>
      </c>
      <c r="W167" s="52">
        <v>160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2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565</v>
      </c>
      <c r="Q171" s="52">
        <v>918</v>
      </c>
      <c r="R171" s="52">
        <v>1418</v>
      </c>
      <c r="S171" s="52">
        <v>2208</v>
      </c>
      <c r="T171" s="52">
        <v>2546</v>
      </c>
      <c r="U171" s="52">
        <v>5874</v>
      </c>
      <c r="V171" s="52">
        <v>6131</v>
      </c>
      <c r="W171" s="52">
        <v>2403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269</v>
      </c>
      <c r="Q172" s="52">
        <v>337</v>
      </c>
      <c r="R172" s="52">
        <v>639</v>
      </c>
      <c r="S172" s="52">
        <v>1189</v>
      </c>
      <c r="T172" s="52">
        <v>1231</v>
      </c>
      <c r="U172" s="52">
        <v>2196</v>
      </c>
      <c r="V172" s="52">
        <v>2563</v>
      </c>
      <c r="W172" s="52">
        <v>1050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272</v>
      </c>
      <c r="Q176" s="52">
        <v>399</v>
      </c>
      <c r="R176" s="52">
        <v>741</v>
      </c>
      <c r="S176" s="52">
        <v>1327</v>
      </c>
      <c r="T176" s="52">
        <v>1219</v>
      </c>
      <c r="U176" s="52">
        <v>2192</v>
      </c>
      <c r="V176" s="52">
        <v>2568</v>
      </c>
      <c r="W176" s="52">
        <v>1009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609</v>
      </c>
      <c r="Q177" s="36">
        <v>948</v>
      </c>
      <c r="R177" s="36">
        <v>1478</v>
      </c>
      <c r="S177" s="36">
        <v>2273</v>
      </c>
      <c r="T177" s="36">
        <v>2739</v>
      </c>
      <c r="U177" s="36">
        <v>6126</v>
      </c>
      <c r="V177" s="36">
        <v>6323</v>
      </c>
      <c r="W177" s="36">
        <v>2600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26.256717388586701</v>
      </c>
      <c r="C24" s="117">
        <f t="shared" si="7"/>
        <v>25.965086089923933</v>
      </c>
      <c r="D24" s="117">
        <f t="shared" si="7"/>
        <v>30.548030739776028</v>
      </c>
      <c r="E24" s="117">
        <f t="shared" si="7"/>
        <v>38.581445644957064</v>
      </c>
      <c r="F24" s="117">
        <f t="shared" si="7"/>
        <v>32.458396510273765</v>
      </c>
      <c r="G24" s="117">
        <f t="shared" si="7"/>
        <v>30.914793353828408</v>
      </c>
      <c r="H24" s="117">
        <f t="shared" si="7"/>
        <v>21.849623922290036</v>
      </c>
      <c r="I24" s="117">
        <f t="shared" si="7"/>
        <v>22.233203919540848</v>
      </c>
      <c r="J24" s="117">
        <f t="shared" si="7"/>
        <v>28.885178339172047</v>
      </c>
      <c r="K24" s="117">
        <f t="shared" si="7"/>
        <v>20.590155702363045</v>
      </c>
      <c r="L24" s="117">
        <f t="shared" si="7"/>
        <v>20.181077934458418</v>
      </c>
      <c r="M24" s="117">
        <f t="shared" si="7"/>
        <v>22.107824102310467</v>
      </c>
      <c r="N24" s="117">
        <f t="shared" si="7"/>
        <v>19.377298773965951</v>
      </c>
      <c r="O24" s="117">
        <f t="shared" si="7"/>
        <v>14.868531733855301</v>
      </c>
      <c r="P24" s="117">
        <f t="shared" si="7"/>
        <v>10.125387739370062</v>
      </c>
      <c r="Q24" s="117">
        <f t="shared" si="7"/>
        <v>18.284232057877176</v>
      </c>
      <c r="R24" s="117">
        <f t="shared" ref="R24:V24" si="8">R25+R28+R30+R39</f>
        <v>17.829683879234693</v>
      </c>
      <c r="S24" s="117">
        <f t="shared" si="8"/>
        <v>17.814828954475981</v>
      </c>
      <c r="T24" s="117">
        <f t="shared" si="8"/>
        <v>15.03846439318508</v>
      </c>
      <c r="U24" s="117">
        <f t="shared" si="8"/>
        <v>14.00016511024813</v>
      </c>
      <c r="V24" s="117">
        <f t="shared" si="8"/>
        <v>9.388043710665599</v>
      </c>
      <c r="W24" s="117">
        <f t="shared" ref="W24" si="9">W25+W28+W30+W39</f>
        <v>13.684620414912741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21.511846763969604</v>
      </c>
      <c r="C25" s="122">
        <f t="shared" si="10"/>
        <v>21.178006608423036</v>
      </c>
      <c r="D25" s="122">
        <f t="shared" si="10"/>
        <v>25.332460927355037</v>
      </c>
      <c r="E25" s="122">
        <f t="shared" si="10"/>
        <v>32.793272690196787</v>
      </c>
      <c r="F25" s="122">
        <f t="shared" si="10"/>
        <v>26.751656449970344</v>
      </c>
      <c r="G25" s="122">
        <f t="shared" si="10"/>
        <v>26.003450439979613</v>
      </c>
      <c r="H25" s="122">
        <f t="shared" si="10"/>
        <v>17.437582572448825</v>
      </c>
      <c r="I25" s="122">
        <f t="shared" si="10"/>
        <v>18.168413188450852</v>
      </c>
      <c r="J25" s="122">
        <f t="shared" si="10"/>
        <v>24.596132035084601</v>
      </c>
      <c r="K25" s="122">
        <f t="shared" si="10"/>
        <v>16.67852501698362</v>
      </c>
      <c r="L25" s="122">
        <f t="shared" si="10"/>
        <v>16.54992690686608</v>
      </c>
      <c r="M25" s="122">
        <f t="shared" si="10"/>
        <v>18.43439081382758</v>
      </c>
      <c r="N25" s="122">
        <f t="shared" si="10"/>
        <v>16.068691346046172</v>
      </c>
      <c r="O25" s="122">
        <f t="shared" si="10"/>
        <v>11.68701318083318</v>
      </c>
      <c r="P25" s="122">
        <f t="shared" si="10"/>
        <v>7.0332268864613745</v>
      </c>
      <c r="Q25" s="122">
        <f t="shared" si="10"/>
        <v>15.018565785721607</v>
      </c>
      <c r="R25" s="122">
        <f t="shared" ref="R25:V25" si="11">SUM(R26:R27)</f>
        <v>14.612857871463129</v>
      </c>
      <c r="S25" s="122">
        <f t="shared" si="11"/>
        <v>14.56019427144977</v>
      </c>
      <c r="T25" s="122">
        <f t="shared" si="11"/>
        <v>11.897464754754573</v>
      </c>
      <c r="U25" s="122">
        <f t="shared" si="11"/>
        <v>11.166818236487535</v>
      </c>
      <c r="V25" s="122">
        <f t="shared" si="11"/>
        <v>7.0129116535106029</v>
      </c>
      <c r="W25" s="122">
        <f t="shared" ref="W25" si="12">SUM(W26:W27)</f>
        <v>11.236171134251522</v>
      </c>
      <c r="DA25" s="130" t="s">
        <v>1592</v>
      </c>
    </row>
    <row r="26" spans="1:105" ht="12" customHeight="1" x14ac:dyDescent="0.25">
      <c r="A26" s="97" t="s">
        <v>74</v>
      </c>
      <c r="B26" s="98">
        <v>21.2575545880592</v>
      </c>
      <c r="C26" s="98">
        <v>20.931458047456239</v>
      </c>
      <c r="D26" s="98">
        <v>25.03761630875902</v>
      </c>
      <c r="E26" s="98">
        <v>32.409438506834661</v>
      </c>
      <c r="F26" s="98">
        <v>26.438266646975723</v>
      </c>
      <c r="G26" s="98">
        <v>25.709075086701379</v>
      </c>
      <c r="H26" s="98">
        <v>17.240852128975781</v>
      </c>
      <c r="I26" s="98">
        <v>17.968415730773739</v>
      </c>
      <c r="J26" s="98">
        <v>24.320024288567772</v>
      </c>
      <c r="K26" s="98">
        <v>16.489612787524624</v>
      </c>
      <c r="L26" s="98">
        <v>16.360794640298074</v>
      </c>
      <c r="M26" s="98">
        <v>18.220672112353103</v>
      </c>
      <c r="N26" s="98">
        <v>15.880116079105768</v>
      </c>
      <c r="O26" s="98">
        <v>11.54659644597305</v>
      </c>
      <c r="P26" s="98">
        <v>6.9491043278876461</v>
      </c>
      <c r="Q26" s="98">
        <v>14.83635353969618</v>
      </c>
      <c r="R26" s="98">
        <v>14.432666953281744</v>
      </c>
      <c r="S26" s="98">
        <v>14.377708512467745</v>
      </c>
      <c r="T26" s="98">
        <v>11.74681498996846</v>
      </c>
      <c r="U26" s="98">
        <v>11.025250788191455</v>
      </c>
      <c r="V26" s="98">
        <v>6.9237460590426982</v>
      </c>
      <c r="W26" s="98">
        <v>11.09231155058756</v>
      </c>
      <c r="DA26" s="63" t="s">
        <v>1593</v>
      </c>
    </row>
    <row r="27" spans="1:105" ht="12" customHeight="1" x14ac:dyDescent="0.25">
      <c r="A27" s="97" t="s">
        <v>53</v>
      </c>
      <c r="B27" s="98">
        <v>0.25429217591040476</v>
      </c>
      <c r="C27" s="98">
        <v>0.24654856096679781</v>
      </c>
      <c r="D27" s="98">
        <v>0.29484461859601574</v>
      </c>
      <c r="E27" s="98">
        <v>0.38383418336212632</v>
      </c>
      <c r="F27" s="98">
        <v>0.31338980299461983</v>
      </c>
      <c r="G27" s="98">
        <v>0.29437535327823405</v>
      </c>
      <c r="H27" s="98">
        <v>0.19673044347304264</v>
      </c>
      <c r="I27" s="98">
        <v>0.19999745767711219</v>
      </c>
      <c r="J27" s="98">
        <v>0.27610774651682768</v>
      </c>
      <c r="K27" s="98">
        <v>0.18891222945899636</v>
      </c>
      <c r="L27" s="98">
        <v>0.1891322665680058</v>
      </c>
      <c r="M27" s="98">
        <v>0.21371870147447691</v>
      </c>
      <c r="N27" s="98">
        <v>0.18857526694040319</v>
      </c>
      <c r="O27" s="98">
        <v>0.1404167348601304</v>
      </c>
      <c r="P27" s="98">
        <v>8.4122558573728162E-2</v>
      </c>
      <c r="Q27" s="98">
        <v>0.18221224602542657</v>
      </c>
      <c r="R27" s="98">
        <v>0.18019091818138419</v>
      </c>
      <c r="S27" s="98">
        <v>0.18248575898202571</v>
      </c>
      <c r="T27" s="98">
        <v>0.15064976478611231</v>
      </c>
      <c r="U27" s="98">
        <v>0.14156744829607987</v>
      </c>
      <c r="V27" s="98">
        <v>8.9165594467904605E-2</v>
      </c>
      <c r="W27" s="98">
        <v>0.14385958366396159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1.1862817938689887E-2</v>
      </c>
      <c r="C28" s="122">
        <f t="shared" si="13"/>
        <v>1.4474314004765558E-2</v>
      </c>
      <c r="D28" s="122">
        <f t="shared" si="13"/>
        <v>1.7520098259748221E-2</v>
      </c>
      <c r="E28" s="122">
        <f t="shared" si="13"/>
        <v>4.1273968458467113E-2</v>
      </c>
      <c r="F28" s="122">
        <f t="shared" si="13"/>
        <v>2.3728807915108941E-2</v>
      </c>
      <c r="G28" s="122">
        <f t="shared" si="13"/>
        <v>2.6093172148802923E-2</v>
      </c>
      <c r="H28" s="122">
        <f t="shared" si="13"/>
        <v>3.1701385430584046E-2</v>
      </c>
      <c r="I28" s="122">
        <f t="shared" si="13"/>
        <v>2.7842034485275873E-2</v>
      </c>
      <c r="J28" s="122">
        <f t="shared" si="13"/>
        <v>2.8739967329025978E-2</v>
      </c>
      <c r="K28" s="122">
        <f t="shared" si="13"/>
        <v>3.0876056917892594E-2</v>
      </c>
      <c r="L28" s="122">
        <f t="shared" si="13"/>
        <v>3.90503750252926E-2</v>
      </c>
      <c r="M28" s="122">
        <f t="shared" si="13"/>
        <v>4.3253033054334512E-2</v>
      </c>
      <c r="N28" s="122">
        <f t="shared" si="13"/>
        <v>7.9443880617648302E-2</v>
      </c>
      <c r="O28" s="122">
        <f t="shared" si="13"/>
        <v>7.8595470772218498E-2</v>
      </c>
      <c r="P28" s="122">
        <f t="shared" si="13"/>
        <v>3.246411377608973E-2</v>
      </c>
      <c r="Q28" s="122">
        <f t="shared" si="13"/>
        <v>0.10537301354581549</v>
      </c>
      <c r="R28" s="122">
        <f t="shared" si="13"/>
        <v>6.6905664567386003E-2</v>
      </c>
      <c r="S28" s="122">
        <f t="shared" si="13"/>
        <v>0.11563991089450935</v>
      </c>
      <c r="T28" s="122">
        <f t="shared" si="13"/>
        <v>8.5965115774512019E-2</v>
      </c>
      <c r="U28" s="122">
        <f t="shared" si="13"/>
        <v>0.10681956951996319</v>
      </c>
      <c r="V28" s="122">
        <f t="shared" si="13"/>
        <v>6.3861388300055152E-2</v>
      </c>
      <c r="W28" s="122">
        <f t="shared" si="13"/>
        <v>9.9428190576957731E-2</v>
      </c>
      <c r="DA28" s="130" t="s">
        <v>1595</v>
      </c>
    </row>
    <row r="29" spans="1:105" ht="12" customHeight="1" x14ac:dyDescent="0.25">
      <c r="A29" s="97" t="s">
        <v>53</v>
      </c>
      <c r="B29" s="98">
        <v>1.1862817938689887E-2</v>
      </c>
      <c r="C29" s="98">
        <v>1.4474314004765558E-2</v>
      </c>
      <c r="D29" s="98">
        <v>1.7520098259748221E-2</v>
      </c>
      <c r="E29" s="98">
        <v>4.1273968458467113E-2</v>
      </c>
      <c r="F29" s="98">
        <v>2.3728807915108941E-2</v>
      </c>
      <c r="G29" s="98">
        <v>2.6093172148802923E-2</v>
      </c>
      <c r="H29" s="98">
        <v>3.1701385430584046E-2</v>
      </c>
      <c r="I29" s="98">
        <v>2.7842034485275873E-2</v>
      </c>
      <c r="J29" s="98">
        <v>2.8739967329025978E-2</v>
      </c>
      <c r="K29" s="98">
        <v>3.0876056917892594E-2</v>
      </c>
      <c r="L29" s="98">
        <v>3.90503750252926E-2</v>
      </c>
      <c r="M29" s="98">
        <v>4.3253033054334512E-2</v>
      </c>
      <c r="N29" s="98">
        <v>7.9443880617648302E-2</v>
      </c>
      <c r="O29" s="98">
        <v>7.8595470772218498E-2</v>
      </c>
      <c r="P29" s="98">
        <v>3.246411377608973E-2</v>
      </c>
      <c r="Q29" s="98">
        <v>0.10537301354581549</v>
      </c>
      <c r="R29" s="98">
        <v>6.6905664567386003E-2</v>
      </c>
      <c r="S29" s="98">
        <v>0.11563991089450935</v>
      </c>
      <c r="T29" s="98">
        <v>8.5965115774512019E-2</v>
      </c>
      <c r="U29" s="98">
        <v>0.10681956951996319</v>
      </c>
      <c r="V29" s="98">
        <v>6.3861388300055152E-2</v>
      </c>
      <c r="W29" s="98">
        <v>9.9428190576957731E-2</v>
      </c>
      <c r="DA29" s="63" t="s">
        <v>1596</v>
      </c>
    </row>
    <row r="30" spans="1:105" ht="12" customHeight="1" x14ac:dyDescent="0.25">
      <c r="A30" s="121" t="s">
        <v>55</v>
      </c>
      <c r="B30" s="122">
        <v>3.5185969389288108</v>
      </c>
      <c r="C30" s="122">
        <v>3.4091524239485747</v>
      </c>
      <c r="D30" s="122">
        <v>3.7840753317830682</v>
      </c>
      <c r="E30" s="122">
        <v>4.1450612909974307</v>
      </c>
      <c r="F30" s="122">
        <v>4.2259362018880466</v>
      </c>
      <c r="G30" s="122">
        <v>3.5614416640308608</v>
      </c>
      <c r="H30" s="122">
        <v>3.2960036105410442</v>
      </c>
      <c r="I30" s="122">
        <v>3.0132995279871899</v>
      </c>
      <c r="J30" s="122">
        <v>3.2194197945839469</v>
      </c>
      <c r="K30" s="122">
        <v>3.0652790540679793</v>
      </c>
      <c r="L30" s="122">
        <v>2.8649117004503135</v>
      </c>
      <c r="M30" s="122">
        <v>2.9050982066829922</v>
      </c>
      <c r="N30" s="122">
        <v>2.570814677041505</v>
      </c>
      <c r="O30" s="122">
        <v>2.4575410747187179</v>
      </c>
      <c r="P30" s="122">
        <v>2.4114010227008942</v>
      </c>
      <c r="Q30" s="122">
        <v>2.4955120120897631</v>
      </c>
      <c r="R30" s="122">
        <v>2.4734007260808095</v>
      </c>
      <c r="S30" s="122">
        <v>2.4648093703677105</v>
      </c>
      <c r="T30" s="122">
        <v>2.3951225701958148</v>
      </c>
      <c r="U30" s="122">
        <v>2.1273839120495817</v>
      </c>
      <c r="V30" s="122">
        <v>1.6699738831952282</v>
      </c>
      <c r="W30" s="122">
        <v>1.738462776033481</v>
      </c>
      <c r="DA30" s="130" t="s">
        <v>1597</v>
      </c>
    </row>
    <row r="31" spans="1:105" ht="12" customHeight="1" x14ac:dyDescent="0.25">
      <c r="A31" s="97" t="s">
        <v>141</v>
      </c>
      <c r="B31" s="98">
        <v>0.54067459321906575</v>
      </c>
      <c r="C31" s="98">
        <v>0.49847362809037976</v>
      </c>
      <c r="D31" s="98">
        <v>0.64162640094686085</v>
      </c>
      <c r="E31" s="98">
        <v>0.5716048155818213</v>
      </c>
      <c r="F31" s="98">
        <v>0.51234242256952767</v>
      </c>
      <c r="G31" s="98">
        <v>0.47759527075568481</v>
      </c>
      <c r="H31" s="98">
        <v>0.33283159098673459</v>
      </c>
      <c r="I31" s="98">
        <v>0.30778856866995219</v>
      </c>
      <c r="J31" s="98">
        <v>0.3228411034937107</v>
      </c>
      <c r="K31" s="98">
        <v>0.26322854956389424</v>
      </c>
      <c r="L31" s="98">
        <v>0.22786021595005487</v>
      </c>
      <c r="M31" s="98">
        <v>0.25907547025597666</v>
      </c>
      <c r="N31" s="98">
        <v>0.20138421146794622</v>
      </c>
      <c r="O31" s="98">
        <v>0.14958588686250471</v>
      </c>
      <c r="P31" s="98">
        <v>0.11370872850833712</v>
      </c>
      <c r="Q31" s="98">
        <v>0.17412623300734759</v>
      </c>
      <c r="R31" s="98">
        <v>0.15513358277634387</v>
      </c>
      <c r="S31" s="98">
        <v>0.16301570606124641</v>
      </c>
      <c r="T31" s="98">
        <v>0.14607211124955807</v>
      </c>
      <c r="U31" s="98">
        <v>0.13781629193736267</v>
      </c>
      <c r="V31" s="98">
        <v>7.4085045256723159E-2</v>
      </c>
      <c r="W31" s="98">
        <v>0.10387596762447349</v>
      </c>
      <c r="DA31" s="63" t="s">
        <v>1598</v>
      </c>
    </row>
    <row r="32" spans="1:105" ht="12" customHeight="1" x14ac:dyDescent="0.25">
      <c r="A32" s="97" t="s">
        <v>140</v>
      </c>
      <c r="B32" s="98">
        <v>1.0131878530505655E-3</v>
      </c>
      <c r="C32" s="98">
        <v>7.5378468874985182E-4</v>
      </c>
      <c r="D32" s="98">
        <v>1.3816323448258747E-3</v>
      </c>
      <c r="E32" s="98">
        <v>1.1637257273015766E-3</v>
      </c>
      <c r="F32" s="98">
        <v>9.6767035575635266E-4</v>
      </c>
      <c r="G32" s="98">
        <v>8.2494778365721196E-4</v>
      </c>
      <c r="H32" s="98">
        <v>5.4326508272831619E-4</v>
      </c>
      <c r="I32" s="98">
        <v>5.444056343704433E-4</v>
      </c>
      <c r="J32" s="98">
        <v>6.0834372882253001E-4</v>
      </c>
      <c r="K32" s="98">
        <v>0</v>
      </c>
      <c r="L32" s="98">
        <v>0</v>
      </c>
      <c r="M32" s="98">
        <v>2.1834949076812683E-4</v>
      </c>
      <c r="N32" s="98">
        <v>1.9536738392677221E-4</v>
      </c>
      <c r="O32" s="98">
        <v>1.6079058650801437E-4</v>
      </c>
      <c r="P32" s="98">
        <v>1.29807780933883E-4</v>
      </c>
      <c r="Q32" s="98">
        <v>2.0478797672669524E-4</v>
      </c>
      <c r="R32" s="98">
        <v>1.8100772023242186E-4</v>
      </c>
      <c r="S32" s="98">
        <v>1.9866953401109311E-4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4.7564884717254068E-4</v>
      </c>
      <c r="C33" s="101">
        <v>3.4677824154040102E-4</v>
      </c>
      <c r="D33" s="101">
        <v>6.9413540876078024E-4</v>
      </c>
      <c r="E33" s="101">
        <v>6.8884401510334434E-4</v>
      </c>
      <c r="F33" s="101">
        <v>5.9410102503880782E-4</v>
      </c>
      <c r="G33" s="101">
        <v>4.5727694683288565E-4</v>
      </c>
      <c r="H33" s="101">
        <v>3.0585537491040194E-4</v>
      </c>
      <c r="I33" s="101">
        <v>2.6394008536716554E-4</v>
      </c>
      <c r="J33" s="101">
        <v>2.9887808140055712E-4</v>
      </c>
      <c r="K33" s="101">
        <v>0</v>
      </c>
      <c r="L33" s="101">
        <v>0</v>
      </c>
      <c r="M33" s="101">
        <v>1.0152933424916854E-4</v>
      </c>
      <c r="N33" s="101">
        <v>8.967735368567923E-5</v>
      </c>
      <c r="O33" s="101">
        <v>7.348156927970104E-5</v>
      </c>
      <c r="P33" s="101">
        <v>6.1592408649973983E-5</v>
      </c>
      <c r="Q33" s="101">
        <v>9.6128411170226053E-5</v>
      </c>
      <c r="R33" s="101">
        <v>8.3404981218328637E-5</v>
      </c>
      <c r="S33" s="101">
        <v>9.1775460177152021E-5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5.3753900587802481E-4</v>
      </c>
      <c r="C34" s="104">
        <v>4.070064472094508E-4</v>
      </c>
      <c r="D34" s="104">
        <v>6.8749693606509458E-4</v>
      </c>
      <c r="E34" s="104">
        <v>4.7488171219823216E-4</v>
      </c>
      <c r="F34" s="104">
        <v>3.7356933071754485E-4</v>
      </c>
      <c r="G34" s="104">
        <v>3.6767083682432637E-4</v>
      </c>
      <c r="H34" s="104">
        <v>2.374097078179142E-4</v>
      </c>
      <c r="I34" s="104">
        <v>2.8046554900327777E-4</v>
      </c>
      <c r="J34" s="104">
        <v>3.0946564742197284E-4</v>
      </c>
      <c r="K34" s="104">
        <v>0</v>
      </c>
      <c r="L34" s="104">
        <v>0</v>
      </c>
      <c r="M34" s="104">
        <v>1.1682015651895827E-4</v>
      </c>
      <c r="N34" s="104">
        <v>1.0569003024109298E-4</v>
      </c>
      <c r="O34" s="104">
        <v>8.7309017228313313E-5</v>
      </c>
      <c r="P34" s="104">
        <v>6.8215372283909033E-5</v>
      </c>
      <c r="Q34" s="104">
        <v>1.0865956555646919E-4</v>
      </c>
      <c r="R34" s="104">
        <v>9.7602739014093225E-5</v>
      </c>
      <c r="S34" s="104">
        <v>1.068940738339411E-4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2.4457299815049938</v>
      </c>
      <c r="C35" s="101">
        <v>2.3741387582624083</v>
      </c>
      <c r="D35" s="101">
        <v>2.5407490008320952</v>
      </c>
      <c r="E35" s="101">
        <v>2.8502017281765739</v>
      </c>
      <c r="F35" s="101">
        <v>2.9515879429234588</v>
      </c>
      <c r="G35" s="101">
        <v>2.4551727389711995</v>
      </c>
      <c r="H35" s="101">
        <v>2.3592515837782755</v>
      </c>
      <c r="I35" s="101">
        <v>2.1582501162390568</v>
      </c>
      <c r="J35" s="101">
        <v>2.3138264745422554</v>
      </c>
      <c r="K35" s="101">
        <v>2.1512863170935139</v>
      </c>
      <c r="L35" s="101">
        <v>2.002266854521809</v>
      </c>
      <c r="M35" s="101">
        <v>1.9444176905710742</v>
      </c>
      <c r="N35" s="101">
        <v>1.6943304234937229</v>
      </c>
      <c r="O35" s="101">
        <v>1.6320159263124445</v>
      </c>
      <c r="P35" s="101">
        <v>1.61754797318662</v>
      </c>
      <c r="Q35" s="101">
        <v>1.6512388569208152</v>
      </c>
      <c r="R35" s="101">
        <v>1.6555116377430306</v>
      </c>
      <c r="S35" s="101">
        <v>1.6498557277638766</v>
      </c>
      <c r="T35" s="101">
        <v>1.6093441839857825</v>
      </c>
      <c r="U35" s="101">
        <v>1.4409643926244984</v>
      </c>
      <c r="V35" s="101">
        <v>1.1582656637022628</v>
      </c>
      <c r="W35" s="101">
        <v>1.181717580291525</v>
      </c>
      <c r="DA35" s="131" t="s">
        <v>1602</v>
      </c>
    </row>
    <row r="36" spans="1:105" ht="12" customHeight="1" x14ac:dyDescent="0.25">
      <c r="A36" s="107" t="s">
        <v>121</v>
      </c>
      <c r="B36" s="104">
        <v>0.53117917635170064</v>
      </c>
      <c r="C36" s="104">
        <v>0.53578625290703663</v>
      </c>
      <c r="D36" s="104">
        <v>0.60031829765928646</v>
      </c>
      <c r="E36" s="104">
        <v>0.72209102151173377</v>
      </c>
      <c r="F36" s="104">
        <v>0.76103816603930374</v>
      </c>
      <c r="G36" s="104">
        <v>0.62784870652031932</v>
      </c>
      <c r="H36" s="104">
        <v>0.60337717069330576</v>
      </c>
      <c r="I36" s="104">
        <v>0.5467164374438106</v>
      </c>
      <c r="J36" s="104">
        <v>0.58214387281915803</v>
      </c>
      <c r="K36" s="104">
        <v>0.65076418741057118</v>
      </c>
      <c r="L36" s="104">
        <v>0.63478462997844964</v>
      </c>
      <c r="M36" s="104">
        <v>0.70138669636517315</v>
      </c>
      <c r="N36" s="104">
        <v>0.67490467469590887</v>
      </c>
      <c r="O36" s="104">
        <v>0.67577847095726051</v>
      </c>
      <c r="P36" s="104">
        <v>0.68001451322500284</v>
      </c>
      <c r="Q36" s="104">
        <v>0.66994213418487369</v>
      </c>
      <c r="R36" s="104">
        <v>0.6625744978412027</v>
      </c>
      <c r="S36" s="104">
        <v>0.65173926700857643</v>
      </c>
      <c r="T36" s="104">
        <v>0.6397062749604745</v>
      </c>
      <c r="U36" s="104">
        <v>0.54860322748772083</v>
      </c>
      <c r="V36" s="104">
        <v>0.43762317423624231</v>
      </c>
      <c r="W36" s="104">
        <v>0.45286922811748259</v>
      </c>
      <c r="DA36" s="132" t="s">
        <v>1603</v>
      </c>
    </row>
    <row r="37" spans="1:105" ht="12" customHeight="1" x14ac:dyDescent="0.25">
      <c r="A37" s="108" t="s">
        <v>53</v>
      </c>
      <c r="B37" s="98">
        <v>0.23407323819877399</v>
      </c>
      <c r="C37" s="98">
        <v>0.23052909495246754</v>
      </c>
      <c r="D37" s="98">
        <v>0.28401781764797934</v>
      </c>
      <c r="E37" s="98">
        <v>0.40693922428181717</v>
      </c>
      <c r="F37" s="98">
        <v>0.44594404653050523</v>
      </c>
      <c r="G37" s="98">
        <v>0.32957266076449349</v>
      </c>
      <c r="H37" s="98">
        <v>0.32284021453938339</v>
      </c>
      <c r="I37" s="98">
        <v>0.24898888412553422</v>
      </c>
      <c r="J37" s="98">
        <v>0.26887538364926056</v>
      </c>
      <c r="K37" s="98">
        <v>0.29250930205646075</v>
      </c>
      <c r="L37" s="98">
        <v>0.27679240140109085</v>
      </c>
      <c r="M37" s="98">
        <v>0.31211032742029815</v>
      </c>
      <c r="N37" s="98">
        <v>0.29569789826509735</v>
      </c>
      <c r="O37" s="98">
        <v>0.29462948040746872</v>
      </c>
      <c r="P37" s="98">
        <v>0.30787896791514641</v>
      </c>
      <c r="Q37" s="98">
        <v>0.29821532492807923</v>
      </c>
      <c r="R37" s="98">
        <v>0.28792865760999548</v>
      </c>
      <c r="S37" s="98">
        <v>0.28179689327649787</v>
      </c>
      <c r="T37" s="98">
        <v>0.27722780577926431</v>
      </c>
      <c r="U37" s="98">
        <v>0.22423311850292324</v>
      </c>
      <c r="V37" s="98">
        <v>0.17872897484373676</v>
      </c>
      <c r="W37" s="98">
        <v>0.19173182002439493</v>
      </c>
      <c r="DA37" s="63" t="s">
        <v>1604</v>
      </c>
    </row>
    <row r="38" spans="1:105" ht="12" customHeight="1" x14ac:dyDescent="0.25">
      <c r="A38" s="108" t="s">
        <v>52</v>
      </c>
      <c r="B38" s="98">
        <v>0.29710593815292669</v>
      </c>
      <c r="C38" s="98">
        <v>0.30525715795456909</v>
      </c>
      <c r="D38" s="98">
        <v>0.31630048001130717</v>
      </c>
      <c r="E38" s="98">
        <v>0.31515179722991654</v>
      </c>
      <c r="F38" s="98">
        <v>0.31509411950879845</v>
      </c>
      <c r="G38" s="98">
        <v>0.29827604575582584</v>
      </c>
      <c r="H38" s="98">
        <v>0.28053695615392238</v>
      </c>
      <c r="I38" s="98">
        <v>0.29772755331827638</v>
      </c>
      <c r="J38" s="98">
        <v>0.31326848916989747</v>
      </c>
      <c r="K38" s="98">
        <v>0.35825488535411038</v>
      </c>
      <c r="L38" s="98">
        <v>0.3579922285773588</v>
      </c>
      <c r="M38" s="98">
        <v>0.38927636894487494</v>
      </c>
      <c r="N38" s="98">
        <v>0.37920677643081147</v>
      </c>
      <c r="O38" s="98">
        <v>0.38114899054979173</v>
      </c>
      <c r="P38" s="98">
        <v>0.37213554530985643</v>
      </c>
      <c r="Q38" s="98">
        <v>0.37172680925679447</v>
      </c>
      <c r="R38" s="98">
        <v>0.37464584023120717</v>
      </c>
      <c r="S38" s="98">
        <v>0.36994237373207861</v>
      </c>
      <c r="T38" s="98">
        <v>0.36247846918121013</v>
      </c>
      <c r="U38" s="98">
        <v>0.32437010898479757</v>
      </c>
      <c r="V38" s="98">
        <v>0.25889419939250552</v>
      </c>
      <c r="W38" s="98">
        <v>0.26113740809308766</v>
      </c>
      <c r="DA38" s="63" t="s">
        <v>1605</v>
      </c>
    </row>
    <row r="39" spans="1:105" ht="12" customHeight="1" x14ac:dyDescent="0.25">
      <c r="A39" s="121" t="s">
        <v>54</v>
      </c>
      <c r="B39" s="122">
        <v>1.2144108677496006</v>
      </c>
      <c r="C39" s="122">
        <v>1.3634527435475587</v>
      </c>
      <c r="D39" s="122">
        <v>1.4139743823781754</v>
      </c>
      <c r="E39" s="122">
        <v>1.6018376953043756</v>
      </c>
      <c r="F39" s="122">
        <v>1.4570750505002663</v>
      </c>
      <c r="G39" s="122">
        <v>1.3238080776691366</v>
      </c>
      <c r="H39" s="122">
        <v>1.0843363538695796</v>
      </c>
      <c r="I39" s="122">
        <v>1.0236491686175302</v>
      </c>
      <c r="J39" s="122">
        <v>1.0408865421744717</v>
      </c>
      <c r="K39" s="122">
        <v>0.81547557439355367</v>
      </c>
      <c r="L39" s="122">
        <v>0.72718895211673085</v>
      </c>
      <c r="M39" s="122">
        <v>0.72508204874556093</v>
      </c>
      <c r="N39" s="122">
        <v>0.65834887026062405</v>
      </c>
      <c r="O39" s="122">
        <v>0.64538200753118546</v>
      </c>
      <c r="P39" s="122">
        <v>0.64829571643170514</v>
      </c>
      <c r="Q39" s="122">
        <v>0.66478124651998804</v>
      </c>
      <c r="R39" s="122">
        <v>0.67651961712336717</v>
      </c>
      <c r="S39" s="122">
        <v>0.67418540176398756</v>
      </c>
      <c r="T39" s="122">
        <v>0.65991195246018108</v>
      </c>
      <c r="U39" s="122">
        <v>0.59914339219104851</v>
      </c>
      <c r="V39" s="122">
        <v>0.64129678565971249</v>
      </c>
      <c r="W39" s="122">
        <v>0.61055831405077987</v>
      </c>
      <c r="DA39" s="130" t="s">
        <v>1606</v>
      </c>
    </row>
    <row r="40" spans="1:105" ht="12" customHeight="1" x14ac:dyDescent="0.25">
      <c r="A40" s="97" t="s">
        <v>50</v>
      </c>
      <c r="B40" s="98">
        <v>0.62217176805644747</v>
      </c>
      <c r="C40" s="98">
        <v>0.65158800896782543</v>
      </c>
      <c r="D40" s="98">
        <v>0.81578673819992031</v>
      </c>
      <c r="E40" s="98">
        <v>0.613929087106034</v>
      </c>
      <c r="F40" s="98">
        <v>0.56584399787163675</v>
      </c>
      <c r="G40" s="98">
        <v>0.58757103196986404</v>
      </c>
      <c r="H40" s="98">
        <v>0.43741422189859569</v>
      </c>
      <c r="I40" s="98">
        <v>0.40774394368469552</v>
      </c>
      <c r="J40" s="98">
        <v>0.3775393308194615</v>
      </c>
      <c r="K40" s="98">
        <v>0.39492595091314653</v>
      </c>
      <c r="L40" s="98">
        <v>0.35676565874202959</v>
      </c>
      <c r="M40" s="98">
        <v>0.34469584017389948</v>
      </c>
      <c r="N40" s="98">
        <v>0.31356916003609775</v>
      </c>
      <c r="O40" s="98">
        <v>0.29927075620661675</v>
      </c>
      <c r="P40" s="98">
        <v>0.2906614342326006</v>
      </c>
      <c r="Q40" s="98">
        <v>0.28096607578857041</v>
      </c>
      <c r="R40" s="98">
        <v>0.27529660441682896</v>
      </c>
      <c r="S40" s="98">
        <v>0.26708923225895276</v>
      </c>
      <c r="T40" s="98">
        <v>0.25559109614847114</v>
      </c>
      <c r="U40" s="98">
        <v>0.22599916709496176</v>
      </c>
      <c r="V40" s="98">
        <v>0.25259030154437606</v>
      </c>
      <c r="W40" s="98">
        <v>0.23065155127588818</v>
      </c>
      <c r="DA40" s="63" t="s">
        <v>1607</v>
      </c>
    </row>
    <row r="41" spans="1:105" ht="12" customHeight="1" x14ac:dyDescent="0.25">
      <c r="A41" s="109" t="s">
        <v>120</v>
      </c>
      <c r="B41" s="33">
        <v>0.59223909969315325</v>
      </c>
      <c r="C41" s="33">
        <v>0.7118647345797332</v>
      </c>
      <c r="D41" s="33">
        <v>0.59818764417825521</v>
      </c>
      <c r="E41" s="33">
        <v>0.98790860819834159</v>
      </c>
      <c r="F41" s="33">
        <v>0.89123105262862945</v>
      </c>
      <c r="G41" s="33">
        <v>0.73623704569927262</v>
      </c>
      <c r="H41" s="33">
        <v>0.64692213197098392</v>
      </c>
      <c r="I41" s="33">
        <v>0.61590522493283462</v>
      </c>
      <c r="J41" s="33">
        <v>0.66334721135501018</v>
      </c>
      <c r="K41" s="33">
        <v>0.42054962348040714</v>
      </c>
      <c r="L41" s="33">
        <v>0.37042329337470126</v>
      </c>
      <c r="M41" s="33">
        <v>0.38038620857166139</v>
      </c>
      <c r="N41" s="33">
        <v>0.3447797102245263</v>
      </c>
      <c r="O41" s="33">
        <v>0.34611125132456871</v>
      </c>
      <c r="P41" s="33">
        <v>0.35763428219910459</v>
      </c>
      <c r="Q41" s="33">
        <v>0.38381517073141769</v>
      </c>
      <c r="R41" s="33">
        <v>0.40122301270653821</v>
      </c>
      <c r="S41" s="33">
        <v>0.4070961695050348</v>
      </c>
      <c r="T41" s="33">
        <v>0.40432085631170989</v>
      </c>
      <c r="U41" s="33">
        <v>0.37314422509608675</v>
      </c>
      <c r="V41" s="33">
        <v>0.38870648411533637</v>
      </c>
      <c r="W41" s="33">
        <v>0.37990676277489166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377.90424154869282</v>
      </c>
      <c r="C43" s="117">
        <f t="shared" si="14"/>
        <v>357.04170895298012</v>
      </c>
      <c r="D43" s="117">
        <f t="shared" si="14"/>
        <v>418.91823632976246</v>
      </c>
      <c r="E43" s="117">
        <f t="shared" si="14"/>
        <v>467.85135890021076</v>
      </c>
      <c r="F43" s="117">
        <f t="shared" si="14"/>
        <v>448.23546559437915</v>
      </c>
      <c r="G43" s="117">
        <f t="shared" si="14"/>
        <v>389.77327539944247</v>
      </c>
      <c r="H43" s="117">
        <f t="shared" si="14"/>
        <v>372.63204248022896</v>
      </c>
      <c r="I43" s="117">
        <f t="shared" si="14"/>
        <v>274.49048088028098</v>
      </c>
      <c r="J43" s="117">
        <f t="shared" si="14"/>
        <v>299.69382629283348</v>
      </c>
      <c r="K43" s="117">
        <f t="shared" si="14"/>
        <v>283.27472419629896</v>
      </c>
      <c r="L43" s="117">
        <f t="shared" si="14"/>
        <v>295.27332507393766</v>
      </c>
      <c r="M43" s="117">
        <f t="shared" si="14"/>
        <v>235.61285931772957</v>
      </c>
      <c r="N43" s="117">
        <f t="shared" si="14"/>
        <v>205.15996493054831</v>
      </c>
      <c r="O43" s="117">
        <f t="shared" si="14"/>
        <v>170.39930236227718</v>
      </c>
      <c r="P43" s="117">
        <f t="shared" si="14"/>
        <v>139.92467171342821</v>
      </c>
      <c r="Q43" s="117">
        <f t="shared" si="14"/>
        <v>136.22369367155983</v>
      </c>
      <c r="R43" s="117">
        <f t="shared" ref="R43:V43" si="15">R44+R47+R49+R58</f>
        <v>125.58186357568361</v>
      </c>
      <c r="S43" s="117">
        <f t="shared" si="15"/>
        <v>115.61844688940012</v>
      </c>
      <c r="T43" s="117">
        <f t="shared" si="15"/>
        <v>109.12318017269506</v>
      </c>
      <c r="U43" s="117">
        <f t="shared" si="15"/>
        <v>110.70077053939238</v>
      </c>
      <c r="V43" s="117">
        <f t="shared" si="15"/>
        <v>119.80288681740808</v>
      </c>
      <c r="W43" s="117">
        <f t="shared" ref="W43" si="16">W44+W47+W49+W58</f>
        <v>100.03823340794742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309.18733223083728</v>
      </c>
      <c r="C44" s="122">
        <f t="shared" si="17"/>
        <v>293.78224078815845</v>
      </c>
      <c r="D44" s="122">
        <f t="shared" si="17"/>
        <v>343.89215962001543</v>
      </c>
      <c r="E44" s="122">
        <f t="shared" si="17"/>
        <v>383.0897261219319</v>
      </c>
      <c r="F44" s="122">
        <f t="shared" si="17"/>
        <v>364.8366637335709</v>
      </c>
      <c r="G44" s="122">
        <f t="shared" si="17"/>
        <v>322.13643682784715</v>
      </c>
      <c r="H44" s="122">
        <f t="shared" si="17"/>
        <v>302.4660700539726</v>
      </c>
      <c r="I44" s="122">
        <f t="shared" si="17"/>
        <v>221.81827108086901</v>
      </c>
      <c r="J44" s="122">
        <f t="shared" si="17"/>
        <v>243.24690463323185</v>
      </c>
      <c r="K44" s="122">
        <f t="shared" si="17"/>
        <v>229.67968968651445</v>
      </c>
      <c r="L44" s="122">
        <f t="shared" si="17"/>
        <v>242.70271912629894</v>
      </c>
      <c r="M44" s="122">
        <f t="shared" si="17"/>
        <v>190.51375357660132</v>
      </c>
      <c r="N44" s="122">
        <f t="shared" si="17"/>
        <v>165.11878598327351</v>
      </c>
      <c r="O44" s="122">
        <f t="shared" si="17"/>
        <v>136.41903991541517</v>
      </c>
      <c r="P44" s="122">
        <f t="shared" si="17"/>
        <v>108.313115257039</v>
      </c>
      <c r="Q44" s="122">
        <f t="shared" si="17"/>
        <v>108.14882326256344</v>
      </c>
      <c r="R44" s="122">
        <f t="shared" ref="R44:V44" si="18">SUM(R45:R46)</f>
        <v>100.79942483893691</v>
      </c>
      <c r="S44" s="122">
        <f t="shared" si="18"/>
        <v>92.09451849290339</v>
      </c>
      <c r="T44" s="122">
        <f t="shared" si="18"/>
        <v>85.739813225831341</v>
      </c>
      <c r="U44" s="122">
        <f t="shared" si="18"/>
        <v>87.092742972146425</v>
      </c>
      <c r="V44" s="122">
        <f t="shared" si="18"/>
        <v>95.649668505558537</v>
      </c>
      <c r="W44" s="122">
        <f t="shared" ref="W44" si="19">SUM(W45:W46)</f>
        <v>79.327088054018205</v>
      </c>
      <c r="DA44" s="130" t="s">
        <v>1610</v>
      </c>
    </row>
    <row r="45" spans="1:105" ht="12" customHeight="1" x14ac:dyDescent="0.25">
      <c r="A45" s="97" t="s">
        <v>216</v>
      </c>
      <c r="B45" s="98">
        <v>305.71126585898639</v>
      </c>
      <c r="C45" s="98">
        <v>290.53749051995811</v>
      </c>
      <c r="D45" s="98">
        <v>340.10413110145214</v>
      </c>
      <c r="E45" s="98">
        <v>378.84032616199045</v>
      </c>
      <c r="F45" s="98">
        <v>360.78880239942742</v>
      </c>
      <c r="G45" s="98">
        <v>318.68311519582005</v>
      </c>
      <c r="H45" s="98">
        <v>299.22947950201223</v>
      </c>
      <c r="I45" s="98">
        <v>219.51122352410215</v>
      </c>
      <c r="J45" s="98">
        <v>240.67314148914764</v>
      </c>
      <c r="K45" s="98">
        <v>227.22050703090915</v>
      </c>
      <c r="L45" s="98">
        <v>240.07014903983938</v>
      </c>
      <c r="M45" s="98">
        <v>188.42674596350429</v>
      </c>
      <c r="N45" s="98">
        <v>163.28069647463465</v>
      </c>
      <c r="O45" s="98">
        <v>134.86902168720727</v>
      </c>
      <c r="P45" s="98">
        <v>107.09552402789708</v>
      </c>
      <c r="Q45" s="98">
        <v>106.93165185822103</v>
      </c>
      <c r="R45" s="98">
        <v>99.663934269609214</v>
      </c>
      <c r="S45" s="98">
        <v>91.035287092767703</v>
      </c>
      <c r="T45" s="98">
        <v>84.727906754561985</v>
      </c>
      <c r="U45" s="98">
        <v>86.041511416833814</v>
      </c>
      <c r="V45" s="98">
        <v>94.482478265023389</v>
      </c>
      <c r="W45" s="98">
        <v>78.347224610681096</v>
      </c>
      <c r="DA45" s="63" t="s">
        <v>1611</v>
      </c>
    </row>
    <row r="46" spans="1:105" ht="12" customHeight="1" x14ac:dyDescent="0.25">
      <c r="A46" s="97" t="s">
        <v>53</v>
      </c>
      <c r="B46" s="98">
        <v>3.4760663718508877</v>
      </c>
      <c r="C46" s="98">
        <v>3.244750268200316</v>
      </c>
      <c r="D46" s="98">
        <v>3.7880285185633111</v>
      </c>
      <c r="E46" s="98">
        <v>4.2493999599414476</v>
      </c>
      <c r="F46" s="98">
        <v>4.0478613341434571</v>
      </c>
      <c r="G46" s="98">
        <v>3.4533216320270794</v>
      </c>
      <c r="H46" s="98">
        <v>3.2365905519603597</v>
      </c>
      <c r="I46" s="98">
        <v>2.3070475567668693</v>
      </c>
      <c r="J46" s="98">
        <v>2.5737631440842135</v>
      </c>
      <c r="K46" s="98">
        <v>2.4591826556053076</v>
      </c>
      <c r="L46" s="98">
        <v>2.6325700864595638</v>
      </c>
      <c r="M46" s="98">
        <v>2.0870076130970339</v>
      </c>
      <c r="N46" s="98">
        <v>1.8380895086388596</v>
      </c>
      <c r="O46" s="98">
        <v>1.5500182282079136</v>
      </c>
      <c r="P46" s="98">
        <v>1.2175912291419209</v>
      </c>
      <c r="Q46" s="98">
        <v>1.2171714043424018</v>
      </c>
      <c r="R46" s="98">
        <v>1.135490569327706</v>
      </c>
      <c r="S46" s="98">
        <v>1.0592314001356919</v>
      </c>
      <c r="T46" s="98">
        <v>1.0119064712693591</v>
      </c>
      <c r="U46" s="98">
        <v>1.0512315553126168</v>
      </c>
      <c r="V46" s="98">
        <v>1.1671902405351537</v>
      </c>
      <c r="W46" s="98">
        <v>0.97986344333711461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0.15548353608962473</v>
      </c>
      <c r="C47" s="122">
        <f t="shared" si="20"/>
        <v>0.18345495399252734</v>
      </c>
      <c r="D47" s="122">
        <f t="shared" si="20"/>
        <v>0.21464587134794422</v>
      </c>
      <c r="E47" s="122">
        <f t="shared" si="20"/>
        <v>0.49543216274553808</v>
      </c>
      <c r="F47" s="122">
        <f t="shared" si="20"/>
        <v>0.28149073886814235</v>
      </c>
      <c r="G47" s="122">
        <f t="shared" si="20"/>
        <v>0.3113736725655632</v>
      </c>
      <c r="H47" s="122">
        <f t="shared" si="20"/>
        <v>0.38148010353076334</v>
      </c>
      <c r="I47" s="122">
        <f t="shared" si="20"/>
        <v>0.31564793762151411</v>
      </c>
      <c r="J47" s="122">
        <f t="shared" si="20"/>
        <v>0.30882903774696319</v>
      </c>
      <c r="K47" s="122">
        <f t="shared" si="20"/>
        <v>0.31910968099128767</v>
      </c>
      <c r="L47" s="122">
        <f t="shared" si="20"/>
        <v>0.42717779210293438</v>
      </c>
      <c r="M47" s="122">
        <f t="shared" si="20"/>
        <v>0.4667348327670815</v>
      </c>
      <c r="N47" s="122">
        <f t="shared" si="20"/>
        <v>0.83522305262345198</v>
      </c>
      <c r="O47" s="122">
        <f t="shared" si="20"/>
        <v>0.77574411753853423</v>
      </c>
      <c r="P47" s="122">
        <f t="shared" si="20"/>
        <v>0.29815424749603553</v>
      </c>
      <c r="Q47" s="122">
        <f t="shared" si="20"/>
        <v>0.84767054354987259</v>
      </c>
      <c r="R47" s="122">
        <f t="shared" si="20"/>
        <v>0.4302533885692636</v>
      </c>
      <c r="S47" s="122">
        <f t="shared" si="20"/>
        <v>0.58851446269141883</v>
      </c>
      <c r="T47" s="122">
        <f t="shared" si="20"/>
        <v>0.40855562466097406</v>
      </c>
      <c r="U47" s="122">
        <f t="shared" si="20"/>
        <v>0.54416361745167918</v>
      </c>
      <c r="V47" s="122">
        <f t="shared" si="20"/>
        <v>0.40798173235575619</v>
      </c>
      <c r="W47" s="122">
        <f t="shared" si="20"/>
        <v>0.71152118576171119</v>
      </c>
      <c r="DA47" s="130" t="s">
        <v>1613</v>
      </c>
    </row>
    <row r="48" spans="1:105" ht="12" customHeight="1" x14ac:dyDescent="0.25">
      <c r="A48" s="97" t="s">
        <v>53</v>
      </c>
      <c r="B48" s="98">
        <v>0.15548353608962473</v>
      </c>
      <c r="C48" s="98">
        <v>0.18345495399252734</v>
      </c>
      <c r="D48" s="98">
        <v>0.21464587134794422</v>
      </c>
      <c r="E48" s="98">
        <v>0.49543216274553808</v>
      </c>
      <c r="F48" s="98">
        <v>0.28149073886814235</v>
      </c>
      <c r="G48" s="98">
        <v>0.3113736725655632</v>
      </c>
      <c r="H48" s="98">
        <v>0.38148010353076334</v>
      </c>
      <c r="I48" s="98">
        <v>0.31564793762151411</v>
      </c>
      <c r="J48" s="98">
        <v>0.30882903774696319</v>
      </c>
      <c r="K48" s="98">
        <v>0.31910968099128767</v>
      </c>
      <c r="L48" s="98">
        <v>0.42717779210293438</v>
      </c>
      <c r="M48" s="98">
        <v>0.4667348327670815</v>
      </c>
      <c r="N48" s="98">
        <v>0.83522305262345198</v>
      </c>
      <c r="O48" s="98">
        <v>0.77574411753853423</v>
      </c>
      <c r="P48" s="98">
        <v>0.29815424749603553</v>
      </c>
      <c r="Q48" s="98">
        <v>0.84767054354987259</v>
      </c>
      <c r="R48" s="98">
        <v>0.4302533885692636</v>
      </c>
      <c r="S48" s="98">
        <v>0.58851446269141883</v>
      </c>
      <c r="T48" s="98">
        <v>0.40855562466097406</v>
      </c>
      <c r="U48" s="98">
        <v>0.54416361745167918</v>
      </c>
      <c r="V48" s="98">
        <v>0.40798173235575619</v>
      </c>
      <c r="W48" s="98">
        <v>0.71152118576171119</v>
      </c>
      <c r="DA48" s="63" t="s">
        <v>1614</v>
      </c>
    </row>
    <row r="49" spans="1:105" ht="12" customHeight="1" x14ac:dyDescent="0.25">
      <c r="A49" s="121" t="s">
        <v>55</v>
      </c>
      <c r="B49" s="122">
        <v>52.629158310386266</v>
      </c>
      <c r="C49" s="122">
        <v>45.551717305668703</v>
      </c>
      <c r="D49" s="122">
        <v>57.03645849826674</v>
      </c>
      <c r="E49" s="122">
        <v>64.041548125118226</v>
      </c>
      <c r="F49" s="122">
        <v>64.913087317138945</v>
      </c>
      <c r="G49" s="122">
        <v>50.620441373147514</v>
      </c>
      <c r="H49" s="122">
        <v>55.494987984100213</v>
      </c>
      <c r="I49" s="122">
        <v>40.069337492943205</v>
      </c>
      <c r="J49" s="122">
        <v>43.901725039093613</v>
      </c>
      <c r="K49" s="122">
        <v>43.709569423284314</v>
      </c>
      <c r="L49" s="122">
        <v>43.55093701562766</v>
      </c>
      <c r="M49" s="122">
        <v>36.702221846638189</v>
      </c>
      <c r="N49" s="122">
        <v>32.177054079462359</v>
      </c>
      <c r="O49" s="122">
        <v>26.979847514523591</v>
      </c>
      <c r="P49" s="122">
        <v>25.556402811027652</v>
      </c>
      <c r="Q49" s="122">
        <v>21.992897393360487</v>
      </c>
      <c r="R49" s="122">
        <v>19.544210687208583</v>
      </c>
      <c r="S49" s="122">
        <v>18.330233108465258</v>
      </c>
      <c r="T49" s="122">
        <v>18.37730598827131</v>
      </c>
      <c r="U49" s="122">
        <v>18.461990238763228</v>
      </c>
      <c r="V49" s="122">
        <v>18.072474860626635</v>
      </c>
      <c r="W49" s="122">
        <v>14.890396213434318</v>
      </c>
      <c r="DA49" s="130" t="s">
        <v>1615</v>
      </c>
    </row>
    <row r="50" spans="1:105" ht="12" customHeight="1" x14ac:dyDescent="0.25">
      <c r="A50" s="97" t="s">
        <v>138</v>
      </c>
      <c r="B50" s="98">
        <v>37.287736229864763</v>
      </c>
      <c r="C50" s="98">
        <v>30.901739287012013</v>
      </c>
      <c r="D50" s="98">
        <v>41.909548475540909</v>
      </c>
      <c r="E50" s="98">
        <v>46.292848707530645</v>
      </c>
      <c r="F50" s="98">
        <v>46.881131145867258</v>
      </c>
      <c r="G50" s="98">
        <v>35.601622542306522</v>
      </c>
      <c r="H50" s="98">
        <v>40.558883921985014</v>
      </c>
      <c r="I50" s="98">
        <v>27.707837097104072</v>
      </c>
      <c r="J50" s="98">
        <v>30.964740359063786</v>
      </c>
      <c r="K50" s="98">
        <v>31.182761346781547</v>
      </c>
      <c r="L50" s="98">
        <v>31.556283280415172</v>
      </c>
      <c r="M50" s="98">
        <v>25.211610850096079</v>
      </c>
      <c r="N50" s="98">
        <v>21.869190472916184</v>
      </c>
      <c r="O50" s="98">
        <v>17.731544691008658</v>
      </c>
      <c r="P50" s="98">
        <v>17.00342047635008</v>
      </c>
      <c r="Q50" s="98">
        <v>14.122467841365909</v>
      </c>
      <c r="R50" s="98">
        <v>12.235994144281005</v>
      </c>
      <c r="S50" s="98">
        <v>11.248080676991103</v>
      </c>
      <c r="T50" s="98">
        <v>11.415326968440677</v>
      </c>
      <c r="U50" s="98">
        <v>11.769894816429392</v>
      </c>
      <c r="V50" s="98">
        <v>12.198733627563094</v>
      </c>
      <c r="W50" s="98">
        <v>9.0585094700537052</v>
      </c>
      <c r="DA50" s="63" t="s">
        <v>1616</v>
      </c>
    </row>
    <row r="51" spans="1:105" ht="12" customHeight="1" x14ac:dyDescent="0.25">
      <c r="A51" s="97" t="s">
        <v>137</v>
      </c>
      <c r="B51" s="98">
        <v>6.3512987686811184E-2</v>
      </c>
      <c r="C51" s="98">
        <v>4.8298376033187755E-2</v>
      </c>
      <c r="D51" s="98">
        <v>8.3481785152086208E-2</v>
      </c>
      <c r="E51" s="98">
        <v>9.7536709670401872E-2</v>
      </c>
      <c r="F51" s="98">
        <v>9.9745466934955673E-2</v>
      </c>
      <c r="G51" s="98">
        <v>7.4026421019596805E-2</v>
      </c>
      <c r="H51" s="98">
        <v>8.6083717806731949E-2</v>
      </c>
      <c r="I51" s="98">
        <v>5.7062747360480101E-2</v>
      </c>
      <c r="J51" s="98">
        <v>5.7997738965476352E-2</v>
      </c>
      <c r="K51" s="98">
        <v>7.4290986301409609E-2</v>
      </c>
      <c r="L51" s="98">
        <v>8.4818288775263762E-2</v>
      </c>
      <c r="M51" s="98">
        <v>6.6558019463368728E-2</v>
      </c>
      <c r="N51" s="98">
        <v>6.5728033349935835E-2</v>
      </c>
      <c r="O51" s="98">
        <v>5.2710344316776916E-2</v>
      </c>
      <c r="P51" s="98">
        <v>5.6345051719058709E-2</v>
      </c>
      <c r="Q51" s="98">
        <v>4.766846008439847E-2</v>
      </c>
      <c r="R51" s="98">
        <v>4.2278226843449965E-2</v>
      </c>
      <c r="S51" s="98">
        <v>3.5897647599970862E-2</v>
      </c>
      <c r="T51" s="98">
        <v>3.5621651952283007E-2</v>
      </c>
      <c r="U51" s="98">
        <v>3.6979234765735045E-2</v>
      </c>
      <c r="V51" s="98">
        <v>4.0914506055987607E-2</v>
      </c>
      <c r="W51" s="98">
        <v>3.1196128363864387E-2</v>
      </c>
      <c r="DA51" s="63" t="s">
        <v>1617</v>
      </c>
    </row>
    <row r="52" spans="1:105" ht="12" customHeight="1" x14ac:dyDescent="0.25">
      <c r="A52" s="100" t="s">
        <v>216</v>
      </c>
      <c r="B52" s="101">
        <v>3.14364322150021E-2</v>
      </c>
      <c r="C52" s="101">
        <v>2.3452910140780298E-2</v>
      </c>
      <c r="D52" s="101">
        <v>4.4188006841829872E-2</v>
      </c>
      <c r="E52" s="101">
        <v>6.0290306747289565E-2</v>
      </c>
      <c r="F52" s="101">
        <v>6.385837216004378E-2</v>
      </c>
      <c r="G52" s="101">
        <v>4.3121247256078847E-2</v>
      </c>
      <c r="H52" s="101">
        <v>5.1103471961549851E-2</v>
      </c>
      <c r="I52" s="101">
        <v>2.9434649644945986E-2</v>
      </c>
      <c r="J52" s="101">
        <v>3.021789383508006E-2</v>
      </c>
      <c r="K52" s="101">
        <v>3.7574270632645804E-2</v>
      </c>
      <c r="L52" s="101">
        <v>4.1667421791780797E-2</v>
      </c>
      <c r="M52" s="101">
        <v>3.3182309357458327E-2</v>
      </c>
      <c r="N52" s="101">
        <v>3.2142287187008532E-2</v>
      </c>
      <c r="O52" s="101">
        <v>2.5572916710837022E-2</v>
      </c>
      <c r="P52" s="101">
        <v>2.8226604953076977E-2</v>
      </c>
      <c r="Q52" s="101">
        <v>2.3610309011468208E-2</v>
      </c>
      <c r="R52" s="101">
        <v>2.0621887055564194E-2</v>
      </c>
      <c r="S52" s="101">
        <v>1.7492075468984309E-2</v>
      </c>
      <c r="T52" s="101">
        <v>1.7127411993034376E-2</v>
      </c>
      <c r="U52" s="101">
        <v>1.6624721164936334E-2</v>
      </c>
      <c r="V52" s="101">
        <v>1.8186215753996607E-2</v>
      </c>
      <c r="W52" s="101">
        <v>1.4386297597001279E-2</v>
      </c>
      <c r="DA52" s="131" t="s">
        <v>1618</v>
      </c>
    </row>
    <row r="53" spans="1:105" ht="12" customHeight="1" x14ac:dyDescent="0.25">
      <c r="A53" s="103" t="s">
        <v>52</v>
      </c>
      <c r="B53" s="104">
        <v>3.2076555471809078E-2</v>
      </c>
      <c r="C53" s="104">
        <v>2.4845465892407458E-2</v>
      </c>
      <c r="D53" s="104">
        <v>3.9293778310256343E-2</v>
      </c>
      <c r="E53" s="104">
        <v>3.72464029231123E-2</v>
      </c>
      <c r="F53" s="104">
        <v>3.5887094774911893E-2</v>
      </c>
      <c r="G53" s="104">
        <v>3.0905173763517962E-2</v>
      </c>
      <c r="H53" s="104">
        <v>3.4980245845182098E-2</v>
      </c>
      <c r="I53" s="104">
        <v>2.7628097715534115E-2</v>
      </c>
      <c r="J53" s="104">
        <v>2.7779845130396292E-2</v>
      </c>
      <c r="K53" s="104">
        <v>3.6716715668763805E-2</v>
      </c>
      <c r="L53" s="104">
        <v>4.3150866983482965E-2</v>
      </c>
      <c r="M53" s="104">
        <v>3.3375710105910394E-2</v>
      </c>
      <c r="N53" s="104">
        <v>3.3585746162927303E-2</v>
      </c>
      <c r="O53" s="104">
        <v>2.7137427605939891E-2</v>
      </c>
      <c r="P53" s="104">
        <v>2.8118446765981731E-2</v>
      </c>
      <c r="Q53" s="104">
        <v>2.4058151072930266E-2</v>
      </c>
      <c r="R53" s="104">
        <v>2.1656339787885771E-2</v>
      </c>
      <c r="S53" s="104">
        <v>1.8405572130986553E-2</v>
      </c>
      <c r="T53" s="104">
        <v>1.8494239959248635E-2</v>
      </c>
      <c r="U53" s="104">
        <v>2.0354513600798711E-2</v>
      </c>
      <c r="V53" s="104">
        <v>2.2728290301991003E-2</v>
      </c>
      <c r="W53" s="104">
        <v>1.6809830766863109E-2</v>
      </c>
      <c r="DA53" s="132" t="s">
        <v>1619</v>
      </c>
    </row>
    <row r="54" spans="1:105" ht="12" customHeight="1" x14ac:dyDescent="0.25">
      <c r="A54" s="106" t="s">
        <v>122</v>
      </c>
      <c r="B54" s="101">
        <v>12.551499951993247</v>
      </c>
      <c r="C54" s="101">
        <v>11.923347846548687</v>
      </c>
      <c r="D54" s="101">
        <v>12.189188355064687</v>
      </c>
      <c r="E54" s="101">
        <v>14.090570785283736</v>
      </c>
      <c r="F54" s="101">
        <v>14.259941581120453</v>
      </c>
      <c r="G54" s="101">
        <v>11.89978668469891</v>
      </c>
      <c r="H54" s="101">
        <v>11.838659760979551</v>
      </c>
      <c r="I54" s="101">
        <v>9.850051469067532</v>
      </c>
      <c r="J54" s="101">
        <v>10.322066344712368</v>
      </c>
      <c r="K54" s="101">
        <v>9.541945376714148</v>
      </c>
      <c r="L54" s="101">
        <v>9.006963933368894</v>
      </c>
      <c r="M54" s="101">
        <v>8.3749653594527818</v>
      </c>
      <c r="N54" s="101">
        <v>7.3105803742956059</v>
      </c>
      <c r="O54" s="101">
        <v>6.4722700682091938</v>
      </c>
      <c r="P54" s="101">
        <v>5.9196482964596013</v>
      </c>
      <c r="Q54" s="101">
        <v>5.4818652239105212</v>
      </c>
      <c r="R54" s="101">
        <v>5.1243176308300074</v>
      </c>
      <c r="S54" s="101">
        <v>5.0034507894596389</v>
      </c>
      <c r="T54" s="101">
        <v>4.9069537195736919</v>
      </c>
      <c r="U54" s="101">
        <v>4.7939157021147363</v>
      </c>
      <c r="V54" s="101">
        <v>4.2162335994145126</v>
      </c>
      <c r="W54" s="101">
        <v>4.1843646156015444</v>
      </c>
      <c r="DA54" s="131" t="s">
        <v>1620</v>
      </c>
    </row>
    <row r="55" spans="1:105" ht="12" customHeight="1" x14ac:dyDescent="0.25">
      <c r="A55" s="107" t="s">
        <v>121</v>
      </c>
      <c r="B55" s="104">
        <v>2.7264091408414481</v>
      </c>
      <c r="C55" s="104">
        <v>2.6783317960748181</v>
      </c>
      <c r="D55" s="104">
        <v>2.8542398825090545</v>
      </c>
      <c r="E55" s="104">
        <v>3.5605919226334475</v>
      </c>
      <c r="F55" s="104">
        <v>3.6722691232162887</v>
      </c>
      <c r="G55" s="104">
        <v>3.0450057251224845</v>
      </c>
      <c r="H55" s="104">
        <v>3.0113605833289183</v>
      </c>
      <c r="I55" s="104">
        <v>2.4543861794111224</v>
      </c>
      <c r="J55" s="104">
        <v>2.5569205963519819</v>
      </c>
      <c r="K55" s="104">
        <v>2.910571713487208</v>
      </c>
      <c r="L55" s="104">
        <v>2.9028715130683298</v>
      </c>
      <c r="M55" s="104">
        <v>3.0490876176259558</v>
      </c>
      <c r="N55" s="104">
        <v>2.931555198900635</v>
      </c>
      <c r="O55" s="104">
        <v>2.7233224109889651</v>
      </c>
      <c r="P55" s="104">
        <v>2.5769889864989102</v>
      </c>
      <c r="Q55" s="104">
        <v>2.3408958679996545</v>
      </c>
      <c r="R55" s="104">
        <v>2.1416206852541211</v>
      </c>
      <c r="S55" s="104">
        <v>2.0428039944145433</v>
      </c>
      <c r="T55" s="104">
        <v>2.0194036483046554</v>
      </c>
      <c r="U55" s="104">
        <v>1.8612004854533661</v>
      </c>
      <c r="V55" s="104">
        <v>1.6165931275930432</v>
      </c>
      <c r="W55" s="104">
        <v>1.6163259994152024</v>
      </c>
      <c r="DA55" s="132" t="s">
        <v>1621</v>
      </c>
    </row>
    <row r="56" spans="1:105" ht="12" customHeight="1" x14ac:dyDescent="0.25">
      <c r="A56" s="108" t="s">
        <v>53</v>
      </c>
      <c r="B56" s="98">
        <v>1.2014390711524208</v>
      </c>
      <c r="C56" s="98">
        <v>1.1528821469086876</v>
      </c>
      <c r="D56" s="98">
        <v>1.3516898805305857</v>
      </c>
      <c r="E56" s="98">
        <v>2.0071312762399622</v>
      </c>
      <c r="F56" s="98">
        <v>2.1524805411531451</v>
      </c>
      <c r="G56" s="98">
        <v>1.5986571549852702</v>
      </c>
      <c r="H56" s="98">
        <v>1.6110594947005292</v>
      </c>
      <c r="I56" s="98">
        <v>1.1180457002726991</v>
      </c>
      <c r="J56" s="98">
        <v>1.1814457831248051</v>
      </c>
      <c r="K56" s="98">
        <v>1.3084908107119524</v>
      </c>
      <c r="L56" s="98">
        <v>1.2657370905135557</v>
      </c>
      <c r="M56" s="98">
        <v>1.3568956304964055</v>
      </c>
      <c r="N56" s="98">
        <v>1.2846656296880521</v>
      </c>
      <c r="O56" s="98">
        <v>1.1891719404114625</v>
      </c>
      <c r="P56" s="98">
        <v>1.1693116046677394</v>
      </c>
      <c r="Q56" s="98">
        <v>1.0461134942902004</v>
      </c>
      <c r="R56" s="98">
        <v>0.9342832218776006</v>
      </c>
      <c r="S56" s="98">
        <v>0.8832334750700136</v>
      </c>
      <c r="T56" s="98">
        <v>0.87257515961807108</v>
      </c>
      <c r="U56" s="98">
        <v>0.75753132364639675</v>
      </c>
      <c r="V56" s="98">
        <v>0.65770285329308142</v>
      </c>
      <c r="W56" s="98">
        <v>0.68391081164462142</v>
      </c>
      <c r="DA56" s="63" t="s">
        <v>1622</v>
      </c>
    </row>
    <row r="57" spans="1:105" ht="12" customHeight="1" x14ac:dyDescent="0.25">
      <c r="A57" s="108" t="s">
        <v>52</v>
      </c>
      <c r="B57" s="98">
        <v>1.5249700696890276</v>
      </c>
      <c r="C57" s="98">
        <v>1.5254496491661305</v>
      </c>
      <c r="D57" s="98">
        <v>1.5025500019784688</v>
      </c>
      <c r="E57" s="98">
        <v>1.553460646393485</v>
      </c>
      <c r="F57" s="98">
        <v>1.5197885820631436</v>
      </c>
      <c r="G57" s="98">
        <v>1.4463485701372141</v>
      </c>
      <c r="H57" s="98">
        <v>1.4003010886283891</v>
      </c>
      <c r="I57" s="98">
        <v>1.3363404791384232</v>
      </c>
      <c r="J57" s="98">
        <v>1.3754748132271768</v>
      </c>
      <c r="K57" s="98">
        <v>1.6020809027752554</v>
      </c>
      <c r="L57" s="98">
        <v>1.6371344225547741</v>
      </c>
      <c r="M57" s="98">
        <v>1.6921919871295503</v>
      </c>
      <c r="N57" s="98">
        <v>1.6468895692125831</v>
      </c>
      <c r="O57" s="98">
        <v>1.5341504705775029</v>
      </c>
      <c r="P57" s="98">
        <v>1.4076773818311707</v>
      </c>
      <c r="Q57" s="98">
        <v>1.2947823737094541</v>
      </c>
      <c r="R57" s="98">
        <v>1.2073374633765206</v>
      </c>
      <c r="S57" s="98">
        <v>1.1595705193445298</v>
      </c>
      <c r="T57" s="98">
        <v>1.1468284886865843</v>
      </c>
      <c r="U57" s="98">
        <v>1.1036691618069694</v>
      </c>
      <c r="V57" s="98">
        <v>0.95889027429996188</v>
      </c>
      <c r="W57" s="98">
        <v>0.93241518777058086</v>
      </c>
      <c r="DA57" s="63" t="s">
        <v>1623</v>
      </c>
    </row>
    <row r="58" spans="1:105" ht="12" customHeight="1" x14ac:dyDescent="0.25">
      <c r="A58" s="121" t="s">
        <v>54</v>
      </c>
      <c r="B58" s="122">
        <v>15.932267471379628</v>
      </c>
      <c r="C58" s="122">
        <v>17.524295905160471</v>
      </c>
      <c r="D58" s="122">
        <v>17.774972340132361</v>
      </c>
      <c r="E58" s="122">
        <v>20.22465249041506</v>
      </c>
      <c r="F58" s="122">
        <v>18.204223804801195</v>
      </c>
      <c r="G58" s="122">
        <v>16.705023525882272</v>
      </c>
      <c r="H58" s="122">
        <v>14.289504338625445</v>
      </c>
      <c r="I58" s="122">
        <v>12.28722436884728</v>
      </c>
      <c r="J58" s="122">
        <v>12.23636758276103</v>
      </c>
      <c r="K58" s="122">
        <v>9.5663554055088795</v>
      </c>
      <c r="L58" s="122">
        <v>8.5924911399081481</v>
      </c>
      <c r="M58" s="122">
        <v>7.9301490617229646</v>
      </c>
      <c r="N58" s="122">
        <v>7.0289018151889859</v>
      </c>
      <c r="O58" s="122">
        <v>6.2246708147999215</v>
      </c>
      <c r="P58" s="122">
        <v>5.7569993978655276</v>
      </c>
      <c r="Q58" s="122">
        <v>5.2343024720860267</v>
      </c>
      <c r="R58" s="122">
        <v>4.8079746609688332</v>
      </c>
      <c r="S58" s="122">
        <v>4.605180825340037</v>
      </c>
      <c r="T58" s="122">
        <v>4.5975053339314425</v>
      </c>
      <c r="U58" s="122">
        <v>4.6018737110310628</v>
      </c>
      <c r="V58" s="122">
        <v>5.672761718867144</v>
      </c>
      <c r="W58" s="122">
        <v>5.1092279547331891</v>
      </c>
      <c r="DA58" s="130" t="s">
        <v>1624</v>
      </c>
    </row>
    <row r="59" spans="1:105" ht="12" customHeight="1" x14ac:dyDescent="0.25">
      <c r="A59" s="97" t="s">
        <v>50</v>
      </c>
      <c r="B59" s="98">
        <v>8.1623185556445694</v>
      </c>
      <c r="C59" s="98">
        <v>8.386495540519654</v>
      </c>
      <c r="D59" s="98">
        <v>10.286940059690489</v>
      </c>
      <c r="E59" s="98">
        <v>7.7638552109034622</v>
      </c>
      <c r="F59" s="98">
        <v>7.0827344438442781</v>
      </c>
      <c r="G59" s="98">
        <v>7.4281835381361301</v>
      </c>
      <c r="H59" s="98">
        <v>5.7686630473202705</v>
      </c>
      <c r="I59" s="98">
        <v>4.8303203257503879</v>
      </c>
      <c r="J59" s="98">
        <v>4.3602851091485517</v>
      </c>
      <c r="K59" s="98">
        <v>4.5793279907362452</v>
      </c>
      <c r="L59" s="98">
        <v>4.1818124275746804</v>
      </c>
      <c r="M59" s="98">
        <v>3.7699309093762112</v>
      </c>
      <c r="N59" s="98">
        <v>3.3706884396873495</v>
      </c>
      <c r="O59" s="98">
        <v>2.9646765036252467</v>
      </c>
      <c r="P59" s="98">
        <v>2.6903981107660115</v>
      </c>
      <c r="Q59" s="98">
        <v>2.3493053346561088</v>
      </c>
      <c r="R59" s="98">
        <v>2.055749842989119</v>
      </c>
      <c r="S59" s="98">
        <v>1.8746959937349694</v>
      </c>
      <c r="T59" s="98">
        <v>1.8023582877603737</v>
      </c>
      <c r="U59" s="98">
        <v>1.7283330622605766</v>
      </c>
      <c r="V59" s="98">
        <v>2.2142428806790657</v>
      </c>
      <c r="W59" s="98">
        <v>1.9127189946670642</v>
      </c>
      <c r="DA59" s="63" t="s">
        <v>1625</v>
      </c>
    </row>
    <row r="60" spans="1:105" ht="12" customHeight="1" x14ac:dyDescent="0.25">
      <c r="A60" s="109" t="s">
        <v>120</v>
      </c>
      <c r="B60" s="33">
        <v>7.7699489157350579</v>
      </c>
      <c r="C60" s="33">
        <v>9.1378003646408157</v>
      </c>
      <c r="D60" s="33">
        <v>7.488032280441872</v>
      </c>
      <c r="E60" s="33">
        <v>12.460797279511597</v>
      </c>
      <c r="F60" s="33">
        <v>11.121489360956916</v>
      </c>
      <c r="G60" s="33">
        <v>9.2768399877461416</v>
      </c>
      <c r="H60" s="33">
        <v>8.5208412913051745</v>
      </c>
      <c r="I60" s="33">
        <v>7.456904043096892</v>
      </c>
      <c r="J60" s="33">
        <v>7.8760824736124793</v>
      </c>
      <c r="K60" s="33">
        <v>4.9870274147726343</v>
      </c>
      <c r="L60" s="33">
        <v>4.4106787123334668</v>
      </c>
      <c r="M60" s="33">
        <v>4.1602181523467534</v>
      </c>
      <c r="N60" s="33">
        <v>3.6582133755016364</v>
      </c>
      <c r="O60" s="33">
        <v>3.2599943111746752</v>
      </c>
      <c r="P60" s="33">
        <v>3.0666012870995161</v>
      </c>
      <c r="Q60" s="33">
        <v>2.8849971374299184</v>
      </c>
      <c r="R60" s="33">
        <v>2.7522248179797137</v>
      </c>
      <c r="S60" s="33">
        <v>2.7304848316050681</v>
      </c>
      <c r="T60" s="33">
        <v>2.7951470461710688</v>
      </c>
      <c r="U60" s="33">
        <v>2.873540648770486</v>
      </c>
      <c r="V60" s="33">
        <v>3.4585188381880783</v>
      </c>
      <c r="W60" s="33">
        <v>3.1965089600661249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59.582762714008027</v>
      </c>
      <c r="C62" s="117">
        <f t="shared" si="21"/>
        <v>62.911977227646858</v>
      </c>
      <c r="D62" s="117">
        <f t="shared" si="21"/>
        <v>69.509981806953348</v>
      </c>
      <c r="E62" s="117">
        <f t="shared" si="21"/>
        <v>87.816539620180151</v>
      </c>
      <c r="F62" s="117">
        <f t="shared" si="21"/>
        <v>99.70818057188491</v>
      </c>
      <c r="G62" s="117">
        <f t="shared" si="21"/>
        <v>100.16620442752966</v>
      </c>
      <c r="H62" s="117">
        <f t="shared" si="21"/>
        <v>95.144756083610929</v>
      </c>
      <c r="I62" s="117">
        <f t="shared" si="21"/>
        <v>86.933335637381276</v>
      </c>
      <c r="J62" s="117">
        <f t="shared" si="21"/>
        <v>104.24957781430162</v>
      </c>
      <c r="K62" s="117">
        <f t="shared" si="21"/>
        <v>108.12831120720132</v>
      </c>
      <c r="L62" s="117">
        <f t="shared" si="21"/>
        <v>115.97466650999671</v>
      </c>
      <c r="M62" s="117">
        <f t="shared" si="21"/>
        <v>115.55484565642232</v>
      </c>
      <c r="N62" s="117">
        <f t="shared" si="21"/>
        <v>119.82581133561219</v>
      </c>
      <c r="O62" s="117">
        <f t="shared" si="21"/>
        <v>117.04380246792253</v>
      </c>
      <c r="P62" s="117">
        <f t="shared" si="21"/>
        <v>90.663012153900965</v>
      </c>
      <c r="Q62" s="117">
        <f t="shared" si="21"/>
        <v>106.55577880797716</v>
      </c>
      <c r="R62" s="117">
        <f t="shared" ref="R62:V62" si="22">R63+R66+R68+R77</f>
        <v>118.33242148287052</v>
      </c>
      <c r="S62" s="117">
        <f t="shared" si="22"/>
        <v>123.32252294576035</v>
      </c>
      <c r="T62" s="117">
        <f t="shared" si="22"/>
        <v>115.21769222638305</v>
      </c>
      <c r="U62" s="117">
        <f t="shared" si="22"/>
        <v>110.29026582892858</v>
      </c>
      <c r="V62" s="117">
        <f t="shared" si="22"/>
        <v>110.11877420418169</v>
      </c>
      <c r="W62" s="117">
        <f t="shared" ref="W62" si="23">W63+W66+W68+W77</f>
        <v>117.39039934638785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47.213191843218226</v>
      </c>
      <c r="C63" s="122">
        <f t="shared" si="24"/>
        <v>50.784551882246816</v>
      </c>
      <c r="D63" s="122">
        <f t="shared" si="24"/>
        <v>54.723860106846338</v>
      </c>
      <c r="E63" s="122">
        <f t="shared" si="24"/>
        <v>68.810463738024254</v>
      </c>
      <c r="F63" s="122">
        <f t="shared" si="24"/>
        <v>77.634646127357371</v>
      </c>
      <c r="G63" s="122">
        <f t="shared" si="24"/>
        <v>80.004228993068409</v>
      </c>
      <c r="H63" s="122">
        <f t="shared" si="24"/>
        <v>73.41829082034829</v>
      </c>
      <c r="I63" s="122">
        <f t="shared" si="24"/>
        <v>67.807403978495245</v>
      </c>
      <c r="J63" s="122">
        <f t="shared" si="24"/>
        <v>81.114701196036918</v>
      </c>
      <c r="K63" s="122">
        <f t="shared" si="24"/>
        <v>84.043673348531442</v>
      </c>
      <c r="L63" s="122">
        <f t="shared" si="24"/>
        <v>91.358147490521773</v>
      </c>
      <c r="M63" s="122">
        <f t="shared" si="24"/>
        <v>89.884405090992843</v>
      </c>
      <c r="N63" s="122">
        <f t="shared" si="24"/>
        <v>92.649088608297205</v>
      </c>
      <c r="O63" s="122">
        <f t="shared" si="24"/>
        <v>90.628818738388759</v>
      </c>
      <c r="P63" s="122">
        <f t="shared" si="24"/>
        <v>67.366968368014028</v>
      </c>
      <c r="Q63" s="122">
        <f t="shared" si="24"/>
        <v>81.417978893132585</v>
      </c>
      <c r="R63" s="122">
        <f t="shared" ref="R63:V63" si="25">SUM(R64:R65)</f>
        <v>91.655410284522205</v>
      </c>
      <c r="S63" s="122">
        <f t="shared" si="25"/>
        <v>94.913888542065948</v>
      </c>
      <c r="T63" s="122">
        <f t="shared" si="25"/>
        <v>87.530710769410319</v>
      </c>
      <c r="U63" s="122">
        <f t="shared" si="25"/>
        <v>83.519436639757302</v>
      </c>
      <c r="V63" s="122">
        <f t="shared" si="25"/>
        <v>83.554247258344191</v>
      </c>
      <c r="W63" s="122">
        <f t="shared" ref="W63" si="26">SUM(W64:W65)</f>
        <v>91.18932253040218</v>
      </c>
      <c r="DA63" s="130" t="s">
        <v>1628</v>
      </c>
    </row>
    <row r="64" spans="1:105" ht="12" customHeight="1" x14ac:dyDescent="0.25">
      <c r="A64" s="97" t="s">
        <v>217</v>
      </c>
      <c r="B64" s="98">
        <v>46.618710950460809</v>
      </c>
      <c r="C64" s="98">
        <v>50.150726769115821</v>
      </c>
      <c r="D64" s="98">
        <v>54.026884504100373</v>
      </c>
      <c r="E64" s="98">
        <v>67.915624412289645</v>
      </c>
      <c r="F64" s="98">
        <v>76.611744757480722</v>
      </c>
      <c r="G64" s="98">
        <v>78.973986684810782</v>
      </c>
      <c r="H64" s="98">
        <v>72.465504672521163</v>
      </c>
      <c r="I64" s="98">
        <v>66.943761766639426</v>
      </c>
      <c r="J64" s="98">
        <v>80.058750861754348</v>
      </c>
      <c r="K64" s="98">
        <v>82.937535357036992</v>
      </c>
      <c r="L64" s="98">
        <v>90.147249477030968</v>
      </c>
      <c r="M64" s="98">
        <v>88.685643724295019</v>
      </c>
      <c r="N64" s="98">
        <v>91.408127635360344</v>
      </c>
      <c r="O64" s="98">
        <v>89.408679059917191</v>
      </c>
      <c r="P64" s="98">
        <v>66.467058344947134</v>
      </c>
      <c r="Q64" s="98">
        <v>80.31906129433662</v>
      </c>
      <c r="R64" s="98">
        <v>90.402213043258385</v>
      </c>
      <c r="S64" s="98">
        <v>93.597914471344424</v>
      </c>
      <c r="T64" s="98">
        <v>86.307182763610342</v>
      </c>
      <c r="U64" s="98">
        <v>82.345217250041941</v>
      </c>
      <c r="V64" s="98">
        <v>82.370859000410917</v>
      </c>
      <c r="W64" s="98">
        <v>89.881450932467246</v>
      </c>
      <c r="DA64" s="63" t="s">
        <v>1629</v>
      </c>
    </row>
    <row r="65" spans="1:105" ht="12" customHeight="1" x14ac:dyDescent="0.25">
      <c r="A65" s="97" t="s">
        <v>53</v>
      </c>
      <c r="B65" s="98">
        <v>0.59448089275741822</v>
      </c>
      <c r="C65" s="98">
        <v>0.63382511313099543</v>
      </c>
      <c r="D65" s="98">
        <v>0.69697560274596848</v>
      </c>
      <c r="E65" s="98">
        <v>0.89483932573461367</v>
      </c>
      <c r="F65" s="98">
        <v>1.0229013698766496</v>
      </c>
      <c r="G65" s="98">
        <v>1.0302423082576297</v>
      </c>
      <c r="H65" s="98">
        <v>0.95278614782713122</v>
      </c>
      <c r="I65" s="98">
        <v>0.86364221185582357</v>
      </c>
      <c r="J65" s="98">
        <v>1.0559503342825756</v>
      </c>
      <c r="K65" s="98">
        <v>1.1061379914944511</v>
      </c>
      <c r="L65" s="98">
        <v>1.2108980134907998</v>
      </c>
      <c r="M65" s="98">
        <v>1.1987613666978265</v>
      </c>
      <c r="N65" s="98">
        <v>1.2409609729368556</v>
      </c>
      <c r="O65" s="98">
        <v>1.2201396784715735</v>
      </c>
      <c r="P65" s="98">
        <v>0.89991002306690115</v>
      </c>
      <c r="Q65" s="98">
        <v>1.0989175987959638</v>
      </c>
      <c r="R65" s="98">
        <v>1.253197241263821</v>
      </c>
      <c r="S65" s="98">
        <v>1.3159740707215275</v>
      </c>
      <c r="T65" s="98">
        <v>1.223528005799976</v>
      </c>
      <c r="U65" s="98">
        <v>1.174219389715357</v>
      </c>
      <c r="V65" s="98">
        <v>1.1833882579332728</v>
      </c>
      <c r="W65" s="98">
        <v>1.3078715979349365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2.5376448729689371E-2</v>
      </c>
      <c r="C66" s="122">
        <f t="shared" si="27"/>
        <v>3.1934887493618433E-2</v>
      </c>
      <c r="D66" s="122">
        <f t="shared" si="27"/>
        <v>4.6665114251783199E-2</v>
      </c>
      <c r="E66" s="122">
        <f t="shared" si="27"/>
        <v>0.1310360483610781</v>
      </c>
      <c r="F66" s="122">
        <f t="shared" si="27"/>
        <v>9.0974039825749906E-2</v>
      </c>
      <c r="G66" s="122">
        <f t="shared" si="27"/>
        <v>0.12217255946098968</v>
      </c>
      <c r="H66" s="122">
        <f t="shared" si="27"/>
        <v>0.18114991745741474</v>
      </c>
      <c r="I66" s="122">
        <f t="shared" si="27"/>
        <v>0.19006115095945114</v>
      </c>
      <c r="J66" s="122">
        <f t="shared" si="27"/>
        <v>0.21818068699280235</v>
      </c>
      <c r="K66" s="122">
        <f t="shared" si="27"/>
        <v>0.25086768282406879</v>
      </c>
      <c r="L66" s="122">
        <f t="shared" si="27"/>
        <v>0.32924503175030667</v>
      </c>
      <c r="M66" s="122">
        <f t="shared" si="27"/>
        <v>0.36012018338746599</v>
      </c>
      <c r="N66" s="122">
        <f t="shared" si="27"/>
        <v>0.64304093730476808</v>
      </c>
      <c r="O66" s="122">
        <f t="shared" si="27"/>
        <v>0.61926034258315987</v>
      </c>
      <c r="P66" s="122">
        <f t="shared" si="27"/>
        <v>0.23889169669225327</v>
      </c>
      <c r="Q66" s="122">
        <f t="shared" si="27"/>
        <v>0.73081232365804705</v>
      </c>
      <c r="R66" s="122">
        <f t="shared" si="27"/>
        <v>0.46514679195182473</v>
      </c>
      <c r="S66" s="122">
        <f t="shared" si="27"/>
        <v>0.84795664102000023</v>
      </c>
      <c r="T66" s="122">
        <f t="shared" si="27"/>
        <v>0.66824038830186139</v>
      </c>
      <c r="U66" s="122">
        <f t="shared" si="27"/>
        <v>0.88594669478294563</v>
      </c>
      <c r="V66" s="122">
        <f t="shared" si="27"/>
        <v>0.63164605949608421</v>
      </c>
      <c r="W66" s="122">
        <f t="shared" si="27"/>
        <v>1.0608309500003399</v>
      </c>
      <c r="DA66" s="130" t="s">
        <v>1631</v>
      </c>
    </row>
    <row r="67" spans="1:105" ht="12" customHeight="1" x14ac:dyDescent="0.25">
      <c r="A67" s="97" t="s">
        <v>53</v>
      </c>
      <c r="B67" s="98">
        <v>2.5376448729689371E-2</v>
      </c>
      <c r="C67" s="98">
        <v>3.1934887493618433E-2</v>
      </c>
      <c r="D67" s="98">
        <v>4.6665114251783199E-2</v>
      </c>
      <c r="E67" s="98">
        <v>0.1310360483610781</v>
      </c>
      <c r="F67" s="98">
        <v>9.0974039825749906E-2</v>
      </c>
      <c r="G67" s="98">
        <v>0.12217255946098968</v>
      </c>
      <c r="H67" s="98">
        <v>0.18114991745741474</v>
      </c>
      <c r="I67" s="98">
        <v>0.19006115095945114</v>
      </c>
      <c r="J67" s="98">
        <v>0.21818068699280235</v>
      </c>
      <c r="K67" s="98">
        <v>0.25086768282406879</v>
      </c>
      <c r="L67" s="98">
        <v>0.32924503175030667</v>
      </c>
      <c r="M67" s="98">
        <v>0.36012018338746599</v>
      </c>
      <c r="N67" s="98">
        <v>0.64304093730476808</v>
      </c>
      <c r="O67" s="98">
        <v>0.61926034258315987</v>
      </c>
      <c r="P67" s="98">
        <v>0.23889169669225327</v>
      </c>
      <c r="Q67" s="98">
        <v>0.73081232365804705</v>
      </c>
      <c r="R67" s="98">
        <v>0.46514679195182473</v>
      </c>
      <c r="S67" s="98">
        <v>0.84795664102000023</v>
      </c>
      <c r="T67" s="98">
        <v>0.66824038830186139</v>
      </c>
      <c r="U67" s="98">
        <v>0.88594669478294563</v>
      </c>
      <c r="V67" s="98">
        <v>0.63164605949608421</v>
      </c>
      <c r="W67" s="98">
        <v>1.0608309500003399</v>
      </c>
      <c r="DA67" s="63" t="s">
        <v>1632</v>
      </c>
    </row>
    <row r="68" spans="1:105" ht="12" customHeight="1" x14ac:dyDescent="0.25">
      <c r="A68" s="121" t="s">
        <v>55</v>
      </c>
      <c r="B68" s="122">
        <v>9.4014157923006536</v>
      </c>
      <c r="C68" s="122">
        <v>8.8385660415736442</v>
      </c>
      <c r="D68" s="122">
        <v>10.995658213982381</v>
      </c>
      <c r="E68" s="122">
        <v>13.725879883231256</v>
      </c>
      <c r="F68" s="122">
        <v>16.471126149174882</v>
      </c>
      <c r="G68" s="122">
        <v>14.668999023215086</v>
      </c>
      <c r="H68" s="122">
        <v>16.370362196186086</v>
      </c>
      <c r="I68" s="122">
        <v>14.168676717877801</v>
      </c>
      <c r="J68" s="122">
        <v>17.225363510400932</v>
      </c>
      <c r="K68" s="122">
        <v>18.909373372945904</v>
      </c>
      <c r="L68" s="122">
        <v>19.482693135927118</v>
      </c>
      <c r="M68" s="122">
        <v>20.236342099851793</v>
      </c>
      <c r="N68" s="122">
        <v>21.098229979296992</v>
      </c>
      <c r="O68" s="122">
        <v>20.431375645015237</v>
      </c>
      <c r="P68" s="122">
        <v>18.097374579287788</v>
      </c>
      <c r="Q68" s="122">
        <v>18.937968815086816</v>
      </c>
      <c r="R68" s="122">
        <v>20.495886580604331</v>
      </c>
      <c r="S68" s="122">
        <v>21.643185022938074</v>
      </c>
      <c r="T68" s="122">
        <v>21.074569147053214</v>
      </c>
      <c r="U68" s="122">
        <v>20.044055867119557</v>
      </c>
      <c r="V68" s="122">
        <v>18.323074192542535</v>
      </c>
      <c r="W68" s="122">
        <v>18.227102431416295</v>
      </c>
      <c r="DA68" s="130" t="s">
        <v>1633</v>
      </c>
    </row>
    <row r="69" spans="1:105" ht="12" customHeight="1" x14ac:dyDescent="0.25">
      <c r="A69" s="97" t="s">
        <v>134</v>
      </c>
      <c r="B69" s="98">
        <v>9.1121797627819987</v>
      </c>
      <c r="C69" s="98">
        <v>8.5505093803717926</v>
      </c>
      <c r="D69" s="98">
        <v>10.654416931847624</v>
      </c>
      <c r="E69" s="98">
        <v>13.30475464364225</v>
      </c>
      <c r="F69" s="98">
        <v>15.988243086763726</v>
      </c>
      <c r="G69" s="98">
        <v>14.215659260740768</v>
      </c>
      <c r="H69" s="98">
        <v>15.868743908059669</v>
      </c>
      <c r="I69" s="98">
        <v>13.687840113779803</v>
      </c>
      <c r="J69" s="98">
        <v>16.656776072568256</v>
      </c>
      <c r="K69" s="98">
        <v>18.291329950899311</v>
      </c>
      <c r="L69" s="98">
        <v>18.853189306774322</v>
      </c>
      <c r="M69" s="98">
        <v>19.583248202263416</v>
      </c>
      <c r="N69" s="98">
        <v>20.452191247545013</v>
      </c>
      <c r="O69" s="98">
        <v>19.753492807297768</v>
      </c>
      <c r="P69" s="98">
        <v>17.360578408711756</v>
      </c>
      <c r="Q69" s="98">
        <v>18.12130311922256</v>
      </c>
      <c r="R69" s="98">
        <v>19.60672754946625</v>
      </c>
      <c r="S69" s="98">
        <v>20.648876839817358</v>
      </c>
      <c r="T69" s="98">
        <v>19.992413332295065</v>
      </c>
      <c r="U69" s="98">
        <v>18.936348206103975</v>
      </c>
      <c r="V69" s="98">
        <v>17.258281154507252</v>
      </c>
      <c r="W69" s="98">
        <v>17.202072219009182</v>
      </c>
      <c r="DA69" s="63" t="s">
        <v>1634</v>
      </c>
    </row>
    <row r="70" spans="1:105" ht="12" customHeight="1" x14ac:dyDescent="0.25">
      <c r="A70" s="97" t="s">
        <v>133</v>
      </c>
      <c r="B70" s="98">
        <v>1.6801034958208221E-2</v>
      </c>
      <c r="C70" s="98">
        <v>1.5336857964902528E-2</v>
      </c>
      <c r="D70" s="98">
        <v>2.0815340802075651E-2</v>
      </c>
      <c r="E70" s="98">
        <v>2.7548053241565413E-2</v>
      </c>
      <c r="F70" s="98">
        <v>3.5435042312786595E-2</v>
      </c>
      <c r="G70" s="98">
        <v>2.9860053729107536E-2</v>
      </c>
      <c r="H70" s="98">
        <v>3.3382413761130166E-2</v>
      </c>
      <c r="I70" s="98">
        <v>2.6174234314264005E-2</v>
      </c>
      <c r="J70" s="98">
        <v>3.373427221203687E-2</v>
      </c>
      <c r="K70" s="98">
        <v>4.5582292393860808E-2</v>
      </c>
      <c r="L70" s="98">
        <v>4.9815874366378549E-2</v>
      </c>
      <c r="M70" s="98">
        <v>5.6067443707070966E-2</v>
      </c>
      <c r="N70" s="98">
        <v>6.8793465151734817E-2</v>
      </c>
      <c r="O70" s="98">
        <v>6.7905571208062315E-2</v>
      </c>
      <c r="P70" s="98">
        <v>5.9150305458260458E-2</v>
      </c>
      <c r="Q70" s="98">
        <v>5.8642249017996209E-2</v>
      </c>
      <c r="R70" s="98">
        <v>6.5778642661534686E-2</v>
      </c>
      <c r="S70" s="98">
        <v>7.0937751310329894E-2</v>
      </c>
      <c r="T70" s="98">
        <v>6.8164187656237107E-2</v>
      </c>
      <c r="U70" s="98">
        <v>6.1950897214616843E-2</v>
      </c>
      <c r="V70" s="98">
        <v>5.4841632154990515E-2</v>
      </c>
      <c r="W70" s="98">
        <v>5.5264952510601831E-2</v>
      </c>
      <c r="DA70" s="63" t="s">
        <v>1635</v>
      </c>
    </row>
    <row r="71" spans="1:105" ht="12" customHeight="1" x14ac:dyDescent="0.25">
      <c r="A71" s="100" t="s">
        <v>217</v>
      </c>
      <c r="B71" s="101">
        <v>8.1790472627413045E-3</v>
      </c>
      <c r="C71" s="101">
        <v>7.2935034881217772E-3</v>
      </c>
      <c r="D71" s="101">
        <v>1.0716656960450342E-2</v>
      </c>
      <c r="E71" s="101">
        <v>1.6557751393276126E-2</v>
      </c>
      <c r="F71" s="101">
        <v>2.1978689020442095E-2</v>
      </c>
      <c r="G71" s="101">
        <v>1.6714178426619507E-2</v>
      </c>
      <c r="H71" s="101">
        <v>1.9006068075162617E-2</v>
      </c>
      <c r="I71" s="101">
        <v>1.2806696574721086E-2</v>
      </c>
      <c r="J71" s="101">
        <v>1.6567123291423208E-2</v>
      </c>
      <c r="K71" s="101">
        <v>2.1565921590713046E-2</v>
      </c>
      <c r="L71" s="101">
        <v>2.2765194130718789E-2</v>
      </c>
      <c r="M71" s="101">
        <v>2.5942195440839162E-2</v>
      </c>
      <c r="N71" s="101">
        <v>3.1120777239919524E-2</v>
      </c>
      <c r="O71" s="101">
        <v>3.047899207221437E-2</v>
      </c>
      <c r="P71" s="101">
        <v>2.7529833669232878E-2</v>
      </c>
      <c r="Q71" s="101">
        <v>2.6941439314092153E-2</v>
      </c>
      <c r="R71" s="101">
        <v>2.9394173684047821E-2</v>
      </c>
      <c r="S71" s="101">
        <v>3.1416389229918747E-2</v>
      </c>
      <c r="T71" s="101">
        <v>3.0211871993790006E-2</v>
      </c>
      <c r="U71" s="101">
        <v>2.5972520351623469E-2</v>
      </c>
      <c r="V71" s="101">
        <v>2.2976019726051636E-2</v>
      </c>
      <c r="W71" s="101">
        <v>2.3933617416283672E-2</v>
      </c>
      <c r="DA71" s="131" t="s">
        <v>1636</v>
      </c>
    </row>
    <row r="72" spans="1:105" ht="12" customHeight="1" x14ac:dyDescent="0.25">
      <c r="A72" s="103" t="s">
        <v>52</v>
      </c>
      <c r="B72" s="104">
        <v>8.6219876954669178E-3</v>
      </c>
      <c r="C72" s="104">
        <v>8.0433544767807511E-3</v>
      </c>
      <c r="D72" s="104">
        <v>1.009868384162531E-2</v>
      </c>
      <c r="E72" s="104">
        <v>1.0990301848289287E-2</v>
      </c>
      <c r="F72" s="104">
        <v>1.34563532923445E-2</v>
      </c>
      <c r="G72" s="104">
        <v>1.3145875302488031E-2</v>
      </c>
      <c r="H72" s="104">
        <v>1.4376345685967551E-2</v>
      </c>
      <c r="I72" s="104">
        <v>1.3367537739542919E-2</v>
      </c>
      <c r="J72" s="104">
        <v>1.7167148920613665E-2</v>
      </c>
      <c r="K72" s="104">
        <v>2.4016370803147762E-2</v>
      </c>
      <c r="L72" s="104">
        <v>2.7050680235659756E-2</v>
      </c>
      <c r="M72" s="104">
        <v>3.0125248266231801E-2</v>
      </c>
      <c r="N72" s="104">
        <v>3.76726879118153E-2</v>
      </c>
      <c r="O72" s="104">
        <v>3.7426579135847945E-2</v>
      </c>
      <c r="P72" s="104">
        <v>3.1620471789027577E-2</v>
      </c>
      <c r="Q72" s="104">
        <v>3.1700809703904057E-2</v>
      </c>
      <c r="R72" s="104">
        <v>3.6384468977486865E-2</v>
      </c>
      <c r="S72" s="104">
        <v>3.9521362080411147E-2</v>
      </c>
      <c r="T72" s="104">
        <v>3.7952315662447098E-2</v>
      </c>
      <c r="U72" s="104">
        <v>3.5978376862993378E-2</v>
      </c>
      <c r="V72" s="104">
        <v>3.1865612428938879E-2</v>
      </c>
      <c r="W72" s="104">
        <v>3.1331335094318159E-2</v>
      </c>
      <c r="DA72" s="132" t="s">
        <v>1637</v>
      </c>
    </row>
    <row r="73" spans="1:105" ht="12" customHeight="1" x14ac:dyDescent="0.25">
      <c r="A73" s="106" t="s">
        <v>122</v>
      </c>
      <c r="B73" s="101">
        <v>0.22382122783586153</v>
      </c>
      <c r="C73" s="101">
        <v>0.22228248199456938</v>
      </c>
      <c r="D73" s="101">
        <v>0.25867937093512411</v>
      </c>
      <c r="E73" s="101">
        <v>0.31318388329571728</v>
      </c>
      <c r="F73" s="101">
        <v>0.35525811097153981</v>
      </c>
      <c r="G73" s="101">
        <v>0.3371242932644376</v>
      </c>
      <c r="H73" s="101">
        <v>0.37404907111974905</v>
      </c>
      <c r="I73" s="101">
        <v>0.36373631789538718</v>
      </c>
      <c r="J73" s="101">
        <v>0.42823933615658283</v>
      </c>
      <c r="K73" s="101">
        <v>0.43662625096384722</v>
      </c>
      <c r="L73" s="101">
        <v>0.43777093631478836</v>
      </c>
      <c r="M73" s="101">
        <v>0.43957908668274998</v>
      </c>
      <c r="N73" s="101">
        <v>0.41427881972207942</v>
      </c>
      <c r="O73" s="101">
        <v>0.43565482375057046</v>
      </c>
      <c r="P73" s="101">
        <v>0.48004039598698151</v>
      </c>
      <c r="Q73" s="101">
        <v>0.54534984087813532</v>
      </c>
      <c r="R73" s="101">
        <v>0.59443289113924025</v>
      </c>
      <c r="S73" s="101">
        <v>0.66511148458356883</v>
      </c>
      <c r="T73" s="101">
        <v>0.72807952369703866</v>
      </c>
      <c r="U73" s="101">
        <v>0.75979707224863435</v>
      </c>
      <c r="V73" s="101">
        <v>0.7361551611777345</v>
      </c>
      <c r="W73" s="101">
        <v>0.70513657779929484</v>
      </c>
      <c r="DA73" s="131" t="s">
        <v>1638</v>
      </c>
    </row>
    <row r="74" spans="1:105" ht="12" customHeight="1" x14ac:dyDescent="0.25">
      <c r="A74" s="107" t="s">
        <v>121</v>
      </c>
      <c r="B74" s="104">
        <v>4.8613766724585471E-2</v>
      </c>
      <c r="C74" s="104">
        <v>5.0437321242380123E-2</v>
      </c>
      <c r="D74" s="104">
        <v>6.174657039755721E-2</v>
      </c>
      <c r="E74" s="104">
        <v>8.0393303051723958E-2</v>
      </c>
      <c r="F74" s="104">
        <v>9.2189909126829644E-2</v>
      </c>
      <c r="G74" s="104">
        <v>8.6355415480773273E-2</v>
      </c>
      <c r="H74" s="104">
        <v>9.418680324553938E-2</v>
      </c>
      <c r="I74" s="104">
        <v>9.0926051888346973E-2</v>
      </c>
      <c r="J74" s="104">
        <v>0.10661382946405448</v>
      </c>
      <c r="K74" s="104">
        <v>0.13583487868888466</v>
      </c>
      <c r="L74" s="104">
        <v>0.14191701847163041</v>
      </c>
      <c r="M74" s="104">
        <v>0.15744736719855656</v>
      </c>
      <c r="N74" s="104">
        <v>0.16296644687816408</v>
      </c>
      <c r="O74" s="104">
        <v>0.17432244275883557</v>
      </c>
      <c r="P74" s="104">
        <v>0.19760546913078975</v>
      </c>
      <c r="Q74" s="104">
        <v>0.2126736059681244</v>
      </c>
      <c r="R74" s="104">
        <v>0.22894749733730535</v>
      </c>
      <c r="S74" s="104">
        <v>0.25825894722681675</v>
      </c>
      <c r="T74" s="104">
        <v>0.28591210340487561</v>
      </c>
      <c r="U74" s="104">
        <v>0.28595969155232914</v>
      </c>
      <c r="V74" s="104">
        <v>0.27379624470255925</v>
      </c>
      <c r="W74" s="104">
        <v>0.26462868209721768</v>
      </c>
      <c r="DA74" s="132" t="s">
        <v>1639</v>
      </c>
    </row>
    <row r="75" spans="1:105" ht="12" customHeight="1" x14ac:dyDescent="0.25">
      <c r="A75" s="108" t="s">
        <v>53</v>
      </c>
      <c r="B75" s="98">
        <v>2.1422492267899492E-2</v>
      </c>
      <c r="C75" s="98">
        <v>2.1691436628118694E-2</v>
      </c>
      <c r="D75" s="98">
        <v>2.9173097433986956E-2</v>
      </c>
      <c r="E75" s="98">
        <v>4.5241564755764657E-2</v>
      </c>
      <c r="F75" s="98">
        <v>5.3945460664854457E-2</v>
      </c>
      <c r="G75" s="98">
        <v>4.525881155361744E-2</v>
      </c>
      <c r="H75" s="98">
        <v>5.0352174861442507E-2</v>
      </c>
      <c r="I75" s="98">
        <v>4.1392546979167603E-2</v>
      </c>
      <c r="J75" s="98">
        <v>4.9221487265104974E-2</v>
      </c>
      <c r="K75" s="98">
        <v>6.1030316799122367E-2</v>
      </c>
      <c r="L75" s="98">
        <v>6.186570881644677E-2</v>
      </c>
      <c r="M75" s="98">
        <v>7.0074699273971308E-2</v>
      </c>
      <c r="N75" s="98">
        <v>7.1404688213482961E-2</v>
      </c>
      <c r="O75" s="98">
        <v>7.5961422187588473E-2</v>
      </c>
      <c r="P75" s="98">
        <v>8.9163686635322759E-2</v>
      </c>
      <c r="Q75" s="98">
        <v>9.4227480970791394E-2</v>
      </c>
      <c r="R75" s="98">
        <v>9.904904076854483E-2</v>
      </c>
      <c r="S75" s="98">
        <v>0.11118658019961909</v>
      </c>
      <c r="T75" s="98">
        <v>0.1235078053740572</v>
      </c>
      <c r="U75" s="98">
        <v>0.11656981732397703</v>
      </c>
      <c r="V75" s="98">
        <v>0.11144925299764147</v>
      </c>
      <c r="W75" s="98">
        <v>0.11189181575374958</v>
      </c>
      <c r="DA75" s="63" t="s">
        <v>1640</v>
      </c>
    </row>
    <row r="76" spans="1:105" ht="12" customHeight="1" x14ac:dyDescent="0.25">
      <c r="A76" s="108" t="s">
        <v>52</v>
      </c>
      <c r="B76" s="98">
        <v>2.7191274456685979E-2</v>
      </c>
      <c r="C76" s="98">
        <v>2.8745884614261429E-2</v>
      </c>
      <c r="D76" s="98">
        <v>3.2573472963570257E-2</v>
      </c>
      <c r="E76" s="98">
        <v>3.5151738295959307E-2</v>
      </c>
      <c r="F76" s="98">
        <v>3.8244448461975181E-2</v>
      </c>
      <c r="G76" s="98">
        <v>4.1096603927155827E-2</v>
      </c>
      <c r="H76" s="98">
        <v>4.3834628384096866E-2</v>
      </c>
      <c r="I76" s="98">
        <v>4.953350490917937E-2</v>
      </c>
      <c r="J76" s="98">
        <v>5.7392342198949509E-2</v>
      </c>
      <c r="K76" s="98">
        <v>7.4804561889762283E-2</v>
      </c>
      <c r="L76" s="98">
        <v>8.0051309655183631E-2</v>
      </c>
      <c r="M76" s="98">
        <v>8.7372667924585271E-2</v>
      </c>
      <c r="N76" s="98">
        <v>9.1561758664681109E-2</v>
      </c>
      <c r="O76" s="98">
        <v>9.8361020571247099E-2</v>
      </c>
      <c r="P76" s="98">
        <v>0.10844178249546699</v>
      </c>
      <c r="Q76" s="98">
        <v>0.11844612499733299</v>
      </c>
      <c r="R76" s="98">
        <v>0.12989845656876053</v>
      </c>
      <c r="S76" s="98">
        <v>0.14707236702719767</v>
      </c>
      <c r="T76" s="98">
        <v>0.16240429803081841</v>
      </c>
      <c r="U76" s="98">
        <v>0.16938987422835214</v>
      </c>
      <c r="V76" s="98">
        <v>0.16234699170491776</v>
      </c>
      <c r="W76" s="98">
        <v>0.15273686634346811</v>
      </c>
      <c r="DA76" s="63" t="s">
        <v>1641</v>
      </c>
    </row>
    <row r="77" spans="1:105" ht="12" customHeight="1" x14ac:dyDescent="0.25">
      <c r="A77" s="121" t="s">
        <v>54</v>
      </c>
      <c r="B77" s="122">
        <v>2.9427786297594629</v>
      </c>
      <c r="C77" s="122">
        <v>3.2569244163327769</v>
      </c>
      <c r="D77" s="122">
        <v>3.7437983718728405</v>
      </c>
      <c r="E77" s="122">
        <v>5.1491599505635506</v>
      </c>
      <c r="F77" s="122">
        <v>5.5114342555269031</v>
      </c>
      <c r="G77" s="122">
        <v>5.3708038517851895</v>
      </c>
      <c r="H77" s="122">
        <v>5.1749531496191468</v>
      </c>
      <c r="I77" s="122">
        <v>4.7671937900487746</v>
      </c>
      <c r="J77" s="122">
        <v>5.6913324208709755</v>
      </c>
      <c r="K77" s="122">
        <v>4.9243968028999054</v>
      </c>
      <c r="L77" s="122">
        <v>4.8045808517975068</v>
      </c>
      <c r="M77" s="122">
        <v>5.0739782821902155</v>
      </c>
      <c r="N77" s="122">
        <v>5.4354518107132304</v>
      </c>
      <c r="O77" s="122">
        <v>5.3643477419353713</v>
      </c>
      <c r="P77" s="122">
        <v>4.9597775099069006</v>
      </c>
      <c r="Q77" s="122">
        <v>5.4690187760997091</v>
      </c>
      <c r="R77" s="122">
        <v>5.7159778257921543</v>
      </c>
      <c r="S77" s="122">
        <v>5.9174927397363293</v>
      </c>
      <c r="T77" s="122">
        <v>5.9441719216176514</v>
      </c>
      <c r="U77" s="122">
        <v>5.8408266272687781</v>
      </c>
      <c r="V77" s="122">
        <v>7.6098066937988822</v>
      </c>
      <c r="W77" s="122">
        <v>6.9131434345690419</v>
      </c>
      <c r="DA77" s="130" t="s">
        <v>1642</v>
      </c>
    </row>
    <row r="78" spans="1:105" ht="12" customHeight="1" x14ac:dyDescent="0.25">
      <c r="A78" s="97" t="s">
        <v>192</v>
      </c>
      <c r="B78" s="98">
        <v>2.8593825180843013</v>
      </c>
      <c r="C78" s="98">
        <v>3.1573344914782551</v>
      </c>
      <c r="D78" s="98">
        <v>3.6656775218808937</v>
      </c>
      <c r="E78" s="98">
        <v>5.0270356776275431</v>
      </c>
      <c r="F78" s="98">
        <v>5.4003894426594528</v>
      </c>
      <c r="G78" s="98">
        <v>5.2674145965721388</v>
      </c>
      <c r="H78" s="98">
        <v>5.0689293582227384</v>
      </c>
      <c r="I78" s="98">
        <v>4.6522380266174341</v>
      </c>
      <c r="J78" s="98">
        <v>5.5464957962122963</v>
      </c>
      <c r="K78" s="98">
        <v>4.8114776268787622</v>
      </c>
      <c r="L78" s="98">
        <v>4.6913274064147714</v>
      </c>
      <c r="M78" s="98">
        <v>4.9467823870290886</v>
      </c>
      <c r="N78" s="98">
        <v>5.30546489703441</v>
      </c>
      <c r="O78" s="98">
        <v>5.209756707350798</v>
      </c>
      <c r="P78" s="98">
        <v>4.7088918821473529</v>
      </c>
      <c r="Q78" s="98">
        <v>5.015067319955663</v>
      </c>
      <c r="R78" s="98">
        <v>4.9229721983376376</v>
      </c>
      <c r="S78" s="98">
        <v>4.775532626349503</v>
      </c>
      <c r="T78" s="98">
        <v>4.6150759529951184</v>
      </c>
      <c r="U78" s="98">
        <v>4.4521352823158615</v>
      </c>
      <c r="V78" s="98">
        <v>5.9530428967230256</v>
      </c>
      <c r="W78" s="98">
        <v>5.3443918983471805</v>
      </c>
      <c r="DA78" s="63" t="s">
        <v>1643</v>
      </c>
    </row>
    <row r="79" spans="1:105" ht="12" customHeight="1" x14ac:dyDescent="0.25">
      <c r="A79" s="109" t="s">
        <v>120</v>
      </c>
      <c r="B79" s="33">
        <v>8.3396111675161505E-2</v>
      </c>
      <c r="C79" s="33">
        <v>9.9589924854521936E-2</v>
      </c>
      <c r="D79" s="33">
        <v>7.8120849991946614E-2</v>
      </c>
      <c r="E79" s="33">
        <v>0.12212427293600725</v>
      </c>
      <c r="F79" s="33">
        <v>0.11104481286745063</v>
      </c>
      <c r="G79" s="33">
        <v>0.10338925521305042</v>
      </c>
      <c r="H79" s="33">
        <v>0.106023791396408</v>
      </c>
      <c r="I79" s="33">
        <v>0.11495576343134051</v>
      </c>
      <c r="J79" s="33">
        <v>0.14483662465867952</v>
      </c>
      <c r="K79" s="33">
        <v>0.11291917602114347</v>
      </c>
      <c r="L79" s="33">
        <v>0.11325344538273577</v>
      </c>
      <c r="M79" s="33">
        <v>0.12719589516112736</v>
      </c>
      <c r="N79" s="33">
        <v>0.12998691367882023</v>
      </c>
      <c r="O79" s="33">
        <v>0.15459103458457343</v>
      </c>
      <c r="P79" s="33">
        <v>0.25088562775954804</v>
      </c>
      <c r="Q79" s="33">
        <v>0.45395145614404619</v>
      </c>
      <c r="R79" s="33">
        <v>0.79300562745451675</v>
      </c>
      <c r="S79" s="33">
        <v>1.1419601133868265</v>
      </c>
      <c r="T79" s="33">
        <v>1.3290959686225328</v>
      </c>
      <c r="U79" s="33">
        <v>1.3886913449529164</v>
      </c>
      <c r="V79" s="33">
        <v>1.6567637970758571</v>
      </c>
      <c r="W79" s="33">
        <v>1.5687515362218614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506.59988432774065</v>
      </c>
      <c r="C81" s="117">
        <f t="shared" si="28"/>
        <v>600.80363611038615</v>
      </c>
      <c r="D81" s="117">
        <f t="shared" si="28"/>
        <v>482.65008241016255</v>
      </c>
      <c r="E81" s="117">
        <f t="shared" si="28"/>
        <v>517.33269368797539</v>
      </c>
      <c r="F81" s="117">
        <f t="shared" si="28"/>
        <v>499.37364478460859</v>
      </c>
      <c r="G81" s="117">
        <f t="shared" si="28"/>
        <v>602.59870866073481</v>
      </c>
      <c r="H81" s="117">
        <f t="shared" si="28"/>
        <v>542.46518647557059</v>
      </c>
      <c r="I81" s="117">
        <f t="shared" si="28"/>
        <v>621.65734492644287</v>
      </c>
      <c r="J81" s="117">
        <f t="shared" si="28"/>
        <v>608.05926965045182</v>
      </c>
      <c r="K81" s="117">
        <f t="shared" si="28"/>
        <v>591.04609819303107</v>
      </c>
      <c r="L81" s="117">
        <f t="shared" si="28"/>
        <v>602.29408037417545</v>
      </c>
      <c r="M81" s="117">
        <f t="shared" si="28"/>
        <v>609.79815425928302</v>
      </c>
      <c r="N81" s="117">
        <f t="shared" si="28"/>
        <v>598.05846852180991</v>
      </c>
      <c r="O81" s="117">
        <f t="shared" si="28"/>
        <v>616.59460225494911</v>
      </c>
      <c r="P81" s="117">
        <f t="shared" si="28"/>
        <v>516.59991223668055</v>
      </c>
      <c r="Q81" s="117">
        <f t="shared" si="28"/>
        <v>582.00241781816226</v>
      </c>
      <c r="R81" s="117">
        <f t="shared" ref="R81:V81" si="29">R82+R85+R87+R100</f>
        <v>582.89958713600458</v>
      </c>
      <c r="S81" s="117">
        <f t="shared" si="29"/>
        <v>552.92677672460752</v>
      </c>
      <c r="T81" s="117">
        <f t="shared" si="29"/>
        <v>494.22233717187697</v>
      </c>
      <c r="U81" s="117">
        <f t="shared" si="29"/>
        <v>466.51574520953142</v>
      </c>
      <c r="V81" s="117">
        <f t="shared" si="29"/>
        <v>465.22640318301256</v>
      </c>
      <c r="W81" s="117">
        <f t="shared" ref="W81" si="30">W82+W85+W87+W100</f>
        <v>513.06322479156108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412.64223893334247</v>
      </c>
      <c r="C82" s="122">
        <f t="shared" si="31"/>
        <v>501.75751072020483</v>
      </c>
      <c r="D82" s="122">
        <f t="shared" si="31"/>
        <v>388.80848463953077</v>
      </c>
      <c r="E82" s="122">
        <f t="shared" si="31"/>
        <v>417.26242797202269</v>
      </c>
      <c r="F82" s="122">
        <f t="shared" si="31"/>
        <v>400.58948723313586</v>
      </c>
      <c r="G82" s="122">
        <f t="shared" si="31"/>
        <v>497.53364627521671</v>
      </c>
      <c r="H82" s="122">
        <f t="shared" si="31"/>
        <v>430.55289174434182</v>
      </c>
      <c r="I82" s="122">
        <f t="shared" si="31"/>
        <v>502.58060635520445</v>
      </c>
      <c r="J82" s="122">
        <f t="shared" si="31"/>
        <v>487.87928855693048</v>
      </c>
      <c r="K82" s="122">
        <f t="shared" si="31"/>
        <v>472.87283224182744</v>
      </c>
      <c r="L82" s="122">
        <f t="shared" si="31"/>
        <v>485.66275878456133</v>
      </c>
      <c r="M82" s="122">
        <f t="shared" si="31"/>
        <v>488.0909094935339</v>
      </c>
      <c r="N82" s="122">
        <f t="shared" si="31"/>
        <v>474.63373810886719</v>
      </c>
      <c r="O82" s="122">
        <f t="shared" si="31"/>
        <v>491.5118977204985</v>
      </c>
      <c r="P82" s="122">
        <f t="shared" si="31"/>
        <v>397.49240743094276</v>
      </c>
      <c r="Q82" s="122">
        <f t="shared" si="31"/>
        <v>458.45930176153519</v>
      </c>
      <c r="R82" s="122">
        <f t="shared" ref="R82:V82" si="32">SUM(R83:R84)</f>
        <v>463.24670493890665</v>
      </c>
      <c r="S82" s="122">
        <f t="shared" si="32"/>
        <v>436.59509624983281</v>
      </c>
      <c r="T82" s="122">
        <f t="shared" si="32"/>
        <v>385.04440516742676</v>
      </c>
      <c r="U82" s="122">
        <f t="shared" si="32"/>
        <v>361.32936998730281</v>
      </c>
      <c r="V82" s="122">
        <f t="shared" si="32"/>
        <v>360.66990605917596</v>
      </c>
      <c r="W82" s="122">
        <f t="shared" ref="W82" si="33">SUM(W83:W84)</f>
        <v>407.70484531355618</v>
      </c>
      <c r="DA82" s="130" t="s">
        <v>1646</v>
      </c>
    </row>
    <row r="83" spans="1:105" ht="12" customHeight="1" x14ac:dyDescent="0.25">
      <c r="A83" s="97" t="s">
        <v>204</v>
      </c>
      <c r="B83" s="98">
        <v>410.7720799213995</v>
      </c>
      <c r="C83" s="98">
        <v>499.50335994151391</v>
      </c>
      <c r="D83" s="98">
        <v>387.04952319846467</v>
      </c>
      <c r="E83" s="98">
        <v>415.3536718522613</v>
      </c>
      <c r="F83" s="98">
        <v>398.73395085061003</v>
      </c>
      <c r="G83" s="98">
        <v>495.22800319858942</v>
      </c>
      <c r="H83" s="98">
        <v>428.496097501885</v>
      </c>
      <c r="I83" s="98">
        <v>500.17682770480866</v>
      </c>
      <c r="J83" s="98">
        <v>485.48417477915842</v>
      </c>
      <c r="K83" s="98">
        <v>470.50218010700911</v>
      </c>
      <c r="L83" s="98">
        <v>483.18294640298069</v>
      </c>
      <c r="M83" s="98">
        <v>485.55401261106323</v>
      </c>
      <c r="N83" s="98">
        <v>472.12182573803398</v>
      </c>
      <c r="O83" s="98">
        <v>488.86888793350528</v>
      </c>
      <c r="P83" s="98">
        <v>395.37339256711579</v>
      </c>
      <c r="Q83" s="98">
        <v>456.00397917263768</v>
      </c>
      <c r="R83" s="98">
        <v>460.75913346708705</v>
      </c>
      <c r="S83" s="98">
        <v>434.2442533677272</v>
      </c>
      <c r="T83" s="98">
        <v>382.96795643450872</v>
      </c>
      <c r="U83" s="98">
        <v>359.36852488774247</v>
      </c>
      <c r="V83" s="98">
        <v>358.68884589662775</v>
      </c>
      <c r="W83" s="98">
        <v>405.41787044998546</v>
      </c>
      <c r="DA83" s="63" t="s">
        <v>1647</v>
      </c>
    </row>
    <row r="84" spans="1:105" ht="12" customHeight="1" x14ac:dyDescent="0.25">
      <c r="A84" s="97" t="s">
        <v>53</v>
      </c>
      <c r="B84" s="98">
        <v>1.8701590119429494</v>
      </c>
      <c r="C84" s="98">
        <v>2.254150778690907</v>
      </c>
      <c r="D84" s="98">
        <v>1.7589614410661092</v>
      </c>
      <c r="E84" s="98">
        <v>1.9087561197613991</v>
      </c>
      <c r="F84" s="98">
        <v>1.8555363825258173</v>
      </c>
      <c r="G84" s="98">
        <v>2.3056430766273044</v>
      </c>
      <c r="H84" s="98">
        <v>2.0567942424568351</v>
      </c>
      <c r="I84" s="98">
        <v>2.4037786503958123</v>
      </c>
      <c r="J84" s="98">
        <v>2.3951137777720262</v>
      </c>
      <c r="K84" s="98">
        <v>2.3706521348183482</v>
      </c>
      <c r="L84" s="98">
        <v>2.479812381580663</v>
      </c>
      <c r="M84" s="98">
        <v>2.5368968824706641</v>
      </c>
      <c r="N84" s="98">
        <v>2.5119123708332283</v>
      </c>
      <c r="O84" s="98">
        <v>2.6430097869932379</v>
      </c>
      <c r="P84" s="98">
        <v>2.119014863826977</v>
      </c>
      <c r="Q84" s="98">
        <v>2.4553225888975128</v>
      </c>
      <c r="R84" s="98">
        <v>2.4875714718195789</v>
      </c>
      <c r="S84" s="98">
        <v>2.3508428821056322</v>
      </c>
      <c r="T84" s="98">
        <v>2.0764487329180188</v>
      </c>
      <c r="U84" s="98">
        <v>1.9608450995603668</v>
      </c>
      <c r="V84" s="98">
        <v>1.9810601625481812</v>
      </c>
      <c r="W84" s="98">
        <v>2.2869748635707019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0.18957474103964614</v>
      </c>
      <c r="C85" s="122">
        <f t="shared" si="34"/>
        <v>0.22739839368282405</v>
      </c>
      <c r="D85" s="122">
        <f t="shared" si="34"/>
        <v>0.27186898060329556</v>
      </c>
      <c r="E85" s="122">
        <f t="shared" si="34"/>
        <v>0.61957452271155511</v>
      </c>
      <c r="F85" s="122">
        <f t="shared" si="34"/>
        <v>0.35740938397536487</v>
      </c>
      <c r="G85" s="122">
        <f t="shared" si="34"/>
        <v>0.48758011875918128</v>
      </c>
      <c r="H85" s="122">
        <f t="shared" si="34"/>
        <v>0.80358712295468848</v>
      </c>
      <c r="I85" s="122">
        <f t="shared" si="34"/>
        <v>1.0565048815637357</v>
      </c>
      <c r="J85" s="122">
        <f t="shared" si="34"/>
        <v>1.2733244307337266</v>
      </c>
      <c r="K85" s="122">
        <f t="shared" si="34"/>
        <v>1.4668325447123336</v>
      </c>
      <c r="L85" s="122">
        <f t="shared" si="34"/>
        <v>1.8516266181030852</v>
      </c>
      <c r="M85" s="122">
        <f t="shared" si="34"/>
        <v>1.9896787995631773</v>
      </c>
      <c r="N85" s="122">
        <f t="shared" si="34"/>
        <v>3.5260779076479611</v>
      </c>
      <c r="O85" s="122">
        <f t="shared" si="34"/>
        <v>3.4187672695407381</v>
      </c>
      <c r="P85" s="122">
        <f t="shared" si="34"/>
        <v>1.3260309890348265</v>
      </c>
      <c r="Q85" s="122">
        <f t="shared" si="34"/>
        <v>3.9670220613405136</v>
      </c>
      <c r="R85" s="122">
        <f t="shared" si="34"/>
        <v>2.3201473054609165</v>
      </c>
      <c r="S85" s="122">
        <f t="shared" si="34"/>
        <v>3.677056909474008</v>
      </c>
      <c r="T85" s="122">
        <f t="shared" si="34"/>
        <v>2.5853854874286522</v>
      </c>
      <c r="U85" s="122">
        <f t="shared" si="34"/>
        <v>3.2032270900804773</v>
      </c>
      <c r="V85" s="122">
        <f t="shared" si="34"/>
        <v>2.2334768381351662</v>
      </c>
      <c r="W85" s="122">
        <f t="shared" si="34"/>
        <v>3.7436531886445539</v>
      </c>
      <c r="DA85" s="130" t="s">
        <v>1649</v>
      </c>
    </row>
    <row r="86" spans="1:105" ht="12" customHeight="1" x14ac:dyDescent="0.25">
      <c r="A86" s="97" t="s">
        <v>53</v>
      </c>
      <c r="B86" s="98">
        <v>0.18957474103964614</v>
      </c>
      <c r="C86" s="98">
        <v>0.22739839368282405</v>
      </c>
      <c r="D86" s="98">
        <v>0.27186898060329556</v>
      </c>
      <c r="E86" s="98">
        <v>0.61957452271155511</v>
      </c>
      <c r="F86" s="98">
        <v>0.35740938397536487</v>
      </c>
      <c r="G86" s="98">
        <v>0.48758011875918128</v>
      </c>
      <c r="H86" s="98">
        <v>0.80358712295468848</v>
      </c>
      <c r="I86" s="98">
        <v>1.0565048815637357</v>
      </c>
      <c r="J86" s="98">
        <v>1.2733244307337266</v>
      </c>
      <c r="K86" s="98">
        <v>1.4668325447123336</v>
      </c>
      <c r="L86" s="98">
        <v>1.8516266181030852</v>
      </c>
      <c r="M86" s="98">
        <v>1.9896787995631773</v>
      </c>
      <c r="N86" s="98">
        <v>3.5260779076479611</v>
      </c>
      <c r="O86" s="98">
        <v>3.4187672695407381</v>
      </c>
      <c r="P86" s="98">
        <v>1.3260309890348265</v>
      </c>
      <c r="Q86" s="98">
        <v>3.9670220613405136</v>
      </c>
      <c r="R86" s="98">
        <v>2.3201473054609165</v>
      </c>
      <c r="S86" s="98">
        <v>3.677056909474008</v>
      </c>
      <c r="T86" s="98">
        <v>2.5853854874286522</v>
      </c>
      <c r="U86" s="98">
        <v>3.2032270900804773</v>
      </c>
      <c r="V86" s="98">
        <v>2.2334768381351662</v>
      </c>
      <c r="W86" s="98">
        <v>3.7436531886445539</v>
      </c>
      <c r="DA86" s="63" t="s">
        <v>1650</v>
      </c>
    </row>
    <row r="87" spans="1:105" ht="12" customHeight="1" x14ac:dyDescent="0.25">
      <c r="A87" s="121" t="s">
        <v>55</v>
      </c>
      <c r="B87" s="122">
        <v>72.806559958215246</v>
      </c>
      <c r="C87" s="122">
        <v>74.68616295770093</v>
      </c>
      <c r="D87" s="122">
        <v>70.463035286529063</v>
      </c>
      <c r="E87" s="122">
        <v>73.722586374370749</v>
      </c>
      <c r="F87" s="122">
        <v>74.795789960947062</v>
      </c>
      <c r="G87" s="122">
        <v>77.957488020394777</v>
      </c>
      <c r="H87" s="122">
        <v>84.835147351578286</v>
      </c>
      <c r="I87" s="122">
        <v>89.4853863016601</v>
      </c>
      <c r="J87" s="122">
        <v>89.922066771431787</v>
      </c>
      <c r="K87" s="122">
        <v>92.256348529856638</v>
      </c>
      <c r="L87" s="122">
        <v>91.300365063515073</v>
      </c>
      <c r="M87" s="122">
        <v>95.400618795144027</v>
      </c>
      <c r="N87" s="122">
        <v>94.979704224415187</v>
      </c>
      <c r="O87" s="122">
        <v>96.104299672454729</v>
      </c>
      <c r="P87" s="122">
        <v>91.996562000134247</v>
      </c>
      <c r="Q87" s="122">
        <v>93.513808424118039</v>
      </c>
      <c r="R87" s="122">
        <v>91.622303517541752</v>
      </c>
      <c r="S87" s="122">
        <v>87.723837735889674</v>
      </c>
      <c r="T87" s="122">
        <v>82.679670959395011</v>
      </c>
      <c r="U87" s="122">
        <v>78.694610019818256</v>
      </c>
      <c r="V87" s="122">
        <v>72.631471560371949</v>
      </c>
      <c r="W87" s="122">
        <v>74.117094481614828</v>
      </c>
      <c r="DA87" s="130" t="s">
        <v>1651</v>
      </c>
    </row>
    <row r="88" spans="1:105" ht="12" customHeight="1" x14ac:dyDescent="0.25">
      <c r="A88" s="97" t="s">
        <v>132</v>
      </c>
      <c r="B88" s="98">
        <v>49.630437889877129</v>
      </c>
      <c r="C88" s="98">
        <v>52.300531443686864</v>
      </c>
      <c r="D88" s="98">
        <v>46.262450098584623</v>
      </c>
      <c r="E88" s="98">
        <v>48.78816470463196</v>
      </c>
      <c r="F88" s="98">
        <v>49.411669810846249</v>
      </c>
      <c r="G88" s="98">
        <v>52.503138615654748</v>
      </c>
      <c r="H88" s="98">
        <v>55.062386136151225</v>
      </c>
      <c r="I88" s="98">
        <v>59.471766758232498</v>
      </c>
      <c r="J88" s="98">
        <v>57.696738384022083</v>
      </c>
      <c r="K88" s="98">
        <v>58.600848129592833</v>
      </c>
      <c r="L88" s="98">
        <v>56.563968283686108</v>
      </c>
      <c r="M88" s="98">
        <v>59.370426909999203</v>
      </c>
      <c r="N88" s="98">
        <v>58.490240242945234</v>
      </c>
      <c r="O88" s="98">
        <v>59.312354951505377</v>
      </c>
      <c r="P88" s="98">
        <v>55.686280286789838</v>
      </c>
      <c r="Q88" s="98">
        <v>55.736128136453992</v>
      </c>
      <c r="R88" s="98">
        <v>54.705469905357923</v>
      </c>
      <c r="S88" s="98">
        <v>51.812440371794224</v>
      </c>
      <c r="T88" s="98">
        <v>47.770764595158866</v>
      </c>
      <c r="U88" s="98">
        <v>44.267164995380611</v>
      </c>
      <c r="V88" s="98">
        <v>40.303167030612137</v>
      </c>
      <c r="W88" s="98">
        <v>42.028333154272893</v>
      </c>
      <c r="DA88" s="63" t="s">
        <v>1652</v>
      </c>
    </row>
    <row r="89" spans="1:105" ht="12" customHeight="1" x14ac:dyDescent="0.25">
      <c r="A89" s="97" t="s">
        <v>131</v>
      </c>
      <c r="B89" s="98">
        <v>9.2972711960342999E-2</v>
      </c>
      <c r="C89" s="98">
        <v>0.11113788212726033</v>
      </c>
      <c r="D89" s="98">
        <v>9.4592266087457411E-2</v>
      </c>
      <c r="E89" s="98">
        <v>9.8623562207364679E-2</v>
      </c>
      <c r="F89" s="98">
        <v>9.6563910052026997E-2</v>
      </c>
      <c r="G89" s="98">
        <v>0.11092641677778284</v>
      </c>
      <c r="H89" s="98">
        <v>0.1096237440039016</v>
      </c>
      <c r="I89" s="98">
        <v>0.13057309782347865</v>
      </c>
      <c r="J89" s="98">
        <v>0.11774163536935855</v>
      </c>
      <c r="K89" s="98">
        <v>0.14780909132661835</v>
      </c>
      <c r="L89" s="98">
        <v>0.15226929565012004</v>
      </c>
      <c r="M89" s="98">
        <v>0.1812840548158319</v>
      </c>
      <c r="N89" s="98">
        <v>0.20373970894875543</v>
      </c>
      <c r="O89" s="98">
        <v>0.21961831156023215</v>
      </c>
      <c r="P89" s="98">
        <v>0.20131422881846678</v>
      </c>
      <c r="Q89" s="98">
        <v>0.19674348030419547</v>
      </c>
      <c r="R89" s="98">
        <v>0.19402493364746856</v>
      </c>
      <c r="S89" s="98">
        <v>0.18032787252782939</v>
      </c>
      <c r="T89" s="98">
        <v>0.16447031454069039</v>
      </c>
      <c r="U89" s="98">
        <v>0.1472523888585883</v>
      </c>
      <c r="V89" s="98">
        <v>0.12898562101255068</v>
      </c>
      <c r="W89" s="98">
        <v>0.14166826370121213</v>
      </c>
      <c r="DA89" s="63" t="s">
        <v>1653</v>
      </c>
    </row>
    <row r="90" spans="1:105" ht="12" customHeight="1" x14ac:dyDescent="0.25">
      <c r="A90" s="100" t="s">
        <v>204</v>
      </c>
      <c r="B90" s="101">
        <v>4.7725728588052789E-2</v>
      </c>
      <c r="C90" s="101">
        <v>5.4994597826299028E-2</v>
      </c>
      <c r="D90" s="101">
        <v>5.089469110524765E-2</v>
      </c>
      <c r="E90" s="101">
        <v>6.1707702603920694E-2</v>
      </c>
      <c r="F90" s="101">
        <v>6.2331479681867016E-2</v>
      </c>
      <c r="G90" s="101">
        <v>6.3516325780152955E-2</v>
      </c>
      <c r="H90" s="101">
        <v>6.3480386346550788E-2</v>
      </c>
      <c r="I90" s="101">
        <v>6.3473516984595107E-2</v>
      </c>
      <c r="J90" s="101">
        <v>5.7293261706317218E-2</v>
      </c>
      <c r="K90" s="101">
        <v>6.7956654480030562E-2</v>
      </c>
      <c r="L90" s="101">
        <v>6.6775960127780004E-2</v>
      </c>
      <c r="M90" s="101">
        <v>7.951099006772322E-2</v>
      </c>
      <c r="N90" s="101">
        <v>8.6572597410086091E-2</v>
      </c>
      <c r="O90" s="101">
        <v>9.2130574433289383E-2</v>
      </c>
      <c r="P90" s="101">
        <v>8.7771495000600247E-2</v>
      </c>
      <c r="Q90" s="101">
        <v>8.4618018127151612E-2</v>
      </c>
      <c r="R90" s="101">
        <v>8.1813939105609218E-2</v>
      </c>
      <c r="S90" s="101">
        <v>7.6090248249742823E-2</v>
      </c>
      <c r="T90" s="101">
        <v>6.9805768842283331E-2</v>
      </c>
      <c r="U90" s="101">
        <v>5.9050730233153825E-2</v>
      </c>
      <c r="V90" s="101">
        <v>5.1399702931247467E-2</v>
      </c>
      <c r="W90" s="101">
        <v>5.8033521947537317E-2</v>
      </c>
      <c r="DA90" s="131" t="s">
        <v>1654</v>
      </c>
    </row>
    <row r="91" spans="1:105" ht="12" customHeight="1" x14ac:dyDescent="0.25">
      <c r="A91" s="103" t="s">
        <v>52</v>
      </c>
      <c r="B91" s="104">
        <v>4.524698337229021E-2</v>
      </c>
      <c r="C91" s="104">
        <v>5.6143284300961313E-2</v>
      </c>
      <c r="D91" s="104">
        <v>4.3697574982209754E-2</v>
      </c>
      <c r="E91" s="104">
        <v>3.6915859603443978E-2</v>
      </c>
      <c r="F91" s="104">
        <v>3.423243037015998E-2</v>
      </c>
      <c r="G91" s="104">
        <v>4.741009099762989E-2</v>
      </c>
      <c r="H91" s="104">
        <v>4.6143357657350809E-2</v>
      </c>
      <c r="I91" s="104">
        <v>6.7099580838883524E-2</v>
      </c>
      <c r="J91" s="104">
        <v>6.0448373663041337E-2</v>
      </c>
      <c r="K91" s="104">
        <v>7.9852436846587799E-2</v>
      </c>
      <c r="L91" s="104">
        <v>8.5493335522340022E-2</v>
      </c>
      <c r="M91" s="104">
        <v>0.10177306474810868</v>
      </c>
      <c r="N91" s="104">
        <v>0.11716711153866932</v>
      </c>
      <c r="O91" s="104">
        <v>0.12748773712694275</v>
      </c>
      <c r="P91" s="104">
        <v>0.11354273381786655</v>
      </c>
      <c r="Q91" s="104">
        <v>0.11212546217704387</v>
      </c>
      <c r="R91" s="104">
        <v>0.11221099454185934</v>
      </c>
      <c r="S91" s="104">
        <v>0.10423762427808658</v>
      </c>
      <c r="T91" s="104">
        <v>9.4664545698407043E-2</v>
      </c>
      <c r="U91" s="104">
        <v>8.820165862543447E-2</v>
      </c>
      <c r="V91" s="104">
        <v>7.7585918081303218E-2</v>
      </c>
      <c r="W91" s="104">
        <v>8.3634741753674816E-2</v>
      </c>
      <c r="DA91" s="132" t="s">
        <v>1655</v>
      </c>
    </row>
    <row r="92" spans="1:105" ht="12" customHeight="1" x14ac:dyDescent="0.25">
      <c r="A92" s="106" t="s">
        <v>124</v>
      </c>
      <c r="B92" s="101">
        <v>3.5466205129023347</v>
      </c>
      <c r="C92" s="101">
        <v>3.255448877067594</v>
      </c>
      <c r="D92" s="101">
        <v>4.0919105317371711</v>
      </c>
      <c r="E92" s="101">
        <v>3.4848579534481057</v>
      </c>
      <c r="F92" s="101">
        <v>3.1060893923015556</v>
      </c>
      <c r="G92" s="101">
        <v>3.2579497581865891</v>
      </c>
      <c r="H92" s="101">
        <v>2.6418580792139776</v>
      </c>
      <c r="I92" s="101">
        <v>2.7224429920510174</v>
      </c>
      <c r="J92" s="101">
        <v>2.9139449769027297</v>
      </c>
      <c r="K92" s="101">
        <v>2.6707305485298236</v>
      </c>
      <c r="L92" s="101">
        <v>2.6101947524077125</v>
      </c>
      <c r="M92" s="101">
        <v>3.1008579607741709</v>
      </c>
      <c r="N92" s="101">
        <v>2.6224189631052117</v>
      </c>
      <c r="O92" s="101">
        <v>1.992583328815946</v>
      </c>
      <c r="P92" s="101">
        <v>1.5178387135511264</v>
      </c>
      <c r="Q92" s="101">
        <v>2.4076196931513549</v>
      </c>
      <c r="R92" s="101">
        <v>2.1503008813125146</v>
      </c>
      <c r="S92" s="101">
        <v>2.2211993411049935</v>
      </c>
      <c r="T92" s="101">
        <v>2.0272407946155093</v>
      </c>
      <c r="U92" s="101">
        <v>2.0234625786770137</v>
      </c>
      <c r="V92" s="101">
        <v>1.207383509427151</v>
      </c>
      <c r="W92" s="101">
        <v>1.6484806615710053</v>
      </c>
      <c r="DA92" s="131" t="s">
        <v>1656</v>
      </c>
    </row>
    <row r="93" spans="1:105" ht="12" customHeight="1" x14ac:dyDescent="0.25">
      <c r="A93" s="107" t="s">
        <v>123</v>
      </c>
      <c r="B93" s="104">
        <v>6.9234503291788641E-3</v>
      </c>
      <c r="C93" s="104">
        <v>6.0182381204613375E-3</v>
      </c>
      <c r="D93" s="104">
        <v>9.28276025721873E-3</v>
      </c>
      <c r="E93" s="104">
        <v>7.9606643319490612E-3</v>
      </c>
      <c r="F93" s="104">
        <v>6.5885400981734801E-3</v>
      </c>
      <c r="G93" s="104">
        <v>8.0222659849820618E-3</v>
      </c>
      <c r="H93" s="104">
        <v>5.4287251081004701E-3</v>
      </c>
      <c r="I93" s="104">
        <v>5.9521267622521315E-3</v>
      </c>
      <c r="J93" s="104">
        <v>6.4367009421473628E-3</v>
      </c>
      <c r="K93" s="104">
        <v>7.1763951434098538E-3</v>
      </c>
      <c r="L93" s="104">
        <v>7.0779670296012218E-3</v>
      </c>
      <c r="M93" s="104">
        <v>1.0684764492125257E-2</v>
      </c>
      <c r="N93" s="104">
        <v>9.7184664474244554E-3</v>
      </c>
      <c r="O93" s="104">
        <v>7.0242243547055097E-3</v>
      </c>
      <c r="P93" s="104">
        <v>5.2788388839704499E-3</v>
      </c>
      <c r="Q93" s="104">
        <v>8.8810619215494695E-3</v>
      </c>
      <c r="R93" s="104">
        <v>7.3831410498310397E-3</v>
      </c>
      <c r="S93" s="104">
        <v>7.7565812362191799E-3</v>
      </c>
      <c r="T93" s="104">
        <v>7.656220436698496E-3</v>
      </c>
      <c r="U93" s="104">
        <v>8.1315078103568438E-3</v>
      </c>
      <c r="V93" s="104">
        <v>5.0990416120426461E-3</v>
      </c>
      <c r="W93" s="104">
        <v>6.8766480666364021E-3</v>
      </c>
      <c r="DA93" s="132" t="s">
        <v>1657</v>
      </c>
    </row>
    <row r="94" spans="1:105" ht="12" customHeight="1" x14ac:dyDescent="0.25">
      <c r="A94" s="108" t="s">
        <v>50</v>
      </c>
      <c r="B94" s="98">
        <v>3.2502671223456946E-3</v>
      </c>
      <c r="C94" s="98">
        <v>2.7625121479434994E-3</v>
      </c>
      <c r="D94" s="98">
        <v>4.6663895185040305E-3</v>
      </c>
      <c r="E94" s="98">
        <v>4.7153415870830103E-3</v>
      </c>
      <c r="F94" s="98">
        <v>4.0479981219837917E-3</v>
      </c>
      <c r="G94" s="98">
        <v>4.4405558514564432E-3</v>
      </c>
      <c r="H94" s="98">
        <v>3.0568619118700904E-3</v>
      </c>
      <c r="I94" s="98">
        <v>2.874439533846699E-3</v>
      </c>
      <c r="J94" s="98">
        <v>3.1460159441726821E-3</v>
      </c>
      <c r="K94" s="98">
        <v>3.4024732252659218E-3</v>
      </c>
      <c r="L94" s="98">
        <v>3.2544950077508738E-3</v>
      </c>
      <c r="M94" s="98">
        <v>5.0234553089780155E-3</v>
      </c>
      <c r="N94" s="98">
        <v>4.4962498439329217E-3</v>
      </c>
      <c r="O94" s="98">
        <v>3.230636021872475E-3</v>
      </c>
      <c r="P94" s="98">
        <v>2.5182117997507498E-3</v>
      </c>
      <c r="Q94" s="98">
        <v>4.0792304632600905E-3</v>
      </c>
      <c r="R94" s="98">
        <v>3.2777054194864362E-3</v>
      </c>
      <c r="S94" s="98">
        <v>3.3759819767356335E-3</v>
      </c>
      <c r="T94" s="98">
        <v>3.3046006986288063E-3</v>
      </c>
      <c r="U94" s="98">
        <v>3.290123671282895E-3</v>
      </c>
      <c r="V94" s="98">
        <v>2.0644623550152719E-3</v>
      </c>
      <c r="W94" s="98">
        <v>2.8933290993214803E-3</v>
      </c>
      <c r="DA94" s="63" t="s">
        <v>1658</v>
      </c>
    </row>
    <row r="95" spans="1:105" ht="12" customHeight="1" x14ac:dyDescent="0.25">
      <c r="A95" s="108" t="s">
        <v>52</v>
      </c>
      <c r="B95" s="98">
        <v>3.6731832068331691E-3</v>
      </c>
      <c r="C95" s="98">
        <v>3.2557259725178381E-3</v>
      </c>
      <c r="D95" s="98">
        <v>4.6163707387146995E-3</v>
      </c>
      <c r="E95" s="98">
        <v>3.2453227448660505E-3</v>
      </c>
      <c r="F95" s="98">
        <v>2.540541976189688E-3</v>
      </c>
      <c r="G95" s="98">
        <v>3.581710133525619E-3</v>
      </c>
      <c r="H95" s="98">
        <v>2.3718631962303797E-3</v>
      </c>
      <c r="I95" s="98">
        <v>3.0776872284054325E-3</v>
      </c>
      <c r="J95" s="98">
        <v>3.2906849979746806E-3</v>
      </c>
      <c r="K95" s="98">
        <v>3.7739219181439315E-3</v>
      </c>
      <c r="L95" s="98">
        <v>3.8234720218503484E-3</v>
      </c>
      <c r="M95" s="98">
        <v>5.6613091831472419E-3</v>
      </c>
      <c r="N95" s="98">
        <v>5.2222166034915337E-3</v>
      </c>
      <c r="O95" s="98">
        <v>3.7935883328330347E-3</v>
      </c>
      <c r="P95" s="98">
        <v>2.7606270842197001E-3</v>
      </c>
      <c r="Q95" s="98">
        <v>4.801831458289379E-3</v>
      </c>
      <c r="R95" s="98">
        <v>4.1054356303446039E-3</v>
      </c>
      <c r="S95" s="98">
        <v>4.3805992594835464E-3</v>
      </c>
      <c r="T95" s="98">
        <v>4.3516197380696897E-3</v>
      </c>
      <c r="U95" s="98">
        <v>4.8413841390739492E-3</v>
      </c>
      <c r="V95" s="98">
        <v>3.0345792570273741E-3</v>
      </c>
      <c r="W95" s="98">
        <v>3.9833189673149213E-3</v>
      </c>
      <c r="DA95" s="63" t="s">
        <v>1659</v>
      </c>
    </row>
    <row r="96" spans="1:105" ht="12" customHeight="1" x14ac:dyDescent="0.25">
      <c r="A96" s="106" t="s">
        <v>122</v>
      </c>
      <c r="B96" s="101">
        <v>16.044479797194274</v>
      </c>
      <c r="C96" s="101">
        <v>15.514376321245413</v>
      </c>
      <c r="D96" s="101">
        <v>16.191355407228677</v>
      </c>
      <c r="E96" s="101">
        <v>17.060452731794225</v>
      </c>
      <c r="F96" s="101">
        <v>17.659826461764979</v>
      </c>
      <c r="G96" s="101">
        <v>17.605028428772481</v>
      </c>
      <c r="H96" s="101">
        <v>21.703599401992282</v>
      </c>
      <c r="I96" s="101">
        <v>21.820188336558687</v>
      </c>
      <c r="J96" s="101">
        <v>23.465228157828275</v>
      </c>
      <c r="K96" s="101">
        <v>23.733437174893414</v>
      </c>
      <c r="L96" s="101">
        <v>24.3810579509476</v>
      </c>
      <c r="M96" s="101">
        <v>24.363815112063097</v>
      </c>
      <c r="N96" s="101">
        <v>24.221833384397556</v>
      </c>
      <c r="O96" s="101">
        <v>24.63738429085997</v>
      </c>
      <c r="P96" s="101">
        <v>24.303526011015848</v>
      </c>
      <c r="Q96" s="101">
        <v>24.975387901335331</v>
      </c>
      <c r="R96" s="101">
        <v>24.70056443664021</v>
      </c>
      <c r="S96" s="101">
        <v>24.015247151017974</v>
      </c>
      <c r="T96" s="101">
        <v>23.423378563716977</v>
      </c>
      <c r="U96" s="101">
        <v>23.49585476170483</v>
      </c>
      <c r="V96" s="101">
        <v>22.717012489424867</v>
      </c>
      <c r="W96" s="101">
        <v>22.13761548843005</v>
      </c>
      <c r="DA96" s="131" t="s">
        <v>1660</v>
      </c>
    </row>
    <row r="97" spans="1:105" ht="12" customHeight="1" x14ac:dyDescent="0.25">
      <c r="A97" s="107" t="s">
        <v>121</v>
      </c>
      <c r="B97" s="104">
        <v>3.4851255959519918</v>
      </c>
      <c r="C97" s="104">
        <v>3.4986501954533429</v>
      </c>
      <c r="D97" s="104">
        <v>3.8134442226339225</v>
      </c>
      <c r="E97" s="104">
        <v>4.2825267579571449</v>
      </c>
      <c r="F97" s="104">
        <v>4.5150518458840931</v>
      </c>
      <c r="G97" s="104">
        <v>4.4724225350181985</v>
      </c>
      <c r="H97" s="104">
        <v>5.3122512651087916</v>
      </c>
      <c r="I97" s="104">
        <v>5.3344629902321659</v>
      </c>
      <c r="J97" s="104">
        <v>5.7219769163672032</v>
      </c>
      <c r="K97" s="104">
        <v>7.0963471903705395</v>
      </c>
      <c r="L97" s="104">
        <v>7.5857968137939302</v>
      </c>
      <c r="M97" s="104">
        <v>8.3735499929996031</v>
      </c>
      <c r="N97" s="104">
        <v>9.4317534585710039</v>
      </c>
      <c r="O97" s="104">
        <v>9.9353345653585023</v>
      </c>
      <c r="P97" s="104">
        <v>10.282323921075012</v>
      </c>
      <c r="Q97" s="104">
        <v>10.189048150951617</v>
      </c>
      <c r="R97" s="104">
        <v>9.8645602195338018</v>
      </c>
      <c r="S97" s="104">
        <v>9.4868664182084395</v>
      </c>
      <c r="T97" s="104">
        <v>9.2861604709262622</v>
      </c>
      <c r="U97" s="104">
        <v>8.7527437873868585</v>
      </c>
      <c r="V97" s="104">
        <v>8.2698238682832006</v>
      </c>
      <c r="W97" s="104">
        <v>8.1541202655730256</v>
      </c>
      <c r="DA97" s="132" t="s">
        <v>1661</v>
      </c>
    </row>
    <row r="98" spans="1:105" ht="12" customHeight="1" x14ac:dyDescent="0.25">
      <c r="A98" s="108" t="s">
        <v>53</v>
      </c>
      <c r="B98" s="98">
        <v>1.5357805239597337</v>
      </c>
      <c r="C98" s="98">
        <v>1.5054531135607148</v>
      </c>
      <c r="D98" s="98">
        <v>1.8049248782331495</v>
      </c>
      <c r="E98" s="98">
        <v>2.4155513986517718</v>
      </c>
      <c r="F98" s="98">
        <v>2.6471809201933221</v>
      </c>
      <c r="G98" s="98">
        <v>2.3460923041720192</v>
      </c>
      <c r="H98" s="98">
        <v>2.8392637011890214</v>
      </c>
      <c r="I98" s="98">
        <v>2.4270994041866603</v>
      </c>
      <c r="J98" s="98">
        <v>2.641477213779154</v>
      </c>
      <c r="K98" s="98">
        <v>3.1887814955283487</v>
      </c>
      <c r="L98" s="98">
        <v>3.3075676694471694</v>
      </c>
      <c r="M98" s="98">
        <v>3.7281015520122893</v>
      </c>
      <c r="N98" s="98">
        <v>4.1300705932827979</v>
      </c>
      <c r="O98" s="98">
        <v>4.3258785221301475</v>
      </c>
      <c r="P98" s="98">
        <v>4.6423857400685744</v>
      </c>
      <c r="Q98" s="98">
        <v>4.5253306330003529</v>
      </c>
      <c r="R98" s="98">
        <v>4.288480911386773</v>
      </c>
      <c r="S98" s="98">
        <v>4.1128856537148772</v>
      </c>
      <c r="T98" s="98">
        <v>4.03718628452821</v>
      </c>
      <c r="U98" s="98">
        <v>3.5818163259092599</v>
      </c>
      <c r="V98" s="98">
        <v>3.3647278140491812</v>
      </c>
      <c r="W98" s="98">
        <v>3.4390312923425088</v>
      </c>
      <c r="DA98" s="63" t="s">
        <v>1662</v>
      </c>
    </row>
    <row r="99" spans="1:105" ht="12" customHeight="1" x14ac:dyDescent="0.25">
      <c r="A99" s="108" t="s">
        <v>52</v>
      </c>
      <c r="B99" s="98">
        <v>1.949345071992258</v>
      </c>
      <c r="C99" s="98">
        <v>1.9931970818926283</v>
      </c>
      <c r="D99" s="98">
        <v>2.008519344400773</v>
      </c>
      <c r="E99" s="98">
        <v>1.8669753593053735</v>
      </c>
      <c r="F99" s="98">
        <v>1.8678709256907711</v>
      </c>
      <c r="G99" s="98">
        <v>2.1263302308461793</v>
      </c>
      <c r="H99" s="98">
        <v>2.4729875639197707</v>
      </c>
      <c r="I99" s="98">
        <v>2.9073635860455056</v>
      </c>
      <c r="J99" s="98">
        <v>3.0804997025880492</v>
      </c>
      <c r="K99" s="98">
        <v>3.9075656948421909</v>
      </c>
      <c r="L99" s="98">
        <v>4.2782291443467608</v>
      </c>
      <c r="M99" s="98">
        <v>4.6454484409873134</v>
      </c>
      <c r="N99" s="98">
        <v>5.301682865288206</v>
      </c>
      <c r="O99" s="98">
        <v>5.6094560432283558</v>
      </c>
      <c r="P99" s="98">
        <v>5.6399381810064373</v>
      </c>
      <c r="Q99" s="98">
        <v>5.6637175179512651</v>
      </c>
      <c r="R99" s="98">
        <v>5.5760793081470288</v>
      </c>
      <c r="S99" s="98">
        <v>5.3739807644935622</v>
      </c>
      <c r="T99" s="98">
        <v>5.2489741863980521</v>
      </c>
      <c r="U99" s="98">
        <v>5.1709274614775991</v>
      </c>
      <c r="V99" s="98">
        <v>4.9050960542340194</v>
      </c>
      <c r="W99" s="98">
        <v>4.7150889732305163</v>
      </c>
      <c r="DA99" s="63" t="s">
        <v>1663</v>
      </c>
    </row>
    <row r="100" spans="1:105" ht="12" customHeight="1" x14ac:dyDescent="0.25">
      <c r="A100" s="121" t="s">
        <v>54</v>
      </c>
      <c r="B100" s="122">
        <v>20.9615106951433</v>
      </c>
      <c r="C100" s="122">
        <v>24.132564038797554</v>
      </c>
      <c r="D100" s="122">
        <v>23.106693503499422</v>
      </c>
      <c r="E100" s="122">
        <v>25.72810481887036</v>
      </c>
      <c r="F100" s="122">
        <v>23.630958206550314</v>
      </c>
      <c r="G100" s="122">
        <v>26.619994246364158</v>
      </c>
      <c r="H100" s="122">
        <v>26.273560256695795</v>
      </c>
      <c r="I100" s="122">
        <v>28.534847388014612</v>
      </c>
      <c r="J100" s="122">
        <v>28.98458989135586</v>
      </c>
      <c r="K100" s="122">
        <v>24.450084876634605</v>
      </c>
      <c r="L100" s="122">
        <v>23.479329907995925</v>
      </c>
      <c r="M100" s="122">
        <v>24.316947171041896</v>
      </c>
      <c r="N100" s="122">
        <v>24.91894828087959</v>
      </c>
      <c r="O100" s="122">
        <v>25.55963759245514</v>
      </c>
      <c r="P100" s="122">
        <v>25.784911816568695</v>
      </c>
      <c r="Q100" s="122">
        <v>26.062285571168509</v>
      </c>
      <c r="R100" s="122">
        <v>25.7104313740953</v>
      </c>
      <c r="S100" s="122">
        <v>24.930785829411104</v>
      </c>
      <c r="T100" s="122">
        <v>23.912875557626556</v>
      </c>
      <c r="U100" s="122">
        <v>23.288538112329896</v>
      </c>
      <c r="V100" s="122">
        <v>29.691548725329458</v>
      </c>
      <c r="W100" s="122">
        <v>27.497631807745485</v>
      </c>
      <c r="DA100" s="130" t="s">
        <v>1664</v>
      </c>
    </row>
    <row r="101" spans="1:105" ht="12" customHeight="1" x14ac:dyDescent="0.25">
      <c r="A101" s="97" t="s">
        <v>207</v>
      </c>
      <c r="B101" s="98">
        <v>5.8724563741507279</v>
      </c>
      <c r="C101" s="98">
        <v>7.3270985397586879</v>
      </c>
      <c r="D101" s="98">
        <v>5.9464183403064252</v>
      </c>
      <c r="E101" s="98">
        <v>6.8961118024117223</v>
      </c>
      <c r="F101" s="98">
        <v>6.3157795871508462</v>
      </c>
      <c r="G101" s="98">
        <v>7.6175516622111328</v>
      </c>
      <c r="H101" s="98">
        <v>7.0868923814641347</v>
      </c>
      <c r="I101" s="98">
        <v>8.4067626304642697</v>
      </c>
      <c r="J101" s="98">
        <v>8.1853533343565452</v>
      </c>
      <c r="K101" s="98">
        <v>6.7275533720309753</v>
      </c>
      <c r="L101" s="98">
        <v>6.2835578484761658</v>
      </c>
      <c r="M101" s="98">
        <v>6.1090331518104586</v>
      </c>
      <c r="N101" s="98">
        <v>5.9403124104327993</v>
      </c>
      <c r="O101" s="98">
        <v>5.77744339352249</v>
      </c>
      <c r="P101" s="98">
        <v>5.6214292538454069</v>
      </c>
      <c r="Q101" s="98">
        <v>5.4199866246297859</v>
      </c>
      <c r="R101" s="98">
        <v>5.2570220693608567</v>
      </c>
      <c r="S101" s="98">
        <v>5.0975685487723528</v>
      </c>
      <c r="T101" s="98">
        <v>4.9261249641730984</v>
      </c>
      <c r="U101" s="98">
        <v>4.7561622241329564</v>
      </c>
      <c r="V101" s="98">
        <v>6.4334575331995829</v>
      </c>
      <c r="W101" s="98">
        <v>5.8585315754275289</v>
      </c>
      <c r="DA101" s="63" t="s">
        <v>1665</v>
      </c>
    </row>
    <row r="102" spans="1:105" ht="12" customHeight="1" x14ac:dyDescent="0.25">
      <c r="A102" s="97" t="s">
        <v>50</v>
      </c>
      <c r="B102" s="98">
        <v>7.7303841576555312</v>
      </c>
      <c r="C102" s="98">
        <v>8.0351420225367676</v>
      </c>
      <c r="D102" s="98">
        <v>9.9189217238990164</v>
      </c>
      <c r="E102" s="98">
        <v>7.2735510064627587</v>
      </c>
      <c r="F102" s="98">
        <v>6.7497270990188545</v>
      </c>
      <c r="G102" s="98">
        <v>8.6020381329512912</v>
      </c>
      <c r="H102" s="98">
        <v>7.9287105876270614</v>
      </c>
      <c r="I102" s="98">
        <v>8.2994211642093987</v>
      </c>
      <c r="J102" s="98">
        <v>7.7509282018362811</v>
      </c>
      <c r="K102" s="98">
        <v>8.7258187884196357</v>
      </c>
      <c r="L102" s="98">
        <v>8.4742098148690346</v>
      </c>
      <c r="M102" s="98">
        <v>8.572837918441671</v>
      </c>
      <c r="N102" s="98">
        <v>8.6738916367839813</v>
      </c>
      <c r="O102" s="98">
        <v>8.6993601620048473</v>
      </c>
      <c r="P102" s="98">
        <v>8.5549796351598708</v>
      </c>
      <c r="Q102" s="98">
        <v>8.3362449549352249</v>
      </c>
      <c r="R102" s="98">
        <v>8.082629324277713</v>
      </c>
      <c r="S102" s="98">
        <v>7.672155010069921</v>
      </c>
      <c r="T102" s="98">
        <v>7.2042994358167389</v>
      </c>
      <c r="U102" s="98">
        <v>6.7843526394835711</v>
      </c>
      <c r="V102" s="98">
        <v>8.862196252674682</v>
      </c>
      <c r="W102" s="98">
        <v>7.8786702979282</v>
      </c>
      <c r="DA102" s="63" t="s">
        <v>1666</v>
      </c>
    </row>
    <row r="103" spans="1:105" ht="12" customHeight="1" x14ac:dyDescent="0.25">
      <c r="A103" s="109" t="s">
        <v>120</v>
      </c>
      <c r="B103" s="33">
        <v>7.3586701633370417</v>
      </c>
      <c r="C103" s="33">
        <v>8.7703234765020976</v>
      </c>
      <c r="D103" s="33">
        <v>7.24135343929398</v>
      </c>
      <c r="E103" s="33">
        <v>11.558442009995879</v>
      </c>
      <c r="F103" s="33">
        <v>10.565451520380613</v>
      </c>
      <c r="G103" s="33">
        <v>10.400404451201734</v>
      </c>
      <c r="H103" s="33">
        <v>11.257957287604597</v>
      </c>
      <c r="I103" s="33">
        <v>11.82866359334094</v>
      </c>
      <c r="J103" s="33">
        <v>13.048308355163034</v>
      </c>
      <c r="K103" s="33">
        <v>8.9967127161839926</v>
      </c>
      <c r="L103" s="33">
        <v>8.7215622446507233</v>
      </c>
      <c r="M103" s="33">
        <v>9.6350761007897656</v>
      </c>
      <c r="N103" s="33">
        <v>10.304744233662811</v>
      </c>
      <c r="O103" s="33">
        <v>11.082834036927805</v>
      </c>
      <c r="P103" s="33">
        <v>11.608502927563418</v>
      </c>
      <c r="Q103" s="33">
        <v>12.306053991603498</v>
      </c>
      <c r="R103" s="33">
        <v>12.370779980456732</v>
      </c>
      <c r="S103" s="33">
        <v>12.161062270568831</v>
      </c>
      <c r="T103" s="33">
        <v>11.782451157636716</v>
      </c>
      <c r="U103" s="33">
        <v>11.74802324871337</v>
      </c>
      <c r="V103" s="33">
        <v>14.395894939455193</v>
      </c>
      <c r="W103" s="33">
        <v>13.760429934389755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106.75326448647373</v>
      </c>
      <c r="C124" s="117">
        <f t="shared" si="42"/>
        <v>116.62270101284957</v>
      </c>
      <c r="D124" s="117">
        <f t="shared" si="42"/>
        <v>110.02779212659287</v>
      </c>
      <c r="E124" s="117">
        <f t="shared" si="42"/>
        <v>114.3876038250057</v>
      </c>
      <c r="F124" s="117">
        <f t="shared" si="42"/>
        <v>120.53503538122406</v>
      </c>
      <c r="G124" s="117">
        <f t="shared" si="42"/>
        <v>122.22135976107143</v>
      </c>
      <c r="H124" s="117">
        <f t="shared" si="42"/>
        <v>113.89239890962452</v>
      </c>
      <c r="I124" s="117">
        <f t="shared" si="42"/>
        <v>105.1967462709211</v>
      </c>
      <c r="J124" s="117">
        <f t="shared" si="42"/>
        <v>112.51361232021016</v>
      </c>
      <c r="K124" s="117">
        <f t="shared" si="42"/>
        <v>107.55246041724131</v>
      </c>
      <c r="L124" s="117">
        <f t="shared" si="42"/>
        <v>112.03595967337854</v>
      </c>
      <c r="M124" s="117">
        <f t="shared" si="42"/>
        <v>99.256090074265089</v>
      </c>
      <c r="N124" s="117">
        <f t="shared" si="42"/>
        <v>90.683531027934436</v>
      </c>
      <c r="O124" s="117">
        <f t="shared" si="42"/>
        <v>88.837074382862554</v>
      </c>
      <c r="P124" s="117">
        <f t="shared" si="42"/>
        <v>73.106277670129131</v>
      </c>
      <c r="Q124" s="117">
        <f t="shared" si="42"/>
        <v>83.811912424030254</v>
      </c>
      <c r="R124" s="117">
        <f t="shared" ref="R124:V124" si="43">R125+R128+R130+R139</f>
        <v>89.407624058149736</v>
      </c>
      <c r="S124" s="117">
        <f t="shared" si="43"/>
        <v>86.72257740192012</v>
      </c>
      <c r="T124" s="117">
        <f t="shared" si="43"/>
        <v>81.976260517209795</v>
      </c>
      <c r="U124" s="117">
        <f t="shared" si="43"/>
        <v>80.269100450004672</v>
      </c>
      <c r="V124" s="117">
        <f t="shared" si="43"/>
        <v>81.804037059330767</v>
      </c>
      <c r="W124" s="117">
        <f t="shared" ref="W124" si="44">W125+W128+W130+W139</f>
        <v>88.430091225979368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82.366323136052955</v>
      </c>
      <c r="C125" s="122">
        <f t="shared" si="45"/>
        <v>92.130480728071319</v>
      </c>
      <c r="D125" s="122">
        <f t="shared" si="45"/>
        <v>84.745217994526513</v>
      </c>
      <c r="E125" s="122">
        <f t="shared" si="45"/>
        <v>87.545510763620911</v>
      </c>
      <c r="F125" s="122">
        <f t="shared" si="45"/>
        <v>92.676049047307572</v>
      </c>
      <c r="G125" s="122">
        <f t="shared" si="45"/>
        <v>96.388279445324812</v>
      </c>
      <c r="H125" s="122">
        <f t="shared" si="45"/>
        <v>87.116028230408446</v>
      </c>
      <c r="I125" s="122">
        <f t="shared" si="45"/>
        <v>81.129025159572961</v>
      </c>
      <c r="J125" s="122">
        <f t="shared" si="45"/>
        <v>86.858902893656278</v>
      </c>
      <c r="K125" s="122">
        <f t="shared" si="45"/>
        <v>83.236816726215153</v>
      </c>
      <c r="L125" s="122">
        <f t="shared" si="45"/>
        <v>88.541613262627962</v>
      </c>
      <c r="M125" s="122">
        <f t="shared" si="45"/>
        <v>77.142059581464011</v>
      </c>
      <c r="N125" s="122">
        <f t="shared" si="45"/>
        <v>70.422979363059767</v>
      </c>
      <c r="O125" s="122">
        <f t="shared" si="45"/>
        <v>69.062446871944914</v>
      </c>
      <c r="P125" s="122">
        <f t="shared" si="45"/>
        <v>53.690203008511133</v>
      </c>
      <c r="Q125" s="122">
        <f t="shared" si="45"/>
        <v>64.427027500733331</v>
      </c>
      <c r="R125" s="122">
        <f t="shared" ref="R125:V125" si="46">SUM(R126:R127)</f>
        <v>70.112042861860601</v>
      </c>
      <c r="S125" s="122">
        <f t="shared" si="46"/>
        <v>67.09414623946202</v>
      </c>
      <c r="T125" s="122">
        <f t="shared" si="46"/>
        <v>62.622611128981262</v>
      </c>
      <c r="U125" s="122">
        <f t="shared" si="46"/>
        <v>60.84519759891618</v>
      </c>
      <c r="V125" s="122">
        <f t="shared" si="46"/>
        <v>62.429992262830176</v>
      </c>
      <c r="W125" s="122">
        <f t="shared" ref="W125" si="47">SUM(W126:W127)</f>
        <v>69.007310966775719</v>
      </c>
      <c r="DA125" s="130" t="s">
        <v>1687</v>
      </c>
    </row>
    <row r="126" spans="1:105" ht="12" customHeight="1" x14ac:dyDescent="0.25">
      <c r="A126" s="97" t="s">
        <v>203</v>
      </c>
      <c r="B126" s="98">
        <v>82.049185527399771</v>
      </c>
      <c r="C126" s="98">
        <v>91.784627965945603</v>
      </c>
      <c r="D126" s="98">
        <v>84.430430526532561</v>
      </c>
      <c r="E126" s="98">
        <v>87.221573567299956</v>
      </c>
      <c r="F126" s="98">
        <v>92.335421028088732</v>
      </c>
      <c r="G126" s="98">
        <v>96.046248308211915</v>
      </c>
      <c r="H126" s="98">
        <v>86.808040091321416</v>
      </c>
      <c r="I126" s="98">
        <v>80.85084658071068</v>
      </c>
      <c r="J126" s="98">
        <v>86.559426705247702</v>
      </c>
      <c r="K126" s="98">
        <v>82.951184460495014</v>
      </c>
      <c r="L126" s="98">
        <v>88.240140441387197</v>
      </c>
      <c r="M126" s="98">
        <v>76.881446450749934</v>
      </c>
      <c r="N126" s="98">
        <v>70.187102321582117</v>
      </c>
      <c r="O126" s="98">
        <v>68.832215534537127</v>
      </c>
      <c r="P126" s="98">
        <v>53.513501084959138</v>
      </c>
      <c r="Q126" s="98">
        <v>64.214994745390328</v>
      </c>
      <c r="R126" s="98">
        <v>69.881728288908022</v>
      </c>
      <c r="S126" s="98">
        <v>66.874247635425604</v>
      </c>
      <c r="T126" s="98">
        <v>62.418376803286471</v>
      </c>
      <c r="U126" s="98">
        <v>60.647401356644608</v>
      </c>
      <c r="V126" s="98">
        <v>62.226805327625506</v>
      </c>
      <c r="W126" s="98">
        <v>68.781090602124181</v>
      </c>
      <c r="DA126" s="63" t="s">
        <v>1688</v>
      </c>
    </row>
    <row r="127" spans="1:105" ht="12" customHeight="1" x14ac:dyDescent="0.25">
      <c r="A127" s="97" t="s">
        <v>53</v>
      </c>
      <c r="B127" s="98">
        <v>0.31713760865317919</v>
      </c>
      <c r="C127" s="98">
        <v>0.34585276212571192</v>
      </c>
      <c r="D127" s="98">
        <v>0.31478746799394636</v>
      </c>
      <c r="E127" s="98">
        <v>0.32393719632095735</v>
      </c>
      <c r="F127" s="98">
        <v>0.34062801921883529</v>
      </c>
      <c r="G127" s="98">
        <v>0.3420311371128974</v>
      </c>
      <c r="H127" s="98">
        <v>0.30798813908702388</v>
      </c>
      <c r="I127" s="98">
        <v>0.27817857886227754</v>
      </c>
      <c r="J127" s="98">
        <v>0.29947618840858109</v>
      </c>
      <c r="K127" s="98">
        <v>0.28563226572013661</v>
      </c>
      <c r="L127" s="98">
        <v>0.30147282124077107</v>
      </c>
      <c r="M127" s="98">
        <v>0.26061313071407943</v>
      </c>
      <c r="N127" s="98">
        <v>0.23587704147765179</v>
      </c>
      <c r="O127" s="98">
        <v>0.2302313374077935</v>
      </c>
      <c r="P127" s="98">
        <v>0.17670192355199429</v>
      </c>
      <c r="Q127" s="98">
        <v>0.21203275534300431</v>
      </c>
      <c r="R127" s="98">
        <v>0.23031457295258423</v>
      </c>
      <c r="S127" s="98">
        <v>0.21989860403641312</v>
      </c>
      <c r="T127" s="98">
        <v>0.20423432569479294</v>
      </c>
      <c r="U127" s="98">
        <v>0.19779624227157522</v>
      </c>
      <c r="V127" s="98">
        <v>0.20318693520466946</v>
      </c>
      <c r="W127" s="98">
        <v>0.22622036465154177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6.6877116016821309E-2</v>
      </c>
      <c r="C128" s="122">
        <f t="shared" si="48"/>
        <v>7.8986845329924935E-2</v>
      </c>
      <c r="D128" s="122">
        <f t="shared" si="48"/>
        <v>9.0342468733277725E-2</v>
      </c>
      <c r="E128" s="122">
        <f t="shared" si="48"/>
        <v>0.19880490691816663</v>
      </c>
      <c r="F128" s="122">
        <f t="shared" si="48"/>
        <v>0.1129661799787972</v>
      </c>
      <c r="G128" s="122">
        <f t="shared" si="48"/>
        <v>0.13876090663744503</v>
      </c>
      <c r="H128" s="122">
        <f t="shared" si="48"/>
        <v>0.20240846327578105</v>
      </c>
      <c r="I128" s="122">
        <f t="shared" si="48"/>
        <v>0.21950579983152652</v>
      </c>
      <c r="J128" s="122">
        <f t="shared" si="48"/>
        <v>0.25261541378716817</v>
      </c>
      <c r="K128" s="122">
        <f t="shared" si="48"/>
        <v>0.28212286997280261</v>
      </c>
      <c r="L128" s="122">
        <f t="shared" si="48"/>
        <v>0.35358638271434034</v>
      </c>
      <c r="M128" s="122">
        <f t="shared" si="48"/>
        <v>0.3652943525220303</v>
      </c>
      <c r="N128" s="122">
        <f t="shared" si="48"/>
        <v>0.61380225931277155</v>
      </c>
      <c r="O128" s="122">
        <f t="shared" si="48"/>
        <v>0.55803656765994425</v>
      </c>
      <c r="P128" s="122">
        <f t="shared" si="48"/>
        <v>0.21059857352254113</v>
      </c>
      <c r="Q128" s="122">
        <f t="shared" si="48"/>
        <v>0.6270859012992005</v>
      </c>
      <c r="R128" s="122">
        <f t="shared" si="48"/>
        <v>0.38360740773715474</v>
      </c>
      <c r="S128" s="122">
        <f t="shared" si="48"/>
        <v>0.6681418083883196</v>
      </c>
      <c r="T128" s="122">
        <f t="shared" si="48"/>
        <v>0.51241186803482919</v>
      </c>
      <c r="U128" s="122">
        <f t="shared" si="48"/>
        <v>0.68226510849083988</v>
      </c>
      <c r="V128" s="122">
        <f t="shared" si="48"/>
        <v>0.49732816193731527</v>
      </c>
      <c r="W128" s="122">
        <f t="shared" si="48"/>
        <v>0.8615102245113937</v>
      </c>
      <c r="DA128" s="130" t="s">
        <v>1690</v>
      </c>
    </row>
    <row r="129" spans="1:105" ht="12" customHeight="1" x14ac:dyDescent="0.25">
      <c r="A129" s="97" t="s">
        <v>53</v>
      </c>
      <c r="B129" s="98">
        <v>6.6877116016821309E-2</v>
      </c>
      <c r="C129" s="98">
        <v>7.8986845329924935E-2</v>
      </c>
      <c r="D129" s="98">
        <v>9.0342468733277725E-2</v>
      </c>
      <c r="E129" s="98">
        <v>0.19880490691816663</v>
      </c>
      <c r="F129" s="98">
        <v>0.1129661799787972</v>
      </c>
      <c r="G129" s="98">
        <v>0.13876090663744503</v>
      </c>
      <c r="H129" s="98">
        <v>0.20240846327578105</v>
      </c>
      <c r="I129" s="98">
        <v>0.21950579983152652</v>
      </c>
      <c r="J129" s="98">
        <v>0.25261541378716817</v>
      </c>
      <c r="K129" s="98">
        <v>0.28212286997280261</v>
      </c>
      <c r="L129" s="98">
        <v>0.35358638271434034</v>
      </c>
      <c r="M129" s="98">
        <v>0.3652943525220303</v>
      </c>
      <c r="N129" s="98">
        <v>0.61380225931277155</v>
      </c>
      <c r="O129" s="98">
        <v>0.55803656765994425</v>
      </c>
      <c r="P129" s="98">
        <v>0.21059857352254113</v>
      </c>
      <c r="Q129" s="98">
        <v>0.6270859012992005</v>
      </c>
      <c r="R129" s="98">
        <v>0.38360740773715474</v>
      </c>
      <c r="S129" s="98">
        <v>0.6681418083883196</v>
      </c>
      <c r="T129" s="98">
        <v>0.51241186803482919</v>
      </c>
      <c r="U129" s="98">
        <v>0.68226510849083988</v>
      </c>
      <c r="V129" s="98">
        <v>0.49732816193731527</v>
      </c>
      <c r="W129" s="98">
        <v>0.8615102245113937</v>
      </c>
      <c r="DA129" s="63" t="s">
        <v>1691</v>
      </c>
    </row>
    <row r="130" spans="1:105" ht="12" customHeight="1" x14ac:dyDescent="0.25">
      <c r="A130" s="121" t="s">
        <v>55</v>
      </c>
      <c r="B130" s="122">
        <v>17.467283313815063</v>
      </c>
      <c r="C130" s="122">
        <v>16.872985159628715</v>
      </c>
      <c r="D130" s="122">
        <v>17.645415670607818</v>
      </c>
      <c r="E130" s="122">
        <v>18.330777701240216</v>
      </c>
      <c r="F130" s="122">
        <v>20.069045440214246</v>
      </c>
      <c r="G130" s="122">
        <v>17.997682474600836</v>
      </c>
      <c r="H130" s="122">
        <v>19.520835127663382</v>
      </c>
      <c r="I130" s="122">
        <v>17.15271466753514</v>
      </c>
      <c r="J130" s="122">
        <v>18.534250261384162</v>
      </c>
      <c r="K130" s="122">
        <v>18.523193649962415</v>
      </c>
      <c r="L130" s="122">
        <v>18.153225135947853</v>
      </c>
      <c r="M130" s="122">
        <v>16.921370126431356</v>
      </c>
      <c r="N130" s="122">
        <v>15.145885667283542</v>
      </c>
      <c r="O130" s="122">
        <v>14.881419656059643</v>
      </c>
      <c r="P130" s="122">
        <v>14.8945620778878</v>
      </c>
      <c r="Q130" s="122">
        <v>14.361937274548398</v>
      </c>
      <c r="R130" s="122">
        <v>14.446615335603713</v>
      </c>
      <c r="S130" s="122">
        <v>14.448805243821573</v>
      </c>
      <c r="T130" s="122">
        <v>14.369622890310167</v>
      </c>
      <c r="U130" s="122">
        <v>14.344273974213611</v>
      </c>
      <c r="V130" s="122">
        <v>13.271947419087258</v>
      </c>
      <c r="W130" s="122">
        <v>13.336661218968537</v>
      </c>
      <c r="DA130" s="130" t="s">
        <v>1692</v>
      </c>
    </row>
    <row r="131" spans="1:105" ht="12" customHeight="1" x14ac:dyDescent="0.25">
      <c r="A131" s="97" t="s">
        <v>128</v>
      </c>
      <c r="B131" s="98">
        <v>12.331739095743767</v>
      </c>
      <c r="C131" s="98">
        <v>11.93537860981567</v>
      </c>
      <c r="D131" s="98">
        <v>12.528039677468605</v>
      </c>
      <c r="E131" s="98">
        <v>12.720001730541288</v>
      </c>
      <c r="F131" s="98">
        <v>14.218600119637351</v>
      </c>
      <c r="G131" s="98">
        <v>12.685436354923405</v>
      </c>
      <c r="H131" s="98">
        <v>13.872733157104514</v>
      </c>
      <c r="I131" s="98">
        <v>12.000761045429867</v>
      </c>
      <c r="J131" s="98">
        <v>12.978734226132872</v>
      </c>
      <c r="K131" s="98">
        <v>13.097099567836461</v>
      </c>
      <c r="L131" s="98">
        <v>13.133469348666074</v>
      </c>
      <c r="M131" s="98">
        <v>12.478127278643997</v>
      </c>
      <c r="N131" s="98">
        <v>11.792017589001361</v>
      </c>
      <c r="O131" s="98">
        <v>12.594896538664813</v>
      </c>
      <c r="P131" s="98">
        <v>13.293510931898211</v>
      </c>
      <c r="Q131" s="98">
        <v>12.458695337233005</v>
      </c>
      <c r="R131" s="98">
        <v>12.143739081108784</v>
      </c>
      <c r="S131" s="98">
        <v>12.113646552106431</v>
      </c>
      <c r="T131" s="98">
        <v>12.503901286455228</v>
      </c>
      <c r="U131" s="98">
        <v>13.230645391605444</v>
      </c>
      <c r="V131" s="98">
        <v>12.821486899870358</v>
      </c>
      <c r="W131" s="98">
        <v>13.042417526063922</v>
      </c>
      <c r="DA131" s="63" t="s">
        <v>1693</v>
      </c>
    </row>
    <row r="132" spans="1:105" ht="12" customHeight="1" x14ac:dyDescent="0.25">
      <c r="A132" s="97" t="s">
        <v>127</v>
      </c>
      <c r="B132" s="98">
        <v>2.8108390972153771E-2</v>
      </c>
      <c r="C132" s="98">
        <v>2.8205873455397136E-2</v>
      </c>
      <c r="D132" s="98">
        <v>3.0570167802538087E-2</v>
      </c>
      <c r="E132" s="98">
        <v>2.9937170198298956E-2</v>
      </c>
      <c r="F132" s="98">
        <v>3.5237870827173778E-2</v>
      </c>
      <c r="G132" s="98">
        <v>3.1073290335641934E-2</v>
      </c>
      <c r="H132" s="98">
        <v>3.4091303755156795E-2</v>
      </c>
      <c r="I132" s="98">
        <v>2.8500746791138662E-2</v>
      </c>
      <c r="J132" s="98">
        <v>3.0939713616866482E-2</v>
      </c>
      <c r="K132" s="98">
        <v>3.8660376832136439E-2</v>
      </c>
      <c r="L132" s="98">
        <v>4.2498457766856727E-2</v>
      </c>
      <c r="M132" s="98">
        <v>4.1749425785978886E-2</v>
      </c>
      <c r="N132" s="98">
        <v>4.2904363211681465E-2</v>
      </c>
      <c r="O132" s="98">
        <v>4.9958356419569902E-2</v>
      </c>
      <c r="P132" s="98">
        <v>5.4672377834061196E-2</v>
      </c>
      <c r="Q132" s="98">
        <v>4.9481534052014761E-2</v>
      </c>
      <c r="R132" s="98">
        <v>4.6385481562409701E-2</v>
      </c>
      <c r="S132" s="98">
        <v>4.4078645255801741E-2</v>
      </c>
      <c r="T132" s="98">
        <v>4.5782685069265111E-2</v>
      </c>
      <c r="U132" s="98">
        <v>4.8018305624269619E-2</v>
      </c>
      <c r="V132" s="98">
        <v>4.4565428354572431E-2</v>
      </c>
      <c r="W132" s="98">
        <v>4.5683703575957094E-2</v>
      </c>
      <c r="DA132" s="63" t="s">
        <v>1694</v>
      </c>
    </row>
    <row r="133" spans="1:105" ht="12" customHeight="1" x14ac:dyDescent="0.25">
      <c r="A133" s="100" t="s">
        <v>203</v>
      </c>
      <c r="B133" s="101">
        <v>1.0992831714577616E-2</v>
      </c>
      <c r="C133" s="101">
        <v>1.0775883396031709E-2</v>
      </c>
      <c r="D133" s="101">
        <v>1.298293443392066E-2</v>
      </c>
      <c r="E133" s="101">
        <v>1.5432440765804519E-2</v>
      </c>
      <c r="F133" s="101">
        <v>1.8979712119113926E-2</v>
      </c>
      <c r="G133" s="101">
        <v>1.4832963691880181E-2</v>
      </c>
      <c r="H133" s="101">
        <v>1.6647215890488069E-2</v>
      </c>
      <c r="I133" s="101">
        <v>1.1676982629874018E-2</v>
      </c>
      <c r="J133" s="101">
        <v>1.2827890631392159E-2</v>
      </c>
      <c r="K133" s="101">
        <v>1.5516487575732686E-2</v>
      </c>
      <c r="L133" s="101">
        <v>1.6501989826346299E-2</v>
      </c>
      <c r="M133" s="101">
        <v>1.6522573271560266E-2</v>
      </c>
      <c r="N133" s="101">
        <v>1.6666847800009918E-2</v>
      </c>
      <c r="O133" s="101">
        <v>1.9319569102455414E-2</v>
      </c>
      <c r="P133" s="101">
        <v>2.2050751844259787E-2</v>
      </c>
      <c r="Q133" s="101">
        <v>1.9689109122217524E-2</v>
      </c>
      <c r="R133" s="101">
        <v>1.812678303567182E-2</v>
      </c>
      <c r="S133" s="101">
        <v>1.7264883835126751E-2</v>
      </c>
      <c r="T133" s="101">
        <v>1.804865144486853E-2</v>
      </c>
      <c r="U133" s="101">
        <v>1.7825994656168132E-2</v>
      </c>
      <c r="V133" s="101">
        <v>1.6540102684685178E-2</v>
      </c>
      <c r="W133" s="101">
        <v>1.7678458226387674E-2</v>
      </c>
      <c r="DA133" s="131" t="s">
        <v>1695</v>
      </c>
    </row>
    <row r="134" spans="1:105" ht="12" customHeight="1" x14ac:dyDescent="0.25">
      <c r="A134" s="103" t="s">
        <v>52</v>
      </c>
      <c r="B134" s="104">
        <v>1.7115559257576154E-2</v>
      </c>
      <c r="C134" s="104">
        <v>1.7429990059365429E-2</v>
      </c>
      <c r="D134" s="104">
        <v>1.7587233368617429E-2</v>
      </c>
      <c r="E134" s="104">
        <v>1.4504729432494437E-2</v>
      </c>
      <c r="F134" s="104">
        <v>1.6258158708059849E-2</v>
      </c>
      <c r="G134" s="104">
        <v>1.6240326643761752E-2</v>
      </c>
      <c r="H134" s="104">
        <v>1.7444087864668726E-2</v>
      </c>
      <c r="I134" s="104">
        <v>1.6823764161264642E-2</v>
      </c>
      <c r="J134" s="104">
        <v>1.8111822985474323E-2</v>
      </c>
      <c r="K134" s="104">
        <v>2.3143889256403753E-2</v>
      </c>
      <c r="L134" s="104">
        <v>2.5996467940510429E-2</v>
      </c>
      <c r="M134" s="104">
        <v>2.5226852514418623E-2</v>
      </c>
      <c r="N134" s="104">
        <v>2.6237515411671544E-2</v>
      </c>
      <c r="O134" s="104">
        <v>3.0638787317114485E-2</v>
      </c>
      <c r="P134" s="104">
        <v>3.2621625989801409E-2</v>
      </c>
      <c r="Q134" s="104">
        <v>2.9792424929797234E-2</v>
      </c>
      <c r="R134" s="104">
        <v>2.8258698526737881E-2</v>
      </c>
      <c r="S134" s="104">
        <v>2.681376142067499E-2</v>
      </c>
      <c r="T134" s="104">
        <v>2.7734033624396585E-2</v>
      </c>
      <c r="U134" s="104">
        <v>3.0192310968101488E-2</v>
      </c>
      <c r="V134" s="104">
        <v>2.802532566988725E-2</v>
      </c>
      <c r="W134" s="104">
        <v>2.8005245349569424E-2</v>
      </c>
      <c r="DA134" s="132" t="s">
        <v>1696</v>
      </c>
    </row>
    <row r="135" spans="1:105" ht="12" customHeight="1" x14ac:dyDescent="0.25">
      <c r="A135" s="106" t="s">
        <v>122</v>
      </c>
      <c r="B135" s="101">
        <v>4.1960441876746453</v>
      </c>
      <c r="C135" s="101">
        <v>4.0079924967694485</v>
      </c>
      <c r="D135" s="101">
        <v>4.1203574404759946</v>
      </c>
      <c r="E135" s="101">
        <v>4.4609283562571838</v>
      </c>
      <c r="F135" s="101">
        <v>4.6308250318252187</v>
      </c>
      <c r="G135" s="101">
        <v>4.2111695341000202</v>
      </c>
      <c r="H135" s="101">
        <v>4.4913943830640557</v>
      </c>
      <c r="I135" s="101">
        <v>4.1085563961731806</v>
      </c>
      <c r="J135" s="101">
        <v>4.4337746916627374</v>
      </c>
      <c r="K135" s="101">
        <v>4.1829279262302146</v>
      </c>
      <c r="L135" s="101">
        <v>3.8307051523333548</v>
      </c>
      <c r="M135" s="101">
        <v>3.3353314812436192</v>
      </c>
      <c r="N135" s="101">
        <v>2.4672918705090892</v>
      </c>
      <c r="O135" s="101">
        <v>1.6060869468566124</v>
      </c>
      <c r="P135" s="101">
        <v>1.0757041423941924</v>
      </c>
      <c r="Q135" s="101">
        <v>1.3354954382532034</v>
      </c>
      <c r="R135" s="101">
        <v>1.6357570050226826</v>
      </c>
      <c r="S135" s="101">
        <v>1.6705488207448593</v>
      </c>
      <c r="T135" s="101">
        <v>1.3245854681916263</v>
      </c>
      <c r="U135" s="101">
        <v>0.75882656903479662</v>
      </c>
      <c r="V135" s="101">
        <v>0.28014165969317717</v>
      </c>
      <c r="W135" s="101">
        <v>0.17107387789474598</v>
      </c>
      <c r="DA135" s="131" t="s">
        <v>1697</v>
      </c>
    </row>
    <row r="136" spans="1:105" ht="12" customHeight="1" x14ac:dyDescent="0.25">
      <c r="A136" s="107" t="s">
        <v>121</v>
      </c>
      <c r="B136" s="104">
        <v>0.91139163942449697</v>
      </c>
      <c r="C136" s="104">
        <v>0.90140817958820119</v>
      </c>
      <c r="D136" s="104">
        <v>0.96644838486067841</v>
      </c>
      <c r="E136" s="104">
        <v>1.1199104442434447</v>
      </c>
      <c r="F136" s="104">
        <v>1.1843824179245039</v>
      </c>
      <c r="G136" s="104">
        <v>1.0700032952417693</v>
      </c>
      <c r="H136" s="104">
        <v>1.1226162837396583</v>
      </c>
      <c r="I136" s="104">
        <v>1.0148964791409549</v>
      </c>
      <c r="J136" s="104">
        <v>1.0908016299716876</v>
      </c>
      <c r="K136" s="104">
        <v>1.2045057790636036</v>
      </c>
      <c r="L136" s="104">
        <v>1.1465521771815639</v>
      </c>
      <c r="M136" s="104">
        <v>1.0661619407577598</v>
      </c>
      <c r="N136" s="104">
        <v>0.84367184456141109</v>
      </c>
      <c r="O136" s="104">
        <v>0.63047781411864823</v>
      </c>
      <c r="P136" s="104">
        <v>0.47067462576133468</v>
      </c>
      <c r="Q136" s="104">
        <v>0.51826496501017361</v>
      </c>
      <c r="R136" s="104">
        <v>0.62073376790983625</v>
      </c>
      <c r="S136" s="104">
        <v>0.62053122571448105</v>
      </c>
      <c r="T136" s="104">
        <v>0.49535345059404656</v>
      </c>
      <c r="U136" s="104">
        <v>0.30678370794909959</v>
      </c>
      <c r="V136" s="104">
        <v>0.12575343116915105</v>
      </c>
      <c r="W136" s="104">
        <v>7.748611143391361E-2</v>
      </c>
      <c r="DA136" s="132" t="s">
        <v>1698</v>
      </c>
    </row>
    <row r="137" spans="1:105" ht="12" customHeight="1" x14ac:dyDescent="0.25">
      <c r="A137" s="108" t="s">
        <v>53</v>
      </c>
      <c r="B137" s="98">
        <v>0.40162039817263329</v>
      </c>
      <c r="C137" s="98">
        <v>0.38796579029484107</v>
      </c>
      <c r="D137" s="98">
        <v>0.4576074104595631</v>
      </c>
      <c r="E137" s="98">
        <v>0.63165855633891799</v>
      </c>
      <c r="F137" s="98">
        <v>0.69436688144321024</v>
      </c>
      <c r="G137" s="98">
        <v>0.56155113585230376</v>
      </c>
      <c r="H137" s="98">
        <v>0.60034268317329731</v>
      </c>
      <c r="I137" s="98">
        <v>0.4620253850283989</v>
      </c>
      <c r="J137" s="98">
        <v>0.50375111537575268</v>
      </c>
      <c r="K137" s="98">
        <v>0.54151829680285113</v>
      </c>
      <c r="L137" s="98">
        <v>0.50022543746886872</v>
      </c>
      <c r="M137" s="98">
        <v>0.47519563057938663</v>
      </c>
      <c r="N137" s="98">
        <v>0.37069940613341157</v>
      </c>
      <c r="O137" s="98">
        <v>0.27612744912133974</v>
      </c>
      <c r="P137" s="98">
        <v>0.21443462380530875</v>
      </c>
      <c r="Q137" s="98">
        <v>0.23091591236308831</v>
      </c>
      <c r="R137" s="98">
        <v>0.26773601238095801</v>
      </c>
      <c r="S137" s="98">
        <v>0.2656888731549038</v>
      </c>
      <c r="T137" s="98">
        <v>0.21299959588813117</v>
      </c>
      <c r="U137" s="98">
        <v>0.12487455816342355</v>
      </c>
      <c r="V137" s="98">
        <v>5.1167679014560312E-2</v>
      </c>
      <c r="W137" s="98">
        <v>3.289342446392797E-2</v>
      </c>
      <c r="DA137" s="63" t="s">
        <v>1699</v>
      </c>
    </row>
    <row r="138" spans="1:105" ht="12" customHeight="1" x14ac:dyDescent="0.25">
      <c r="A138" s="108" t="s">
        <v>52</v>
      </c>
      <c r="B138" s="98">
        <v>0.50977124125186368</v>
      </c>
      <c r="C138" s="98">
        <v>0.51344238929336017</v>
      </c>
      <c r="D138" s="98">
        <v>0.50884097440111531</v>
      </c>
      <c r="E138" s="98">
        <v>0.48825188790452678</v>
      </c>
      <c r="F138" s="98">
        <v>0.4900155364812937</v>
      </c>
      <c r="G138" s="98">
        <v>0.50845215938946553</v>
      </c>
      <c r="H138" s="98">
        <v>0.52227360056636096</v>
      </c>
      <c r="I138" s="98">
        <v>0.55287109411255597</v>
      </c>
      <c r="J138" s="98">
        <v>0.58705051459593482</v>
      </c>
      <c r="K138" s="98">
        <v>0.66298748226075244</v>
      </c>
      <c r="L138" s="98">
        <v>0.64632673971269516</v>
      </c>
      <c r="M138" s="98">
        <v>0.5909663101783732</v>
      </c>
      <c r="N138" s="98">
        <v>0.47297243842799946</v>
      </c>
      <c r="O138" s="98">
        <v>0.35435036499730849</v>
      </c>
      <c r="P138" s="98">
        <v>0.25624000195602592</v>
      </c>
      <c r="Q138" s="98">
        <v>0.28734905264708527</v>
      </c>
      <c r="R138" s="98">
        <v>0.35299775552887824</v>
      </c>
      <c r="S138" s="98">
        <v>0.35484235255957725</v>
      </c>
      <c r="T138" s="98">
        <v>0.2823538547059154</v>
      </c>
      <c r="U138" s="98">
        <v>0.18190914978567607</v>
      </c>
      <c r="V138" s="98">
        <v>7.4585752154590734E-2</v>
      </c>
      <c r="W138" s="98">
        <v>4.459268696998564E-2</v>
      </c>
      <c r="DA138" s="63" t="s">
        <v>1700</v>
      </c>
    </row>
    <row r="139" spans="1:105" ht="12" customHeight="1" x14ac:dyDescent="0.25">
      <c r="A139" s="121" t="s">
        <v>54</v>
      </c>
      <c r="B139" s="122">
        <v>6.8527809205888843</v>
      </c>
      <c r="C139" s="122">
        <v>7.5402482798196218</v>
      </c>
      <c r="D139" s="122">
        <v>7.5468159927252527</v>
      </c>
      <c r="E139" s="122">
        <v>8.3125104532263876</v>
      </c>
      <c r="F139" s="122">
        <v>7.6769747137234514</v>
      </c>
      <c r="G139" s="122">
        <v>7.6966369345083283</v>
      </c>
      <c r="H139" s="122">
        <v>7.0531270882769057</v>
      </c>
      <c r="I139" s="122">
        <v>6.6955006439814699</v>
      </c>
      <c r="J139" s="122">
        <v>6.8678437513825576</v>
      </c>
      <c r="K139" s="122">
        <v>5.5103271710909327</v>
      </c>
      <c r="L139" s="122">
        <v>4.9875348920883971</v>
      </c>
      <c r="M139" s="122">
        <v>4.8273660138476941</v>
      </c>
      <c r="N139" s="122">
        <v>4.5008637382783583</v>
      </c>
      <c r="O139" s="122">
        <v>4.3351712871980563</v>
      </c>
      <c r="P139" s="122">
        <v>4.310914010207652</v>
      </c>
      <c r="Q139" s="122">
        <v>4.3958617474493371</v>
      </c>
      <c r="R139" s="122">
        <v>4.4653584529482648</v>
      </c>
      <c r="S139" s="122">
        <v>4.5114841102482224</v>
      </c>
      <c r="T139" s="122">
        <v>4.471614629883538</v>
      </c>
      <c r="U139" s="122">
        <v>4.3973637683840394</v>
      </c>
      <c r="V139" s="122">
        <v>5.6047692154760167</v>
      </c>
      <c r="W139" s="122">
        <v>5.2246088157237072</v>
      </c>
      <c r="DA139" s="130" t="s">
        <v>1701</v>
      </c>
    </row>
    <row r="140" spans="1:105" ht="12" customHeight="1" x14ac:dyDescent="0.25">
      <c r="A140" s="97" t="s">
        <v>50</v>
      </c>
      <c r="B140" s="98">
        <v>3.5107738956064285</v>
      </c>
      <c r="C140" s="98">
        <v>3.6084052650990639</v>
      </c>
      <c r="D140" s="98">
        <v>4.3738397355421306</v>
      </c>
      <c r="E140" s="98">
        <v>3.2157841700035887</v>
      </c>
      <c r="F140" s="98">
        <v>2.9915106653947201</v>
      </c>
      <c r="G140" s="98">
        <v>3.4552057884855953</v>
      </c>
      <c r="H140" s="98">
        <v>2.8844026018697</v>
      </c>
      <c r="I140" s="98">
        <v>2.7031178239095679</v>
      </c>
      <c r="J140" s="98">
        <v>2.5152760178143767</v>
      </c>
      <c r="K140" s="98">
        <v>2.6610826317682381</v>
      </c>
      <c r="L140" s="98">
        <v>2.4261203418473367</v>
      </c>
      <c r="M140" s="98">
        <v>2.2690311072158651</v>
      </c>
      <c r="N140" s="98">
        <v>2.1007766559472092</v>
      </c>
      <c r="O140" s="98">
        <v>1.9642821628924054</v>
      </c>
      <c r="P140" s="98">
        <v>1.8870161720918919</v>
      </c>
      <c r="Q140" s="98">
        <v>1.8205601794904644</v>
      </c>
      <c r="R140" s="98">
        <v>1.7906895206476672</v>
      </c>
      <c r="S140" s="98">
        <v>1.7697750220221204</v>
      </c>
      <c r="T140" s="98">
        <v>1.7189623964198515</v>
      </c>
      <c r="U140" s="98">
        <v>1.6364237726154101</v>
      </c>
      <c r="V140" s="98">
        <v>2.1653657548728771</v>
      </c>
      <c r="W140" s="98">
        <v>1.9288258534758616</v>
      </c>
      <c r="DA140" s="63" t="s">
        <v>1702</v>
      </c>
    </row>
    <row r="141" spans="1:105" ht="12" customHeight="1" x14ac:dyDescent="0.25">
      <c r="A141" s="109" t="s">
        <v>120</v>
      </c>
      <c r="B141" s="33">
        <v>3.3420070249824563</v>
      </c>
      <c r="C141" s="33">
        <v>3.9318430147205574</v>
      </c>
      <c r="D141" s="33">
        <v>3.1729762571831222</v>
      </c>
      <c r="E141" s="33">
        <v>5.0967262832227993</v>
      </c>
      <c r="F141" s="33">
        <v>4.6854640483287318</v>
      </c>
      <c r="G141" s="33">
        <v>4.241431146022733</v>
      </c>
      <c r="H141" s="33">
        <v>4.1687244864072062</v>
      </c>
      <c r="I141" s="33">
        <v>3.992382820071902</v>
      </c>
      <c r="J141" s="33">
        <v>4.3525677335681809</v>
      </c>
      <c r="K141" s="33">
        <v>2.8492445393226946</v>
      </c>
      <c r="L141" s="33">
        <v>2.5614145502410604</v>
      </c>
      <c r="M141" s="33">
        <v>2.5583349066318295</v>
      </c>
      <c r="N141" s="33">
        <v>2.4000870823311486</v>
      </c>
      <c r="O141" s="33">
        <v>2.3708891243056507</v>
      </c>
      <c r="P141" s="33">
        <v>2.4238978381157605</v>
      </c>
      <c r="Q141" s="33">
        <v>2.5753015679588724</v>
      </c>
      <c r="R141" s="33">
        <v>2.6746689323005977</v>
      </c>
      <c r="S141" s="33">
        <v>2.7417090882261022</v>
      </c>
      <c r="T141" s="33">
        <v>2.7526522334636869</v>
      </c>
      <c r="U141" s="33">
        <v>2.7609399957686298</v>
      </c>
      <c r="V141" s="33">
        <v>3.4394034606031392</v>
      </c>
      <c r="W141" s="33">
        <v>3.2957829622478454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2.9882120707995998</v>
      </c>
      <c r="C143" s="117">
        <f t="shared" si="49"/>
        <v>3.162262047238463</v>
      </c>
      <c r="D143" s="117">
        <f t="shared" si="49"/>
        <v>3.2683399376841469</v>
      </c>
      <c r="E143" s="117">
        <f t="shared" si="49"/>
        <v>3.9645236610359214</v>
      </c>
      <c r="F143" s="117">
        <f t="shared" si="49"/>
        <v>4.8723640883664583</v>
      </c>
      <c r="G143" s="117">
        <f t="shared" si="49"/>
        <v>6.0247108858710581</v>
      </c>
      <c r="H143" s="117">
        <f t="shared" si="49"/>
        <v>7.1409150374578445</v>
      </c>
      <c r="I143" s="117">
        <f t="shared" si="49"/>
        <v>8.1393686368243827</v>
      </c>
      <c r="J143" s="117">
        <f t="shared" si="49"/>
        <v>10.199702569602179</v>
      </c>
      <c r="K143" s="117">
        <f t="shared" si="49"/>
        <v>11.475469720766474</v>
      </c>
      <c r="L143" s="117">
        <f t="shared" si="49"/>
        <v>13.700768127407285</v>
      </c>
      <c r="M143" s="117">
        <f t="shared" si="49"/>
        <v>16.467591019311563</v>
      </c>
      <c r="N143" s="117">
        <f t="shared" si="49"/>
        <v>21.398296129943898</v>
      </c>
      <c r="O143" s="117">
        <f t="shared" si="49"/>
        <v>25.112794614660348</v>
      </c>
      <c r="P143" s="117">
        <f t="shared" si="49"/>
        <v>26.744238103224784</v>
      </c>
      <c r="Q143" s="117">
        <f t="shared" si="49"/>
        <v>33.797600307664354</v>
      </c>
      <c r="R143" s="117">
        <f t="shared" ref="R143:V143" si="50">R144+R146+R148+R157</f>
        <v>37.070078521529716</v>
      </c>
      <c r="S143" s="117">
        <f t="shared" si="50"/>
        <v>40.088387377194898</v>
      </c>
      <c r="T143" s="117">
        <f t="shared" si="50"/>
        <v>41.598679122482075</v>
      </c>
      <c r="U143" s="117">
        <f t="shared" si="50"/>
        <v>43.571109030250277</v>
      </c>
      <c r="V143" s="117">
        <f t="shared" si="50"/>
        <v>49.005604132934003</v>
      </c>
      <c r="W143" s="117">
        <f t="shared" ref="W143" si="51">W144+W146+W148+W157</f>
        <v>55.768205893031158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1.9021885595258903</v>
      </c>
      <c r="C144" s="122">
        <f t="shared" si="52"/>
        <v>2.0755261838975785</v>
      </c>
      <c r="D144" s="122">
        <f t="shared" si="52"/>
        <v>2.002561280071586</v>
      </c>
      <c r="E144" s="122">
        <f t="shared" si="52"/>
        <v>2.3438517469635403</v>
      </c>
      <c r="F144" s="122">
        <f t="shared" si="52"/>
        <v>2.8983868619037665</v>
      </c>
      <c r="G144" s="122">
        <f t="shared" si="52"/>
        <v>3.6503237689404315</v>
      </c>
      <c r="H144" s="122">
        <f t="shared" si="52"/>
        <v>4.0765831808016699</v>
      </c>
      <c r="I144" s="122">
        <f t="shared" si="52"/>
        <v>4.5711720438711936</v>
      </c>
      <c r="J144" s="122">
        <f t="shared" si="52"/>
        <v>5.5588445850087922</v>
      </c>
      <c r="K144" s="122">
        <f t="shared" si="52"/>
        <v>6.1489857562693375</v>
      </c>
      <c r="L144" s="122">
        <f t="shared" si="52"/>
        <v>7.3128445674975637</v>
      </c>
      <c r="M144" s="122">
        <f t="shared" si="52"/>
        <v>8.1642293010374125</v>
      </c>
      <c r="N144" s="122">
        <f t="shared" si="52"/>
        <v>10.811254039806899</v>
      </c>
      <c r="O144" s="122">
        <f t="shared" si="52"/>
        <v>12.319079520202003</v>
      </c>
      <c r="P144" s="122">
        <f t="shared" si="52"/>
        <v>11.981041836865588</v>
      </c>
      <c r="Q144" s="122">
        <f t="shared" si="52"/>
        <v>15.57630022582436</v>
      </c>
      <c r="R144" s="122">
        <f t="shared" si="52"/>
        <v>17.538577116404952</v>
      </c>
      <c r="S144" s="122">
        <f t="shared" si="52"/>
        <v>17.918861802506637</v>
      </c>
      <c r="T144" s="122">
        <f t="shared" si="52"/>
        <v>18.005156435970697</v>
      </c>
      <c r="U144" s="122">
        <f t="shared" si="52"/>
        <v>18.029585237630048</v>
      </c>
      <c r="V144" s="122">
        <f t="shared" si="52"/>
        <v>21.146385392528561</v>
      </c>
      <c r="W144" s="122">
        <f t="shared" si="52"/>
        <v>24.821956689312561</v>
      </c>
      <c r="DA144" s="130" t="s">
        <v>1705</v>
      </c>
    </row>
    <row r="145" spans="1:105" ht="12" customHeight="1" x14ac:dyDescent="0.25">
      <c r="A145" s="97" t="s">
        <v>53</v>
      </c>
      <c r="B145" s="98">
        <v>1.9021885595258903</v>
      </c>
      <c r="C145" s="98">
        <v>2.0755261838975785</v>
      </c>
      <c r="D145" s="98">
        <v>2.002561280071586</v>
      </c>
      <c r="E145" s="98">
        <v>2.3438517469635403</v>
      </c>
      <c r="F145" s="98">
        <v>2.8983868619037665</v>
      </c>
      <c r="G145" s="98">
        <v>3.6503237689404315</v>
      </c>
      <c r="H145" s="98">
        <v>4.0765831808016699</v>
      </c>
      <c r="I145" s="98">
        <v>4.5711720438711936</v>
      </c>
      <c r="J145" s="98">
        <v>5.5588445850087922</v>
      </c>
      <c r="K145" s="98">
        <v>6.1489857562693375</v>
      </c>
      <c r="L145" s="98">
        <v>7.3128445674975637</v>
      </c>
      <c r="M145" s="98">
        <v>8.1642293010374125</v>
      </c>
      <c r="N145" s="98">
        <v>10.811254039806899</v>
      </c>
      <c r="O145" s="98">
        <v>12.319079520202003</v>
      </c>
      <c r="P145" s="98">
        <v>11.981041836865588</v>
      </c>
      <c r="Q145" s="98">
        <v>15.57630022582436</v>
      </c>
      <c r="R145" s="98">
        <v>17.538577116404952</v>
      </c>
      <c r="S145" s="98">
        <v>17.918861802506637</v>
      </c>
      <c r="T145" s="98">
        <v>18.005156435970697</v>
      </c>
      <c r="U145" s="98">
        <v>18.029585237630048</v>
      </c>
      <c r="V145" s="98">
        <v>21.146385392528561</v>
      </c>
      <c r="W145" s="98">
        <v>24.821956689312561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2.6528178626649551E-2</v>
      </c>
      <c r="C146" s="122">
        <f t="shared" si="53"/>
        <v>2.7622010512776386E-2</v>
      </c>
      <c r="D146" s="122">
        <f t="shared" si="53"/>
        <v>3.0036120565923197E-2</v>
      </c>
      <c r="E146" s="122">
        <f t="shared" si="53"/>
        <v>6.1405833147639637E-2</v>
      </c>
      <c r="F146" s="122">
        <f t="shared" si="53"/>
        <v>3.5481072445795195E-2</v>
      </c>
      <c r="G146" s="122">
        <f t="shared" si="53"/>
        <v>4.7464377627663201E-2</v>
      </c>
      <c r="H146" s="122">
        <f t="shared" si="53"/>
        <v>8.4605922708549566E-2</v>
      </c>
      <c r="I146" s="122">
        <f t="shared" si="53"/>
        <v>0.11286183516784043</v>
      </c>
      <c r="J146" s="122">
        <f t="shared" si="53"/>
        <v>0.15716407439542845</v>
      </c>
      <c r="K146" s="122">
        <f t="shared" si="53"/>
        <v>0.21090219808969907</v>
      </c>
      <c r="L146" s="122">
        <f t="shared" si="53"/>
        <v>0.30119071770743949</v>
      </c>
      <c r="M146" s="122">
        <f t="shared" si="53"/>
        <v>0.37058751402946133</v>
      </c>
      <c r="N146" s="122">
        <f t="shared" si="53"/>
        <v>0.71145441972548484</v>
      </c>
      <c r="O146" s="122">
        <f t="shared" si="53"/>
        <v>0.76401315370313805</v>
      </c>
      <c r="P146" s="122">
        <f t="shared" si="53"/>
        <v>0.3442917180764376</v>
      </c>
      <c r="Q146" s="122">
        <f t="shared" si="53"/>
        <v>1.3087809359290645</v>
      </c>
      <c r="R146" s="122">
        <f t="shared" si="53"/>
        <v>0.89592090584506956</v>
      </c>
      <c r="S146" s="122">
        <f t="shared" si="53"/>
        <v>1.6571070988156478</v>
      </c>
      <c r="T146" s="122">
        <f t="shared" si="53"/>
        <v>1.4594901945591474</v>
      </c>
      <c r="U146" s="122">
        <f t="shared" si="53"/>
        <v>2.209782410831314</v>
      </c>
      <c r="V146" s="122">
        <f t="shared" si="53"/>
        <v>1.7191922892971299</v>
      </c>
      <c r="W146" s="122">
        <f t="shared" si="53"/>
        <v>3.1982325144426684</v>
      </c>
      <c r="DA146" s="130" t="s">
        <v>1707</v>
      </c>
    </row>
    <row r="147" spans="1:105" ht="12" customHeight="1" x14ac:dyDescent="0.25">
      <c r="A147" s="97" t="s">
        <v>53</v>
      </c>
      <c r="B147" s="98">
        <v>2.6528178626649551E-2</v>
      </c>
      <c r="C147" s="98">
        <v>2.7622010512776386E-2</v>
      </c>
      <c r="D147" s="98">
        <v>3.0036120565923197E-2</v>
      </c>
      <c r="E147" s="98">
        <v>6.1405833147639637E-2</v>
      </c>
      <c r="F147" s="98">
        <v>3.5481072445795195E-2</v>
      </c>
      <c r="G147" s="98">
        <v>4.7464377627663201E-2</v>
      </c>
      <c r="H147" s="98">
        <v>8.4605922708549566E-2</v>
      </c>
      <c r="I147" s="98">
        <v>0.11286183516784043</v>
      </c>
      <c r="J147" s="98">
        <v>0.15716407439542845</v>
      </c>
      <c r="K147" s="98">
        <v>0.21090219808969907</v>
      </c>
      <c r="L147" s="98">
        <v>0.30119071770743949</v>
      </c>
      <c r="M147" s="98">
        <v>0.37058751402946133</v>
      </c>
      <c r="N147" s="98">
        <v>0.71145441972548484</v>
      </c>
      <c r="O147" s="98">
        <v>0.76401315370313805</v>
      </c>
      <c r="P147" s="98">
        <v>0.3442917180764376</v>
      </c>
      <c r="Q147" s="98">
        <v>1.3087809359290645</v>
      </c>
      <c r="R147" s="98">
        <v>0.89592090584506956</v>
      </c>
      <c r="S147" s="98">
        <v>1.6571070988156478</v>
      </c>
      <c r="T147" s="98">
        <v>1.4594901945591474</v>
      </c>
      <c r="U147" s="98">
        <v>2.209782410831314</v>
      </c>
      <c r="V147" s="98">
        <v>1.7191922892971299</v>
      </c>
      <c r="W147" s="98">
        <v>3.1982325144426684</v>
      </c>
      <c r="DA147" s="63" t="s">
        <v>1708</v>
      </c>
    </row>
    <row r="148" spans="1:105" ht="12" customHeight="1" x14ac:dyDescent="0.25">
      <c r="A148" s="121" t="s">
        <v>55</v>
      </c>
      <c r="B148" s="122">
        <v>0.78764614097072239</v>
      </c>
      <c r="C148" s="122">
        <v>0.75656455877326312</v>
      </c>
      <c r="D148" s="122">
        <v>0.90001896285855676</v>
      </c>
      <c r="E148" s="122">
        <v>1.1236402869298545</v>
      </c>
      <c r="F148" s="122">
        <v>1.4405541128098935</v>
      </c>
      <c r="G148" s="122">
        <v>1.6929053944239589</v>
      </c>
      <c r="H148" s="122">
        <v>2.2396686855835721</v>
      </c>
      <c r="I148" s="122">
        <v>2.5738901564620029</v>
      </c>
      <c r="J148" s="122">
        <v>3.383756978554374</v>
      </c>
      <c r="K148" s="122">
        <v>4.0261131316595469</v>
      </c>
      <c r="L148" s="122">
        <v>4.8426029445456784</v>
      </c>
      <c r="M148" s="122">
        <v>6.3375508621863128</v>
      </c>
      <c r="N148" s="122">
        <v>7.8554762672199692</v>
      </c>
      <c r="O148" s="122">
        <v>9.5319582303199049</v>
      </c>
      <c r="P148" s="122">
        <v>11.364048707793042</v>
      </c>
      <c r="Q148" s="122">
        <v>13.341888498491404</v>
      </c>
      <c r="R148" s="122">
        <v>14.622293753076189</v>
      </c>
      <c r="S148" s="122">
        <v>16.090696573709184</v>
      </c>
      <c r="T148" s="122">
        <v>17.341004939277877</v>
      </c>
      <c r="U148" s="122">
        <v>18.194579047629297</v>
      </c>
      <c r="V148" s="122">
        <v>18.898404076681693</v>
      </c>
      <c r="W148" s="122">
        <v>20.526477748402044</v>
      </c>
      <c r="DA148" s="130" t="s">
        <v>1709</v>
      </c>
    </row>
    <row r="149" spans="1:105" ht="12" customHeight="1" x14ac:dyDescent="0.25">
      <c r="A149" s="97" t="s">
        <v>124</v>
      </c>
      <c r="B149" s="98">
        <v>0.12102918143517613</v>
      </c>
      <c r="C149" s="98">
        <v>0.11063914866150779</v>
      </c>
      <c r="D149" s="98">
        <v>0.15213885567676921</v>
      </c>
      <c r="E149" s="98">
        <v>0.14927972514641608</v>
      </c>
      <c r="F149" s="98">
        <v>0.15612779390897094</v>
      </c>
      <c r="G149" s="98">
        <v>0.19400679457060052</v>
      </c>
      <c r="H149" s="98">
        <v>0.1822277904185495</v>
      </c>
      <c r="I149" s="98">
        <v>0.22150389084128028</v>
      </c>
      <c r="J149" s="98">
        <v>0.30221156467561139</v>
      </c>
      <c r="K149" s="98">
        <v>0.32790573305998111</v>
      </c>
      <c r="L149" s="98">
        <v>0.37107984899264446</v>
      </c>
      <c r="M149" s="98">
        <v>0.53935225868721948</v>
      </c>
      <c r="N149" s="98">
        <v>0.5309885909360833</v>
      </c>
      <c r="O149" s="98">
        <v>0.48032085210172826</v>
      </c>
      <c r="P149" s="98">
        <v>0.44945119515964932</v>
      </c>
      <c r="Q149" s="98">
        <v>0.83915500798276565</v>
      </c>
      <c r="R149" s="98">
        <v>0.86907877851178195</v>
      </c>
      <c r="S149" s="98">
        <v>1.0285832403505157</v>
      </c>
      <c r="T149" s="98">
        <v>1.0312100011085514</v>
      </c>
      <c r="U149" s="98">
        <v>1.0793712075699771</v>
      </c>
      <c r="V149" s="98">
        <v>0.68897383284069758</v>
      </c>
      <c r="W149" s="98">
        <v>1.036625925322173</v>
      </c>
      <c r="DA149" s="63" t="s">
        <v>1710</v>
      </c>
    </row>
    <row r="150" spans="1:105" ht="12" customHeight="1" x14ac:dyDescent="0.25">
      <c r="A150" s="97" t="s">
        <v>123</v>
      </c>
      <c r="B150" s="98">
        <v>1.6886464217509426E-4</v>
      </c>
      <c r="C150" s="98">
        <v>1.5075693774997033E-4</v>
      </c>
      <c r="D150" s="98">
        <v>1.9903461505157782E-4</v>
      </c>
      <c r="E150" s="98">
        <v>1.9617600494998937E-4</v>
      </c>
      <c r="F150" s="98">
        <v>0</v>
      </c>
      <c r="G150" s="98">
        <v>0</v>
      </c>
      <c r="H150" s="98">
        <v>0</v>
      </c>
      <c r="I150" s="98">
        <v>0</v>
      </c>
      <c r="J150" s="98">
        <v>2.0071447208850837E-4</v>
      </c>
      <c r="K150" s="98">
        <v>5.4874507156306158E-4</v>
      </c>
      <c r="L150" s="98">
        <v>8.804891406977921E-4</v>
      </c>
      <c r="M150" s="98">
        <v>1.9552496977508268E-3</v>
      </c>
      <c r="N150" s="98">
        <v>2.1276016345331051E-3</v>
      </c>
      <c r="O150" s="98">
        <v>1.7510327274380877E-3</v>
      </c>
      <c r="P150" s="98">
        <v>1.4137555804815279E-3</v>
      </c>
      <c r="Q150" s="98">
        <v>2.7574268485092545E-3</v>
      </c>
      <c r="R150" s="98">
        <v>2.3789545252242269E-3</v>
      </c>
      <c r="S150" s="98">
        <v>2.739272243819211E-3</v>
      </c>
      <c r="T150" s="98">
        <v>2.5808605740018798E-3</v>
      </c>
      <c r="U150" s="98">
        <v>2.4817606242793335E-3</v>
      </c>
      <c r="V150" s="98">
        <v>1.5174080126703817E-3</v>
      </c>
      <c r="W150" s="98">
        <v>2.534067172487056E-3</v>
      </c>
      <c r="DA150" s="63" t="s">
        <v>1711</v>
      </c>
    </row>
    <row r="151" spans="1:105" ht="12" customHeight="1" x14ac:dyDescent="0.25">
      <c r="A151" s="100" t="s">
        <v>50</v>
      </c>
      <c r="B151" s="101">
        <v>7.9274807862090104E-5</v>
      </c>
      <c r="C151" s="101">
        <v>6.935564830808021E-5</v>
      </c>
      <c r="D151" s="101">
        <v>1.007613524316023E-4</v>
      </c>
      <c r="E151" s="101">
        <v>1.1697318720945742E-4</v>
      </c>
      <c r="F151" s="101">
        <v>0</v>
      </c>
      <c r="G151" s="101">
        <v>0</v>
      </c>
      <c r="H151" s="101">
        <v>0</v>
      </c>
      <c r="I151" s="101">
        <v>0</v>
      </c>
      <c r="J151" s="101">
        <v>9.7413529641674347E-5</v>
      </c>
      <c r="K151" s="101">
        <v>2.5882544897187738E-4</v>
      </c>
      <c r="L151" s="101">
        <v>4.0330838363508568E-4</v>
      </c>
      <c r="M151" s="101">
        <v>9.1493565161023319E-4</v>
      </c>
      <c r="N151" s="101">
        <v>9.7938978306270235E-4</v>
      </c>
      <c r="O151" s="101">
        <v>8.0251139488570693E-4</v>
      </c>
      <c r="P151" s="101">
        <v>6.7266676888616116E-4</v>
      </c>
      <c r="Q151" s="101">
        <v>1.2701539801711534E-3</v>
      </c>
      <c r="R151" s="101">
        <v>1.0531666861574554E-3</v>
      </c>
      <c r="S151" s="101">
        <v>1.1925414990851797E-3</v>
      </c>
      <c r="T151" s="101">
        <v>1.1174908654925672E-3</v>
      </c>
      <c r="U151" s="101">
        <v>1.0005189701557898E-3</v>
      </c>
      <c r="V151" s="101">
        <v>6.1380486700095803E-4</v>
      </c>
      <c r="W151" s="101">
        <v>1.06479628623042E-3</v>
      </c>
      <c r="DA151" s="131" t="s">
        <v>1712</v>
      </c>
    </row>
    <row r="152" spans="1:105" ht="12" customHeight="1" x14ac:dyDescent="0.25">
      <c r="A152" s="103" t="s">
        <v>52</v>
      </c>
      <c r="B152" s="104">
        <v>8.9589834313004153E-5</v>
      </c>
      <c r="C152" s="104">
        <v>8.1401289441890135E-5</v>
      </c>
      <c r="D152" s="104">
        <v>9.8273262619975516E-5</v>
      </c>
      <c r="E152" s="104">
        <v>7.9202817740531964E-5</v>
      </c>
      <c r="F152" s="104">
        <v>0</v>
      </c>
      <c r="G152" s="104">
        <v>0</v>
      </c>
      <c r="H152" s="104">
        <v>0</v>
      </c>
      <c r="I152" s="104">
        <v>0</v>
      </c>
      <c r="J152" s="104">
        <v>1.0330094244683402E-4</v>
      </c>
      <c r="K152" s="104">
        <v>2.899196225911842E-4</v>
      </c>
      <c r="L152" s="104">
        <v>4.7718075706270637E-4</v>
      </c>
      <c r="M152" s="104">
        <v>1.0403140461405938E-3</v>
      </c>
      <c r="N152" s="104">
        <v>1.1482118514704028E-3</v>
      </c>
      <c r="O152" s="104">
        <v>9.4852133255238062E-4</v>
      </c>
      <c r="P152" s="104">
        <v>7.4108881159536686E-4</v>
      </c>
      <c r="Q152" s="104">
        <v>1.4872728683381008E-3</v>
      </c>
      <c r="R152" s="104">
        <v>1.3257878390667717E-3</v>
      </c>
      <c r="S152" s="104">
        <v>1.5467307447340312E-3</v>
      </c>
      <c r="T152" s="104">
        <v>1.4633697085093124E-3</v>
      </c>
      <c r="U152" s="104">
        <v>1.4812416541235439E-3</v>
      </c>
      <c r="V152" s="104">
        <v>9.0360314566942379E-4</v>
      </c>
      <c r="W152" s="104">
        <v>1.4692708862566357E-3</v>
      </c>
      <c r="DA152" s="132" t="s">
        <v>1713</v>
      </c>
    </row>
    <row r="153" spans="1:105" ht="12" customHeight="1" x14ac:dyDescent="0.25">
      <c r="A153" s="106" t="s">
        <v>122</v>
      </c>
      <c r="B153" s="101">
        <v>0.54747638463448156</v>
      </c>
      <c r="C153" s="101">
        <v>0.52692928530113126</v>
      </c>
      <c r="D153" s="101">
        <v>0.60377562539275231</v>
      </c>
      <c r="E153" s="101">
        <v>0.77411204028611191</v>
      </c>
      <c r="F153" s="101">
        <v>1.0202401322786367</v>
      </c>
      <c r="G153" s="101">
        <v>1.1938176521326482</v>
      </c>
      <c r="H153" s="101">
        <v>1.655078018813763</v>
      </c>
      <c r="I153" s="101">
        <v>1.8879201081119561</v>
      </c>
      <c r="J153" s="101">
        <v>2.4728713331512635</v>
      </c>
      <c r="K153" s="101">
        <v>2.7957571733440512</v>
      </c>
      <c r="L153" s="101">
        <v>3.3573383574823583</v>
      </c>
      <c r="M153" s="101">
        <v>4.1869101619902329</v>
      </c>
      <c r="N153" s="101">
        <v>5.1224517679836543</v>
      </c>
      <c r="O153" s="101">
        <v>6.3817200022684322</v>
      </c>
      <c r="P153" s="101">
        <v>7.6886964861723843</v>
      </c>
      <c r="Q153" s="101">
        <v>8.9587571946421587</v>
      </c>
      <c r="R153" s="101">
        <v>9.8987212355257661</v>
      </c>
      <c r="S153" s="101">
        <v>10.802527615147579</v>
      </c>
      <c r="T153" s="101">
        <v>11.682387607638862</v>
      </c>
      <c r="U153" s="101">
        <v>12.45858911295929</v>
      </c>
      <c r="V153" s="101">
        <v>13.318426828590567</v>
      </c>
      <c r="W153" s="101">
        <v>14.212288026193528</v>
      </c>
      <c r="DA153" s="131" t="s">
        <v>1714</v>
      </c>
    </row>
    <row r="154" spans="1:105" ht="12" customHeight="1" x14ac:dyDescent="0.25">
      <c r="A154" s="107" t="s">
        <v>121</v>
      </c>
      <c r="B154" s="104">
        <v>0.11897171025888967</v>
      </c>
      <c r="C154" s="104">
        <v>0.11884536787287417</v>
      </c>
      <c r="D154" s="104">
        <v>0.14390544717398371</v>
      </c>
      <c r="E154" s="104">
        <v>0.20005234549237672</v>
      </c>
      <c r="F154" s="104">
        <v>0.26418618662228588</v>
      </c>
      <c r="G154" s="104">
        <v>0.30508094772071015</v>
      </c>
      <c r="H154" s="104">
        <v>0.40236287635125961</v>
      </c>
      <c r="I154" s="104">
        <v>0.46446615750876663</v>
      </c>
      <c r="J154" s="104">
        <v>0.60847336625541038</v>
      </c>
      <c r="K154" s="104">
        <v>0.901901480183952</v>
      </c>
      <c r="L154" s="104">
        <v>1.1133042489299776</v>
      </c>
      <c r="M154" s="104">
        <v>1.6093331918111096</v>
      </c>
      <c r="N154" s="104">
        <v>2.1999083066656988</v>
      </c>
      <c r="O154" s="104">
        <v>2.6681663432223055</v>
      </c>
      <c r="P154" s="104">
        <v>3.2244872708805268</v>
      </c>
      <c r="Q154" s="104">
        <v>3.5412188690179693</v>
      </c>
      <c r="R154" s="104">
        <v>3.8521147845134154</v>
      </c>
      <c r="S154" s="104">
        <v>4.2568464459672706</v>
      </c>
      <c r="T154" s="104">
        <v>4.6248264699564618</v>
      </c>
      <c r="U154" s="104">
        <v>4.6541369664757521</v>
      </c>
      <c r="V154" s="104">
        <v>4.8894860072377586</v>
      </c>
      <c r="W154" s="104">
        <v>5.2750297297138538</v>
      </c>
      <c r="DA154" s="132" t="s">
        <v>1715</v>
      </c>
    </row>
    <row r="155" spans="1:105" ht="12" customHeight="1" x14ac:dyDescent="0.25">
      <c r="A155" s="108" t="s">
        <v>53</v>
      </c>
      <c r="B155" s="98">
        <v>5.2426929959140604E-2</v>
      </c>
      <c r="C155" s="98">
        <v>5.1142305912413692E-2</v>
      </c>
      <c r="D155" s="98">
        <v>6.8027454111378782E-2</v>
      </c>
      <c r="E155" s="98">
        <v>0.112561715806129</v>
      </c>
      <c r="F155" s="98">
        <v>0.1544720519434567</v>
      </c>
      <c r="G155" s="98">
        <v>0.15969187562999901</v>
      </c>
      <c r="H155" s="98">
        <v>0.21488881820975209</v>
      </c>
      <c r="I155" s="98">
        <v>0.21124198668728103</v>
      </c>
      <c r="J155" s="98">
        <v>0.28066938242851519</v>
      </c>
      <c r="K155" s="98">
        <v>0.40496969007346251</v>
      </c>
      <c r="L155" s="98">
        <v>0.48501255266115534</v>
      </c>
      <c r="M155" s="98">
        <v>0.7153559366275043</v>
      </c>
      <c r="N155" s="98">
        <v>0.96147005947370201</v>
      </c>
      <c r="O155" s="98">
        <v>1.1593555243506444</v>
      </c>
      <c r="P155" s="98">
        <v>1.4518530479884371</v>
      </c>
      <c r="Q155" s="98">
        <v>1.5677733323767011</v>
      </c>
      <c r="R155" s="98">
        <v>1.6678212620307784</v>
      </c>
      <c r="S155" s="98">
        <v>1.8378391167488626</v>
      </c>
      <c r="T155" s="98">
        <v>2.0029171026657702</v>
      </c>
      <c r="U155" s="98">
        <v>1.8989637630807037</v>
      </c>
      <c r="V155" s="98">
        <v>1.9855612209300386</v>
      </c>
      <c r="W155" s="98">
        <v>2.2214898348000593</v>
      </c>
      <c r="DA155" s="63" t="s">
        <v>1716</v>
      </c>
    </row>
    <row r="156" spans="1:105" ht="12" customHeight="1" x14ac:dyDescent="0.25">
      <c r="A156" s="108" t="s">
        <v>52</v>
      </c>
      <c r="B156" s="98">
        <v>6.6544780299749071E-2</v>
      </c>
      <c r="C156" s="98">
        <v>6.7703061960460484E-2</v>
      </c>
      <c r="D156" s="98">
        <v>7.5877993062604926E-2</v>
      </c>
      <c r="E156" s="98">
        <v>8.7490629686247726E-2</v>
      </c>
      <c r="F156" s="98">
        <v>0.10971413467882919</v>
      </c>
      <c r="G156" s="98">
        <v>0.14538907209071114</v>
      </c>
      <c r="H156" s="98">
        <v>0.18747405814150753</v>
      </c>
      <c r="I156" s="98">
        <v>0.25322417082148557</v>
      </c>
      <c r="J156" s="98">
        <v>0.32780398382689518</v>
      </c>
      <c r="K156" s="98">
        <v>0.49693179011048955</v>
      </c>
      <c r="L156" s="98">
        <v>0.6282916962688222</v>
      </c>
      <c r="M156" s="98">
        <v>0.89397725518360516</v>
      </c>
      <c r="N156" s="98">
        <v>1.2384382471919968</v>
      </c>
      <c r="O156" s="98">
        <v>1.5088108188716611</v>
      </c>
      <c r="P156" s="98">
        <v>1.7726342228920897</v>
      </c>
      <c r="Q156" s="98">
        <v>1.973445536641268</v>
      </c>
      <c r="R156" s="98">
        <v>2.184293522482637</v>
      </c>
      <c r="S156" s="98">
        <v>2.4190073292184082</v>
      </c>
      <c r="T156" s="98">
        <v>2.6219093672906917</v>
      </c>
      <c r="U156" s="98">
        <v>2.755173203395048</v>
      </c>
      <c r="V156" s="98">
        <v>2.9039247863077202</v>
      </c>
      <c r="W156" s="98">
        <v>3.053539894913794</v>
      </c>
      <c r="DA156" s="63" t="s">
        <v>1717</v>
      </c>
    </row>
    <row r="157" spans="1:105" ht="12" customHeight="1" x14ac:dyDescent="0.25">
      <c r="A157" s="121" t="s">
        <v>54</v>
      </c>
      <c r="B157" s="122">
        <v>0.27184919167633725</v>
      </c>
      <c r="C157" s="122">
        <v>0.30254929405484465</v>
      </c>
      <c r="D157" s="122">
        <v>0.33572357418808146</v>
      </c>
      <c r="E157" s="122">
        <v>0.43562579399488721</v>
      </c>
      <c r="F157" s="122">
        <v>0.49794204120700292</v>
      </c>
      <c r="G157" s="122">
        <v>0.63401734487900441</v>
      </c>
      <c r="H157" s="122">
        <v>0.74005724836405273</v>
      </c>
      <c r="I157" s="122">
        <v>0.88144460132334501</v>
      </c>
      <c r="J157" s="122">
        <v>1.0999369316435845</v>
      </c>
      <c r="K157" s="122">
        <v>1.0894686347478904</v>
      </c>
      <c r="L157" s="122">
        <v>1.2441298976566038</v>
      </c>
      <c r="M157" s="122">
        <v>1.5952233420583757</v>
      </c>
      <c r="N157" s="122">
        <v>2.0201114031915464</v>
      </c>
      <c r="O157" s="122">
        <v>2.497743710435306</v>
      </c>
      <c r="P157" s="122">
        <v>3.0548558404897195</v>
      </c>
      <c r="Q157" s="122">
        <v>3.5706306474195273</v>
      </c>
      <c r="R157" s="122">
        <v>4.0132867462035042</v>
      </c>
      <c r="S157" s="122">
        <v>4.4217219021634353</v>
      </c>
      <c r="T157" s="122">
        <v>4.7930275526743529</v>
      </c>
      <c r="U157" s="122">
        <v>5.1371623341596209</v>
      </c>
      <c r="V157" s="122">
        <v>7.241622374426619</v>
      </c>
      <c r="W157" s="122">
        <v>7.2215389408738826</v>
      </c>
      <c r="DA157" s="130" t="s">
        <v>1718</v>
      </c>
    </row>
    <row r="158" spans="1:105" ht="12" customHeight="1" x14ac:dyDescent="0.25">
      <c r="A158" s="97" t="s">
        <v>50</v>
      </c>
      <c r="B158" s="98">
        <v>0.13926780419275869</v>
      </c>
      <c r="C158" s="98">
        <v>0.14464722374648029</v>
      </c>
      <c r="D158" s="98">
        <v>0.19232062587281265</v>
      </c>
      <c r="E158" s="98">
        <v>0.16195431579458092</v>
      </c>
      <c r="F158" s="98">
        <v>0.18356679262995837</v>
      </c>
      <c r="G158" s="98">
        <v>0.27968270432971348</v>
      </c>
      <c r="H158" s="98">
        <v>0.30159424798287682</v>
      </c>
      <c r="I158" s="98">
        <v>0.36409253493955884</v>
      </c>
      <c r="J158" s="98">
        <v>0.4174985782922721</v>
      </c>
      <c r="K158" s="98">
        <v>0.55647895806468695</v>
      </c>
      <c r="L158" s="98">
        <v>0.62838587071471008</v>
      </c>
      <c r="M158" s="98">
        <v>0.75520667757113791</v>
      </c>
      <c r="N158" s="98">
        <v>0.89690837207016605</v>
      </c>
      <c r="O158" s="98">
        <v>1.0550209973909583</v>
      </c>
      <c r="P158" s="98">
        <v>1.2323944544660232</v>
      </c>
      <c r="Q158" s="98">
        <v>1.3776035141231013</v>
      </c>
      <c r="R158" s="98">
        <v>1.5425290459050671</v>
      </c>
      <c r="S158" s="98">
        <v>1.7132628103163405</v>
      </c>
      <c r="T158" s="98">
        <v>1.8327358574819472</v>
      </c>
      <c r="U158" s="98">
        <v>1.8917331615313535</v>
      </c>
      <c r="V158" s="98">
        <v>2.7622180452045546</v>
      </c>
      <c r="W158" s="98">
        <v>2.6259179097327943</v>
      </c>
      <c r="DA158" s="63" t="s">
        <v>1719</v>
      </c>
    </row>
    <row r="159" spans="1:105" ht="12" customHeight="1" x14ac:dyDescent="0.25">
      <c r="A159" s="109" t="s">
        <v>120</v>
      </c>
      <c r="B159" s="33">
        <v>0.13258138748357859</v>
      </c>
      <c r="C159" s="33">
        <v>0.15790207030836437</v>
      </c>
      <c r="D159" s="33">
        <v>0.14340294831526881</v>
      </c>
      <c r="E159" s="33">
        <v>0.2736714782003063</v>
      </c>
      <c r="F159" s="33">
        <v>0.31437524857704457</v>
      </c>
      <c r="G159" s="33">
        <v>0.35433464054929092</v>
      </c>
      <c r="H159" s="33">
        <v>0.43846300038117592</v>
      </c>
      <c r="I159" s="33">
        <v>0.51735206638378617</v>
      </c>
      <c r="J159" s="33">
        <v>0.68243835335131231</v>
      </c>
      <c r="K159" s="33">
        <v>0.53298967668320352</v>
      </c>
      <c r="L159" s="33">
        <v>0.61574402694189367</v>
      </c>
      <c r="M159" s="33">
        <v>0.84001666448723766</v>
      </c>
      <c r="N159" s="33">
        <v>1.1232030311213803</v>
      </c>
      <c r="O159" s="33">
        <v>1.4427227130443474</v>
      </c>
      <c r="P159" s="33">
        <v>1.8224613860236965</v>
      </c>
      <c r="Q159" s="33">
        <v>2.1930271332964262</v>
      </c>
      <c r="R159" s="33">
        <v>2.4707577002984369</v>
      </c>
      <c r="S159" s="33">
        <v>2.7084590918470943</v>
      </c>
      <c r="T159" s="33">
        <v>2.9602916951924056</v>
      </c>
      <c r="U159" s="33">
        <v>3.2454291726282678</v>
      </c>
      <c r="V159" s="33">
        <v>4.4794043292220644</v>
      </c>
      <c r="W159" s="33">
        <v>4.5956210311410883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12.471486074414125</v>
      </c>
      <c r="C161" s="117">
        <f t="shared" si="54"/>
        <v>13.485871103575629</v>
      </c>
      <c r="D161" s="117">
        <f t="shared" si="54"/>
        <v>15.326974538379911</v>
      </c>
      <c r="E161" s="117">
        <f t="shared" si="54"/>
        <v>19.336802417844183</v>
      </c>
      <c r="F161" s="117">
        <f t="shared" si="54"/>
        <v>18.856224885654438</v>
      </c>
      <c r="G161" s="117">
        <f t="shared" si="54"/>
        <v>17.774371566711867</v>
      </c>
      <c r="H161" s="117">
        <f t="shared" si="54"/>
        <v>17.824528795139774</v>
      </c>
      <c r="I161" s="117">
        <f t="shared" si="54"/>
        <v>15.764724449149353</v>
      </c>
      <c r="J161" s="117">
        <f t="shared" si="54"/>
        <v>19.30634249075969</v>
      </c>
      <c r="K161" s="117">
        <f t="shared" si="54"/>
        <v>19.909771424551138</v>
      </c>
      <c r="L161" s="117">
        <f t="shared" si="54"/>
        <v>19.668057722715275</v>
      </c>
      <c r="M161" s="117">
        <f t="shared" si="54"/>
        <v>17.167553885381185</v>
      </c>
      <c r="N161" s="117">
        <f t="shared" si="54"/>
        <v>16.348726347157683</v>
      </c>
      <c r="O161" s="117">
        <f t="shared" si="54"/>
        <v>16.775372072648185</v>
      </c>
      <c r="P161" s="117">
        <f t="shared" si="54"/>
        <v>18.792557515204752</v>
      </c>
      <c r="Q161" s="117">
        <f t="shared" si="54"/>
        <v>14.837267368064754</v>
      </c>
      <c r="R161" s="117">
        <f t="shared" ref="R161:V161" si="55">R162+R164+R166+R175</f>
        <v>13.879868699159115</v>
      </c>
      <c r="S161" s="117">
        <f t="shared" si="55"/>
        <v>15.420551614541866</v>
      </c>
      <c r="T161" s="117">
        <f t="shared" si="55"/>
        <v>18.439728232415089</v>
      </c>
      <c r="U161" s="117">
        <f t="shared" si="55"/>
        <v>25.780788801549399</v>
      </c>
      <c r="V161" s="117">
        <f t="shared" si="55"/>
        <v>33.5281975820631</v>
      </c>
      <c r="W161" s="117">
        <f t="shared" ref="W161" si="56">W162+W164+W166+W175</f>
        <v>34.356599717160613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9.650475224325799</v>
      </c>
      <c r="C162" s="122">
        <f t="shared" si="57"/>
        <v>10.56842994085984</v>
      </c>
      <c r="D162" s="122">
        <f t="shared" si="57"/>
        <v>11.790977949687331</v>
      </c>
      <c r="E162" s="122">
        <f t="shared" si="57"/>
        <v>15.092123788137551</v>
      </c>
      <c r="F162" s="122">
        <f t="shared" si="57"/>
        <v>14.570275827543798</v>
      </c>
      <c r="G162" s="122">
        <f t="shared" si="57"/>
        <v>13.785587615818054</v>
      </c>
      <c r="H162" s="122">
        <f t="shared" si="57"/>
        <v>13.73887514628313</v>
      </c>
      <c r="I162" s="122">
        <f t="shared" si="57"/>
        <v>11.877347909649261</v>
      </c>
      <c r="J162" s="122">
        <f t="shared" si="57"/>
        <v>14.863566848772368</v>
      </c>
      <c r="K162" s="122">
        <f t="shared" si="57"/>
        <v>15.555887302018801</v>
      </c>
      <c r="L162" s="122">
        <f t="shared" si="57"/>
        <v>15.527700176456008</v>
      </c>
      <c r="M162" s="122">
        <f t="shared" si="57"/>
        <v>13.122191021571284</v>
      </c>
      <c r="N162" s="122">
        <f t="shared" si="57"/>
        <v>12.360149949345562</v>
      </c>
      <c r="O162" s="122">
        <f t="shared" si="57"/>
        <v>12.781014859187017</v>
      </c>
      <c r="P162" s="122">
        <f t="shared" si="57"/>
        <v>14.753365170008399</v>
      </c>
      <c r="Q162" s="122">
        <f t="shared" si="57"/>
        <v>10.568042883064525</v>
      </c>
      <c r="R162" s="122">
        <f t="shared" si="57"/>
        <v>9.7120595149177689</v>
      </c>
      <c r="S162" s="122">
        <f t="shared" si="57"/>
        <v>10.768695752438633</v>
      </c>
      <c r="T162" s="122">
        <f t="shared" si="57"/>
        <v>13.480358759309871</v>
      </c>
      <c r="U162" s="122">
        <f t="shared" si="57"/>
        <v>19.443089941529493</v>
      </c>
      <c r="V162" s="122">
        <f t="shared" si="57"/>
        <v>25.653919268008423</v>
      </c>
      <c r="W162" s="122">
        <f t="shared" si="57"/>
        <v>26.009241420312268</v>
      </c>
      <c r="DA162" s="130" t="s">
        <v>1722</v>
      </c>
    </row>
    <row r="163" spans="1:105" ht="12" customHeight="1" x14ac:dyDescent="0.25">
      <c r="A163" s="97" t="s">
        <v>53</v>
      </c>
      <c r="B163" s="33">
        <v>9.650475224325799</v>
      </c>
      <c r="C163" s="33">
        <v>10.56842994085984</v>
      </c>
      <c r="D163" s="33">
        <v>11.790977949687331</v>
      </c>
      <c r="E163" s="33">
        <v>15.092123788137551</v>
      </c>
      <c r="F163" s="33">
        <v>14.570275827543798</v>
      </c>
      <c r="G163" s="33">
        <v>13.785587615818054</v>
      </c>
      <c r="H163" s="33">
        <v>13.73887514628313</v>
      </c>
      <c r="I163" s="33">
        <v>11.877347909649261</v>
      </c>
      <c r="J163" s="33">
        <v>14.863566848772368</v>
      </c>
      <c r="K163" s="33">
        <v>15.555887302018801</v>
      </c>
      <c r="L163" s="33">
        <v>15.527700176456008</v>
      </c>
      <c r="M163" s="33">
        <v>13.122191021571284</v>
      </c>
      <c r="N163" s="33">
        <v>12.360149949345562</v>
      </c>
      <c r="O163" s="33">
        <v>12.781014859187017</v>
      </c>
      <c r="P163" s="33">
        <v>14.753365170008399</v>
      </c>
      <c r="Q163" s="33">
        <v>10.568042883064525</v>
      </c>
      <c r="R163" s="33">
        <v>9.7120595149177689</v>
      </c>
      <c r="S163" s="33">
        <v>10.768695752438633</v>
      </c>
      <c r="T163" s="33">
        <v>13.480358759309871</v>
      </c>
      <c r="U163" s="33">
        <v>19.443089941529493</v>
      </c>
      <c r="V163" s="33">
        <v>25.653919268008423</v>
      </c>
      <c r="W163" s="33">
        <v>26.009241420312268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3.4897415877893558E-2</v>
      </c>
      <c r="C164" s="122">
        <f t="shared" si="58"/>
        <v>3.8293488982040602E-2</v>
      </c>
      <c r="D164" s="122">
        <f t="shared" si="58"/>
        <v>4.5297815162790848E-2</v>
      </c>
      <c r="E164" s="122">
        <f t="shared" si="58"/>
        <v>0.10433012749195295</v>
      </c>
      <c r="F164" s="122">
        <f t="shared" si="58"/>
        <v>6.0725149460020826E-2</v>
      </c>
      <c r="G164" s="122">
        <f t="shared" si="58"/>
        <v>6.8492589901184606E-2</v>
      </c>
      <c r="H164" s="122">
        <f t="shared" si="58"/>
        <v>9.1018298921635335E-2</v>
      </c>
      <c r="I164" s="122">
        <f t="shared" si="58"/>
        <v>8.9209419451392866E-2</v>
      </c>
      <c r="J164" s="122">
        <f t="shared" si="58"/>
        <v>0.10103664409315143</v>
      </c>
      <c r="K164" s="122">
        <f t="shared" si="58"/>
        <v>0.11900292814084037</v>
      </c>
      <c r="L164" s="122">
        <f t="shared" si="58"/>
        <v>0.14051345233004608</v>
      </c>
      <c r="M164" s="122">
        <f t="shared" si="58"/>
        <v>0.12552646954317154</v>
      </c>
      <c r="N164" s="122">
        <f t="shared" si="58"/>
        <v>0.19311193275549121</v>
      </c>
      <c r="O164" s="122">
        <f t="shared" si="58"/>
        <v>0.17922500043404369</v>
      </c>
      <c r="P164" s="122">
        <f t="shared" si="58"/>
        <v>6.8580794773366677E-2</v>
      </c>
      <c r="Q164" s="122">
        <f t="shared" si="58"/>
        <v>0.21694777823935066</v>
      </c>
      <c r="R164" s="122">
        <f t="shared" si="58"/>
        <v>0.13224801900586791</v>
      </c>
      <c r="S164" s="122">
        <f t="shared" si="58"/>
        <v>0.24394946278316487</v>
      </c>
      <c r="T164" s="122">
        <f t="shared" si="58"/>
        <v>0.22207896048717926</v>
      </c>
      <c r="U164" s="122">
        <f t="shared" si="58"/>
        <v>0.38644937336938617</v>
      </c>
      <c r="V164" s="122">
        <f t="shared" si="58"/>
        <v>0.35675524252588797</v>
      </c>
      <c r="W164" s="122">
        <f t="shared" si="58"/>
        <v>0.66627783988102951</v>
      </c>
      <c r="DA164" s="130" t="s">
        <v>1724</v>
      </c>
    </row>
    <row r="165" spans="1:105" ht="12" customHeight="1" x14ac:dyDescent="0.25">
      <c r="A165" s="97" t="s">
        <v>53</v>
      </c>
      <c r="B165" s="98">
        <v>3.4897415877893558E-2</v>
      </c>
      <c r="C165" s="98">
        <v>3.8293488982040602E-2</v>
      </c>
      <c r="D165" s="98">
        <v>4.5297815162790848E-2</v>
      </c>
      <c r="E165" s="98">
        <v>0.10433012749195295</v>
      </c>
      <c r="F165" s="98">
        <v>6.0725149460020826E-2</v>
      </c>
      <c r="G165" s="98">
        <v>6.8492589901184606E-2</v>
      </c>
      <c r="H165" s="98">
        <v>9.1018298921635335E-2</v>
      </c>
      <c r="I165" s="98">
        <v>8.9209419451392866E-2</v>
      </c>
      <c r="J165" s="98">
        <v>0.10103664409315143</v>
      </c>
      <c r="K165" s="98">
        <v>0.11900292814084037</v>
      </c>
      <c r="L165" s="98">
        <v>0.14051345233004608</v>
      </c>
      <c r="M165" s="98">
        <v>0.12552646954317154</v>
      </c>
      <c r="N165" s="98">
        <v>0.19311193275549121</v>
      </c>
      <c r="O165" s="98">
        <v>0.17922500043404369</v>
      </c>
      <c r="P165" s="98">
        <v>6.8580794773366677E-2</v>
      </c>
      <c r="Q165" s="98">
        <v>0.21694777823935066</v>
      </c>
      <c r="R165" s="98">
        <v>0.13224801900586791</v>
      </c>
      <c r="S165" s="98">
        <v>0.24394946278316487</v>
      </c>
      <c r="T165" s="98">
        <v>0.22207896048717926</v>
      </c>
      <c r="U165" s="98">
        <v>0.38644937336938617</v>
      </c>
      <c r="V165" s="98">
        <v>0.35675524252588797</v>
      </c>
      <c r="W165" s="98">
        <v>0.66627783988102951</v>
      </c>
      <c r="DA165" s="63" t="s">
        <v>1725</v>
      </c>
    </row>
    <row r="166" spans="1:105" ht="12" customHeight="1" x14ac:dyDescent="0.25">
      <c r="A166" s="121" t="s">
        <v>55</v>
      </c>
      <c r="B166" s="122">
        <v>2.0712348808408736</v>
      </c>
      <c r="C166" s="122">
        <v>2.056483257168805</v>
      </c>
      <c r="D166" s="122">
        <v>2.5429380322440345</v>
      </c>
      <c r="E166" s="122">
        <v>2.9839811134974119</v>
      </c>
      <c r="F166" s="122">
        <v>3.1406827293405204</v>
      </c>
      <c r="G166" s="122">
        <v>2.8571443920571031</v>
      </c>
      <c r="H166" s="122">
        <v>3.0049116416941564</v>
      </c>
      <c r="I166" s="122">
        <v>2.8340461426866441</v>
      </c>
      <c r="J166" s="122">
        <v>3.2797521254865902</v>
      </c>
      <c r="K166" s="122">
        <v>3.3412208700901935</v>
      </c>
      <c r="L166" s="122">
        <v>3.1877412427012413</v>
      </c>
      <c r="M166" s="122">
        <v>3.1369768021097517</v>
      </c>
      <c r="N166" s="122">
        <v>3.0223688270383073</v>
      </c>
      <c r="O166" s="122">
        <v>3.0233033062106638</v>
      </c>
      <c r="P166" s="122">
        <v>3.1297311989460193</v>
      </c>
      <c r="Q166" s="122">
        <v>3.1997869315069041</v>
      </c>
      <c r="R166" s="122">
        <v>3.1691840865271419</v>
      </c>
      <c r="S166" s="122">
        <v>3.4594766583997796</v>
      </c>
      <c r="T166" s="122">
        <v>3.7116822955406534</v>
      </c>
      <c r="U166" s="122">
        <v>4.640455755910363</v>
      </c>
      <c r="V166" s="122">
        <v>5.436625584737973</v>
      </c>
      <c r="W166" s="122">
        <v>5.6802321266102922</v>
      </c>
      <c r="DA166" s="130" t="s">
        <v>1726</v>
      </c>
    </row>
    <row r="167" spans="1:105" ht="12" customHeight="1" x14ac:dyDescent="0.25">
      <c r="A167" s="97" t="s">
        <v>124</v>
      </c>
      <c r="B167" s="98">
        <v>0.31816709811901112</v>
      </c>
      <c r="C167" s="98">
        <v>0.30130310019106116</v>
      </c>
      <c r="D167" s="98">
        <v>0.42943777644049685</v>
      </c>
      <c r="E167" s="98">
        <v>0.40393345463271302</v>
      </c>
      <c r="F167" s="98">
        <v>0.37456218530797669</v>
      </c>
      <c r="G167" s="98">
        <v>0.37460024359746441</v>
      </c>
      <c r="H167" s="98">
        <v>0.29076143966988216</v>
      </c>
      <c r="I167" s="98">
        <v>0.28224571671486687</v>
      </c>
      <c r="J167" s="98">
        <v>0.32124771052650164</v>
      </c>
      <c r="K167" s="98">
        <v>0.28318617346768993</v>
      </c>
      <c r="L167" s="98">
        <v>0.25184624426250346</v>
      </c>
      <c r="M167" s="98">
        <v>0.28193793255013549</v>
      </c>
      <c r="N167" s="98">
        <v>0.23406825428278993</v>
      </c>
      <c r="O167" s="98">
        <v>0.17921084121027686</v>
      </c>
      <c r="P167" s="98">
        <v>0.14191684823811004</v>
      </c>
      <c r="Q167" s="98">
        <v>0.21757373070528099</v>
      </c>
      <c r="R167" s="98">
        <v>0.19332097558334804</v>
      </c>
      <c r="S167" s="98">
        <v>0.2230913882682399</v>
      </c>
      <c r="T167" s="98">
        <v>0.21932941972874545</v>
      </c>
      <c r="U167" s="98">
        <v>0.25468949242840133</v>
      </c>
      <c r="V167" s="98">
        <v>0.17371990597938822</v>
      </c>
      <c r="W167" s="98">
        <v>0.25353583894681153</v>
      </c>
      <c r="DA167" s="63" t="s">
        <v>1727</v>
      </c>
    </row>
    <row r="168" spans="1:105" ht="12" customHeight="1" x14ac:dyDescent="0.25">
      <c r="A168" s="97" t="s">
        <v>123</v>
      </c>
      <c r="B168" s="98">
        <v>6.7545856870037703E-4</v>
      </c>
      <c r="C168" s="98">
        <v>4.5227081324991116E-4</v>
      </c>
      <c r="D168" s="98">
        <v>1.1825977297742971E-3</v>
      </c>
      <c r="E168" s="98">
        <v>9.6754972235158713E-4</v>
      </c>
      <c r="F168" s="98">
        <v>9.6767035575635266E-4</v>
      </c>
      <c r="G168" s="98">
        <v>8.2494778365721196E-4</v>
      </c>
      <c r="H168" s="98">
        <v>5.4326508272831619E-4</v>
      </c>
      <c r="I168" s="98">
        <v>5.444056343704433E-4</v>
      </c>
      <c r="J168" s="98">
        <v>6.0834372882253001E-4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1.6967896588185246E-4</v>
      </c>
      <c r="T168" s="98">
        <v>1.623053952724142E-4</v>
      </c>
      <c r="U168" s="98">
        <v>5.1931453158458006E-4</v>
      </c>
      <c r="V168" s="98">
        <v>3.4191218660447784E-4</v>
      </c>
      <c r="W168" s="98">
        <v>4.9706502920760626E-4</v>
      </c>
      <c r="DA168" s="63" t="s">
        <v>1728</v>
      </c>
    </row>
    <row r="169" spans="1:105" ht="12" customHeight="1" x14ac:dyDescent="0.25">
      <c r="A169" s="100" t="s">
        <v>50</v>
      </c>
      <c r="B169" s="101">
        <v>3.1709923144836042E-4</v>
      </c>
      <c r="C169" s="101">
        <v>2.0806694492424063E-4</v>
      </c>
      <c r="D169" s="101">
        <v>5.93374056329178E-4</v>
      </c>
      <c r="E169" s="101">
        <v>5.7187082789388695E-4</v>
      </c>
      <c r="F169" s="101">
        <v>5.9410102503880782E-4</v>
      </c>
      <c r="G169" s="101">
        <v>4.5727694683288565E-4</v>
      </c>
      <c r="H169" s="101">
        <v>3.0585537491040194E-4</v>
      </c>
      <c r="I169" s="101">
        <v>2.6394008536716554E-4</v>
      </c>
      <c r="J169" s="101">
        <v>2.9887808140055712E-4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7.054691844748408E-5</v>
      </c>
      <c r="T169" s="101">
        <v>6.8230056822775451E-5</v>
      </c>
      <c r="U169" s="101">
        <v>2.0498307713798176E-4</v>
      </c>
      <c r="V169" s="101">
        <v>1.3565022272211789E-4</v>
      </c>
      <c r="W169" s="101">
        <v>2.0591164583176543E-4</v>
      </c>
      <c r="DA169" s="131" t="s">
        <v>1729</v>
      </c>
    </row>
    <row r="170" spans="1:105" ht="12" customHeight="1" x14ac:dyDescent="0.25">
      <c r="A170" s="103" t="s">
        <v>52</v>
      </c>
      <c r="B170" s="104">
        <v>3.5835933725201661E-4</v>
      </c>
      <c r="C170" s="104">
        <v>2.442038683256705E-4</v>
      </c>
      <c r="D170" s="104">
        <v>5.8922367344511916E-4</v>
      </c>
      <c r="E170" s="104">
        <v>3.9567889445770018E-4</v>
      </c>
      <c r="F170" s="104">
        <v>3.7356933071754485E-4</v>
      </c>
      <c r="G170" s="104">
        <v>3.6767083682432637E-4</v>
      </c>
      <c r="H170" s="104">
        <v>2.374097078179142E-4</v>
      </c>
      <c r="I170" s="104">
        <v>2.8046554900327777E-4</v>
      </c>
      <c r="J170" s="104">
        <v>3.0946564742197284E-4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9.4075338449638754E-5</v>
      </c>
      <c r="U170" s="104">
        <v>3.143314544465983E-4</v>
      </c>
      <c r="V170" s="104">
        <v>2.0626196388235995E-4</v>
      </c>
      <c r="W170" s="104">
        <v>2.9115338337584078E-4</v>
      </c>
      <c r="DA170" s="132" t="s">
        <v>1730</v>
      </c>
    </row>
    <row r="171" spans="1:105" ht="12" customHeight="1" x14ac:dyDescent="0.25">
      <c r="A171" s="106" t="s">
        <v>122</v>
      </c>
      <c r="B171" s="101">
        <v>1.4397421247391347</v>
      </c>
      <c r="C171" s="101">
        <v>1.4302985544122802</v>
      </c>
      <c r="D171" s="101">
        <v>1.7036883326156704</v>
      </c>
      <c r="E171" s="101">
        <v>2.0508419687470312</v>
      </c>
      <c r="F171" s="101">
        <v>2.1924808805248812</v>
      </c>
      <c r="G171" s="101">
        <v>1.9723525062962137</v>
      </c>
      <c r="H171" s="101">
        <v>2.1649106662826214</v>
      </c>
      <c r="I171" s="101">
        <v>2.0402337160579442</v>
      </c>
      <c r="J171" s="101">
        <v>2.3688798037186283</v>
      </c>
      <c r="K171" s="101">
        <v>2.3378856041199678</v>
      </c>
      <c r="L171" s="101">
        <v>2.2226101412043926</v>
      </c>
      <c r="M171" s="101">
        <v>2.1117341171693145</v>
      </c>
      <c r="N171" s="101">
        <v>2.003784733793621</v>
      </c>
      <c r="O171" s="101">
        <v>2.0269767741515032</v>
      </c>
      <c r="P171" s="101">
        <v>2.1122934360123597</v>
      </c>
      <c r="Q171" s="101">
        <v>2.1252081311735975</v>
      </c>
      <c r="R171" s="101">
        <v>2.1279844083048305</v>
      </c>
      <c r="S171" s="101">
        <v>2.3141185934247419</v>
      </c>
      <c r="T171" s="101">
        <v>2.4901763561109171</v>
      </c>
      <c r="U171" s="101">
        <v>3.2038973508402866</v>
      </c>
      <c r="V171" s="101">
        <v>3.8605663588663126</v>
      </c>
      <c r="W171" s="101">
        <v>3.9722618863964869</v>
      </c>
      <c r="DA171" s="131" t="s">
        <v>1731</v>
      </c>
    </row>
    <row r="172" spans="1:105" ht="12" customHeight="1" x14ac:dyDescent="0.25">
      <c r="A172" s="107" t="s">
        <v>121</v>
      </c>
      <c r="B172" s="104">
        <v>0.31265019941402733</v>
      </c>
      <c r="C172" s="104">
        <v>0.32442933175221378</v>
      </c>
      <c r="D172" s="104">
        <v>0.40862932545809272</v>
      </c>
      <c r="E172" s="104">
        <v>0.52823814039531625</v>
      </c>
      <c r="F172" s="104">
        <v>0.57267199315190642</v>
      </c>
      <c r="G172" s="104">
        <v>0.50936669437976811</v>
      </c>
      <c r="H172" s="104">
        <v>0.54869627065892401</v>
      </c>
      <c r="I172" s="104">
        <v>0.5110223042794626</v>
      </c>
      <c r="J172" s="104">
        <v>0.5890162675126378</v>
      </c>
      <c r="K172" s="104">
        <v>0.72014909250253534</v>
      </c>
      <c r="L172" s="104">
        <v>0.71328485723434509</v>
      </c>
      <c r="M172" s="104">
        <v>0.74330475239030203</v>
      </c>
      <c r="N172" s="104">
        <v>0.78451583896189636</v>
      </c>
      <c r="O172" s="104">
        <v>0.81711569084888369</v>
      </c>
      <c r="P172" s="104">
        <v>0.87552091469554916</v>
      </c>
      <c r="Q172" s="104">
        <v>0.85700506962802558</v>
      </c>
      <c r="R172" s="104">
        <v>0.84787870263896314</v>
      </c>
      <c r="S172" s="104">
        <v>0.9220969977409158</v>
      </c>
      <c r="T172" s="104">
        <v>1.0020142143057185</v>
      </c>
      <c r="U172" s="104">
        <v>1.1813495981100901</v>
      </c>
      <c r="V172" s="104">
        <v>1.4019974077056683</v>
      </c>
      <c r="W172" s="104">
        <v>1.4539373362377861</v>
      </c>
      <c r="DA172" s="132" t="s">
        <v>1732</v>
      </c>
    </row>
    <row r="173" spans="1:105" ht="12" customHeight="1" x14ac:dyDescent="0.25">
      <c r="A173" s="108" t="s">
        <v>53</v>
      </c>
      <c r="B173" s="98">
        <v>0.13777468669419066</v>
      </c>
      <c r="C173" s="98">
        <v>0.1395262357162147</v>
      </c>
      <c r="D173" s="98">
        <v>0.1930040794961092</v>
      </c>
      <c r="E173" s="98">
        <v>0.29723122063197016</v>
      </c>
      <c r="F173" s="98">
        <v>0.33518009926435927</v>
      </c>
      <c r="G173" s="98">
        <v>0.26707153218620555</v>
      </c>
      <c r="H173" s="98">
        <v>0.29339101681448304</v>
      </c>
      <c r="I173" s="98">
        <v>0.23268500335838233</v>
      </c>
      <c r="J173" s="98">
        <v>0.27195571374564043</v>
      </c>
      <c r="K173" s="98">
        <v>0.32358572060051588</v>
      </c>
      <c r="L173" s="98">
        <v>0.3109653424815364</v>
      </c>
      <c r="M173" s="98">
        <v>0.33091471138935913</v>
      </c>
      <c r="N173" s="98">
        <v>0.34371535812527787</v>
      </c>
      <c r="O173" s="98">
        <v>0.35610681468952643</v>
      </c>
      <c r="P173" s="98">
        <v>0.39554361299023411</v>
      </c>
      <c r="Q173" s="98">
        <v>0.38077925481859726</v>
      </c>
      <c r="R173" s="98">
        <v>0.36797003307834686</v>
      </c>
      <c r="S173" s="98">
        <v>0.39777227353107214</v>
      </c>
      <c r="T173" s="98">
        <v>0.4332991935478599</v>
      </c>
      <c r="U173" s="98">
        <v>0.48019020828353892</v>
      </c>
      <c r="V173" s="98">
        <v>0.56714438596875949</v>
      </c>
      <c r="W173" s="98">
        <v>0.61138941485090792</v>
      </c>
      <c r="DA173" s="63" t="s">
        <v>1733</v>
      </c>
    </row>
    <row r="174" spans="1:105" ht="12" customHeight="1" x14ac:dyDescent="0.25">
      <c r="A174" s="115" t="s">
        <v>52</v>
      </c>
      <c r="B174" s="33">
        <v>0.17487551271983667</v>
      </c>
      <c r="C174" s="33">
        <v>0.18490309603599905</v>
      </c>
      <c r="D174" s="33">
        <v>0.21562524596198354</v>
      </c>
      <c r="E174" s="33">
        <v>0.23100691976334614</v>
      </c>
      <c r="F174" s="33">
        <v>0.2374918938875471</v>
      </c>
      <c r="G174" s="33">
        <v>0.24229516219356254</v>
      </c>
      <c r="H174" s="33">
        <v>0.25530525384444103</v>
      </c>
      <c r="I174" s="33">
        <v>0.27833730092108022</v>
      </c>
      <c r="J174" s="33">
        <v>0.31706055376699743</v>
      </c>
      <c r="K174" s="33">
        <v>0.39656337190201951</v>
      </c>
      <c r="L174" s="33">
        <v>0.40231951475280875</v>
      </c>
      <c r="M174" s="33">
        <v>0.41239004100094295</v>
      </c>
      <c r="N174" s="33">
        <v>0.44080048083661849</v>
      </c>
      <c r="O174" s="33">
        <v>0.46100887615935721</v>
      </c>
      <c r="P174" s="33">
        <v>0.47997730170531505</v>
      </c>
      <c r="Q174" s="33">
        <v>0.47622581480942827</v>
      </c>
      <c r="R174" s="33">
        <v>0.47990866956061634</v>
      </c>
      <c r="S174" s="33">
        <v>0.52432472420984366</v>
      </c>
      <c r="T174" s="33">
        <v>0.56871502075785862</v>
      </c>
      <c r="U174" s="33">
        <v>0.70115938982655124</v>
      </c>
      <c r="V174" s="33">
        <v>0.83485302173690878</v>
      </c>
      <c r="W174" s="33">
        <v>0.84254792138687817</v>
      </c>
      <c r="DA174" s="60" t="s">
        <v>1734</v>
      </c>
    </row>
    <row r="175" spans="1:105" ht="12" customHeight="1" x14ac:dyDescent="0.25">
      <c r="A175" s="121" t="s">
        <v>54</v>
      </c>
      <c r="B175" s="122">
        <v>0.71487855336956074</v>
      </c>
      <c r="C175" s="122">
        <v>0.82266441656494438</v>
      </c>
      <c r="D175" s="122">
        <v>0.94776074128575472</v>
      </c>
      <c r="E175" s="122">
        <v>1.1563673887172659</v>
      </c>
      <c r="F175" s="122">
        <v>1.0845411793100967</v>
      </c>
      <c r="G175" s="122">
        <v>1.0631469689355251</v>
      </c>
      <c r="H175" s="122">
        <v>0.98972370824085343</v>
      </c>
      <c r="I175" s="122">
        <v>0.96412097736205615</v>
      </c>
      <c r="J175" s="122">
        <v>1.0619868724075789</v>
      </c>
      <c r="K175" s="122">
        <v>0.89366032430130193</v>
      </c>
      <c r="L175" s="122">
        <v>0.81210285122797976</v>
      </c>
      <c r="M175" s="122">
        <v>0.7828595921569792</v>
      </c>
      <c r="N175" s="122">
        <v>0.77309563801832204</v>
      </c>
      <c r="O175" s="122">
        <v>0.79182890681645746</v>
      </c>
      <c r="P175" s="122">
        <v>0.84088035147696794</v>
      </c>
      <c r="Q175" s="122">
        <v>0.85248977525397562</v>
      </c>
      <c r="R175" s="122">
        <v>0.8663770787083358</v>
      </c>
      <c r="S175" s="122">
        <v>0.9484297409202882</v>
      </c>
      <c r="T175" s="122">
        <v>1.025608217077385</v>
      </c>
      <c r="U175" s="122">
        <v>1.3107937307401567</v>
      </c>
      <c r="V175" s="122">
        <v>2.0808974867908212</v>
      </c>
      <c r="W175" s="122">
        <v>2.0008483303570226</v>
      </c>
      <c r="DA175" s="130" t="s">
        <v>1735</v>
      </c>
    </row>
    <row r="176" spans="1:105" ht="12" customHeight="1" x14ac:dyDescent="0.25">
      <c r="A176" s="97" t="s">
        <v>50</v>
      </c>
      <c r="B176" s="98">
        <v>0.3662620727274663</v>
      </c>
      <c r="C176" s="98">
        <v>0.39235894230752649</v>
      </c>
      <c r="D176" s="98">
        <v>0.54042291995859837</v>
      </c>
      <c r="E176" s="98">
        <v>0.43273506152787894</v>
      </c>
      <c r="F176" s="98">
        <v>0.41284016739943985</v>
      </c>
      <c r="G176" s="98">
        <v>0.46708563773309814</v>
      </c>
      <c r="H176" s="98">
        <v>0.39819367933703892</v>
      </c>
      <c r="I176" s="98">
        <v>0.38546371618004005</v>
      </c>
      <c r="J176" s="98">
        <v>0.38980475257848318</v>
      </c>
      <c r="K176" s="98">
        <v>0.44017128575242609</v>
      </c>
      <c r="L176" s="98">
        <v>0.40348906194726702</v>
      </c>
      <c r="M176" s="98">
        <v>0.37632061973485553</v>
      </c>
      <c r="N176" s="98">
        <v>0.36592698511696203</v>
      </c>
      <c r="O176" s="98">
        <v>0.36188999111015552</v>
      </c>
      <c r="P176" s="98">
        <v>0.36678435780076413</v>
      </c>
      <c r="Q176" s="98">
        <v>0.35160684269765796</v>
      </c>
      <c r="R176" s="98">
        <v>0.34483681682249795</v>
      </c>
      <c r="S176" s="98">
        <v>0.37239711073224813</v>
      </c>
      <c r="T176" s="98">
        <v>0.39567602754790637</v>
      </c>
      <c r="U176" s="98">
        <v>0.47642990810621361</v>
      </c>
      <c r="V176" s="98">
        <v>0.78281066872194427</v>
      </c>
      <c r="W176" s="98">
        <v>0.7204208959298577</v>
      </c>
      <c r="DA176" s="63" t="s">
        <v>1736</v>
      </c>
    </row>
    <row r="177" spans="1:105" ht="12" customHeight="1" x14ac:dyDescent="0.25">
      <c r="A177" s="109" t="s">
        <v>120</v>
      </c>
      <c r="B177" s="33">
        <v>0.34861648064209438</v>
      </c>
      <c r="C177" s="33">
        <v>0.43030547425741794</v>
      </c>
      <c r="D177" s="33">
        <v>0.40733782132715629</v>
      </c>
      <c r="E177" s="33">
        <v>0.72363232718938686</v>
      </c>
      <c r="F177" s="33">
        <v>0.67170101191065679</v>
      </c>
      <c r="G177" s="33">
        <v>0.59606133120242699</v>
      </c>
      <c r="H177" s="33">
        <v>0.59153002890381445</v>
      </c>
      <c r="I177" s="33">
        <v>0.5786572611820161</v>
      </c>
      <c r="J177" s="33">
        <v>0.6721821198290957</v>
      </c>
      <c r="K177" s="33">
        <v>0.4534890385488759</v>
      </c>
      <c r="L177" s="33">
        <v>0.40861378928071279</v>
      </c>
      <c r="M177" s="33">
        <v>0.40653897242212361</v>
      </c>
      <c r="N177" s="33">
        <v>0.40716865290135995</v>
      </c>
      <c r="O177" s="33">
        <v>0.42993891570630194</v>
      </c>
      <c r="P177" s="33">
        <v>0.47409599367620381</v>
      </c>
      <c r="Q177" s="33">
        <v>0.50088293255631766</v>
      </c>
      <c r="R177" s="33">
        <v>0.52154026188583791</v>
      </c>
      <c r="S177" s="33">
        <v>0.57603263018804007</v>
      </c>
      <c r="T177" s="33">
        <v>0.62993218952947871</v>
      </c>
      <c r="U177" s="33">
        <v>0.83436382263394315</v>
      </c>
      <c r="V177" s="33">
        <v>1.2980868180688767</v>
      </c>
      <c r="W177" s="33">
        <v>1.2804274344271649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13.702713534612865</v>
      </c>
      <c r="C24" s="117">
        <f t="shared" si="7"/>
        <v>13.728948712312304</v>
      </c>
      <c r="D24" s="117">
        <f t="shared" si="7"/>
        <v>16.210255790487189</v>
      </c>
      <c r="E24" s="117">
        <f t="shared" si="7"/>
        <v>20.615493363757821</v>
      </c>
      <c r="F24" s="117">
        <f t="shared" si="7"/>
        <v>17.64837912304489</v>
      </c>
      <c r="G24" s="117">
        <f t="shared" si="7"/>
        <v>16.77806803601052</v>
      </c>
      <c r="H24" s="117">
        <f t="shared" si="7"/>
        <v>12.11621522287497</v>
      </c>
      <c r="I24" s="117">
        <f t="shared" si="7"/>
        <v>12.349461566666662</v>
      </c>
      <c r="J24" s="117">
        <f t="shared" si="7"/>
        <v>16.091714079820672</v>
      </c>
      <c r="K24" s="117">
        <f t="shared" si="7"/>
        <v>11.815395152098681</v>
      </c>
      <c r="L24" s="117">
        <f t="shared" si="7"/>
        <v>11.769259436796379</v>
      </c>
      <c r="M24" s="117">
        <f t="shared" si="7"/>
        <v>13.134134820560542</v>
      </c>
      <c r="N24" s="117">
        <f t="shared" si="7"/>
        <v>11.872015557929034</v>
      </c>
      <c r="O24" s="117">
        <f t="shared" si="7"/>
        <v>9.4975842415749057</v>
      </c>
      <c r="P24" s="117">
        <f t="shared" si="7"/>
        <v>6.6003638553752237</v>
      </c>
      <c r="Q24" s="117">
        <f t="shared" si="7"/>
        <v>11.899430004699518</v>
      </c>
      <c r="R24" s="117">
        <f t="shared" ref="R24:V24" si="8">R25+R28+R30+R39</f>
        <v>11.767019684152292</v>
      </c>
      <c r="S24" s="117">
        <f t="shared" si="8"/>
        <v>12.137811570748376</v>
      </c>
      <c r="T24" s="117">
        <f t="shared" si="8"/>
        <v>10.45456843264369</v>
      </c>
      <c r="U24" s="117">
        <f t="shared" si="8"/>
        <v>9.8877356006614505</v>
      </c>
      <c r="V24" s="117">
        <f t="shared" si="8"/>
        <v>6.7037023799761828</v>
      </c>
      <c r="W24" s="117">
        <f t="shared" ref="W24" si="9">W25+W28+W30+W39</f>
        <v>9.7385579713995742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10.487054522825924</v>
      </c>
      <c r="C25" s="122">
        <f t="shared" si="10"/>
        <v>10.450104943724119</v>
      </c>
      <c r="D25" s="122">
        <f t="shared" si="10"/>
        <v>12.652993095838744</v>
      </c>
      <c r="E25" s="122">
        <f t="shared" si="10"/>
        <v>16.572963613167861</v>
      </c>
      <c r="F25" s="122">
        <f t="shared" si="10"/>
        <v>13.666803154904757</v>
      </c>
      <c r="G25" s="122">
        <f t="shared" si="10"/>
        <v>13.329285501883199</v>
      </c>
      <c r="H25" s="122">
        <f t="shared" si="10"/>
        <v>8.9710394046549577</v>
      </c>
      <c r="I25" s="122">
        <f t="shared" si="10"/>
        <v>9.4287231523618829</v>
      </c>
      <c r="J25" s="122">
        <f t="shared" si="10"/>
        <v>12.999417740399428</v>
      </c>
      <c r="K25" s="122">
        <f t="shared" si="10"/>
        <v>8.973193091331094</v>
      </c>
      <c r="L25" s="122">
        <f t="shared" si="10"/>
        <v>9.0931080760451906</v>
      </c>
      <c r="M25" s="122">
        <f t="shared" si="10"/>
        <v>10.399537089874038</v>
      </c>
      <c r="N25" s="122">
        <f t="shared" si="10"/>
        <v>9.3019595222143003</v>
      </c>
      <c r="O25" s="122">
        <f t="shared" si="10"/>
        <v>6.9964930121087372</v>
      </c>
      <c r="P25" s="122">
        <f t="shared" si="10"/>
        <v>4.2504185573522735</v>
      </c>
      <c r="Q25" s="122">
        <f t="shared" si="10"/>
        <v>9.2338899619582016</v>
      </c>
      <c r="R25" s="122">
        <f t="shared" ref="R25:V25" si="11">SUM(R26:R27)</f>
        <v>9.1866822265443027</v>
      </c>
      <c r="S25" s="122">
        <f t="shared" si="11"/>
        <v>9.371407930313234</v>
      </c>
      <c r="T25" s="122">
        <f t="shared" si="11"/>
        <v>7.8120502006208392</v>
      </c>
      <c r="U25" s="122">
        <f t="shared" si="11"/>
        <v>7.4007960525422813</v>
      </c>
      <c r="V25" s="122">
        <f t="shared" si="11"/>
        <v>4.6806171010758888</v>
      </c>
      <c r="W25" s="122">
        <f t="shared" ref="W25" si="12">SUM(W26:W27)</f>
        <v>7.5375289315727017</v>
      </c>
      <c r="DA25" s="130" t="s">
        <v>1760</v>
      </c>
    </row>
    <row r="26" spans="1:105" ht="12" customHeight="1" x14ac:dyDescent="0.25">
      <c r="A26" s="97" t="s">
        <v>74</v>
      </c>
      <c r="B26" s="98">
        <v>10.23276234691552</v>
      </c>
      <c r="C26" s="98">
        <v>10.203556382757322</v>
      </c>
      <c r="D26" s="98">
        <v>12.358148477242727</v>
      </c>
      <c r="E26" s="98">
        <v>16.189129429805735</v>
      </c>
      <c r="F26" s="98">
        <v>13.353413351910138</v>
      </c>
      <c r="G26" s="98">
        <v>13.034910148604965</v>
      </c>
      <c r="H26" s="98">
        <v>8.7743089611819158</v>
      </c>
      <c r="I26" s="98">
        <v>9.2287256946847709</v>
      </c>
      <c r="J26" s="98">
        <v>12.7233099938826</v>
      </c>
      <c r="K26" s="98">
        <v>8.784280861872098</v>
      </c>
      <c r="L26" s="98">
        <v>8.9039758094771848</v>
      </c>
      <c r="M26" s="98">
        <v>10.185818388399561</v>
      </c>
      <c r="N26" s="98">
        <v>9.1133842552738979</v>
      </c>
      <c r="O26" s="98">
        <v>6.856076277248607</v>
      </c>
      <c r="P26" s="98">
        <v>4.1662959987785451</v>
      </c>
      <c r="Q26" s="98">
        <v>9.0516777159327741</v>
      </c>
      <c r="R26" s="98">
        <v>9.0064913083629179</v>
      </c>
      <c r="S26" s="98">
        <v>9.1889221713312086</v>
      </c>
      <c r="T26" s="98">
        <v>7.661400435834727</v>
      </c>
      <c r="U26" s="98">
        <v>7.2592286042462018</v>
      </c>
      <c r="V26" s="98">
        <v>4.5914515066079842</v>
      </c>
      <c r="W26" s="98">
        <v>7.3936693479087401</v>
      </c>
      <c r="DA26" s="63" t="s">
        <v>1761</v>
      </c>
    </row>
    <row r="27" spans="1:105" ht="12" customHeight="1" x14ac:dyDescent="0.25">
      <c r="A27" s="97" t="s">
        <v>53</v>
      </c>
      <c r="B27" s="98">
        <v>0.25429217591040476</v>
      </c>
      <c r="C27" s="98">
        <v>0.24654856096679781</v>
      </c>
      <c r="D27" s="98">
        <v>0.29484461859601574</v>
      </c>
      <c r="E27" s="98">
        <v>0.38383418336212632</v>
      </c>
      <c r="F27" s="98">
        <v>0.31338980299461983</v>
      </c>
      <c r="G27" s="98">
        <v>0.29437535327823405</v>
      </c>
      <c r="H27" s="98">
        <v>0.19673044347304264</v>
      </c>
      <c r="I27" s="98">
        <v>0.19999745767711219</v>
      </c>
      <c r="J27" s="98">
        <v>0.27610774651682768</v>
      </c>
      <c r="K27" s="98">
        <v>0.18891222945899636</v>
      </c>
      <c r="L27" s="98">
        <v>0.1891322665680058</v>
      </c>
      <c r="M27" s="98">
        <v>0.21371870147447691</v>
      </c>
      <c r="N27" s="98">
        <v>0.18857526694040319</v>
      </c>
      <c r="O27" s="98">
        <v>0.1404167348601304</v>
      </c>
      <c r="P27" s="98">
        <v>8.4122558573728162E-2</v>
      </c>
      <c r="Q27" s="98">
        <v>0.18221224602542657</v>
      </c>
      <c r="R27" s="98">
        <v>0.18019091818138419</v>
      </c>
      <c r="S27" s="98">
        <v>0.18248575898202571</v>
      </c>
      <c r="T27" s="98">
        <v>0.15064976478611231</v>
      </c>
      <c r="U27" s="98">
        <v>0.14156744829607987</v>
      </c>
      <c r="V27" s="98">
        <v>8.9165594467904605E-2</v>
      </c>
      <c r="W27" s="98">
        <v>0.14385958366396159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2.043323401767012E-2</v>
      </c>
      <c r="C28" s="122">
        <f t="shared" si="13"/>
        <v>2.6816906071423643E-2</v>
      </c>
      <c r="D28" s="122">
        <f t="shared" si="13"/>
        <v>3.45625182240549E-2</v>
      </c>
      <c r="E28" s="122">
        <f t="shared" si="13"/>
        <v>8.5630798840439351E-2</v>
      </c>
      <c r="F28" s="122">
        <f t="shared" si="13"/>
        <v>5.1325192809555255E-2</v>
      </c>
      <c r="G28" s="122">
        <f t="shared" si="13"/>
        <v>5.8308418361083025E-2</v>
      </c>
      <c r="H28" s="122">
        <f t="shared" si="13"/>
        <v>7.2901778615497279E-2</v>
      </c>
      <c r="I28" s="122">
        <f t="shared" si="13"/>
        <v>6.5442027556565946E-2</v>
      </c>
      <c r="J28" s="122">
        <f t="shared" si="13"/>
        <v>6.9697501392661732E-2</v>
      </c>
      <c r="K28" s="122">
        <f t="shared" si="13"/>
        <v>7.7887488672411367E-2</v>
      </c>
      <c r="L28" s="122">
        <f t="shared" si="13"/>
        <v>0.10278884125456743</v>
      </c>
      <c r="M28" s="122">
        <f t="shared" si="13"/>
        <v>0.11801987423872652</v>
      </c>
      <c r="N28" s="122">
        <f t="shared" si="13"/>
        <v>0.2235867423656315</v>
      </c>
      <c r="O28" s="122">
        <f t="shared" si="13"/>
        <v>0.22702087180154651</v>
      </c>
      <c r="P28" s="122">
        <f t="shared" si="13"/>
        <v>9.5919503625070901E-2</v>
      </c>
      <c r="Q28" s="122">
        <f t="shared" si="13"/>
        <v>0.32052485825259402</v>
      </c>
      <c r="R28" s="122">
        <f t="shared" si="13"/>
        <v>0.21115752516758443</v>
      </c>
      <c r="S28" s="122">
        <f t="shared" si="13"/>
        <v>0.37805931981296448</v>
      </c>
      <c r="T28" s="122">
        <f t="shared" si="13"/>
        <v>0.28919684619217484</v>
      </c>
      <c r="U28" s="122">
        <f t="shared" si="13"/>
        <v>0.36765474688058386</v>
      </c>
      <c r="V28" s="122">
        <f t="shared" si="13"/>
        <v>0.22281220691278911</v>
      </c>
      <c r="W28" s="122">
        <f t="shared" si="13"/>
        <v>0.35159712269303478</v>
      </c>
      <c r="DA28" s="130" t="s">
        <v>1763</v>
      </c>
    </row>
    <row r="29" spans="1:105" ht="12" customHeight="1" x14ac:dyDescent="0.25">
      <c r="A29" s="97" t="s">
        <v>53</v>
      </c>
      <c r="B29" s="98">
        <v>2.043323401767012E-2</v>
      </c>
      <c r="C29" s="98">
        <v>2.6816906071423643E-2</v>
      </c>
      <c r="D29" s="98">
        <v>3.45625182240549E-2</v>
      </c>
      <c r="E29" s="98">
        <v>8.5630798840439351E-2</v>
      </c>
      <c r="F29" s="98">
        <v>5.1325192809555255E-2</v>
      </c>
      <c r="G29" s="98">
        <v>5.8308418361083025E-2</v>
      </c>
      <c r="H29" s="98">
        <v>7.2901778615497279E-2</v>
      </c>
      <c r="I29" s="98">
        <v>6.5442027556565946E-2</v>
      </c>
      <c r="J29" s="98">
        <v>6.9697501392661732E-2</v>
      </c>
      <c r="K29" s="98">
        <v>7.7887488672411367E-2</v>
      </c>
      <c r="L29" s="98">
        <v>0.10278884125456743</v>
      </c>
      <c r="M29" s="98">
        <v>0.11801987423872652</v>
      </c>
      <c r="N29" s="98">
        <v>0.2235867423656315</v>
      </c>
      <c r="O29" s="98">
        <v>0.22702087180154651</v>
      </c>
      <c r="P29" s="98">
        <v>9.5919503625070901E-2</v>
      </c>
      <c r="Q29" s="98">
        <v>0.32052485825259402</v>
      </c>
      <c r="R29" s="98">
        <v>0.21115752516758443</v>
      </c>
      <c r="S29" s="98">
        <v>0.37805931981296448</v>
      </c>
      <c r="T29" s="98">
        <v>0.28919684619217484</v>
      </c>
      <c r="U29" s="98">
        <v>0.36765474688058386</v>
      </c>
      <c r="V29" s="98">
        <v>0.22281220691278911</v>
      </c>
      <c r="W29" s="98">
        <v>0.35159712269303478</v>
      </c>
      <c r="DA29" s="63" t="s">
        <v>1764</v>
      </c>
    </row>
    <row r="30" spans="1:105" ht="12" customHeight="1" x14ac:dyDescent="0.25">
      <c r="A30" s="121" t="s">
        <v>55</v>
      </c>
      <c r="B30" s="122">
        <v>2.3661013943930964</v>
      </c>
      <c r="C30" s="122">
        <v>2.3119130414224305</v>
      </c>
      <c r="D30" s="122">
        <v>2.5655078353503749</v>
      </c>
      <c r="E30" s="122">
        <v>2.8237683036992092</v>
      </c>
      <c r="F30" s="122">
        <v>2.8974725726023705</v>
      </c>
      <c r="G30" s="122">
        <v>2.4608368674410754</v>
      </c>
      <c r="H30" s="122">
        <v>2.3014740533772282</v>
      </c>
      <c r="I30" s="122">
        <v>2.125180738547229</v>
      </c>
      <c r="J30" s="122">
        <v>2.2734926352653249</v>
      </c>
      <c r="K30" s="122">
        <v>2.1919332377167717</v>
      </c>
      <c r="L30" s="122">
        <v>2.062747565374643</v>
      </c>
      <c r="M30" s="122">
        <v>2.1046636450803158</v>
      </c>
      <c r="N30" s="122">
        <v>1.8809185665708794</v>
      </c>
      <c r="O30" s="122">
        <v>1.8153555421277525</v>
      </c>
      <c r="P30" s="122">
        <v>1.7907611125202134</v>
      </c>
      <c r="Q30" s="122">
        <v>1.8651909593084315</v>
      </c>
      <c r="R30" s="122">
        <v>1.8761186712198084</v>
      </c>
      <c r="S30" s="122">
        <v>1.8923115746082111</v>
      </c>
      <c r="T30" s="122">
        <v>1.8625429706495349</v>
      </c>
      <c r="U30" s="122">
        <v>1.6695016394909947</v>
      </c>
      <c r="V30" s="122">
        <v>1.3187999536014341</v>
      </c>
      <c r="W30" s="122">
        <v>1.3841964581270298</v>
      </c>
      <c r="DA30" s="130" t="s">
        <v>1765</v>
      </c>
    </row>
    <row r="31" spans="1:105" ht="12" customHeight="1" x14ac:dyDescent="0.25">
      <c r="A31" s="97" t="s">
        <v>141</v>
      </c>
      <c r="B31" s="98">
        <v>0.31561741922122832</v>
      </c>
      <c r="C31" s="98">
        <v>0.29276019579150475</v>
      </c>
      <c r="D31" s="98">
        <v>0.37893198993386196</v>
      </c>
      <c r="E31" s="98">
        <v>0.33922741253948646</v>
      </c>
      <c r="F31" s="98">
        <v>0.30556948133638434</v>
      </c>
      <c r="G31" s="98">
        <v>0.28640058087646147</v>
      </c>
      <c r="H31" s="98">
        <v>0.20120296780562352</v>
      </c>
      <c r="I31" s="98">
        <v>0.1872149978958651</v>
      </c>
      <c r="J31" s="98">
        <v>0.19712840464837766</v>
      </c>
      <c r="K31" s="98">
        <v>0.16169651344930869</v>
      </c>
      <c r="L31" s="98">
        <v>0.14083886990000438</v>
      </c>
      <c r="M31" s="98">
        <v>0.16127426058114702</v>
      </c>
      <c r="N31" s="98">
        <v>0.12609955856538058</v>
      </c>
      <c r="O31" s="98">
        <v>9.458342657420353E-2</v>
      </c>
      <c r="P31" s="98">
        <v>7.2790748722871376E-2</v>
      </c>
      <c r="Q31" s="98">
        <v>0.1150368495287796</v>
      </c>
      <c r="R31" s="98">
        <v>0.10703238992990412</v>
      </c>
      <c r="S31" s="98">
        <v>0.11643724697923825</v>
      </c>
      <c r="T31" s="98">
        <v>0.10731670074626598</v>
      </c>
      <c r="U31" s="98">
        <v>0.10295873449844654</v>
      </c>
      <c r="V31" s="98">
        <v>5.5856472895486023E-2</v>
      </c>
      <c r="W31" s="98">
        <v>7.9664394425874099E-2</v>
      </c>
      <c r="DA31" s="63" t="s">
        <v>1766</v>
      </c>
    </row>
    <row r="32" spans="1:105" ht="12" customHeight="1" x14ac:dyDescent="0.25">
      <c r="A32" s="97" t="s">
        <v>140</v>
      </c>
      <c r="B32" s="98">
        <v>8.1519781116115781E-4</v>
      </c>
      <c r="C32" s="98">
        <v>6.0943736408575287E-4</v>
      </c>
      <c r="D32" s="98">
        <v>1.0989822905964641E-3</v>
      </c>
      <c r="E32" s="98">
        <v>8.8428953645575191E-4</v>
      </c>
      <c r="F32" s="98">
        <v>7.2795482531983846E-4</v>
      </c>
      <c r="G32" s="98">
        <v>6.4194013946057701E-4</v>
      </c>
      <c r="H32" s="98">
        <v>4.2255641193543242E-4</v>
      </c>
      <c r="I32" s="98">
        <v>4.4023922276834569E-4</v>
      </c>
      <c r="J32" s="98">
        <v>4.9038871186212146E-4</v>
      </c>
      <c r="K32" s="98">
        <v>0</v>
      </c>
      <c r="L32" s="98">
        <v>0</v>
      </c>
      <c r="M32" s="98">
        <v>1.8163491158940868E-4</v>
      </c>
      <c r="N32" s="98">
        <v>1.6293866441650175E-4</v>
      </c>
      <c r="O32" s="98">
        <v>1.3421851338799249E-4</v>
      </c>
      <c r="P32" s="98">
        <v>1.0753501236989576E-4</v>
      </c>
      <c r="Q32" s="98">
        <v>1.7002645495238554E-4</v>
      </c>
      <c r="R32" s="98">
        <v>1.5084718771750583E-4</v>
      </c>
      <c r="S32" s="98">
        <v>1.6548210670985544E-4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2.77658805283133E-4</v>
      </c>
      <c r="C33" s="101">
        <v>2.0243091687630204E-4</v>
      </c>
      <c r="D33" s="101">
        <v>4.114853545313696E-4</v>
      </c>
      <c r="E33" s="101">
        <v>4.0940782425751969E-4</v>
      </c>
      <c r="F33" s="101">
        <v>3.5438549460229361E-4</v>
      </c>
      <c r="G33" s="101">
        <v>2.7426930263625064E-4</v>
      </c>
      <c r="H33" s="101">
        <v>1.8514670411751822E-4</v>
      </c>
      <c r="I33" s="101">
        <v>1.5977367376506792E-4</v>
      </c>
      <c r="J33" s="101">
        <v>1.8092306444014863E-4</v>
      </c>
      <c r="K33" s="101">
        <v>0</v>
      </c>
      <c r="L33" s="101">
        <v>0</v>
      </c>
      <c r="M33" s="101">
        <v>6.4814755070450398E-5</v>
      </c>
      <c r="N33" s="101">
        <v>5.7248634175408779E-5</v>
      </c>
      <c r="O33" s="101">
        <v>4.6909496159679173E-5</v>
      </c>
      <c r="P33" s="101">
        <v>3.9319640085986738E-5</v>
      </c>
      <c r="Q33" s="101">
        <v>6.1366889395916366E-5</v>
      </c>
      <c r="R33" s="101">
        <v>5.3244448703412595E-5</v>
      </c>
      <c r="S33" s="101">
        <v>5.8588032875914341E-5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5.3753900587802481E-4</v>
      </c>
      <c r="C34" s="104">
        <v>4.070064472094508E-4</v>
      </c>
      <c r="D34" s="104">
        <v>6.8749693606509458E-4</v>
      </c>
      <c r="E34" s="104">
        <v>4.7488171219823216E-4</v>
      </c>
      <c r="F34" s="104">
        <v>3.7356933071754485E-4</v>
      </c>
      <c r="G34" s="104">
        <v>3.6767083682432637E-4</v>
      </c>
      <c r="H34" s="104">
        <v>2.374097078179142E-4</v>
      </c>
      <c r="I34" s="104">
        <v>2.8046554900327777E-4</v>
      </c>
      <c r="J34" s="104">
        <v>3.0946564742197284E-4</v>
      </c>
      <c r="K34" s="104">
        <v>0</v>
      </c>
      <c r="L34" s="104">
        <v>0</v>
      </c>
      <c r="M34" s="104">
        <v>1.1682015651895827E-4</v>
      </c>
      <c r="N34" s="104">
        <v>1.0569003024109298E-4</v>
      </c>
      <c r="O34" s="104">
        <v>8.7309017228313313E-5</v>
      </c>
      <c r="P34" s="104">
        <v>6.8215372283909033E-5</v>
      </c>
      <c r="Q34" s="104">
        <v>1.0865956555646919E-4</v>
      </c>
      <c r="R34" s="104">
        <v>9.7602739014093225E-5</v>
      </c>
      <c r="S34" s="104">
        <v>1.068940738339411E-4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1.5994814278922325</v>
      </c>
      <c r="C35" s="101">
        <v>1.5614967999201905</v>
      </c>
      <c r="D35" s="101">
        <v>1.6809867750364131</v>
      </c>
      <c r="E35" s="101">
        <v>1.8971736474624457</v>
      </c>
      <c r="F35" s="101">
        <v>1.9770136690289433</v>
      </c>
      <c r="G35" s="101">
        <v>1.6533802945144911</v>
      </c>
      <c r="H35" s="101">
        <v>1.6003171378903847</v>
      </c>
      <c r="I35" s="101">
        <v>1.4702080878442312</v>
      </c>
      <c r="J35" s="101">
        <v>1.579126237582972</v>
      </c>
      <c r="K35" s="101">
        <v>1.4716131400256871</v>
      </c>
      <c r="L35" s="101">
        <v>1.3737696555572239</v>
      </c>
      <c r="M35" s="101">
        <v>1.3386998133793728</v>
      </c>
      <c r="N35" s="101">
        <v>1.1708060025724072</v>
      </c>
      <c r="O35" s="101">
        <v>1.1346274304137161</v>
      </c>
      <c r="P35" s="101">
        <v>1.1306472076632088</v>
      </c>
      <c r="Q35" s="101">
        <v>1.1680601327517079</v>
      </c>
      <c r="R35" s="101">
        <v>1.188494981584979</v>
      </c>
      <c r="S35" s="101">
        <v>1.2009950102213678</v>
      </c>
      <c r="T35" s="101">
        <v>1.188299784152314</v>
      </c>
      <c r="U35" s="101">
        <v>1.074937293398696</v>
      </c>
      <c r="V35" s="101">
        <v>0.86977153204568647</v>
      </c>
      <c r="W35" s="101">
        <v>0.8977202135409581</v>
      </c>
      <c r="DA35" s="131" t="s">
        <v>1770</v>
      </c>
    </row>
    <row r="36" spans="1:105" ht="12" customHeight="1" x14ac:dyDescent="0.25">
      <c r="A36" s="107" t="s">
        <v>121</v>
      </c>
      <c r="B36" s="104">
        <v>0.45018734946847472</v>
      </c>
      <c r="C36" s="104">
        <v>0.45704660834664979</v>
      </c>
      <c r="D36" s="104">
        <v>0.50449008808950357</v>
      </c>
      <c r="E36" s="104">
        <v>0.58648295416082108</v>
      </c>
      <c r="F36" s="104">
        <v>0.61416146741172262</v>
      </c>
      <c r="G36" s="104">
        <v>0.52041405191066237</v>
      </c>
      <c r="H36" s="104">
        <v>0.49953139126928459</v>
      </c>
      <c r="I36" s="104">
        <v>0.46731741358436441</v>
      </c>
      <c r="J36" s="104">
        <v>0.49674760432211318</v>
      </c>
      <c r="K36" s="104">
        <v>0.55862358424177594</v>
      </c>
      <c r="L36" s="104">
        <v>0.54813903991741453</v>
      </c>
      <c r="M36" s="104">
        <v>0.6045079362082062</v>
      </c>
      <c r="N36" s="104">
        <v>0.58385006676867512</v>
      </c>
      <c r="O36" s="104">
        <v>0.58601046662644496</v>
      </c>
      <c r="P36" s="104">
        <v>0.5872156211217634</v>
      </c>
      <c r="Q36" s="104">
        <v>0.58192395057299162</v>
      </c>
      <c r="R36" s="104">
        <v>0.58044045251720777</v>
      </c>
      <c r="S36" s="104">
        <v>0.57471383530089526</v>
      </c>
      <c r="T36" s="104">
        <v>0.56692648575095494</v>
      </c>
      <c r="U36" s="104">
        <v>0.49160561159385202</v>
      </c>
      <c r="V36" s="104">
        <v>0.39317194866026151</v>
      </c>
      <c r="W36" s="104">
        <v>0.4068118501601975</v>
      </c>
      <c r="DA36" s="132" t="s">
        <v>1771</v>
      </c>
    </row>
    <row r="37" spans="1:105" ht="12" customHeight="1" x14ac:dyDescent="0.25">
      <c r="A37" s="108" t="s">
        <v>53</v>
      </c>
      <c r="B37" s="98">
        <v>0.15308141131554806</v>
      </c>
      <c r="C37" s="98">
        <v>0.15178945039208067</v>
      </c>
      <c r="D37" s="98">
        <v>0.18818960807819635</v>
      </c>
      <c r="E37" s="98">
        <v>0.27133115693090454</v>
      </c>
      <c r="F37" s="98">
        <v>0.29906734790292422</v>
      </c>
      <c r="G37" s="98">
        <v>0.22213800615483648</v>
      </c>
      <c r="H37" s="98">
        <v>0.21899443511536221</v>
      </c>
      <c r="I37" s="98">
        <v>0.16958986026608802</v>
      </c>
      <c r="J37" s="98">
        <v>0.18347911515221571</v>
      </c>
      <c r="K37" s="98">
        <v>0.20036869888766554</v>
      </c>
      <c r="L37" s="98">
        <v>0.1901468113400557</v>
      </c>
      <c r="M37" s="98">
        <v>0.21523156726333123</v>
      </c>
      <c r="N37" s="98">
        <v>0.20464329033786369</v>
      </c>
      <c r="O37" s="98">
        <v>0.20486147607665325</v>
      </c>
      <c r="P37" s="98">
        <v>0.21508007581190697</v>
      </c>
      <c r="Q37" s="98">
        <v>0.21019714131619718</v>
      </c>
      <c r="R37" s="98">
        <v>0.20579461228600063</v>
      </c>
      <c r="S37" s="98">
        <v>0.20477146156881665</v>
      </c>
      <c r="T37" s="98">
        <v>0.20444801656974484</v>
      </c>
      <c r="U37" s="98">
        <v>0.16723550260905445</v>
      </c>
      <c r="V37" s="98">
        <v>0.13427774926775599</v>
      </c>
      <c r="W37" s="98">
        <v>0.14567444206710983</v>
      </c>
      <c r="DA37" s="63" t="s">
        <v>1772</v>
      </c>
    </row>
    <row r="38" spans="1:105" ht="12" customHeight="1" x14ac:dyDescent="0.25">
      <c r="A38" s="108" t="s">
        <v>52</v>
      </c>
      <c r="B38" s="98">
        <v>0.29710593815292669</v>
      </c>
      <c r="C38" s="98">
        <v>0.30525715795456909</v>
      </c>
      <c r="D38" s="98">
        <v>0.31630048001130717</v>
      </c>
      <c r="E38" s="98">
        <v>0.31515179722991654</v>
      </c>
      <c r="F38" s="98">
        <v>0.31509411950879845</v>
      </c>
      <c r="G38" s="98">
        <v>0.29827604575582584</v>
      </c>
      <c r="H38" s="98">
        <v>0.28053695615392238</v>
      </c>
      <c r="I38" s="98">
        <v>0.29772755331827638</v>
      </c>
      <c r="J38" s="98">
        <v>0.31326848916989747</v>
      </c>
      <c r="K38" s="98">
        <v>0.35825488535411038</v>
      </c>
      <c r="L38" s="98">
        <v>0.3579922285773588</v>
      </c>
      <c r="M38" s="98">
        <v>0.38927636894487494</v>
      </c>
      <c r="N38" s="98">
        <v>0.37920677643081147</v>
      </c>
      <c r="O38" s="98">
        <v>0.38114899054979173</v>
      </c>
      <c r="P38" s="98">
        <v>0.37213554530985643</v>
      </c>
      <c r="Q38" s="98">
        <v>0.37172680925679447</v>
      </c>
      <c r="R38" s="98">
        <v>0.37464584023120717</v>
      </c>
      <c r="S38" s="98">
        <v>0.36994237373207861</v>
      </c>
      <c r="T38" s="98">
        <v>0.36247846918121013</v>
      </c>
      <c r="U38" s="98">
        <v>0.32437010898479757</v>
      </c>
      <c r="V38" s="98">
        <v>0.25889419939250552</v>
      </c>
      <c r="W38" s="98">
        <v>0.26113740809308766</v>
      </c>
      <c r="DA38" s="63" t="s">
        <v>1773</v>
      </c>
    </row>
    <row r="39" spans="1:105" ht="12" customHeight="1" x14ac:dyDescent="0.25">
      <c r="A39" s="121" t="s">
        <v>54</v>
      </c>
      <c r="B39" s="122">
        <v>0.829124383376175</v>
      </c>
      <c r="C39" s="122">
        <v>0.9401138210943305</v>
      </c>
      <c r="D39" s="122">
        <v>0.95719234107401729</v>
      </c>
      <c r="E39" s="122">
        <v>1.1331306480503103</v>
      </c>
      <c r="F39" s="122">
        <v>1.0327782027282053</v>
      </c>
      <c r="G39" s="122">
        <v>0.92963724832516159</v>
      </c>
      <c r="H39" s="122">
        <v>0.77079998622728607</v>
      </c>
      <c r="I39" s="122">
        <v>0.73011564820098451</v>
      </c>
      <c r="J39" s="122">
        <v>0.74910620276325757</v>
      </c>
      <c r="K39" s="122">
        <v>0.57238133437840366</v>
      </c>
      <c r="L39" s="122">
        <v>0.51061495412197799</v>
      </c>
      <c r="M39" s="122">
        <v>0.51191421136746351</v>
      </c>
      <c r="N39" s="122">
        <v>0.46555072677822407</v>
      </c>
      <c r="O39" s="122">
        <v>0.45871481553686799</v>
      </c>
      <c r="P39" s="122">
        <v>0.4632646818776664</v>
      </c>
      <c r="Q39" s="122">
        <v>0.47982422518029122</v>
      </c>
      <c r="R39" s="122">
        <v>0.49306126122059557</v>
      </c>
      <c r="S39" s="122">
        <v>0.49603274601396663</v>
      </c>
      <c r="T39" s="122">
        <v>0.49077841518114057</v>
      </c>
      <c r="U39" s="122">
        <v>0.44978316174758903</v>
      </c>
      <c r="V39" s="122">
        <v>0.48147311838607071</v>
      </c>
      <c r="W39" s="122">
        <v>0.46523545900680802</v>
      </c>
      <c r="DA39" s="130" t="s">
        <v>1774</v>
      </c>
    </row>
    <row r="40" spans="1:105" ht="12" customHeight="1" x14ac:dyDescent="0.25">
      <c r="A40" s="97" t="s">
        <v>50</v>
      </c>
      <c r="B40" s="98">
        <v>0.3814744808034059</v>
      </c>
      <c r="C40" s="98">
        <v>0.40017403296378767</v>
      </c>
      <c r="D40" s="98">
        <v>0.50180771178586581</v>
      </c>
      <c r="E40" s="98">
        <v>0.37823190921377758</v>
      </c>
      <c r="F40" s="98">
        <v>0.34919624882989864</v>
      </c>
      <c r="G40" s="98">
        <v>0.36322638218526437</v>
      </c>
      <c r="H40" s="98">
        <v>0.27102538192943521</v>
      </c>
      <c r="I40" s="98">
        <v>0.25299356148658791</v>
      </c>
      <c r="J40" s="98">
        <v>0.23435684607857907</v>
      </c>
      <c r="K40" s="98">
        <v>0.24531171130027851</v>
      </c>
      <c r="L40" s="98">
        <v>0.2217162879084153</v>
      </c>
      <c r="M40" s="98">
        <v>0.21430078955569948</v>
      </c>
      <c r="N40" s="98">
        <v>0.19499945412685019</v>
      </c>
      <c r="O40" s="98">
        <v>0.18614582328789264</v>
      </c>
      <c r="P40" s="98">
        <v>0.18080654382973882</v>
      </c>
      <c r="Q40" s="98">
        <v>0.1747977731193758</v>
      </c>
      <c r="R40" s="98">
        <v>0.17133684085883097</v>
      </c>
      <c r="S40" s="98">
        <v>0.16636069773161488</v>
      </c>
      <c r="T40" s="98">
        <v>0.15935896793205601</v>
      </c>
      <c r="U40" s="98">
        <v>0.14102071800984531</v>
      </c>
      <c r="V40" s="98">
        <v>0.15770975478808347</v>
      </c>
      <c r="W40" s="98">
        <v>0.14426364879173653</v>
      </c>
      <c r="DA40" s="63" t="s">
        <v>1775</v>
      </c>
    </row>
    <row r="41" spans="1:105" ht="12" customHeight="1" x14ac:dyDescent="0.25">
      <c r="A41" s="109" t="s">
        <v>120</v>
      </c>
      <c r="B41" s="33">
        <v>0.44764990257276915</v>
      </c>
      <c r="C41" s="33">
        <v>0.53993978813054277</v>
      </c>
      <c r="D41" s="33">
        <v>0.45538462928815154</v>
      </c>
      <c r="E41" s="33">
        <v>0.75489873883653269</v>
      </c>
      <c r="F41" s="33">
        <v>0.68358195389830656</v>
      </c>
      <c r="G41" s="33">
        <v>0.56641086613989722</v>
      </c>
      <c r="H41" s="33">
        <v>0.49977460429785092</v>
      </c>
      <c r="I41" s="33">
        <v>0.47712208671439654</v>
      </c>
      <c r="J41" s="33">
        <v>0.51474935668467847</v>
      </c>
      <c r="K41" s="33">
        <v>0.32706962307812515</v>
      </c>
      <c r="L41" s="33">
        <v>0.28889866621356275</v>
      </c>
      <c r="M41" s="33">
        <v>0.29761342181176398</v>
      </c>
      <c r="N41" s="33">
        <v>0.27055127265137385</v>
      </c>
      <c r="O41" s="33">
        <v>0.27256899224897535</v>
      </c>
      <c r="P41" s="33">
        <v>0.28245813804792758</v>
      </c>
      <c r="Q41" s="33">
        <v>0.30502645206091544</v>
      </c>
      <c r="R41" s="33">
        <v>0.32172442036176463</v>
      </c>
      <c r="S41" s="33">
        <v>0.32967204828235175</v>
      </c>
      <c r="T41" s="33">
        <v>0.33141944724908456</v>
      </c>
      <c r="U41" s="33">
        <v>0.30876244373774375</v>
      </c>
      <c r="V41" s="33">
        <v>0.32376336359798724</v>
      </c>
      <c r="W41" s="33">
        <v>0.32097181021507148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184.68278846336955</v>
      </c>
      <c r="C43" s="117">
        <f t="shared" si="14"/>
        <v>176.40456222701508</v>
      </c>
      <c r="D43" s="117">
        <f t="shared" si="14"/>
        <v>207.68236290757974</v>
      </c>
      <c r="E43" s="117">
        <f t="shared" si="14"/>
        <v>235.6929083651064</v>
      </c>
      <c r="F43" s="117">
        <f t="shared" si="14"/>
        <v>227.54799209899846</v>
      </c>
      <c r="G43" s="117">
        <f t="shared" si="14"/>
        <v>198.3451685179451</v>
      </c>
      <c r="H43" s="117">
        <f t="shared" si="14"/>
        <v>190.84855498891142</v>
      </c>
      <c r="I43" s="117">
        <f t="shared" si="14"/>
        <v>141.93483722586575</v>
      </c>
      <c r="J43" s="117">
        <f t="shared" si="14"/>
        <v>156.66177128943224</v>
      </c>
      <c r="K43" s="117">
        <f t="shared" si="14"/>
        <v>150.33222535204322</v>
      </c>
      <c r="L43" s="117">
        <f t="shared" si="14"/>
        <v>159.78454158398642</v>
      </c>
      <c r="M43" s="117">
        <f t="shared" si="14"/>
        <v>130.85032626394576</v>
      </c>
      <c r="N43" s="117">
        <f t="shared" si="14"/>
        <v>117.95361155262664</v>
      </c>
      <c r="O43" s="117">
        <f t="shared" si="14"/>
        <v>100.96430690035902</v>
      </c>
      <c r="P43" s="117">
        <f t="shared" si="14"/>
        <v>82.753672780635085</v>
      </c>
      <c r="Q43" s="117">
        <f t="shared" si="14"/>
        <v>82.180366129028073</v>
      </c>
      <c r="R43" s="117">
        <f t="shared" ref="R43:V43" si="15">R44+R47+R49+R58</f>
        <v>75.561468529098931</v>
      </c>
      <c r="S43" s="117">
        <f t="shared" si="15"/>
        <v>72.008199837026922</v>
      </c>
      <c r="T43" s="117">
        <f t="shared" si="15"/>
        <v>69.998562600200628</v>
      </c>
      <c r="U43" s="117">
        <f t="shared" si="15"/>
        <v>73.380125398845749</v>
      </c>
      <c r="V43" s="117">
        <f t="shared" si="15"/>
        <v>79.889232442403269</v>
      </c>
      <c r="W43" s="117">
        <f t="shared" ref="W43" si="16">W44+W47+W49+W58</f>
        <v>68.625597598460374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143.35359487979585</v>
      </c>
      <c r="C44" s="122">
        <f t="shared" si="17"/>
        <v>137.53063772064198</v>
      </c>
      <c r="D44" s="122">
        <f t="shared" si="17"/>
        <v>162.55985583339907</v>
      </c>
      <c r="E44" s="122">
        <f t="shared" si="17"/>
        <v>183.47805892906717</v>
      </c>
      <c r="F44" s="122">
        <f t="shared" si="17"/>
        <v>176.52560333317084</v>
      </c>
      <c r="G44" s="122">
        <f t="shared" si="17"/>
        <v>156.36604576610674</v>
      </c>
      <c r="H44" s="122">
        <f t="shared" si="17"/>
        <v>147.5906873678602</v>
      </c>
      <c r="I44" s="122">
        <f t="shared" si="17"/>
        <v>108.76394612578653</v>
      </c>
      <c r="J44" s="122">
        <f t="shared" si="17"/>
        <v>121.1752393653158</v>
      </c>
      <c r="K44" s="122">
        <f t="shared" si="17"/>
        <v>116.80938221306849</v>
      </c>
      <c r="L44" s="122">
        <f t="shared" si="17"/>
        <v>126.56880154996202</v>
      </c>
      <c r="M44" s="122">
        <f t="shared" si="17"/>
        <v>101.55364471856504</v>
      </c>
      <c r="N44" s="122">
        <f t="shared" si="17"/>
        <v>90.668487363027367</v>
      </c>
      <c r="O44" s="122">
        <f t="shared" si="17"/>
        <v>77.232188265168475</v>
      </c>
      <c r="P44" s="122">
        <f t="shared" si="17"/>
        <v>61.520624709463348</v>
      </c>
      <c r="Q44" s="122">
        <f t="shared" si="17"/>
        <v>61.682060661123217</v>
      </c>
      <c r="R44" s="122">
        <f t="shared" ref="R44:V44" si="18">SUM(R45:R46)</f>
        <v>57.890770172728821</v>
      </c>
      <c r="S44" s="122">
        <f t="shared" si="18"/>
        <v>54.395968203996368</v>
      </c>
      <c r="T44" s="122">
        <f t="shared" si="18"/>
        <v>52.473126414187725</v>
      </c>
      <c r="U44" s="122">
        <f t="shared" si="18"/>
        <v>54.955785659102908</v>
      </c>
      <c r="V44" s="122">
        <f t="shared" si="18"/>
        <v>61.269939741434712</v>
      </c>
      <c r="W44" s="122">
        <f t="shared" ref="W44" si="19">SUM(W45:W46)</f>
        <v>51.339986291049982</v>
      </c>
      <c r="DA44" s="130" t="s">
        <v>1778</v>
      </c>
    </row>
    <row r="45" spans="1:105" ht="12" customHeight="1" x14ac:dyDescent="0.25">
      <c r="A45" s="97" t="s">
        <v>216</v>
      </c>
      <c r="B45" s="98">
        <v>139.87752850794496</v>
      </c>
      <c r="C45" s="98">
        <v>134.28588745244167</v>
      </c>
      <c r="D45" s="98">
        <v>158.77182731483575</v>
      </c>
      <c r="E45" s="98">
        <v>179.22865896912572</v>
      </c>
      <c r="F45" s="98">
        <v>172.47774199902739</v>
      </c>
      <c r="G45" s="98">
        <v>152.91272413407967</v>
      </c>
      <c r="H45" s="98">
        <v>144.35409681589985</v>
      </c>
      <c r="I45" s="98">
        <v>106.45689856901966</v>
      </c>
      <c r="J45" s="98">
        <v>118.60147622123159</v>
      </c>
      <c r="K45" s="98">
        <v>114.35019955746318</v>
      </c>
      <c r="L45" s="98">
        <v>123.93623146350245</v>
      </c>
      <c r="M45" s="98">
        <v>99.46663710546801</v>
      </c>
      <c r="N45" s="98">
        <v>88.830397854388508</v>
      </c>
      <c r="O45" s="98">
        <v>75.682170036960557</v>
      </c>
      <c r="P45" s="98">
        <v>60.303033480321425</v>
      </c>
      <c r="Q45" s="98">
        <v>60.464889256780815</v>
      </c>
      <c r="R45" s="98">
        <v>56.755279603401114</v>
      </c>
      <c r="S45" s="98">
        <v>53.336736803860674</v>
      </c>
      <c r="T45" s="98">
        <v>51.461219942918369</v>
      </c>
      <c r="U45" s="98">
        <v>53.904554103790289</v>
      </c>
      <c r="V45" s="98">
        <v>60.102749500899556</v>
      </c>
      <c r="W45" s="98">
        <v>50.360122847712866</v>
      </c>
      <c r="DA45" s="63" t="s">
        <v>1779</v>
      </c>
    </row>
    <row r="46" spans="1:105" ht="12" customHeight="1" x14ac:dyDescent="0.25">
      <c r="A46" s="97" t="s">
        <v>53</v>
      </c>
      <c r="B46" s="98">
        <v>3.4760663718508877</v>
      </c>
      <c r="C46" s="98">
        <v>3.244750268200316</v>
      </c>
      <c r="D46" s="98">
        <v>3.7880285185633111</v>
      </c>
      <c r="E46" s="98">
        <v>4.2493999599414476</v>
      </c>
      <c r="F46" s="98">
        <v>4.0478613341434571</v>
      </c>
      <c r="G46" s="98">
        <v>3.4533216320270794</v>
      </c>
      <c r="H46" s="98">
        <v>3.2365905519603597</v>
      </c>
      <c r="I46" s="98">
        <v>2.3070475567668693</v>
      </c>
      <c r="J46" s="98">
        <v>2.5737631440842135</v>
      </c>
      <c r="K46" s="98">
        <v>2.4591826556053076</v>
      </c>
      <c r="L46" s="98">
        <v>2.6325700864595638</v>
      </c>
      <c r="M46" s="98">
        <v>2.0870076130970339</v>
      </c>
      <c r="N46" s="98">
        <v>1.8380895086388596</v>
      </c>
      <c r="O46" s="98">
        <v>1.5500182282079136</v>
      </c>
      <c r="P46" s="98">
        <v>1.2175912291419209</v>
      </c>
      <c r="Q46" s="98">
        <v>1.2171714043424018</v>
      </c>
      <c r="R46" s="98">
        <v>1.135490569327706</v>
      </c>
      <c r="S46" s="98">
        <v>1.0592314001356919</v>
      </c>
      <c r="T46" s="98">
        <v>1.0119064712693591</v>
      </c>
      <c r="U46" s="98">
        <v>1.0512315553126168</v>
      </c>
      <c r="V46" s="98">
        <v>1.1671902405351537</v>
      </c>
      <c r="W46" s="98">
        <v>0.97986344333711461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0.26781423227043361</v>
      </c>
      <c r="C47" s="122">
        <f t="shared" si="20"/>
        <v>0.33802221651790826</v>
      </c>
      <c r="D47" s="122">
        <f t="shared" si="20"/>
        <v>0.41989867528869773</v>
      </c>
      <c r="E47" s="122">
        <f t="shared" si="20"/>
        <v>1.0204463194587454</v>
      </c>
      <c r="F47" s="122">
        <f t="shared" si="20"/>
        <v>0.60584727170219344</v>
      </c>
      <c r="G47" s="122">
        <f t="shared" si="20"/>
        <v>0.69488199816388363</v>
      </c>
      <c r="H47" s="122">
        <f t="shared" si="20"/>
        <v>0.87861687091078911</v>
      </c>
      <c r="I47" s="122">
        <f t="shared" si="20"/>
        <v>0.7393416139426684</v>
      </c>
      <c r="J47" s="122">
        <f t="shared" si="20"/>
        <v>0.74313559153075015</v>
      </c>
      <c r="K47" s="122">
        <f t="shared" si="20"/>
        <v>0.79871694639552682</v>
      </c>
      <c r="L47" s="122">
        <f t="shared" si="20"/>
        <v>1.1248465172953495</v>
      </c>
      <c r="M47" s="122">
        <f t="shared" si="20"/>
        <v>1.2749283562589904</v>
      </c>
      <c r="N47" s="122">
        <f t="shared" si="20"/>
        <v>2.3522271098277181</v>
      </c>
      <c r="O47" s="122">
        <f t="shared" si="20"/>
        <v>2.2334635833716634</v>
      </c>
      <c r="P47" s="122">
        <f t="shared" si="20"/>
        <v>0.87051940148489115</v>
      </c>
      <c r="Q47" s="122">
        <f t="shared" si="20"/>
        <v>2.5032377569404329</v>
      </c>
      <c r="R47" s="122">
        <f t="shared" si="20"/>
        <v>1.2911166035403427</v>
      </c>
      <c r="S47" s="122">
        <f t="shared" si="20"/>
        <v>1.8181408099959888</v>
      </c>
      <c r="T47" s="122">
        <f t="shared" si="20"/>
        <v>1.3374629497666843</v>
      </c>
      <c r="U47" s="122">
        <f t="shared" si="20"/>
        <v>1.8752413456056571</v>
      </c>
      <c r="V47" s="122">
        <f t="shared" si="20"/>
        <v>1.4538192867164921</v>
      </c>
      <c r="W47" s="122">
        <f t="shared" si="20"/>
        <v>2.573744755598022</v>
      </c>
      <c r="DA47" s="130" t="s">
        <v>1781</v>
      </c>
    </row>
    <row r="48" spans="1:105" ht="12" customHeight="1" x14ac:dyDescent="0.25">
      <c r="A48" s="97" t="s">
        <v>53</v>
      </c>
      <c r="B48" s="98">
        <v>0.26781423227043361</v>
      </c>
      <c r="C48" s="98">
        <v>0.33802221651790826</v>
      </c>
      <c r="D48" s="98">
        <v>0.41989867528869773</v>
      </c>
      <c r="E48" s="98">
        <v>1.0204463194587454</v>
      </c>
      <c r="F48" s="98">
        <v>0.60584727170219344</v>
      </c>
      <c r="G48" s="98">
        <v>0.69488199816388363</v>
      </c>
      <c r="H48" s="98">
        <v>0.87861687091078911</v>
      </c>
      <c r="I48" s="98">
        <v>0.7393416139426684</v>
      </c>
      <c r="J48" s="98">
        <v>0.74313559153075015</v>
      </c>
      <c r="K48" s="98">
        <v>0.79871694639552682</v>
      </c>
      <c r="L48" s="98">
        <v>1.1248465172953495</v>
      </c>
      <c r="M48" s="98">
        <v>1.2749283562589904</v>
      </c>
      <c r="N48" s="98">
        <v>2.3522271098277181</v>
      </c>
      <c r="O48" s="98">
        <v>2.2334635833716634</v>
      </c>
      <c r="P48" s="98">
        <v>0.87051940148489115</v>
      </c>
      <c r="Q48" s="98">
        <v>2.5032377569404329</v>
      </c>
      <c r="R48" s="98">
        <v>1.2911166035403427</v>
      </c>
      <c r="S48" s="98">
        <v>1.8181408099959888</v>
      </c>
      <c r="T48" s="98">
        <v>1.3374629497666843</v>
      </c>
      <c r="U48" s="98">
        <v>1.8752413456056571</v>
      </c>
      <c r="V48" s="98">
        <v>1.4538192867164921</v>
      </c>
      <c r="W48" s="98">
        <v>2.573744755598022</v>
      </c>
      <c r="DA48" s="63" t="s">
        <v>1782</v>
      </c>
    </row>
    <row r="49" spans="1:105" ht="12" customHeight="1" x14ac:dyDescent="0.25">
      <c r="A49" s="121" t="s">
        <v>55</v>
      </c>
      <c r="B49" s="122">
        <v>30.18379240928769</v>
      </c>
      <c r="C49" s="122">
        <v>26.457713034712178</v>
      </c>
      <c r="D49" s="122">
        <v>32.679949523318065</v>
      </c>
      <c r="E49" s="122">
        <v>36.893874095232746</v>
      </c>
      <c r="F49" s="122">
        <v>37.519054834232293</v>
      </c>
      <c r="G49" s="122">
        <v>29.556223996951005</v>
      </c>
      <c r="H49" s="122">
        <v>32.21937772693289</v>
      </c>
      <c r="I49" s="122">
        <v>23.659292166551595</v>
      </c>
      <c r="J49" s="122">
        <v>25.92793993620851</v>
      </c>
      <c r="K49" s="122">
        <v>26.003045770075438</v>
      </c>
      <c r="L49" s="122">
        <v>26.05322416137254</v>
      </c>
      <c r="M49" s="122">
        <v>22.425216992385845</v>
      </c>
      <c r="N49" s="122">
        <v>19.967337099065389</v>
      </c>
      <c r="O49" s="122">
        <v>17.090506497367045</v>
      </c>
      <c r="P49" s="122">
        <v>16.272934681197484</v>
      </c>
      <c r="Q49" s="122">
        <v>14.252540652386269</v>
      </c>
      <c r="R49" s="122">
        <v>12.904259745895686</v>
      </c>
      <c r="S49" s="122">
        <v>12.416004880113524</v>
      </c>
      <c r="T49" s="122">
        <v>12.759010859956707</v>
      </c>
      <c r="U49" s="122">
        <v>13.064174092262132</v>
      </c>
      <c r="V49" s="122">
        <v>12.857580965074</v>
      </c>
      <c r="W49" s="122">
        <v>10.794268351650619</v>
      </c>
      <c r="DA49" s="130" t="s">
        <v>1783</v>
      </c>
    </row>
    <row r="50" spans="1:105" ht="12" customHeight="1" x14ac:dyDescent="0.25">
      <c r="A50" s="97" t="s">
        <v>138</v>
      </c>
      <c r="B50" s="98">
        <v>19.615932014155483</v>
      </c>
      <c r="C50" s="98">
        <v>16.299566777960319</v>
      </c>
      <c r="D50" s="98">
        <v>22.170243165485431</v>
      </c>
      <c r="E50" s="98">
        <v>24.560576342925788</v>
      </c>
      <c r="F50" s="98">
        <v>24.943056496357809</v>
      </c>
      <c r="G50" s="98">
        <v>18.968479553641991</v>
      </c>
      <c r="H50" s="98">
        <v>21.631123691823294</v>
      </c>
      <c r="I50" s="98">
        <v>14.810496004538384</v>
      </c>
      <c r="J50" s="98">
        <v>16.662969666382047</v>
      </c>
      <c r="K50" s="98">
        <v>16.923853342252851</v>
      </c>
      <c r="L50" s="98">
        <v>17.301349429514449</v>
      </c>
      <c r="M50" s="98">
        <v>13.980205379311199</v>
      </c>
      <c r="N50" s="98">
        <v>12.329605728771213</v>
      </c>
      <c r="O50" s="98">
        <v>10.204812069119827</v>
      </c>
      <c r="P50" s="98">
        <v>9.8876818724206359</v>
      </c>
      <c r="Q50" s="98">
        <v>8.3417393194384015</v>
      </c>
      <c r="R50" s="98">
        <v>7.3472137398942889</v>
      </c>
      <c r="S50" s="98">
        <v>6.9448350151894482</v>
      </c>
      <c r="T50" s="98">
        <v>7.2934577655147104</v>
      </c>
      <c r="U50" s="98">
        <v>7.7562501138180604</v>
      </c>
      <c r="V50" s="98">
        <v>8.1781318345828886</v>
      </c>
      <c r="W50" s="98">
        <v>6.1315814554891563</v>
      </c>
      <c r="DA50" s="63" t="s">
        <v>1784</v>
      </c>
    </row>
    <row r="51" spans="1:105" ht="12" customHeight="1" x14ac:dyDescent="0.25">
      <c r="A51" s="97" t="s">
        <v>137</v>
      </c>
      <c r="B51" s="98">
        <v>4.8614296280091049E-2</v>
      </c>
      <c r="C51" s="98">
        <v>3.7183321106239856E-2</v>
      </c>
      <c r="D51" s="98">
        <v>6.2765162290426807E-2</v>
      </c>
      <c r="E51" s="98">
        <v>6.9350905702995319E-2</v>
      </c>
      <c r="F51" s="98">
        <v>6.9969442150931538E-2</v>
      </c>
      <c r="G51" s="98">
        <v>5.394678386231333E-2</v>
      </c>
      <c r="H51" s="98">
        <v>6.2330892026920395E-2</v>
      </c>
      <c r="I51" s="98">
        <v>4.340430564482007E-2</v>
      </c>
      <c r="J51" s="98">
        <v>4.4014240962006894E-2</v>
      </c>
      <c r="K51" s="98">
        <v>5.7256410483581141E-2</v>
      </c>
      <c r="L51" s="98">
        <v>6.6195143403771806E-2</v>
      </c>
      <c r="M51" s="98">
        <v>5.180910016011675E-2</v>
      </c>
      <c r="N51" s="98">
        <v>5.1725237940920599E-2</v>
      </c>
      <c r="O51" s="98">
        <v>4.1710180093676649E-2</v>
      </c>
      <c r="P51" s="98">
        <v>4.4382964569413041E-2</v>
      </c>
      <c r="Q51" s="98">
        <v>3.7699630508252611E-2</v>
      </c>
      <c r="R51" s="98">
        <v>3.3606074002542063E-2</v>
      </c>
      <c r="S51" s="98">
        <v>2.8594377160765808E-2</v>
      </c>
      <c r="T51" s="98">
        <v>2.8909322730829003E-2</v>
      </c>
      <c r="U51" s="98">
        <v>3.0855466364138783E-2</v>
      </c>
      <c r="V51" s="98">
        <v>3.4570720482724061E-2</v>
      </c>
      <c r="W51" s="98">
        <v>2.6236080453819789E-2</v>
      </c>
      <c r="DA51" s="63" t="s">
        <v>1785</v>
      </c>
    </row>
    <row r="52" spans="1:105" ht="12" customHeight="1" x14ac:dyDescent="0.25">
      <c r="A52" s="100" t="s">
        <v>216</v>
      </c>
      <c r="B52" s="101">
        <v>1.6537740808281968E-2</v>
      </c>
      <c r="C52" s="101">
        <v>1.2337855213832395E-2</v>
      </c>
      <c r="D52" s="101">
        <v>2.3471383980170461E-2</v>
      </c>
      <c r="E52" s="101">
        <v>3.2104502779883019E-2</v>
      </c>
      <c r="F52" s="101">
        <v>3.4082347376019645E-2</v>
      </c>
      <c r="G52" s="101">
        <v>2.3041610098795372E-2</v>
      </c>
      <c r="H52" s="101">
        <v>2.7350646181738301E-2</v>
      </c>
      <c r="I52" s="101">
        <v>1.5776207929285954E-2</v>
      </c>
      <c r="J52" s="101">
        <v>1.6234395831610602E-2</v>
      </c>
      <c r="K52" s="101">
        <v>2.0539694814817336E-2</v>
      </c>
      <c r="L52" s="101">
        <v>2.3044276420288848E-2</v>
      </c>
      <c r="M52" s="101">
        <v>1.8433390054206359E-2</v>
      </c>
      <c r="N52" s="101">
        <v>1.8139491777993295E-2</v>
      </c>
      <c r="O52" s="101">
        <v>1.4572752487736757E-2</v>
      </c>
      <c r="P52" s="101">
        <v>1.626451780343131E-2</v>
      </c>
      <c r="Q52" s="101">
        <v>1.3641479435322347E-2</v>
      </c>
      <c r="R52" s="101">
        <v>1.1949734214656289E-2</v>
      </c>
      <c r="S52" s="101">
        <v>1.0188805029779254E-2</v>
      </c>
      <c r="T52" s="101">
        <v>1.0415082771580366E-2</v>
      </c>
      <c r="U52" s="101">
        <v>1.0500952763340073E-2</v>
      </c>
      <c r="V52" s="101">
        <v>1.1842430180733058E-2</v>
      </c>
      <c r="W52" s="101">
        <v>9.4262496869566802E-3</v>
      </c>
      <c r="DA52" s="131" t="s">
        <v>1786</v>
      </c>
    </row>
    <row r="53" spans="1:105" ht="12" customHeight="1" x14ac:dyDescent="0.25">
      <c r="A53" s="103" t="s">
        <v>52</v>
      </c>
      <c r="B53" s="104">
        <v>3.2076555471809078E-2</v>
      </c>
      <c r="C53" s="104">
        <v>2.4845465892407458E-2</v>
      </c>
      <c r="D53" s="104">
        <v>3.9293778310256343E-2</v>
      </c>
      <c r="E53" s="104">
        <v>3.72464029231123E-2</v>
      </c>
      <c r="F53" s="104">
        <v>3.5887094774911893E-2</v>
      </c>
      <c r="G53" s="104">
        <v>3.0905173763517962E-2</v>
      </c>
      <c r="H53" s="104">
        <v>3.4980245845182098E-2</v>
      </c>
      <c r="I53" s="104">
        <v>2.7628097715534115E-2</v>
      </c>
      <c r="J53" s="104">
        <v>2.7779845130396292E-2</v>
      </c>
      <c r="K53" s="104">
        <v>3.6716715668763805E-2</v>
      </c>
      <c r="L53" s="104">
        <v>4.3150866983482965E-2</v>
      </c>
      <c r="M53" s="104">
        <v>3.3375710105910394E-2</v>
      </c>
      <c r="N53" s="104">
        <v>3.3585746162927303E-2</v>
      </c>
      <c r="O53" s="104">
        <v>2.7137427605939891E-2</v>
      </c>
      <c r="P53" s="104">
        <v>2.8118446765981731E-2</v>
      </c>
      <c r="Q53" s="104">
        <v>2.4058151072930266E-2</v>
      </c>
      <c r="R53" s="104">
        <v>2.1656339787885771E-2</v>
      </c>
      <c r="S53" s="104">
        <v>1.8405572130986553E-2</v>
      </c>
      <c r="T53" s="104">
        <v>1.8494239959248635E-2</v>
      </c>
      <c r="U53" s="104">
        <v>2.0354513600798711E-2</v>
      </c>
      <c r="V53" s="104">
        <v>2.2728290301991003E-2</v>
      </c>
      <c r="W53" s="104">
        <v>1.6809830766863109E-2</v>
      </c>
      <c r="DA53" s="132" t="s">
        <v>1787</v>
      </c>
    </row>
    <row r="54" spans="1:105" ht="12" customHeight="1" x14ac:dyDescent="0.25">
      <c r="A54" s="106" t="s">
        <v>122</v>
      </c>
      <c r="B54" s="101">
        <v>8.2085476390364374</v>
      </c>
      <c r="C54" s="101">
        <v>7.8369818063358494</v>
      </c>
      <c r="D54" s="101">
        <v>8.0504175392078796</v>
      </c>
      <c r="E54" s="101">
        <v>9.3730282572844139</v>
      </c>
      <c r="F54" s="101">
        <v>9.5437534106381605</v>
      </c>
      <c r="G54" s="101">
        <v>8.0102959214745084</v>
      </c>
      <c r="H54" s="101">
        <v>8.0325106508809654</v>
      </c>
      <c r="I54" s="101">
        <v>6.7078527827460679</v>
      </c>
      <c r="J54" s="101">
        <v>7.0398754481570673</v>
      </c>
      <c r="K54" s="101">
        <v>6.5238258372949653</v>
      </c>
      <c r="L54" s="101">
        <v>6.1789846968890716</v>
      </c>
      <c r="M54" s="101">
        <v>5.7653946945760728</v>
      </c>
      <c r="N54" s="101">
        <v>5.0503537002010077</v>
      </c>
      <c r="O54" s="101">
        <v>4.485252478087741</v>
      </c>
      <c r="P54" s="101">
        <v>4.1196089124607047</v>
      </c>
      <c r="Q54" s="101">
        <v>3.8461699469719179</v>
      </c>
      <c r="R54" s="101">
        <v>3.6529066754417703</v>
      </c>
      <c r="S54" s="101">
        <v>3.641156489038432</v>
      </c>
      <c r="T54" s="101">
        <v>3.642971870815082</v>
      </c>
      <c r="U54" s="101">
        <v>3.6043806217391539</v>
      </c>
      <c r="V54" s="101">
        <v>3.1886512771389035</v>
      </c>
      <c r="W54" s="101">
        <v>3.1838916039718717</v>
      </c>
      <c r="DA54" s="131" t="s">
        <v>1788</v>
      </c>
    </row>
    <row r="55" spans="1:105" ht="12" customHeight="1" x14ac:dyDescent="0.25">
      <c r="A55" s="107" t="s">
        <v>121</v>
      </c>
      <c r="B55" s="104">
        <v>2.3106984598156739</v>
      </c>
      <c r="C55" s="104">
        <v>2.2839811293097672</v>
      </c>
      <c r="D55" s="104">
        <v>2.3965236563343297</v>
      </c>
      <c r="E55" s="104">
        <v>2.8909185893195462</v>
      </c>
      <c r="F55" s="104">
        <v>2.9622754850853958</v>
      </c>
      <c r="G55" s="104">
        <v>2.5235017379721945</v>
      </c>
      <c r="H55" s="104">
        <v>2.4934124922017089</v>
      </c>
      <c r="I55" s="104">
        <v>2.0975390736223232</v>
      </c>
      <c r="J55" s="104">
        <v>2.1810805807073885</v>
      </c>
      <c r="K55" s="104">
        <v>2.4981101800440388</v>
      </c>
      <c r="L55" s="104">
        <v>2.5066948915652509</v>
      </c>
      <c r="M55" s="104">
        <v>2.6278078183384572</v>
      </c>
      <c r="N55" s="104">
        <v>2.5356524321522489</v>
      </c>
      <c r="O55" s="104">
        <v>2.3587317700657993</v>
      </c>
      <c r="P55" s="104">
        <v>2.2212609317467287</v>
      </c>
      <c r="Q55" s="104">
        <v>2.0269317554676984</v>
      </c>
      <c r="R55" s="104">
        <v>1.8705332565570854</v>
      </c>
      <c r="S55" s="104">
        <v>1.8014189987248783</v>
      </c>
      <c r="T55" s="104">
        <v>1.793671900896084</v>
      </c>
      <c r="U55" s="104">
        <v>1.6726878903407787</v>
      </c>
      <c r="V55" s="104">
        <v>1.456227132869482</v>
      </c>
      <c r="W55" s="104">
        <v>1.4525592117357715</v>
      </c>
      <c r="DA55" s="132" t="s">
        <v>1789</v>
      </c>
    </row>
    <row r="56" spans="1:105" ht="12" customHeight="1" x14ac:dyDescent="0.25">
      <c r="A56" s="108" t="s">
        <v>53</v>
      </c>
      <c r="B56" s="98">
        <v>0.78572839012664641</v>
      </c>
      <c r="C56" s="98">
        <v>0.75853148014363658</v>
      </c>
      <c r="D56" s="98">
        <v>0.89397365435586096</v>
      </c>
      <c r="E56" s="98">
        <v>1.3374579429260609</v>
      </c>
      <c r="F56" s="98">
        <v>1.4424869030222525</v>
      </c>
      <c r="G56" s="98">
        <v>1.0771531678349804</v>
      </c>
      <c r="H56" s="98">
        <v>1.09311140357332</v>
      </c>
      <c r="I56" s="98">
        <v>0.76119859448389982</v>
      </c>
      <c r="J56" s="98">
        <v>0.80560576748021195</v>
      </c>
      <c r="K56" s="98">
        <v>0.89602927726878345</v>
      </c>
      <c r="L56" s="98">
        <v>0.86956046901047679</v>
      </c>
      <c r="M56" s="98">
        <v>0.93561583120890668</v>
      </c>
      <c r="N56" s="98">
        <v>0.888762862939666</v>
      </c>
      <c r="O56" s="98">
        <v>0.82458129948829662</v>
      </c>
      <c r="P56" s="98">
        <v>0.81358354991555815</v>
      </c>
      <c r="Q56" s="98">
        <v>0.73214938175824418</v>
      </c>
      <c r="R56" s="98">
        <v>0.66319579318056487</v>
      </c>
      <c r="S56" s="98">
        <v>0.64184847938034861</v>
      </c>
      <c r="T56" s="98">
        <v>0.6468434122094997</v>
      </c>
      <c r="U56" s="98">
        <v>0.56901872853380941</v>
      </c>
      <c r="V56" s="98">
        <v>0.49733685856952009</v>
      </c>
      <c r="W56" s="98">
        <v>0.52014402396519055</v>
      </c>
      <c r="DA56" s="63" t="s">
        <v>1790</v>
      </c>
    </row>
    <row r="57" spans="1:105" ht="12" customHeight="1" x14ac:dyDescent="0.25">
      <c r="A57" s="108" t="s">
        <v>52</v>
      </c>
      <c r="B57" s="98">
        <v>1.5249700696890276</v>
      </c>
      <c r="C57" s="98">
        <v>1.5254496491661305</v>
      </c>
      <c r="D57" s="98">
        <v>1.5025500019784688</v>
      </c>
      <c r="E57" s="98">
        <v>1.553460646393485</v>
      </c>
      <c r="F57" s="98">
        <v>1.5197885820631436</v>
      </c>
      <c r="G57" s="98">
        <v>1.4463485701372141</v>
      </c>
      <c r="H57" s="98">
        <v>1.4003010886283891</v>
      </c>
      <c r="I57" s="98">
        <v>1.3363404791384232</v>
      </c>
      <c r="J57" s="98">
        <v>1.3754748132271768</v>
      </c>
      <c r="K57" s="98">
        <v>1.6020809027752554</v>
      </c>
      <c r="L57" s="98">
        <v>1.6371344225547741</v>
      </c>
      <c r="M57" s="98">
        <v>1.6921919871295503</v>
      </c>
      <c r="N57" s="98">
        <v>1.6468895692125831</v>
      </c>
      <c r="O57" s="98">
        <v>1.5341504705775029</v>
      </c>
      <c r="P57" s="98">
        <v>1.4076773818311707</v>
      </c>
      <c r="Q57" s="98">
        <v>1.2947823737094541</v>
      </c>
      <c r="R57" s="98">
        <v>1.2073374633765206</v>
      </c>
      <c r="S57" s="98">
        <v>1.1595705193445298</v>
      </c>
      <c r="T57" s="98">
        <v>1.1468284886865843</v>
      </c>
      <c r="U57" s="98">
        <v>1.1036691618069694</v>
      </c>
      <c r="V57" s="98">
        <v>0.95889027429996188</v>
      </c>
      <c r="W57" s="98">
        <v>0.93241518777058086</v>
      </c>
      <c r="DA57" s="63" t="s">
        <v>1791</v>
      </c>
    </row>
    <row r="58" spans="1:105" ht="12" customHeight="1" x14ac:dyDescent="0.25">
      <c r="A58" s="121" t="s">
        <v>54</v>
      </c>
      <c r="B58" s="122">
        <v>10.877586942015556</v>
      </c>
      <c r="C58" s="122">
        <v>12.078189255143002</v>
      </c>
      <c r="D58" s="122">
        <v>12.022658875573907</v>
      </c>
      <c r="E58" s="122">
        <v>14.300529021347716</v>
      </c>
      <c r="F58" s="122">
        <v>12.897486659893129</v>
      </c>
      <c r="G58" s="122">
        <v>11.72801675672347</v>
      </c>
      <c r="H58" s="122">
        <v>10.159873023207556</v>
      </c>
      <c r="I58" s="122">
        <v>8.7722573195849449</v>
      </c>
      <c r="J58" s="122">
        <v>8.8154563963771722</v>
      </c>
      <c r="K58" s="122">
        <v>6.7210804225037837</v>
      </c>
      <c r="L58" s="122">
        <v>6.0376693553565071</v>
      </c>
      <c r="M58" s="122">
        <v>5.5965361967358778</v>
      </c>
      <c r="N58" s="122">
        <v>4.9655599807061623</v>
      </c>
      <c r="O58" s="122">
        <v>4.4081485544518451</v>
      </c>
      <c r="P58" s="122">
        <v>4.0895939884893684</v>
      </c>
      <c r="Q58" s="122">
        <v>3.7425270585781467</v>
      </c>
      <c r="R58" s="122">
        <v>3.4753220069340753</v>
      </c>
      <c r="S58" s="122">
        <v>3.3780859429210448</v>
      </c>
      <c r="T58" s="122">
        <v>3.4289623762895252</v>
      </c>
      <c r="U58" s="122">
        <v>3.4849243018750578</v>
      </c>
      <c r="V58" s="122">
        <v>4.307892449178059</v>
      </c>
      <c r="W58" s="122">
        <v>3.9175982001617449</v>
      </c>
      <c r="DA58" s="130" t="s">
        <v>1792</v>
      </c>
    </row>
    <row r="59" spans="1:105" ht="12" customHeight="1" x14ac:dyDescent="0.25">
      <c r="A59" s="97" t="s">
        <v>50</v>
      </c>
      <c r="B59" s="98">
        <v>5.0045926109653074</v>
      </c>
      <c r="C59" s="98">
        <v>5.1496989718683341</v>
      </c>
      <c r="D59" s="98">
        <v>6.3257860088790387</v>
      </c>
      <c r="E59" s="98">
        <v>4.7821341139996267</v>
      </c>
      <c r="F59" s="98">
        <v>4.3699898405699145</v>
      </c>
      <c r="G59" s="98">
        <v>4.5915833178295271</v>
      </c>
      <c r="H59" s="98">
        <v>3.5746629035097541</v>
      </c>
      <c r="I59" s="98">
        <v>2.9968626842341952</v>
      </c>
      <c r="J59" s="98">
        <v>2.7063282370159576</v>
      </c>
      <c r="K59" s="98">
        <v>2.8442490636903126</v>
      </c>
      <c r="L59" s="98">
        <v>2.5987183693527864</v>
      </c>
      <c r="M59" s="98">
        <v>2.3436502050235122</v>
      </c>
      <c r="N59" s="98">
        <v>2.0960643827064342</v>
      </c>
      <c r="O59" s="98">
        <v>1.8439809977392634</v>
      </c>
      <c r="P59" s="98">
        <v>1.6735028359718056</v>
      </c>
      <c r="Q59" s="98">
        <v>1.4614630516499532</v>
      </c>
      <c r="R59" s="98">
        <v>1.2793073500932208</v>
      </c>
      <c r="S59" s="98">
        <v>1.1679017811587868</v>
      </c>
      <c r="T59" s="98">
        <v>1.1245134992743568</v>
      </c>
      <c r="U59" s="98">
        <v>1.0797822252989204</v>
      </c>
      <c r="V59" s="98">
        <v>1.3847548941596619</v>
      </c>
      <c r="W59" s="98">
        <v>1.1972117872684478</v>
      </c>
      <c r="DA59" s="63" t="s">
        <v>1793</v>
      </c>
    </row>
    <row r="60" spans="1:105" ht="12" customHeight="1" x14ac:dyDescent="0.25">
      <c r="A60" s="109" t="s">
        <v>120</v>
      </c>
      <c r="B60" s="33">
        <v>5.8729943310502488</v>
      </c>
      <c r="C60" s="33">
        <v>6.9284902832746678</v>
      </c>
      <c r="D60" s="33">
        <v>5.6968728666948687</v>
      </c>
      <c r="E60" s="33">
        <v>9.5183949073480889</v>
      </c>
      <c r="F60" s="33">
        <v>8.5274968193232148</v>
      </c>
      <c r="G60" s="33">
        <v>7.1364334388939437</v>
      </c>
      <c r="H60" s="33">
        <v>6.585210119697801</v>
      </c>
      <c r="I60" s="33">
        <v>5.7753946353507501</v>
      </c>
      <c r="J60" s="33">
        <v>6.1091281593612141</v>
      </c>
      <c r="K60" s="33">
        <v>3.8768313588134711</v>
      </c>
      <c r="L60" s="33">
        <v>3.4389509860037206</v>
      </c>
      <c r="M60" s="33">
        <v>3.252885991712366</v>
      </c>
      <c r="N60" s="33">
        <v>2.8694955979997281</v>
      </c>
      <c r="O60" s="33">
        <v>2.5641675567125812</v>
      </c>
      <c r="P60" s="33">
        <v>2.4160911525175628</v>
      </c>
      <c r="Q60" s="33">
        <v>2.2810640069281938</v>
      </c>
      <c r="R60" s="33">
        <v>2.1960146568408545</v>
      </c>
      <c r="S60" s="33">
        <v>2.2101841617622577</v>
      </c>
      <c r="T60" s="33">
        <v>2.3044488770151683</v>
      </c>
      <c r="U60" s="33">
        <v>2.4051420765761375</v>
      </c>
      <c r="V60" s="33">
        <v>2.9231375550183967</v>
      </c>
      <c r="W60" s="33">
        <v>2.7203864128932973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31.521966028477351</v>
      </c>
      <c r="C62" s="117">
        <f t="shared" si="21"/>
        <v>33.830010878718895</v>
      </c>
      <c r="D62" s="117">
        <f t="shared" si="21"/>
        <v>38.522511258317927</v>
      </c>
      <c r="E62" s="117">
        <f t="shared" si="21"/>
        <v>49.976166848151081</v>
      </c>
      <c r="F62" s="117">
        <f t="shared" si="21"/>
        <v>57.808505614695143</v>
      </c>
      <c r="G62" s="117">
        <f t="shared" si="21"/>
        <v>58.883173463570891</v>
      </c>
      <c r="H62" s="117">
        <f t="shared" si="21"/>
        <v>56.80861094901784</v>
      </c>
      <c r="I62" s="117">
        <f t="shared" si="21"/>
        <v>52.644288772139753</v>
      </c>
      <c r="J62" s="117">
        <f t="shared" si="21"/>
        <v>64.28693418444422</v>
      </c>
      <c r="K62" s="117">
        <f t="shared" si="21"/>
        <v>67.934639567815339</v>
      </c>
      <c r="L62" s="117">
        <f t="shared" si="21"/>
        <v>74.301317676639002</v>
      </c>
      <c r="M62" s="117">
        <f t="shared" si="21"/>
        <v>75.356780612134258</v>
      </c>
      <c r="N62" s="117">
        <f t="shared" si="21"/>
        <v>80.039670766965486</v>
      </c>
      <c r="O62" s="117">
        <f t="shared" si="21"/>
        <v>79.30712894818771</v>
      </c>
      <c r="P62" s="117">
        <f t="shared" si="21"/>
        <v>61.238112187720482</v>
      </c>
      <c r="Q62" s="117">
        <f t="shared" si="21"/>
        <v>74.081312857013941</v>
      </c>
      <c r="R62" s="117">
        <f t="shared" ref="R62:V62" si="22">R63+R66+R68+R77</f>
        <v>83.149161346524409</v>
      </c>
      <c r="S62" s="117">
        <f t="shared" si="22"/>
        <v>89.556492003815208</v>
      </c>
      <c r="T62" s="117">
        <f t="shared" si="22"/>
        <v>84.926526247809477</v>
      </c>
      <c r="U62" s="117">
        <f t="shared" si="22"/>
        <v>83.16988491662147</v>
      </c>
      <c r="V62" s="117">
        <f t="shared" si="22"/>
        <v>83.186397888791092</v>
      </c>
      <c r="W62" s="117">
        <f t="shared" ref="W62" si="23">W63+W66+W68+W77</f>
        <v>90.866803054902746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24.516497657882468</v>
      </c>
      <c r="C63" s="122">
        <f t="shared" si="24"/>
        <v>26.865048095246003</v>
      </c>
      <c r="D63" s="122">
        <f t="shared" si="24"/>
        <v>29.91008461170523</v>
      </c>
      <c r="E63" s="122">
        <f t="shared" si="24"/>
        <v>38.636839103618861</v>
      </c>
      <c r="F63" s="122">
        <f t="shared" si="24"/>
        <v>44.60831697586088</v>
      </c>
      <c r="G63" s="122">
        <f t="shared" si="24"/>
        <v>46.649264994361452</v>
      </c>
      <c r="H63" s="122">
        <f t="shared" si="24"/>
        <v>43.447683670462681</v>
      </c>
      <c r="I63" s="122">
        <f t="shared" si="24"/>
        <v>40.715734154124313</v>
      </c>
      <c r="J63" s="122">
        <f t="shared" si="24"/>
        <v>49.715155339247353</v>
      </c>
      <c r="K63" s="122">
        <f t="shared" si="24"/>
        <v>52.540747688816111</v>
      </c>
      <c r="L63" s="122">
        <f t="shared" si="24"/>
        <v>58.217599278762627</v>
      </c>
      <c r="M63" s="122">
        <f t="shared" si="24"/>
        <v>58.331644394587251</v>
      </c>
      <c r="N63" s="122">
        <f t="shared" si="24"/>
        <v>61.213588219681341</v>
      </c>
      <c r="O63" s="122">
        <f t="shared" si="24"/>
        <v>60.795451074449218</v>
      </c>
      <c r="P63" s="122">
        <f t="shared" si="24"/>
        <v>45.469304867118367</v>
      </c>
      <c r="Q63" s="122">
        <f t="shared" si="24"/>
        <v>55.689364495980563</v>
      </c>
      <c r="R63" s="122">
        <f t="shared" ref="R63:V63" si="25">SUM(R64:R65)</f>
        <v>63.891815075184482</v>
      </c>
      <c r="S63" s="122">
        <f t="shared" si="25"/>
        <v>67.580779515299213</v>
      </c>
      <c r="T63" s="122">
        <f t="shared" si="25"/>
        <v>63.446910897905624</v>
      </c>
      <c r="U63" s="122">
        <f t="shared" si="25"/>
        <v>61.385285450996285</v>
      </c>
      <c r="V63" s="122">
        <f t="shared" si="25"/>
        <v>62.120230906873608</v>
      </c>
      <c r="W63" s="122">
        <f t="shared" ref="W63" si="26">SUM(W64:W65)</f>
        <v>68.525987335290523</v>
      </c>
      <c r="DA63" s="130" t="s">
        <v>1796</v>
      </c>
    </row>
    <row r="64" spans="1:105" ht="12" customHeight="1" x14ac:dyDescent="0.25">
      <c r="A64" s="97" t="s">
        <v>217</v>
      </c>
      <c r="B64" s="98">
        <v>23.922016765125051</v>
      </c>
      <c r="C64" s="98">
        <v>26.231222982115007</v>
      </c>
      <c r="D64" s="98">
        <v>29.213109008959261</v>
      </c>
      <c r="E64" s="98">
        <v>37.741999777884246</v>
      </c>
      <c r="F64" s="98">
        <v>43.585415605984231</v>
      </c>
      <c r="G64" s="98">
        <v>45.619022686103825</v>
      </c>
      <c r="H64" s="98">
        <v>42.494897522635547</v>
      </c>
      <c r="I64" s="98">
        <v>39.852091942268487</v>
      </c>
      <c r="J64" s="98">
        <v>48.659205004964775</v>
      </c>
      <c r="K64" s="98">
        <v>51.434609697321662</v>
      </c>
      <c r="L64" s="98">
        <v>57.006701265271829</v>
      </c>
      <c r="M64" s="98">
        <v>57.132883027889427</v>
      </c>
      <c r="N64" s="98">
        <v>59.972627246744487</v>
      </c>
      <c r="O64" s="98">
        <v>59.575311395977643</v>
      </c>
      <c r="P64" s="98">
        <v>44.569394844051466</v>
      </c>
      <c r="Q64" s="98">
        <v>54.590446897184599</v>
      </c>
      <c r="R64" s="98">
        <v>62.638617833920662</v>
      </c>
      <c r="S64" s="98">
        <v>66.264805444577689</v>
      </c>
      <c r="T64" s="98">
        <v>62.223382892105647</v>
      </c>
      <c r="U64" s="98">
        <v>60.211066061280931</v>
      </c>
      <c r="V64" s="98">
        <v>60.936842648940335</v>
      </c>
      <c r="W64" s="98">
        <v>67.218115737355589</v>
      </c>
      <c r="DA64" s="63" t="s">
        <v>1797</v>
      </c>
    </row>
    <row r="65" spans="1:105" ht="12" customHeight="1" x14ac:dyDescent="0.25">
      <c r="A65" s="97" t="s">
        <v>53</v>
      </c>
      <c r="B65" s="98">
        <v>0.59448089275741822</v>
      </c>
      <c r="C65" s="98">
        <v>0.63382511313099543</v>
      </c>
      <c r="D65" s="98">
        <v>0.69697560274596848</v>
      </c>
      <c r="E65" s="98">
        <v>0.89483932573461367</v>
      </c>
      <c r="F65" s="98">
        <v>1.0229013698766496</v>
      </c>
      <c r="G65" s="98">
        <v>1.0302423082576297</v>
      </c>
      <c r="H65" s="98">
        <v>0.95278614782713122</v>
      </c>
      <c r="I65" s="98">
        <v>0.86364221185582357</v>
      </c>
      <c r="J65" s="98">
        <v>1.0559503342825756</v>
      </c>
      <c r="K65" s="98">
        <v>1.1061379914944511</v>
      </c>
      <c r="L65" s="98">
        <v>1.2108980134907998</v>
      </c>
      <c r="M65" s="98">
        <v>1.1987613666978265</v>
      </c>
      <c r="N65" s="98">
        <v>1.2409609729368556</v>
      </c>
      <c r="O65" s="98">
        <v>1.2201396784715735</v>
      </c>
      <c r="P65" s="98">
        <v>0.89991002306690115</v>
      </c>
      <c r="Q65" s="98">
        <v>1.0989175987959638</v>
      </c>
      <c r="R65" s="98">
        <v>1.253197241263821</v>
      </c>
      <c r="S65" s="98">
        <v>1.3159740707215275</v>
      </c>
      <c r="T65" s="98">
        <v>1.223528005799976</v>
      </c>
      <c r="U65" s="98">
        <v>1.174219389715357</v>
      </c>
      <c r="V65" s="98">
        <v>1.1833882579332728</v>
      </c>
      <c r="W65" s="98">
        <v>1.3078715979349365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4.3709927785372006E-2</v>
      </c>
      <c r="C66" s="122">
        <f t="shared" si="27"/>
        <v>5.9472724782346539E-2</v>
      </c>
      <c r="D66" s="122">
        <f t="shared" si="27"/>
        <v>9.4346049096786552E-2</v>
      </c>
      <c r="E66" s="122">
        <f t="shared" si="27"/>
        <v>0.2800452531624873</v>
      </c>
      <c r="F66" s="122">
        <f t="shared" si="27"/>
        <v>0.20285340163138441</v>
      </c>
      <c r="G66" s="122">
        <f t="shared" si="27"/>
        <v>0.2813528395631843</v>
      </c>
      <c r="H66" s="122">
        <f t="shared" si="27"/>
        <v>0.4280777666974836</v>
      </c>
      <c r="I66" s="122">
        <f t="shared" si="27"/>
        <v>0.45944618312992103</v>
      </c>
      <c r="J66" s="122">
        <f t="shared" si="27"/>
        <v>0.54158492386813051</v>
      </c>
      <c r="K66" s="122">
        <f t="shared" si="27"/>
        <v>0.63967940074734686</v>
      </c>
      <c r="L66" s="122">
        <f t="shared" si="27"/>
        <v>0.86757119415093908</v>
      </c>
      <c r="M66" s="122">
        <f t="shared" si="27"/>
        <v>0.97741609855213119</v>
      </c>
      <c r="N66" s="122">
        <f t="shared" si="27"/>
        <v>1.7973015191922173</v>
      </c>
      <c r="O66" s="122">
        <f t="shared" si="27"/>
        <v>1.775956358146269</v>
      </c>
      <c r="P66" s="122">
        <f t="shared" si="27"/>
        <v>0.699648487381762</v>
      </c>
      <c r="Q66" s="122">
        <f t="shared" si="27"/>
        <v>2.2020933422005369</v>
      </c>
      <c r="R66" s="122">
        <f t="shared" si="27"/>
        <v>1.4622024684408099</v>
      </c>
      <c r="S66" s="122">
        <f t="shared" si="27"/>
        <v>2.7796437234357763</v>
      </c>
      <c r="T66" s="122">
        <f t="shared" si="27"/>
        <v>2.2636041712317128</v>
      </c>
      <c r="U66" s="122">
        <f t="shared" si="27"/>
        <v>3.073809273793604</v>
      </c>
      <c r="V66" s="122">
        <f t="shared" si="27"/>
        <v>2.229989344048096</v>
      </c>
      <c r="W66" s="122">
        <f t="shared" si="27"/>
        <v>3.7929714102531178</v>
      </c>
      <c r="DA66" s="130" t="s">
        <v>1799</v>
      </c>
    </row>
    <row r="67" spans="1:105" ht="12" customHeight="1" x14ac:dyDescent="0.25">
      <c r="A67" s="97" t="s">
        <v>53</v>
      </c>
      <c r="B67" s="98">
        <v>4.3709927785372006E-2</v>
      </c>
      <c r="C67" s="98">
        <v>5.9472724782346539E-2</v>
      </c>
      <c r="D67" s="98">
        <v>9.4346049096786552E-2</v>
      </c>
      <c r="E67" s="98">
        <v>0.2800452531624873</v>
      </c>
      <c r="F67" s="98">
        <v>0.20285340163138441</v>
      </c>
      <c r="G67" s="98">
        <v>0.2813528395631843</v>
      </c>
      <c r="H67" s="98">
        <v>0.4280777666974836</v>
      </c>
      <c r="I67" s="98">
        <v>0.45944618312992103</v>
      </c>
      <c r="J67" s="98">
        <v>0.54158492386813051</v>
      </c>
      <c r="K67" s="98">
        <v>0.63967940074734686</v>
      </c>
      <c r="L67" s="98">
        <v>0.86757119415093908</v>
      </c>
      <c r="M67" s="98">
        <v>0.97741609855213119</v>
      </c>
      <c r="N67" s="98">
        <v>1.7973015191922173</v>
      </c>
      <c r="O67" s="98">
        <v>1.775956358146269</v>
      </c>
      <c r="P67" s="98">
        <v>0.699648487381762</v>
      </c>
      <c r="Q67" s="98">
        <v>2.2020933422005369</v>
      </c>
      <c r="R67" s="98">
        <v>1.4622024684408099</v>
      </c>
      <c r="S67" s="98">
        <v>2.7796437234357763</v>
      </c>
      <c r="T67" s="98">
        <v>2.2636041712317128</v>
      </c>
      <c r="U67" s="98">
        <v>3.073809273793604</v>
      </c>
      <c r="V67" s="98">
        <v>2.229989344048096</v>
      </c>
      <c r="W67" s="98">
        <v>3.7929714102531178</v>
      </c>
      <c r="DA67" s="63" t="s">
        <v>1800</v>
      </c>
    </row>
    <row r="68" spans="1:105" ht="12" customHeight="1" x14ac:dyDescent="0.25">
      <c r="A68" s="121" t="s">
        <v>55</v>
      </c>
      <c r="B68" s="122">
        <v>5.160531622476249</v>
      </c>
      <c r="C68" s="122">
        <v>4.9066735173680902</v>
      </c>
      <c r="D68" s="122">
        <v>6.219281174073048</v>
      </c>
      <c r="E68" s="122">
        <v>7.8877235005323261</v>
      </c>
      <c r="F68" s="122">
        <v>9.5983817560287488</v>
      </c>
      <c r="G68" s="122">
        <v>8.6352117572916143</v>
      </c>
      <c r="H68" s="122">
        <v>9.7295020571416035</v>
      </c>
      <c r="I68" s="122">
        <v>8.5123180824162521</v>
      </c>
      <c r="J68" s="122">
        <v>10.496060962789043</v>
      </c>
      <c r="K68" s="122">
        <v>11.695056410255432</v>
      </c>
      <c r="L68" s="122">
        <v>12.227704525052713</v>
      </c>
      <c r="M68" s="122">
        <v>12.887735305851692</v>
      </c>
      <c r="N68" s="122">
        <v>13.642485129535014</v>
      </c>
      <c r="O68" s="122">
        <v>13.387573681086414</v>
      </c>
      <c r="P68" s="122">
        <v>11.952815180281295</v>
      </c>
      <c r="Q68" s="122">
        <v>12.717870372700654</v>
      </c>
      <c r="R68" s="122">
        <v>14.098383859169031</v>
      </c>
      <c r="S68" s="122">
        <v>15.293353814205645</v>
      </c>
      <c r="T68" s="122">
        <v>15.244803947169798</v>
      </c>
      <c r="U68" s="122">
        <v>14.777730166509077</v>
      </c>
      <c r="V68" s="122">
        <v>13.727550667280555</v>
      </c>
      <c r="W68" s="122">
        <v>13.871083878602168</v>
      </c>
      <c r="DA68" s="130" t="s">
        <v>1801</v>
      </c>
    </row>
    <row r="69" spans="1:105" ht="12" customHeight="1" x14ac:dyDescent="0.25">
      <c r="A69" s="97" t="s">
        <v>134</v>
      </c>
      <c r="B69" s="98">
        <v>4.9598796092182305</v>
      </c>
      <c r="C69" s="98">
        <v>4.7052881117458991</v>
      </c>
      <c r="D69" s="98">
        <v>5.9796236497235453</v>
      </c>
      <c r="E69" s="98">
        <v>7.5926887802051795</v>
      </c>
      <c r="F69" s="98">
        <v>9.2587908707277382</v>
      </c>
      <c r="G69" s="98">
        <v>8.3127201665822081</v>
      </c>
      <c r="H69" s="98">
        <v>9.3716062405963907</v>
      </c>
      <c r="I69" s="98">
        <v>8.1656248085072356</v>
      </c>
      <c r="J69" s="98">
        <v>10.085370737858005</v>
      </c>
      <c r="K69" s="98">
        <v>11.242099420213203</v>
      </c>
      <c r="L69" s="98">
        <v>11.763195375974716</v>
      </c>
      <c r="M69" s="98">
        <v>12.402713986791495</v>
      </c>
      <c r="N69" s="98">
        <v>13.157230350108842</v>
      </c>
      <c r="O69" s="98">
        <v>12.87563026328934</v>
      </c>
      <c r="P69" s="98">
        <v>11.394059082363311</v>
      </c>
      <c r="Q69" s="98">
        <v>12.093694375475511</v>
      </c>
      <c r="R69" s="98">
        <v>13.410865817035589</v>
      </c>
      <c r="S69" s="98">
        <v>14.516135306949714</v>
      </c>
      <c r="T69" s="98">
        <v>14.391399645048907</v>
      </c>
      <c r="U69" s="98">
        <v>13.896977541088923</v>
      </c>
      <c r="V69" s="98">
        <v>12.876284308541058</v>
      </c>
      <c r="W69" s="98">
        <v>13.047112131362129</v>
      </c>
      <c r="DA69" s="63" t="s">
        <v>1802</v>
      </c>
    </row>
    <row r="70" spans="1:105" ht="12" customHeight="1" x14ac:dyDescent="0.25">
      <c r="A70" s="97" t="s">
        <v>133</v>
      </c>
      <c r="B70" s="98">
        <v>1.3073950979487714E-2</v>
      </c>
      <c r="C70" s="98">
        <v>1.2048488452685266E-2</v>
      </c>
      <c r="D70" s="98">
        <v>1.6123954627098522E-2</v>
      </c>
      <c r="E70" s="98">
        <v>2.0456096032490732E-2</v>
      </c>
      <c r="F70" s="98">
        <v>2.6238013790533067E-2</v>
      </c>
      <c r="G70" s="98">
        <v>2.2941238411612067E-2</v>
      </c>
      <c r="H70" s="98">
        <v>2.5605871495570736E-2</v>
      </c>
      <c r="I70" s="98">
        <v>2.097838697032765E-2</v>
      </c>
      <c r="J70" s="98">
        <v>2.7202590304186092E-2</v>
      </c>
      <c r="K70" s="98">
        <v>3.7443463127897481E-2</v>
      </c>
      <c r="L70" s="98">
        <v>4.1444147513923918E-2</v>
      </c>
      <c r="M70" s="98">
        <v>4.677376304745972E-2</v>
      </c>
      <c r="N70" s="98">
        <v>5.8080344789456173E-2</v>
      </c>
      <c r="O70" s="98">
        <v>5.760941460236265E-2</v>
      </c>
      <c r="P70" s="98">
        <v>4.9892390836454414E-2</v>
      </c>
      <c r="Q70" s="98">
        <v>4.9615000601935647E-2</v>
      </c>
      <c r="R70" s="98">
        <v>5.6399164994981425E-2</v>
      </c>
      <c r="S70" s="98">
        <v>6.1415062000116399E-2</v>
      </c>
      <c r="T70" s="98">
        <v>5.934749475600358E-2</v>
      </c>
      <c r="U70" s="98">
        <v>5.4527882167239486E-2</v>
      </c>
      <c r="V70" s="98">
        <v>4.8388135327349327E-2</v>
      </c>
      <c r="W70" s="98">
        <v>4.8819772284288007E-2</v>
      </c>
      <c r="DA70" s="63" t="s">
        <v>1803</v>
      </c>
    </row>
    <row r="71" spans="1:105" ht="12" customHeight="1" x14ac:dyDescent="0.25">
      <c r="A71" s="100" t="s">
        <v>217</v>
      </c>
      <c r="B71" s="101">
        <v>4.4519632840207954E-3</v>
      </c>
      <c r="C71" s="101">
        <v>4.0051339759045144E-3</v>
      </c>
      <c r="D71" s="101">
        <v>6.0252707854732109E-3</v>
      </c>
      <c r="E71" s="101">
        <v>9.4657941842014454E-3</v>
      </c>
      <c r="F71" s="101">
        <v>1.2781660498188567E-2</v>
      </c>
      <c r="G71" s="101">
        <v>9.7953631091240341E-3</v>
      </c>
      <c r="H71" s="101">
        <v>1.1229525809603185E-2</v>
      </c>
      <c r="I71" s="101">
        <v>7.6108492307847319E-3</v>
      </c>
      <c r="J71" s="101">
        <v>1.0035441383572425E-2</v>
      </c>
      <c r="K71" s="101">
        <v>1.3427092324749717E-2</v>
      </c>
      <c r="L71" s="101">
        <v>1.4393467278264162E-2</v>
      </c>
      <c r="M71" s="101">
        <v>1.6648514781227919E-2</v>
      </c>
      <c r="N71" s="101">
        <v>2.0407656877640873E-2</v>
      </c>
      <c r="O71" s="101">
        <v>2.0182835466514705E-2</v>
      </c>
      <c r="P71" s="101">
        <v>1.8271919047426838E-2</v>
      </c>
      <c r="Q71" s="101">
        <v>1.7914190898031594E-2</v>
      </c>
      <c r="R71" s="101">
        <v>2.001469601749456E-2</v>
      </c>
      <c r="S71" s="101">
        <v>2.1893699919705249E-2</v>
      </c>
      <c r="T71" s="101">
        <v>2.1395179093556482E-2</v>
      </c>
      <c r="U71" s="101">
        <v>1.8549505304246108E-2</v>
      </c>
      <c r="V71" s="101">
        <v>1.6522522898410451E-2</v>
      </c>
      <c r="W71" s="101">
        <v>1.7488437189969848E-2</v>
      </c>
      <c r="DA71" s="131" t="s">
        <v>1804</v>
      </c>
    </row>
    <row r="72" spans="1:105" ht="12" customHeight="1" x14ac:dyDescent="0.25">
      <c r="A72" s="103" t="s">
        <v>52</v>
      </c>
      <c r="B72" s="104">
        <v>8.6219876954669178E-3</v>
      </c>
      <c r="C72" s="104">
        <v>8.0433544767807511E-3</v>
      </c>
      <c r="D72" s="104">
        <v>1.009868384162531E-2</v>
      </c>
      <c r="E72" s="104">
        <v>1.0990301848289287E-2</v>
      </c>
      <c r="F72" s="104">
        <v>1.34563532923445E-2</v>
      </c>
      <c r="G72" s="104">
        <v>1.3145875302488031E-2</v>
      </c>
      <c r="H72" s="104">
        <v>1.4376345685967551E-2</v>
      </c>
      <c r="I72" s="104">
        <v>1.3367537739542919E-2</v>
      </c>
      <c r="J72" s="104">
        <v>1.7167148920613665E-2</v>
      </c>
      <c r="K72" s="104">
        <v>2.4016370803147762E-2</v>
      </c>
      <c r="L72" s="104">
        <v>2.7050680235659756E-2</v>
      </c>
      <c r="M72" s="104">
        <v>3.0125248266231801E-2</v>
      </c>
      <c r="N72" s="104">
        <v>3.76726879118153E-2</v>
      </c>
      <c r="O72" s="104">
        <v>3.7426579135847945E-2</v>
      </c>
      <c r="P72" s="104">
        <v>3.1620471789027577E-2</v>
      </c>
      <c r="Q72" s="104">
        <v>3.1700809703904057E-2</v>
      </c>
      <c r="R72" s="104">
        <v>3.6384468977486865E-2</v>
      </c>
      <c r="S72" s="104">
        <v>3.9521362080411147E-2</v>
      </c>
      <c r="T72" s="104">
        <v>3.7952315662447098E-2</v>
      </c>
      <c r="U72" s="104">
        <v>3.5978376862993378E-2</v>
      </c>
      <c r="V72" s="104">
        <v>3.1865612428938879E-2</v>
      </c>
      <c r="W72" s="104">
        <v>3.1331335094318159E-2</v>
      </c>
      <c r="DA72" s="132" t="s">
        <v>1805</v>
      </c>
    </row>
    <row r="73" spans="1:105" ht="12" customHeight="1" x14ac:dyDescent="0.25">
      <c r="A73" s="106" t="s">
        <v>122</v>
      </c>
      <c r="B73" s="101">
        <v>0.14637670544121165</v>
      </c>
      <c r="C73" s="101">
        <v>0.14629711048681532</v>
      </c>
      <c r="D73" s="101">
        <v>0.17157982547204662</v>
      </c>
      <c r="E73" s="101">
        <v>0.20916286115794064</v>
      </c>
      <c r="F73" s="101">
        <v>0.23880921888892293</v>
      </c>
      <c r="G73" s="101">
        <v>0.22784747681108131</v>
      </c>
      <c r="H73" s="101">
        <v>0.25423686711410576</v>
      </c>
      <c r="I73" s="101">
        <v>0.24796639123536854</v>
      </c>
      <c r="J73" s="101">
        <v>0.29248100778957281</v>
      </c>
      <c r="K73" s="101">
        <v>0.29887145394108972</v>
      </c>
      <c r="L73" s="101">
        <v>0.30049460892483371</v>
      </c>
      <c r="M73" s="101">
        <v>0.30256639121134915</v>
      </c>
      <c r="N73" s="101">
        <v>0.2862003217450802</v>
      </c>
      <c r="O73" s="101">
        <v>0.30310550989694424</v>
      </c>
      <c r="P73" s="101">
        <v>0.33774673245712139</v>
      </c>
      <c r="Q73" s="101">
        <v>0.3891381665445327</v>
      </c>
      <c r="R73" s="101">
        <v>0.42986662550388388</v>
      </c>
      <c r="S73" s="101">
        <v>0.48732320043207139</v>
      </c>
      <c r="T73" s="101">
        <v>0.54005193319556388</v>
      </c>
      <c r="U73" s="101">
        <v>0.56950252868616746</v>
      </c>
      <c r="V73" s="101">
        <v>0.55632853926499104</v>
      </c>
      <c r="W73" s="101">
        <v>0.53721146831371591</v>
      </c>
      <c r="DA73" s="131" t="s">
        <v>1806</v>
      </c>
    </row>
    <row r="74" spans="1:105" ht="12" customHeight="1" x14ac:dyDescent="0.25">
      <c r="A74" s="107" t="s">
        <v>121</v>
      </c>
      <c r="B74" s="104">
        <v>4.1201356837319472E-2</v>
      </c>
      <c r="C74" s="104">
        <v>4.3039806682691008E-2</v>
      </c>
      <c r="D74" s="104">
        <v>5.1953744250357037E-2</v>
      </c>
      <c r="E74" s="104">
        <v>6.5415763136715099E-2</v>
      </c>
      <c r="F74" s="104">
        <v>7.4543652621555226E-2</v>
      </c>
      <c r="G74" s="104">
        <v>7.1702875486712031E-2</v>
      </c>
      <c r="H74" s="104">
        <v>7.8053077935535398E-2</v>
      </c>
      <c r="I74" s="104">
        <v>7.7748495703320444E-2</v>
      </c>
      <c r="J74" s="104">
        <v>9.1006626837279184E-2</v>
      </c>
      <c r="K74" s="104">
        <v>0.11664207297324247</v>
      </c>
      <c r="L74" s="104">
        <v>0.12257039263924169</v>
      </c>
      <c r="M74" s="104">
        <v>0.13568116480138928</v>
      </c>
      <c r="N74" s="104">
        <v>0.14097411289163808</v>
      </c>
      <c r="O74" s="104">
        <v>0.15122849329776711</v>
      </c>
      <c r="P74" s="104">
        <v>0.17111697462440772</v>
      </c>
      <c r="Q74" s="104">
        <v>0.18542283007867436</v>
      </c>
      <c r="R74" s="104">
        <v>0.20125225163457636</v>
      </c>
      <c r="S74" s="104">
        <v>0.22848024482374241</v>
      </c>
      <c r="T74" s="104">
        <v>0.25400487416932416</v>
      </c>
      <c r="U74" s="104">
        <v>0.25672221456674832</v>
      </c>
      <c r="V74" s="104">
        <v>0.24654968414715878</v>
      </c>
      <c r="W74" s="104">
        <v>0.23794050664203475</v>
      </c>
      <c r="DA74" s="132" t="s">
        <v>1807</v>
      </c>
    </row>
    <row r="75" spans="1:105" ht="12" customHeight="1" x14ac:dyDescent="0.25">
      <c r="A75" s="108" t="s">
        <v>53</v>
      </c>
      <c r="B75" s="98">
        <v>1.4010082380633492E-2</v>
      </c>
      <c r="C75" s="98">
        <v>1.4293922068429579E-2</v>
      </c>
      <c r="D75" s="98">
        <v>1.9380271286786776E-2</v>
      </c>
      <c r="E75" s="98">
        <v>3.0264024840755788E-2</v>
      </c>
      <c r="F75" s="98">
        <v>3.6299204159580045E-2</v>
      </c>
      <c r="G75" s="98">
        <v>3.0606271559556211E-2</v>
      </c>
      <c r="H75" s="98">
        <v>3.4218449551438525E-2</v>
      </c>
      <c r="I75" s="98">
        <v>2.8214990794141075E-2</v>
      </c>
      <c r="J75" s="98">
        <v>3.3614284638329675E-2</v>
      </c>
      <c r="K75" s="98">
        <v>4.1837511083480189E-2</v>
      </c>
      <c r="L75" s="98">
        <v>4.251908298405805E-2</v>
      </c>
      <c r="M75" s="98">
        <v>4.8308496876804004E-2</v>
      </c>
      <c r="N75" s="98">
        <v>4.9412354226956973E-2</v>
      </c>
      <c r="O75" s="98">
        <v>5.2867472726520016E-2</v>
      </c>
      <c r="P75" s="98">
        <v>6.2675192128940738E-2</v>
      </c>
      <c r="Q75" s="98">
        <v>6.6976705081341362E-2</v>
      </c>
      <c r="R75" s="98">
        <v>7.1353795065815823E-2</v>
      </c>
      <c r="S75" s="98">
        <v>8.1407877796544736E-2</v>
      </c>
      <c r="T75" s="98">
        <v>9.1600576138505738E-2</v>
      </c>
      <c r="U75" s="98">
        <v>8.7332340338396194E-2</v>
      </c>
      <c r="V75" s="98">
        <v>8.4202692442241017E-2</v>
      </c>
      <c r="W75" s="98">
        <v>8.5203640298566627E-2</v>
      </c>
      <c r="DA75" s="63" t="s">
        <v>1808</v>
      </c>
    </row>
    <row r="76" spans="1:105" ht="12" customHeight="1" x14ac:dyDescent="0.25">
      <c r="A76" s="108" t="s">
        <v>52</v>
      </c>
      <c r="B76" s="98">
        <v>2.7191274456685979E-2</v>
      </c>
      <c r="C76" s="98">
        <v>2.8745884614261429E-2</v>
      </c>
      <c r="D76" s="98">
        <v>3.2573472963570257E-2</v>
      </c>
      <c r="E76" s="98">
        <v>3.5151738295959307E-2</v>
      </c>
      <c r="F76" s="98">
        <v>3.8244448461975181E-2</v>
      </c>
      <c r="G76" s="98">
        <v>4.1096603927155827E-2</v>
      </c>
      <c r="H76" s="98">
        <v>4.3834628384096866E-2</v>
      </c>
      <c r="I76" s="98">
        <v>4.953350490917937E-2</v>
      </c>
      <c r="J76" s="98">
        <v>5.7392342198949509E-2</v>
      </c>
      <c r="K76" s="98">
        <v>7.4804561889762283E-2</v>
      </c>
      <c r="L76" s="98">
        <v>8.0051309655183631E-2</v>
      </c>
      <c r="M76" s="98">
        <v>8.7372667924585271E-2</v>
      </c>
      <c r="N76" s="98">
        <v>9.1561758664681109E-2</v>
      </c>
      <c r="O76" s="98">
        <v>9.8361020571247099E-2</v>
      </c>
      <c r="P76" s="98">
        <v>0.10844178249546699</v>
      </c>
      <c r="Q76" s="98">
        <v>0.11844612499733299</v>
      </c>
      <c r="R76" s="98">
        <v>0.12989845656876053</v>
      </c>
      <c r="S76" s="98">
        <v>0.14707236702719767</v>
      </c>
      <c r="T76" s="98">
        <v>0.16240429803081841</v>
      </c>
      <c r="U76" s="98">
        <v>0.16938987422835214</v>
      </c>
      <c r="V76" s="98">
        <v>0.16234699170491776</v>
      </c>
      <c r="W76" s="98">
        <v>0.15273686634346811</v>
      </c>
      <c r="DA76" s="63" t="s">
        <v>1809</v>
      </c>
    </row>
    <row r="77" spans="1:105" ht="12" customHeight="1" x14ac:dyDescent="0.25">
      <c r="A77" s="121" t="s">
        <v>54</v>
      </c>
      <c r="B77" s="122">
        <v>1.8012268203332631</v>
      </c>
      <c r="C77" s="122">
        <v>1.9988165413224546</v>
      </c>
      <c r="D77" s="122">
        <v>2.2987994234428659</v>
      </c>
      <c r="E77" s="122">
        <v>3.1715589908374087</v>
      </c>
      <c r="F77" s="122">
        <v>3.3989534811741242</v>
      </c>
      <c r="G77" s="122">
        <v>3.3173438723546385</v>
      </c>
      <c r="H77" s="122">
        <v>3.2033474547160723</v>
      </c>
      <c r="I77" s="122">
        <v>2.95679035246927</v>
      </c>
      <c r="J77" s="122">
        <v>3.5341329585397001</v>
      </c>
      <c r="K77" s="122">
        <v>3.0591560679964376</v>
      </c>
      <c r="L77" s="122">
        <v>2.9884426786727261</v>
      </c>
      <c r="M77" s="122">
        <v>3.1599848131431894</v>
      </c>
      <c r="N77" s="122">
        <v>3.386295898556916</v>
      </c>
      <c r="O77" s="122">
        <v>3.3481478345058138</v>
      </c>
      <c r="P77" s="122">
        <v>3.1163436529390607</v>
      </c>
      <c r="Q77" s="122">
        <v>3.4719846461321837</v>
      </c>
      <c r="R77" s="122">
        <v>3.6967599437300835</v>
      </c>
      <c r="S77" s="122">
        <v>3.9027149508745667</v>
      </c>
      <c r="T77" s="122">
        <v>3.9712072315023326</v>
      </c>
      <c r="U77" s="122">
        <v>3.9330600253225105</v>
      </c>
      <c r="V77" s="122">
        <v>5.1086269705888308</v>
      </c>
      <c r="W77" s="122">
        <v>4.6767604307569428</v>
      </c>
      <c r="DA77" s="130" t="s">
        <v>1810</v>
      </c>
    </row>
    <row r="78" spans="1:105" ht="12" customHeight="1" x14ac:dyDescent="0.25">
      <c r="A78" s="97" t="s">
        <v>192</v>
      </c>
      <c r="B78" s="98">
        <v>1.7381910273812675</v>
      </c>
      <c r="C78" s="98">
        <v>1.9232869804486914</v>
      </c>
      <c r="D78" s="98">
        <v>2.2393924474003764</v>
      </c>
      <c r="E78" s="98">
        <v>3.0783795900938444</v>
      </c>
      <c r="F78" s="98">
        <v>3.3138583411083791</v>
      </c>
      <c r="G78" s="98">
        <v>3.2377543977966066</v>
      </c>
      <c r="H78" s="98">
        <v>3.1213128219546418</v>
      </c>
      <c r="I78" s="98">
        <v>2.8675828097992606</v>
      </c>
      <c r="J78" s="98">
        <v>3.4215350713545547</v>
      </c>
      <c r="K78" s="98">
        <v>2.9711680796827169</v>
      </c>
      <c r="L78" s="98">
        <v>2.9000213003765931</v>
      </c>
      <c r="M78" s="98">
        <v>3.0604613537591909</v>
      </c>
      <c r="N78" s="98">
        <v>3.2843042827767737</v>
      </c>
      <c r="O78" s="98">
        <v>3.2262582714424859</v>
      </c>
      <c r="P78" s="98">
        <v>2.9167261904917594</v>
      </c>
      <c r="Q78" s="98">
        <v>3.1070159569262525</v>
      </c>
      <c r="R78" s="98">
        <v>3.0518033822189916</v>
      </c>
      <c r="S78" s="98">
        <v>2.9643515426125617</v>
      </c>
      <c r="T78" s="98">
        <v>2.8709117882224029</v>
      </c>
      <c r="U78" s="98">
        <v>2.7771601128273553</v>
      </c>
      <c r="V78" s="98">
        <v>3.7254357430371252</v>
      </c>
      <c r="W78" s="98">
        <v>3.3551735571179071</v>
      </c>
      <c r="DA78" s="63" t="s">
        <v>1811</v>
      </c>
    </row>
    <row r="79" spans="1:105" ht="12" customHeight="1" x14ac:dyDescent="0.25">
      <c r="A79" s="109" t="s">
        <v>120</v>
      </c>
      <c r="B79" s="33">
        <v>6.303579295199549E-2</v>
      </c>
      <c r="C79" s="33">
        <v>7.552956087376321E-2</v>
      </c>
      <c r="D79" s="33">
        <v>5.9406976042489526E-2</v>
      </c>
      <c r="E79" s="33">
        <v>9.3179400743564303E-2</v>
      </c>
      <c r="F79" s="33">
        <v>8.5095140065745159E-2</v>
      </c>
      <c r="G79" s="33">
        <v>7.9589474558031795E-2</v>
      </c>
      <c r="H79" s="33">
        <v>8.2034632761430734E-2</v>
      </c>
      <c r="I79" s="33">
        <v>8.9207542670009549E-2</v>
      </c>
      <c r="J79" s="33">
        <v>0.11259788718514555</v>
      </c>
      <c r="K79" s="33">
        <v>8.7987988313720469E-2</v>
      </c>
      <c r="L79" s="33">
        <v>8.8421378296133044E-2</v>
      </c>
      <c r="M79" s="33">
        <v>9.9523459383998328E-2</v>
      </c>
      <c r="N79" s="33">
        <v>0.10199161578014257</v>
      </c>
      <c r="O79" s="33">
        <v>0.1218895630633279</v>
      </c>
      <c r="P79" s="33">
        <v>0.19961746244730141</v>
      </c>
      <c r="Q79" s="33">
        <v>0.36496868920593134</v>
      </c>
      <c r="R79" s="33">
        <v>0.64495656151109193</v>
      </c>
      <c r="S79" s="33">
        <v>0.93836340826200493</v>
      </c>
      <c r="T79" s="33">
        <v>1.1002954432799295</v>
      </c>
      <c r="U79" s="33">
        <v>1.155899912495155</v>
      </c>
      <c r="V79" s="33">
        <v>1.3831912275517055</v>
      </c>
      <c r="W79" s="33">
        <v>1.3215868736390362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243.90792483863052</v>
      </c>
      <c r="C81" s="117">
        <f t="shared" si="28"/>
        <v>292.94468226310244</v>
      </c>
      <c r="D81" s="117">
        <f t="shared" si="28"/>
        <v>241.60329172178038</v>
      </c>
      <c r="E81" s="117">
        <f t="shared" si="28"/>
        <v>264.11083004470521</v>
      </c>
      <c r="F81" s="117">
        <f t="shared" si="28"/>
        <v>259.95930726052347</v>
      </c>
      <c r="G81" s="117">
        <f t="shared" si="28"/>
        <v>323.19821890518483</v>
      </c>
      <c r="H81" s="117">
        <f t="shared" si="28"/>
        <v>303.59248303231607</v>
      </c>
      <c r="I81" s="117">
        <f t="shared" si="28"/>
        <v>358.33365285895775</v>
      </c>
      <c r="J81" s="117">
        <f t="shared" si="28"/>
        <v>359.84315073444026</v>
      </c>
      <c r="K81" s="117">
        <f t="shared" si="28"/>
        <v>359.89874930958177</v>
      </c>
      <c r="L81" s="117">
        <f t="shared" si="28"/>
        <v>377.70164506142851</v>
      </c>
      <c r="M81" s="117">
        <f t="shared" si="28"/>
        <v>393.79076359143045</v>
      </c>
      <c r="N81" s="117">
        <f t="shared" si="28"/>
        <v>401.44575453096411</v>
      </c>
      <c r="O81" s="117">
        <f t="shared" si="28"/>
        <v>423.47216569334324</v>
      </c>
      <c r="P81" s="117">
        <f t="shared" si="28"/>
        <v>354.53123964038122</v>
      </c>
      <c r="Q81" s="117">
        <f t="shared" si="28"/>
        <v>407.46965063525369</v>
      </c>
      <c r="R81" s="117">
        <f t="shared" ref="R81:V81" si="29">R82+R85+R87+R100</f>
        <v>407.69454949252832</v>
      </c>
      <c r="S81" s="117">
        <f t="shared" si="29"/>
        <v>394.56023694833351</v>
      </c>
      <c r="T81" s="117">
        <f t="shared" si="29"/>
        <v>355.41948298173202</v>
      </c>
      <c r="U81" s="117">
        <f t="shared" si="29"/>
        <v>342.53994837579739</v>
      </c>
      <c r="V81" s="117">
        <f t="shared" si="29"/>
        <v>343.90520280698627</v>
      </c>
      <c r="W81" s="117">
        <f t="shared" ref="W81" si="30">W82+W85+W87+W100</f>
        <v>389.51703685550922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190.00898644186242</v>
      </c>
      <c r="C82" s="122">
        <f t="shared" si="31"/>
        <v>235.47752141424692</v>
      </c>
      <c r="D82" s="122">
        <f t="shared" si="31"/>
        <v>186.07220037644987</v>
      </c>
      <c r="E82" s="122">
        <f t="shared" si="31"/>
        <v>203.17470123490497</v>
      </c>
      <c r="F82" s="122">
        <f t="shared" si="31"/>
        <v>199.51468218600837</v>
      </c>
      <c r="G82" s="122">
        <f t="shared" si="31"/>
        <v>257.53973455119547</v>
      </c>
      <c r="H82" s="122">
        <f t="shared" si="31"/>
        <v>231.39278101576593</v>
      </c>
      <c r="I82" s="122">
        <f t="shared" si="31"/>
        <v>279.70497603683191</v>
      </c>
      <c r="J82" s="122">
        <f t="shared" si="31"/>
        <v>278.3179686201978</v>
      </c>
      <c r="K82" s="122">
        <f t="shared" si="31"/>
        <v>277.95463944042899</v>
      </c>
      <c r="L82" s="122">
        <f t="shared" si="31"/>
        <v>294.3415589029882</v>
      </c>
      <c r="M82" s="122">
        <f t="shared" si="31"/>
        <v>304.80771755313128</v>
      </c>
      <c r="N82" s="122">
        <f t="shared" si="31"/>
        <v>305.99845944561486</v>
      </c>
      <c r="O82" s="122">
        <f t="shared" si="31"/>
        <v>325.26617716070933</v>
      </c>
      <c r="P82" s="122">
        <f t="shared" si="31"/>
        <v>264.48749539384488</v>
      </c>
      <c r="Q82" s="122">
        <f t="shared" si="31"/>
        <v>307.38527719042122</v>
      </c>
      <c r="R82" s="122">
        <f t="shared" ref="R82:V82" si="32">SUM(R83:R84)</f>
        <v>313.32858202322177</v>
      </c>
      <c r="S82" s="122">
        <f t="shared" si="32"/>
        <v>298.28780258240096</v>
      </c>
      <c r="T82" s="122">
        <f t="shared" si="32"/>
        <v>266.07462440137903</v>
      </c>
      <c r="U82" s="122">
        <f t="shared" si="32"/>
        <v>253.32906227358501</v>
      </c>
      <c r="V82" s="122">
        <f t="shared" si="32"/>
        <v>257.01052871184964</v>
      </c>
      <c r="W82" s="122">
        <f t="shared" ref="W82" si="33">SUM(W83:W84)</f>
        <v>296.13489791397711</v>
      </c>
      <c r="DA82" s="130" t="s">
        <v>1814</v>
      </c>
    </row>
    <row r="83" spans="1:105" ht="12" customHeight="1" x14ac:dyDescent="0.25">
      <c r="A83" s="97" t="s">
        <v>204</v>
      </c>
      <c r="B83" s="98">
        <v>188.13882742991947</v>
      </c>
      <c r="C83" s="98">
        <v>233.22337063555602</v>
      </c>
      <c r="D83" s="98">
        <v>184.31323893538377</v>
      </c>
      <c r="E83" s="98">
        <v>201.26594511514358</v>
      </c>
      <c r="F83" s="98">
        <v>197.65914580348255</v>
      </c>
      <c r="G83" s="98">
        <v>255.23409147456815</v>
      </c>
      <c r="H83" s="98">
        <v>229.33598677330909</v>
      </c>
      <c r="I83" s="98">
        <v>277.30119738643612</v>
      </c>
      <c r="J83" s="98">
        <v>275.92285484242575</v>
      </c>
      <c r="K83" s="98">
        <v>275.58398730561066</v>
      </c>
      <c r="L83" s="98">
        <v>291.86174652140755</v>
      </c>
      <c r="M83" s="98">
        <v>302.27082067066061</v>
      </c>
      <c r="N83" s="98">
        <v>303.48654707478164</v>
      </c>
      <c r="O83" s="98">
        <v>322.62316737371611</v>
      </c>
      <c r="P83" s="98">
        <v>262.36848053001791</v>
      </c>
      <c r="Q83" s="98">
        <v>304.92995460152372</v>
      </c>
      <c r="R83" s="98">
        <v>310.84101055140218</v>
      </c>
      <c r="S83" s="98">
        <v>295.93695970029535</v>
      </c>
      <c r="T83" s="98">
        <v>263.99817566846099</v>
      </c>
      <c r="U83" s="98">
        <v>251.36821717402464</v>
      </c>
      <c r="V83" s="98">
        <v>255.02946854930144</v>
      </c>
      <c r="W83" s="98">
        <v>293.84792305040639</v>
      </c>
      <c r="DA83" s="63" t="s">
        <v>1815</v>
      </c>
    </row>
    <row r="84" spans="1:105" ht="12" customHeight="1" x14ac:dyDescent="0.25">
      <c r="A84" s="97" t="s">
        <v>53</v>
      </c>
      <c r="B84" s="98">
        <v>1.8701590119429494</v>
      </c>
      <c r="C84" s="98">
        <v>2.254150778690907</v>
      </c>
      <c r="D84" s="98">
        <v>1.7589614410661092</v>
      </c>
      <c r="E84" s="98">
        <v>1.9087561197613991</v>
      </c>
      <c r="F84" s="98">
        <v>1.8555363825258173</v>
      </c>
      <c r="G84" s="98">
        <v>2.3056430766273044</v>
      </c>
      <c r="H84" s="98">
        <v>2.0567942424568351</v>
      </c>
      <c r="I84" s="98">
        <v>2.4037786503958123</v>
      </c>
      <c r="J84" s="98">
        <v>2.3951137777720262</v>
      </c>
      <c r="K84" s="98">
        <v>2.3706521348183482</v>
      </c>
      <c r="L84" s="98">
        <v>2.479812381580663</v>
      </c>
      <c r="M84" s="98">
        <v>2.5368968824706641</v>
      </c>
      <c r="N84" s="98">
        <v>2.5119123708332283</v>
      </c>
      <c r="O84" s="98">
        <v>2.6430097869932379</v>
      </c>
      <c r="P84" s="98">
        <v>2.119014863826977</v>
      </c>
      <c r="Q84" s="98">
        <v>2.4553225888975128</v>
      </c>
      <c r="R84" s="98">
        <v>2.4875714718195789</v>
      </c>
      <c r="S84" s="98">
        <v>2.3508428821056322</v>
      </c>
      <c r="T84" s="98">
        <v>2.0764487329180188</v>
      </c>
      <c r="U84" s="98">
        <v>1.9608450995603668</v>
      </c>
      <c r="V84" s="98">
        <v>1.9810601625481812</v>
      </c>
      <c r="W84" s="98">
        <v>2.2869748635707019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0.32653498245713602</v>
      </c>
      <c r="C85" s="122">
        <f t="shared" si="34"/>
        <v>0.42018158968997404</v>
      </c>
      <c r="D85" s="122">
        <f t="shared" si="34"/>
        <v>0.53435878319079833</v>
      </c>
      <c r="E85" s="122">
        <f t="shared" si="34"/>
        <v>1.2779942638303168</v>
      </c>
      <c r="F85" s="122">
        <f t="shared" si="34"/>
        <v>0.77084854606203557</v>
      </c>
      <c r="G85" s="122">
        <f t="shared" si="34"/>
        <v>1.107895375622739</v>
      </c>
      <c r="H85" s="122">
        <f t="shared" si="34"/>
        <v>1.9075738965402946</v>
      </c>
      <c r="I85" s="122">
        <f t="shared" si="34"/>
        <v>2.6014517610811057</v>
      </c>
      <c r="J85" s="122">
        <f t="shared" si="34"/>
        <v>3.2094776547802897</v>
      </c>
      <c r="K85" s="122">
        <f t="shared" si="34"/>
        <v>3.7752681763219171</v>
      </c>
      <c r="L85" s="122">
        <f t="shared" si="34"/>
        <v>4.8771725320961412</v>
      </c>
      <c r="M85" s="122">
        <f t="shared" si="34"/>
        <v>5.3675820820337146</v>
      </c>
      <c r="N85" s="122">
        <f t="shared" si="34"/>
        <v>9.778573147278216</v>
      </c>
      <c r="O85" s="122">
        <f t="shared" si="34"/>
        <v>9.7688609517646121</v>
      </c>
      <c r="P85" s="122">
        <f t="shared" si="34"/>
        <v>3.894276732016102</v>
      </c>
      <c r="Q85" s="122">
        <f t="shared" si="34"/>
        <v>12.024006775739561</v>
      </c>
      <c r="R85" s="122">
        <f t="shared" si="34"/>
        <v>7.2656497077518996</v>
      </c>
      <c r="S85" s="122">
        <f t="shared" si="34"/>
        <v>11.860467247070208</v>
      </c>
      <c r="T85" s="122">
        <f t="shared" si="34"/>
        <v>8.581675505985439</v>
      </c>
      <c r="U85" s="122">
        <f t="shared" si="34"/>
        <v>10.934231540432856</v>
      </c>
      <c r="V85" s="122">
        <f t="shared" si="34"/>
        <v>7.8242286539480386</v>
      </c>
      <c r="W85" s="122">
        <f t="shared" si="34"/>
        <v>13.396182692596135</v>
      </c>
      <c r="DA85" s="130" t="s">
        <v>1817</v>
      </c>
    </row>
    <row r="86" spans="1:105" ht="12" customHeight="1" x14ac:dyDescent="0.25">
      <c r="A86" s="97" t="s">
        <v>53</v>
      </c>
      <c r="B86" s="98">
        <v>0.32653498245713602</v>
      </c>
      <c r="C86" s="98">
        <v>0.42018158968997404</v>
      </c>
      <c r="D86" s="98">
        <v>0.53435878319079833</v>
      </c>
      <c r="E86" s="98">
        <v>1.2779942638303168</v>
      </c>
      <c r="F86" s="98">
        <v>0.77084854606203557</v>
      </c>
      <c r="G86" s="98">
        <v>1.107895375622739</v>
      </c>
      <c r="H86" s="98">
        <v>1.9075738965402946</v>
      </c>
      <c r="I86" s="98">
        <v>2.6014517610811057</v>
      </c>
      <c r="J86" s="98">
        <v>3.2094776547802897</v>
      </c>
      <c r="K86" s="98">
        <v>3.7752681763219171</v>
      </c>
      <c r="L86" s="98">
        <v>4.8771725320961412</v>
      </c>
      <c r="M86" s="98">
        <v>5.3675820820337146</v>
      </c>
      <c r="N86" s="98">
        <v>9.778573147278216</v>
      </c>
      <c r="O86" s="98">
        <v>9.7688609517646121</v>
      </c>
      <c r="P86" s="98">
        <v>3.894276732016102</v>
      </c>
      <c r="Q86" s="98">
        <v>12.024006775739561</v>
      </c>
      <c r="R86" s="98">
        <v>7.2656497077518996</v>
      </c>
      <c r="S86" s="98">
        <v>11.860467247070208</v>
      </c>
      <c r="T86" s="98">
        <v>8.581675505985439</v>
      </c>
      <c r="U86" s="98">
        <v>10.934231540432856</v>
      </c>
      <c r="V86" s="98">
        <v>7.8242286539480386</v>
      </c>
      <c r="W86" s="98">
        <v>13.396182692596135</v>
      </c>
      <c r="DA86" s="63" t="s">
        <v>1818</v>
      </c>
    </row>
    <row r="87" spans="1:105" ht="12" customHeight="1" x14ac:dyDescent="0.25">
      <c r="A87" s="121" t="s">
        <v>55</v>
      </c>
      <c r="B87" s="122">
        <v>39.92984087758591</v>
      </c>
      <c r="C87" s="122">
        <v>41.286100227499972</v>
      </c>
      <c r="D87" s="122">
        <v>39.990491375172141</v>
      </c>
      <c r="E87" s="122">
        <v>42.406736583025534</v>
      </c>
      <c r="F87" s="122">
        <v>43.787366080307862</v>
      </c>
      <c r="G87" s="122">
        <v>46.840210326316232</v>
      </c>
      <c r="H87" s="122">
        <v>52.58076905232835</v>
      </c>
      <c r="I87" s="122">
        <v>56.851426167107689</v>
      </c>
      <c r="J87" s="122">
        <v>58.64665810244707</v>
      </c>
      <c r="K87" s="122">
        <v>61.865316318608947</v>
      </c>
      <c r="L87" s="122">
        <v>62.78622026936123</v>
      </c>
      <c r="M87" s="122">
        <v>67.222198483444089</v>
      </c>
      <c r="N87" s="122">
        <v>68.751943230103478</v>
      </c>
      <c r="O87" s="122">
        <v>70.947185126689774</v>
      </c>
      <c r="P87" s="122">
        <v>68.387582422924936</v>
      </c>
      <c r="Q87" s="122">
        <v>69.948350729676903</v>
      </c>
      <c r="R87" s="122">
        <v>69.131480871951908</v>
      </c>
      <c r="S87" s="122">
        <v>66.881457206864894</v>
      </c>
      <c r="T87" s="122">
        <v>63.814860306687244</v>
      </c>
      <c r="U87" s="122">
        <v>61.557656947906921</v>
      </c>
      <c r="V87" s="122">
        <v>57.673494289165184</v>
      </c>
      <c r="W87" s="122">
        <v>59.86922929704015</v>
      </c>
      <c r="DA87" s="130" t="s">
        <v>1819</v>
      </c>
    </row>
    <row r="88" spans="1:105" ht="12" customHeight="1" x14ac:dyDescent="0.25">
      <c r="A88" s="97" t="s">
        <v>132</v>
      </c>
      <c r="B88" s="98">
        <v>24.338639519183225</v>
      </c>
      <c r="C88" s="98">
        <v>26.098116502088835</v>
      </c>
      <c r="D88" s="98">
        <v>23.590473734075481</v>
      </c>
      <c r="E88" s="98">
        <v>25.45954585082897</v>
      </c>
      <c r="F88" s="98">
        <v>26.412533595718678</v>
      </c>
      <c r="G88" s="98">
        <v>29.210547869126497</v>
      </c>
      <c r="H88" s="98">
        <v>31.728973442353617</v>
      </c>
      <c r="I88" s="98">
        <v>35.626106677148663</v>
      </c>
      <c r="J88" s="98">
        <v>35.849756816408039</v>
      </c>
      <c r="K88" s="98">
        <v>37.756505656401309</v>
      </c>
      <c r="L88" s="98">
        <v>37.757141489376693</v>
      </c>
      <c r="M88" s="98">
        <v>41.159155310624087</v>
      </c>
      <c r="N88" s="98">
        <v>42.016342742977869</v>
      </c>
      <c r="O88" s="98">
        <v>43.693909412705175</v>
      </c>
      <c r="P88" s="98">
        <v>41.236841084341599</v>
      </c>
      <c r="Q88" s="98">
        <v>41.549260236382544</v>
      </c>
      <c r="R88" s="98">
        <v>41.12089691446316</v>
      </c>
      <c r="S88" s="98">
        <v>39.386090540203369</v>
      </c>
      <c r="T88" s="98">
        <v>36.771419388161704</v>
      </c>
      <c r="U88" s="98">
        <v>34.555966041579268</v>
      </c>
      <c r="V88" s="98">
        <v>32.001742454949905</v>
      </c>
      <c r="W88" s="98">
        <v>34.17291579136306</v>
      </c>
      <c r="DA88" s="63" t="s">
        <v>1820</v>
      </c>
    </row>
    <row r="89" spans="1:105" ht="12" customHeight="1" x14ac:dyDescent="0.25">
      <c r="A89" s="97" t="s">
        <v>131</v>
      </c>
      <c r="B89" s="98">
        <v>6.8651558332365581E-2</v>
      </c>
      <c r="C89" s="98">
        <v>8.4286784152704172E-2</v>
      </c>
      <c r="D89" s="98">
        <v>6.9825649385575714E-2</v>
      </c>
      <c r="E89" s="98">
        <v>6.8711859326993113E-2</v>
      </c>
      <c r="F89" s="98">
        <v>6.6697354435496153E-2</v>
      </c>
      <c r="G89" s="98">
        <v>8.2754341165631878E-2</v>
      </c>
      <c r="H89" s="98">
        <v>8.2155469670418785E-2</v>
      </c>
      <c r="I89" s="98">
        <v>0.10543115217265703</v>
      </c>
      <c r="J89" s="98">
        <v>9.5778129165593417E-2</v>
      </c>
      <c r="K89" s="98">
        <v>0.12447950871705571</v>
      </c>
      <c r="L89" s="98">
        <v>0.13095056982520453</v>
      </c>
      <c r="M89" s="98">
        <v>0.15806418024242899</v>
      </c>
      <c r="N89" s="98">
        <v>0.18051850424077637</v>
      </c>
      <c r="O89" s="98">
        <v>0.1962197476047835</v>
      </c>
      <c r="P89" s="98">
        <v>0.17913431524316559</v>
      </c>
      <c r="Q89" s="98">
        <v>0.17554139157376647</v>
      </c>
      <c r="R89" s="98">
        <v>0.17395392620121464</v>
      </c>
      <c r="S89" s="98">
        <v>0.16193948654502829</v>
      </c>
      <c r="T89" s="98">
        <v>0.14800055894251546</v>
      </c>
      <c r="U89" s="98">
        <v>0.13366524719462866</v>
      </c>
      <c r="V89" s="98">
        <v>0.11778566562434364</v>
      </c>
      <c r="W89" s="98">
        <v>0.13032459465684107</v>
      </c>
      <c r="DA89" s="63" t="s">
        <v>1821</v>
      </c>
    </row>
    <row r="90" spans="1:105" ht="12" customHeight="1" x14ac:dyDescent="0.25">
      <c r="A90" s="100" t="s">
        <v>204</v>
      </c>
      <c r="B90" s="101">
        <v>2.3404574960075371E-2</v>
      </c>
      <c r="C90" s="101">
        <v>2.8143499851742856E-2</v>
      </c>
      <c r="D90" s="101">
        <v>2.6128074403365963E-2</v>
      </c>
      <c r="E90" s="101">
        <v>3.1795999723549129E-2</v>
      </c>
      <c r="F90" s="101">
        <v>3.2464924065336173E-2</v>
      </c>
      <c r="G90" s="101">
        <v>3.5344250168001981E-2</v>
      </c>
      <c r="H90" s="101">
        <v>3.6012112013067976E-2</v>
      </c>
      <c r="I90" s="101">
        <v>3.8331571333773497E-2</v>
      </c>
      <c r="J90" s="101">
        <v>3.5329755502552081E-2</v>
      </c>
      <c r="K90" s="101">
        <v>4.462707187046791E-2</v>
      </c>
      <c r="L90" s="101">
        <v>4.5457234302864503E-2</v>
      </c>
      <c r="M90" s="101">
        <v>5.6291115494320317E-2</v>
      </c>
      <c r="N90" s="101">
        <v>6.3351392702107059E-2</v>
      </c>
      <c r="O90" s="101">
        <v>6.8732010477840749E-2</v>
      </c>
      <c r="P90" s="101">
        <v>6.5591581425299042E-2</v>
      </c>
      <c r="Q90" s="101">
        <v>6.3415929396722581E-2</v>
      </c>
      <c r="R90" s="101">
        <v>6.1742931659355307E-2</v>
      </c>
      <c r="S90" s="101">
        <v>5.7701862266941711E-2</v>
      </c>
      <c r="T90" s="101">
        <v>5.3336013244108416E-2</v>
      </c>
      <c r="U90" s="101">
        <v>4.5463588569194191E-2</v>
      </c>
      <c r="V90" s="101">
        <v>4.0199747543040433E-2</v>
      </c>
      <c r="W90" s="101">
        <v>4.6689852903166247E-2</v>
      </c>
      <c r="DA90" s="131" t="s">
        <v>1822</v>
      </c>
    </row>
    <row r="91" spans="1:105" ht="12" customHeight="1" x14ac:dyDescent="0.25">
      <c r="A91" s="103" t="s">
        <v>52</v>
      </c>
      <c r="B91" s="104">
        <v>4.524698337229021E-2</v>
      </c>
      <c r="C91" s="104">
        <v>5.6143284300961313E-2</v>
      </c>
      <c r="D91" s="104">
        <v>4.3697574982209754E-2</v>
      </c>
      <c r="E91" s="104">
        <v>3.6915859603443978E-2</v>
      </c>
      <c r="F91" s="104">
        <v>3.423243037015998E-2</v>
      </c>
      <c r="G91" s="104">
        <v>4.741009099762989E-2</v>
      </c>
      <c r="H91" s="104">
        <v>4.6143357657350809E-2</v>
      </c>
      <c r="I91" s="104">
        <v>6.7099580838883524E-2</v>
      </c>
      <c r="J91" s="104">
        <v>6.0448373663041337E-2</v>
      </c>
      <c r="K91" s="104">
        <v>7.9852436846587799E-2</v>
      </c>
      <c r="L91" s="104">
        <v>8.5493335522340022E-2</v>
      </c>
      <c r="M91" s="104">
        <v>0.10177306474810868</v>
      </c>
      <c r="N91" s="104">
        <v>0.11716711153866932</v>
      </c>
      <c r="O91" s="104">
        <v>0.12748773712694275</v>
      </c>
      <c r="P91" s="104">
        <v>0.11354273381786655</v>
      </c>
      <c r="Q91" s="104">
        <v>0.11212546217704387</v>
      </c>
      <c r="R91" s="104">
        <v>0.11221099454185934</v>
      </c>
      <c r="S91" s="104">
        <v>0.10423762427808658</v>
      </c>
      <c r="T91" s="104">
        <v>9.4664545698407043E-2</v>
      </c>
      <c r="U91" s="104">
        <v>8.820165862543447E-2</v>
      </c>
      <c r="V91" s="104">
        <v>7.7585918081303218E-2</v>
      </c>
      <c r="W91" s="104">
        <v>8.3634741753674816E-2</v>
      </c>
      <c r="DA91" s="132" t="s">
        <v>1823</v>
      </c>
    </row>
    <row r="92" spans="1:105" ht="12" customHeight="1" x14ac:dyDescent="0.25">
      <c r="A92" s="106" t="s">
        <v>124</v>
      </c>
      <c r="B92" s="101">
        <v>2.0703307077456206</v>
      </c>
      <c r="C92" s="101">
        <v>1.9117331252445302</v>
      </c>
      <c r="D92" s="101">
        <v>2.4149084084685644</v>
      </c>
      <c r="E92" s="101">
        <v>2.0647274114478589</v>
      </c>
      <c r="F92" s="101">
        <v>1.8499896119307604</v>
      </c>
      <c r="G92" s="101">
        <v>1.9565548488792595</v>
      </c>
      <c r="H92" s="101">
        <v>1.6021967705919062</v>
      </c>
      <c r="I92" s="101">
        <v>1.6612387966708024</v>
      </c>
      <c r="J92" s="101">
        <v>1.7824041779454585</v>
      </c>
      <c r="K92" s="101">
        <v>1.6424525629615312</v>
      </c>
      <c r="L92" s="101">
        <v>1.6134813972371271</v>
      </c>
      <c r="M92" s="101">
        <v>1.9264310082188334</v>
      </c>
      <c r="N92" s="101">
        <v>1.642677855758226</v>
      </c>
      <c r="O92" s="101">
        <v>1.2658917397251646</v>
      </c>
      <c r="P92" s="101">
        <v>0.98570219045192542</v>
      </c>
      <c r="Q92" s="101">
        <v>1.6119397565068894</v>
      </c>
      <c r="R92" s="101">
        <v>1.482921189101972</v>
      </c>
      <c r="S92" s="101">
        <v>1.5761834277655487</v>
      </c>
      <c r="T92" s="101">
        <v>1.4775127347245698</v>
      </c>
      <c r="U92" s="101">
        <v>1.5066093640076452</v>
      </c>
      <c r="V92" s="101">
        <v>0.91563238645721656</v>
      </c>
      <c r="W92" s="101">
        <v>1.275409867255564</v>
      </c>
      <c r="DA92" s="131" t="s">
        <v>1824</v>
      </c>
    </row>
    <row r="93" spans="1:105" ht="12" customHeight="1" x14ac:dyDescent="0.25">
      <c r="A93" s="107" t="s">
        <v>123</v>
      </c>
      <c r="B93" s="104">
        <v>5.5705183762679109E-3</v>
      </c>
      <c r="C93" s="104">
        <v>4.8750113627947528E-3</v>
      </c>
      <c r="D93" s="104">
        <v>7.3793924344047017E-3</v>
      </c>
      <c r="E93" s="104">
        <v>6.0431995420976575E-3</v>
      </c>
      <c r="F93" s="104">
        <v>4.9506199744571901E-3</v>
      </c>
      <c r="G93" s="104">
        <v>6.2535378723044587E-3</v>
      </c>
      <c r="H93" s="104">
        <v>4.2215881187533701E-3</v>
      </c>
      <c r="I93" s="104">
        <v>4.8309627980063852E-3</v>
      </c>
      <c r="J93" s="104">
        <v>5.2145199014623604E-3</v>
      </c>
      <c r="K93" s="104">
        <v>5.87145736415794E-3</v>
      </c>
      <c r="L93" s="104">
        <v>5.843014834547436E-3</v>
      </c>
      <c r="M93" s="104">
        <v>8.8023456191344811E-3</v>
      </c>
      <c r="N93" s="104">
        <v>8.0509107313676866E-3</v>
      </c>
      <c r="O93" s="104">
        <v>5.8318121381140094E-3</v>
      </c>
      <c r="P93" s="104">
        <v>4.3518646561760462E-3</v>
      </c>
      <c r="Q93" s="104">
        <v>7.5137276313468494E-3</v>
      </c>
      <c r="R93" s="104">
        <v>6.3450413938005087E-3</v>
      </c>
      <c r="S93" s="104">
        <v>6.7815807566386863E-3</v>
      </c>
      <c r="T93" s="104">
        <v>6.7823803879861547E-3</v>
      </c>
      <c r="U93" s="104">
        <v>7.3334241935866466E-3</v>
      </c>
      <c r="V93" s="104">
        <v>4.6098498172466853E-3</v>
      </c>
      <c r="W93" s="104">
        <v>6.2069332864964719E-3</v>
      </c>
      <c r="DA93" s="132" t="s">
        <v>1825</v>
      </c>
    </row>
    <row r="94" spans="1:105" ht="12" customHeight="1" x14ac:dyDescent="0.25">
      <c r="A94" s="108" t="s">
        <v>50</v>
      </c>
      <c r="B94" s="98">
        <v>1.8973351694347423E-3</v>
      </c>
      <c r="C94" s="98">
        <v>1.619285390276915E-3</v>
      </c>
      <c r="D94" s="98">
        <v>2.7630216956900022E-3</v>
      </c>
      <c r="E94" s="98">
        <v>2.797876797231607E-3</v>
      </c>
      <c r="F94" s="98">
        <v>2.4100779982675021E-3</v>
      </c>
      <c r="G94" s="98">
        <v>2.6718277387788396E-3</v>
      </c>
      <c r="H94" s="98">
        <v>1.8497249225229906E-3</v>
      </c>
      <c r="I94" s="98">
        <v>1.7532755696009527E-3</v>
      </c>
      <c r="J94" s="98">
        <v>1.9238349034876802E-3</v>
      </c>
      <c r="K94" s="98">
        <v>2.097535446014008E-3</v>
      </c>
      <c r="L94" s="98">
        <v>2.0195428126970876E-3</v>
      </c>
      <c r="M94" s="98">
        <v>3.1410364359872392E-3</v>
      </c>
      <c r="N94" s="98">
        <v>2.8286941278761525E-3</v>
      </c>
      <c r="O94" s="98">
        <v>2.0382238052809747E-3</v>
      </c>
      <c r="P94" s="98">
        <v>1.5912375719563457E-3</v>
      </c>
      <c r="Q94" s="98">
        <v>2.7118961730574708E-3</v>
      </c>
      <c r="R94" s="98">
        <v>2.2396057634559044E-3</v>
      </c>
      <c r="S94" s="98">
        <v>2.4009814971551399E-3</v>
      </c>
      <c r="T94" s="98">
        <v>2.4307606499164654E-3</v>
      </c>
      <c r="U94" s="98">
        <v>2.4920400545126974E-3</v>
      </c>
      <c r="V94" s="98">
        <v>1.5752705602193114E-3</v>
      </c>
      <c r="W94" s="98">
        <v>2.2236143191815502E-3</v>
      </c>
      <c r="DA94" s="63" t="s">
        <v>1826</v>
      </c>
    </row>
    <row r="95" spans="1:105" ht="12" customHeight="1" x14ac:dyDescent="0.25">
      <c r="A95" s="108" t="s">
        <v>52</v>
      </c>
      <c r="B95" s="98">
        <v>3.6731832068331691E-3</v>
      </c>
      <c r="C95" s="98">
        <v>3.2557259725178381E-3</v>
      </c>
      <c r="D95" s="98">
        <v>4.6163707387146995E-3</v>
      </c>
      <c r="E95" s="98">
        <v>3.2453227448660505E-3</v>
      </c>
      <c r="F95" s="98">
        <v>2.540541976189688E-3</v>
      </c>
      <c r="G95" s="98">
        <v>3.581710133525619E-3</v>
      </c>
      <c r="H95" s="98">
        <v>2.3718631962303797E-3</v>
      </c>
      <c r="I95" s="98">
        <v>3.0776872284054325E-3</v>
      </c>
      <c r="J95" s="98">
        <v>3.2906849979746806E-3</v>
      </c>
      <c r="K95" s="98">
        <v>3.7739219181439315E-3</v>
      </c>
      <c r="L95" s="98">
        <v>3.8234720218503484E-3</v>
      </c>
      <c r="M95" s="98">
        <v>5.6613091831472419E-3</v>
      </c>
      <c r="N95" s="98">
        <v>5.2222166034915337E-3</v>
      </c>
      <c r="O95" s="98">
        <v>3.7935883328330347E-3</v>
      </c>
      <c r="P95" s="98">
        <v>2.7606270842197001E-3</v>
      </c>
      <c r="Q95" s="98">
        <v>4.801831458289379E-3</v>
      </c>
      <c r="R95" s="98">
        <v>4.1054356303446039E-3</v>
      </c>
      <c r="S95" s="98">
        <v>4.3805992594835464E-3</v>
      </c>
      <c r="T95" s="98">
        <v>4.3516197380696897E-3</v>
      </c>
      <c r="U95" s="98">
        <v>4.8413841390739492E-3</v>
      </c>
      <c r="V95" s="98">
        <v>3.0345792570273741E-3</v>
      </c>
      <c r="W95" s="98">
        <v>3.9833189673149213E-3</v>
      </c>
      <c r="DA95" s="63" t="s">
        <v>1827</v>
      </c>
    </row>
    <row r="96" spans="1:105" ht="12" customHeight="1" x14ac:dyDescent="0.25">
      <c r="A96" s="106" t="s">
        <v>122</v>
      </c>
      <c r="B96" s="101">
        <v>10.49291935326916</v>
      </c>
      <c r="C96" s="101">
        <v>10.202772328177044</v>
      </c>
      <c r="D96" s="101">
        <v>10.704374114122823</v>
      </c>
      <c r="E96" s="101">
        <v>11.333353256783242</v>
      </c>
      <c r="F96" s="101">
        <v>11.812459392151846</v>
      </c>
      <c r="G96" s="101">
        <v>11.874207007814601</v>
      </c>
      <c r="H96" s="101">
        <v>14.759755887714451</v>
      </c>
      <c r="I96" s="101">
        <v>14.890379231715627</v>
      </c>
      <c r="J96" s="101">
        <v>16.028778097206914</v>
      </c>
      <c r="K96" s="101">
        <v>16.242975486282134</v>
      </c>
      <c r="L96" s="101">
        <v>16.728202336575233</v>
      </c>
      <c r="M96" s="101">
        <v>16.75582084429481</v>
      </c>
      <c r="N96" s="101">
        <v>16.741556327533125</v>
      </c>
      <c r="O96" s="101">
        <v>17.160883616498914</v>
      </c>
      <c r="P96" s="101">
        <v>17.081946779604085</v>
      </c>
      <c r="Q96" s="101">
        <v>17.737764777562596</v>
      </c>
      <c r="R96" s="101">
        <v>17.708319537294024</v>
      </c>
      <c r="S96" s="101">
        <v>17.40186164541586</v>
      </c>
      <c r="T96" s="101">
        <v>17.201602492830592</v>
      </c>
      <c r="U96" s="101">
        <v>17.517180250147209</v>
      </c>
      <c r="V96" s="101">
        <v>17.184556749218984</v>
      </c>
      <c r="W96" s="101">
        <v>16.938989911593495</v>
      </c>
      <c r="DA96" s="131" t="s">
        <v>1828</v>
      </c>
    </row>
    <row r="97" spans="1:105" ht="12" customHeight="1" x14ac:dyDescent="0.25">
      <c r="A97" s="107" t="s">
        <v>121</v>
      </c>
      <c r="B97" s="104">
        <v>2.9537292206792705</v>
      </c>
      <c r="C97" s="104">
        <v>2.98431647647406</v>
      </c>
      <c r="D97" s="104">
        <v>3.2035300766852925</v>
      </c>
      <c r="E97" s="104">
        <v>3.474355005096367</v>
      </c>
      <c r="F97" s="104">
        <v>3.640735506096628</v>
      </c>
      <c r="G97" s="104">
        <v>3.7098927214579409</v>
      </c>
      <c r="H97" s="104">
        <v>4.4034658938792006</v>
      </c>
      <c r="I97" s="104">
        <v>4.5634393466019354</v>
      </c>
      <c r="J97" s="104">
        <v>4.884726361819598</v>
      </c>
      <c r="K97" s="104">
        <v>6.0930316468827606</v>
      </c>
      <c r="L97" s="104">
        <v>6.5506014615124233</v>
      </c>
      <c r="M97" s="104">
        <v>7.2139247944447868</v>
      </c>
      <c r="N97" s="104">
        <v>8.1627968888621147</v>
      </c>
      <c r="O97" s="104">
        <v>8.624448798017621</v>
      </c>
      <c r="P97" s="104">
        <v>8.8996061886279776</v>
      </c>
      <c r="Q97" s="104">
        <v>8.8663308400197582</v>
      </c>
      <c r="R97" s="104">
        <v>8.639044263497734</v>
      </c>
      <c r="S97" s="104">
        <v>8.3486005261784406</v>
      </c>
      <c r="T97" s="104">
        <v>8.2095427516398782</v>
      </c>
      <c r="U97" s="104">
        <v>7.8369026207845822</v>
      </c>
      <c r="V97" s="104">
        <v>7.4491671830974777</v>
      </c>
      <c r="W97" s="104">
        <v>7.345382198884689</v>
      </c>
      <c r="DA97" s="132" t="s">
        <v>1829</v>
      </c>
    </row>
    <row r="98" spans="1:105" ht="12" customHeight="1" x14ac:dyDescent="0.25">
      <c r="A98" s="108" t="s">
        <v>53</v>
      </c>
      <c r="B98" s="98">
        <v>1.0043841486870124</v>
      </c>
      <c r="C98" s="98">
        <v>0.99111939458143139</v>
      </c>
      <c r="D98" s="98">
        <v>1.1950107322845196</v>
      </c>
      <c r="E98" s="98">
        <v>1.6073796457909937</v>
      </c>
      <c r="F98" s="98">
        <v>1.7728645804058571</v>
      </c>
      <c r="G98" s="98">
        <v>1.5835624906117616</v>
      </c>
      <c r="H98" s="98">
        <v>1.9304783299594295</v>
      </c>
      <c r="I98" s="98">
        <v>1.65607576055643</v>
      </c>
      <c r="J98" s="98">
        <v>1.8042266592315486</v>
      </c>
      <c r="K98" s="98">
        <v>2.1854659520405697</v>
      </c>
      <c r="L98" s="98">
        <v>2.272372317165662</v>
      </c>
      <c r="M98" s="98">
        <v>2.5684763534574735</v>
      </c>
      <c r="N98" s="98">
        <v>2.8611140235739092</v>
      </c>
      <c r="O98" s="98">
        <v>3.0149927547892648</v>
      </c>
      <c r="P98" s="98">
        <v>3.2596680076215394</v>
      </c>
      <c r="Q98" s="98">
        <v>3.2026133220684931</v>
      </c>
      <c r="R98" s="98">
        <v>3.0629649553507057</v>
      </c>
      <c r="S98" s="98">
        <v>2.974619761684878</v>
      </c>
      <c r="T98" s="98">
        <v>2.9605685652418261</v>
      </c>
      <c r="U98" s="98">
        <v>2.6659751593069831</v>
      </c>
      <c r="V98" s="98">
        <v>2.5440711288634579</v>
      </c>
      <c r="W98" s="98">
        <v>2.6302932256541722</v>
      </c>
      <c r="DA98" s="63" t="s">
        <v>1830</v>
      </c>
    </row>
    <row r="99" spans="1:105" ht="12" customHeight="1" x14ac:dyDescent="0.25">
      <c r="A99" s="108" t="s">
        <v>52</v>
      </c>
      <c r="B99" s="98">
        <v>1.949345071992258</v>
      </c>
      <c r="C99" s="98">
        <v>1.9931970818926283</v>
      </c>
      <c r="D99" s="98">
        <v>2.008519344400773</v>
      </c>
      <c r="E99" s="98">
        <v>1.8669753593053735</v>
      </c>
      <c r="F99" s="98">
        <v>1.8678709256907711</v>
      </c>
      <c r="G99" s="98">
        <v>2.1263302308461793</v>
      </c>
      <c r="H99" s="98">
        <v>2.4729875639197707</v>
      </c>
      <c r="I99" s="98">
        <v>2.9073635860455056</v>
      </c>
      <c r="J99" s="98">
        <v>3.0804997025880492</v>
      </c>
      <c r="K99" s="98">
        <v>3.9075656948421909</v>
      </c>
      <c r="L99" s="98">
        <v>4.2782291443467608</v>
      </c>
      <c r="M99" s="98">
        <v>4.6454484409873134</v>
      </c>
      <c r="N99" s="98">
        <v>5.301682865288206</v>
      </c>
      <c r="O99" s="98">
        <v>5.6094560432283558</v>
      </c>
      <c r="P99" s="98">
        <v>5.6399381810064373</v>
      </c>
      <c r="Q99" s="98">
        <v>5.6637175179512651</v>
      </c>
      <c r="R99" s="98">
        <v>5.5760793081470288</v>
      </c>
      <c r="S99" s="98">
        <v>5.3739807644935622</v>
      </c>
      <c r="T99" s="98">
        <v>5.2489741863980521</v>
      </c>
      <c r="U99" s="98">
        <v>5.1709274614775991</v>
      </c>
      <c r="V99" s="98">
        <v>4.9050960542340194</v>
      </c>
      <c r="W99" s="98">
        <v>4.7150889732305163</v>
      </c>
      <c r="DA99" s="63" t="s">
        <v>1831</v>
      </c>
    </row>
    <row r="100" spans="1:105" ht="12" customHeight="1" x14ac:dyDescent="0.25">
      <c r="A100" s="121" t="s">
        <v>54</v>
      </c>
      <c r="B100" s="122">
        <v>13.642562536725062</v>
      </c>
      <c r="C100" s="122">
        <v>15.760879031665581</v>
      </c>
      <c r="D100" s="122">
        <v>15.006241186967561</v>
      </c>
      <c r="E100" s="122">
        <v>17.251397962944417</v>
      </c>
      <c r="F100" s="122">
        <v>15.886410448145195</v>
      </c>
      <c r="G100" s="122">
        <v>17.710378652050416</v>
      </c>
      <c r="H100" s="122">
        <v>17.711359067681496</v>
      </c>
      <c r="I100" s="122">
        <v>19.175798893937081</v>
      </c>
      <c r="J100" s="122">
        <v>19.669046357015084</v>
      </c>
      <c r="K100" s="122">
        <v>16.303525374221902</v>
      </c>
      <c r="L100" s="122">
        <v>15.696693356982919</v>
      </c>
      <c r="M100" s="122">
        <v>16.393265472821358</v>
      </c>
      <c r="N100" s="122">
        <v>16.916778707967495</v>
      </c>
      <c r="O100" s="122">
        <v>17.489942454179552</v>
      </c>
      <c r="P100" s="122">
        <v>17.761885091595278</v>
      </c>
      <c r="Q100" s="122">
        <v>18.112015939415983</v>
      </c>
      <c r="R100" s="122">
        <v>17.96883688960277</v>
      </c>
      <c r="S100" s="122">
        <v>17.530509911997395</v>
      </c>
      <c r="T100" s="122">
        <v>16.948322767680295</v>
      </c>
      <c r="U100" s="122">
        <v>16.718997613872588</v>
      </c>
      <c r="V100" s="122">
        <v>21.396951152023433</v>
      </c>
      <c r="W100" s="122">
        <v>20.116726951895821</v>
      </c>
      <c r="DA100" s="130" t="s">
        <v>1832</v>
      </c>
    </row>
    <row r="101" spans="1:105" ht="12" customHeight="1" x14ac:dyDescent="0.25">
      <c r="A101" s="97" t="s">
        <v>207</v>
      </c>
      <c r="B101" s="98">
        <v>3.3406783292722193</v>
      </c>
      <c r="C101" s="98">
        <v>4.1751349986012585</v>
      </c>
      <c r="D101" s="98">
        <v>3.3951976251791134</v>
      </c>
      <c r="E101" s="98">
        <v>3.9454377767239106</v>
      </c>
      <c r="F101" s="98">
        <v>3.6205188802033366</v>
      </c>
      <c r="G101" s="98">
        <v>4.3769081075539713</v>
      </c>
      <c r="H101" s="98">
        <v>4.0805324494908461</v>
      </c>
      <c r="I101" s="98">
        <v>4.845559263070248</v>
      </c>
      <c r="J101" s="98">
        <v>4.7200032277945825</v>
      </c>
      <c r="K101" s="98">
        <v>3.88148999644143</v>
      </c>
      <c r="L101" s="98">
        <v>3.6273318201471199</v>
      </c>
      <c r="M101" s="98">
        <v>3.5284450365326423</v>
      </c>
      <c r="N101" s="98">
        <v>3.4327119808646529</v>
      </c>
      <c r="O101" s="98">
        <v>3.3401281948197612</v>
      </c>
      <c r="P101" s="98">
        <v>3.2505946304509385</v>
      </c>
      <c r="Q101" s="98">
        <v>3.1346416604055851</v>
      </c>
      <c r="R101" s="98">
        <v>3.0415624492659412</v>
      </c>
      <c r="S101" s="98">
        <v>2.9518278413274706</v>
      </c>
      <c r="T101" s="98">
        <v>2.8567566888824305</v>
      </c>
      <c r="U101" s="98">
        <v>2.7640373430280381</v>
      </c>
      <c r="V101" s="98">
        <v>3.7492354498054752</v>
      </c>
      <c r="W101" s="98">
        <v>3.424269173430285</v>
      </c>
      <c r="DA101" s="63" t="s">
        <v>1833</v>
      </c>
    </row>
    <row r="102" spans="1:105" ht="12" customHeight="1" x14ac:dyDescent="0.25">
      <c r="A102" s="97" t="s">
        <v>50</v>
      </c>
      <c r="B102" s="98">
        <v>4.7397590735505224</v>
      </c>
      <c r="C102" s="98">
        <v>4.9344665526197389</v>
      </c>
      <c r="D102" s="98">
        <v>6.1003235699527307</v>
      </c>
      <c r="E102" s="98">
        <v>4.479726750731035</v>
      </c>
      <c r="F102" s="98">
        <v>4.1646344246523777</v>
      </c>
      <c r="G102" s="98">
        <v>5.3212845460354314</v>
      </c>
      <c r="H102" s="98">
        <v>4.916212433715379</v>
      </c>
      <c r="I102" s="98">
        <v>5.1515926056074601</v>
      </c>
      <c r="J102" s="98">
        <v>4.8124621642891521</v>
      </c>
      <c r="K102" s="98">
        <v>5.4205545469119079</v>
      </c>
      <c r="L102" s="98">
        <v>5.2663082796529244</v>
      </c>
      <c r="M102" s="98">
        <v>5.3293634307756825</v>
      </c>
      <c r="N102" s="98">
        <v>5.3937613418429091</v>
      </c>
      <c r="O102" s="98">
        <v>5.411042987013098</v>
      </c>
      <c r="P102" s="98">
        <v>5.3220694961856996</v>
      </c>
      <c r="Q102" s="98">
        <v>5.1866148908353233</v>
      </c>
      <c r="R102" s="98">
        <v>5.0300539576625658</v>
      </c>
      <c r="S102" s="98">
        <v>4.7774165651429374</v>
      </c>
      <c r="T102" s="98">
        <v>4.4901302830269323</v>
      </c>
      <c r="U102" s="98">
        <v>4.2340314985492542</v>
      </c>
      <c r="V102" s="98">
        <v>5.5406517603880525</v>
      </c>
      <c r="W102" s="98">
        <v>4.9358511569378685</v>
      </c>
      <c r="DA102" s="63" t="s">
        <v>1834</v>
      </c>
    </row>
    <row r="103" spans="1:105" ht="12" customHeight="1" x14ac:dyDescent="0.25">
      <c r="A103" s="109" t="s">
        <v>120</v>
      </c>
      <c r="B103" s="33">
        <v>5.5621251339023212</v>
      </c>
      <c r="C103" s="33">
        <v>6.651277480444584</v>
      </c>
      <c r="D103" s="33">
        <v>5.5107199918357175</v>
      </c>
      <c r="E103" s="33">
        <v>8.8262334354894687</v>
      </c>
      <c r="F103" s="33">
        <v>8.1012571432894802</v>
      </c>
      <c r="G103" s="33">
        <v>8.0121859984610122</v>
      </c>
      <c r="H103" s="33">
        <v>8.7146141844752698</v>
      </c>
      <c r="I103" s="33">
        <v>9.178647025259373</v>
      </c>
      <c r="J103" s="33">
        <v>10.136580964931351</v>
      </c>
      <c r="K103" s="33">
        <v>7.0014808308685632</v>
      </c>
      <c r="L103" s="33">
        <v>6.8030532571828752</v>
      </c>
      <c r="M103" s="33">
        <v>7.5354570055130345</v>
      </c>
      <c r="N103" s="33">
        <v>8.0903053852599314</v>
      </c>
      <c r="O103" s="33">
        <v>8.7387712723466926</v>
      </c>
      <c r="P103" s="33">
        <v>9.1892209649586398</v>
      </c>
      <c r="Q103" s="33">
        <v>9.7907593881750756</v>
      </c>
      <c r="R103" s="33">
        <v>9.8972204826742605</v>
      </c>
      <c r="S103" s="33">
        <v>9.8012655055269882</v>
      </c>
      <c r="T103" s="33">
        <v>9.6014357957709304</v>
      </c>
      <c r="U103" s="33">
        <v>9.7209287722952951</v>
      </c>
      <c r="V103" s="33">
        <v>12.107063941829908</v>
      </c>
      <c r="W103" s="33">
        <v>11.756606621527668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82.374244034336215</v>
      </c>
      <c r="C124" s="117">
        <f t="shared" si="42"/>
        <v>90.302315113439377</v>
      </c>
      <c r="D124" s="117">
        <f t="shared" si="42"/>
        <v>85.241970205908132</v>
      </c>
      <c r="E124" s="117">
        <f t="shared" si="42"/>
        <v>89.110728293121724</v>
      </c>
      <c r="F124" s="117">
        <f t="shared" si="42"/>
        <v>94.224708328482564</v>
      </c>
      <c r="G124" s="117">
        <f t="shared" si="42"/>
        <v>95.871533568535696</v>
      </c>
      <c r="H124" s="117">
        <f t="shared" si="42"/>
        <v>89.836252333313297</v>
      </c>
      <c r="I124" s="117">
        <f t="shared" si="42"/>
        <v>83.312078201879089</v>
      </c>
      <c r="J124" s="117">
        <f t="shared" si="42"/>
        <v>89.571589275232142</v>
      </c>
      <c r="K124" s="117">
        <f t="shared" si="42"/>
        <v>86.089599844393717</v>
      </c>
      <c r="L124" s="117">
        <f t="shared" si="42"/>
        <v>90.3245308968351</v>
      </c>
      <c r="M124" s="117">
        <f t="shared" si="42"/>
        <v>80.493303128684431</v>
      </c>
      <c r="N124" s="117">
        <f t="shared" si="42"/>
        <v>74.567657525693519</v>
      </c>
      <c r="O124" s="117">
        <f t="shared" si="42"/>
        <v>73.546195232548357</v>
      </c>
      <c r="P124" s="117">
        <f t="shared" si="42"/>
        <v>60.197642534505448</v>
      </c>
      <c r="Q124" s="117">
        <f t="shared" si="42"/>
        <v>70.060783794598635</v>
      </c>
      <c r="R124" s="117">
        <f t="shared" ref="R124:V124" si="43">R125+R128+R130+R139</f>
        <v>74.475688608832726</v>
      </c>
      <c r="S124" s="117">
        <f t="shared" si="43"/>
        <v>73.390496246776777</v>
      </c>
      <c r="T124" s="117">
        <f t="shared" si="43"/>
        <v>69.550870119556677</v>
      </c>
      <c r="U124" s="117">
        <f t="shared" si="43"/>
        <v>69.07686707408692</v>
      </c>
      <c r="V124" s="117">
        <f t="shared" si="43"/>
        <v>70.208743798081329</v>
      </c>
      <c r="W124" s="117">
        <f t="shared" ref="W124" si="44">W125+W128+W130+W139</f>
        <v>77.28909180629546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64.125506249937416</v>
      </c>
      <c r="C125" s="122">
        <f t="shared" si="45"/>
        <v>71.912446877377732</v>
      </c>
      <c r="D125" s="122">
        <f t="shared" si="45"/>
        <v>66.284963331618343</v>
      </c>
      <c r="E125" s="122">
        <f t="shared" si="45"/>
        <v>68.638087234134275</v>
      </c>
      <c r="F125" s="122">
        <f t="shared" si="45"/>
        <v>72.910741922216275</v>
      </c>
      <c r="G125" s="122">
        <f t="shared" si="45"/>
        <v>76.067547737647075</v>
      </c>
      <c r="H125" s="122">
        <f t="shared" si="45"/>
        <v>68.990370006927279</v>
      </c>
      <c r="I125" s="122">
        <f t="shared" si="45"/>
        <v>64.459839392818452</v>
      </c>
      <c r="J125" s="122">
        <f t="shared" si="45"/>
        <v>69.30022732590956</v>
      </c>
      <c r="K125" s="122">
        <f t="shared" si="45"/>
        <v>66.694092228423614</v>
      </c>
      <c r="L125" s="122">
        <f t="shared" si="45"/>
        <v>71.265215715356547</v>
      </c>
      <c r="M125" s="122">
        <f t="shared" si="45"/>
        <v>62.364631187432096</v>
      </c>
      <c r="N125" s="122">
        <f t="shared" si="45"/>
        <v>57.232697219979258</v>
      </c>
      <c r="O125" s="122">
        <f t="shared" si="45"/>
        <v>56.437335577978757</v>
      </c>
      <c r="P125" s="122">
        <f t="shared" si="45"/>
        <v>43.933842074366538</v>
      </c>
      <c r="Q125" s="122">
        <f t="shared" si="45"/>
        <v>52.877323054170709</v>
      </c>
      <c r="R125" s="122">
        <f t="shared" ref="R125:V125" si="46">SUM(R126:R127)</f>
        <v>57.789436320661949</v>
      </c>
      <c r="S125" s="122">
        <f t="shared" si="46"/>
        <v>55.583976583239341</v>
      </c>
      <c r="T125" s="122">
        <f t="shared" si="46"/>
        <v>52.136640397222351</v>
      </c>
      <c r="U125" s="122">
        <f t="shared" si="46"/>
        <v>50.910306674303953</v>
      </c>
      <c r="V125" s="122">
        <f t="shared" si="46"/>
        <v>52.517252990377287</v>
      </c>
      <c r="W125" s="122">
        <f t="shared" ref="W125" si="47">SUM(W126:W127)</f>
        <v>58.359246103966505</v>
      </c>
      <c r="DA125" s="130" t="s">
        <v>1855</v>
      </c>
    </row>
    <row r="126" spans="1:105" ht="12" customHeight="1" x14ac:dyDescent="0.25">
      <c r="A126" s="97" t="s">
        <v>203</v>
      </c>
      <c r="B126" s="98">
        <v>63.80836864128424</v>
      </c>
      <c r="C126" s="98">
        <v>71.566594115252016</v>
      </c>
      <c r="D126" s="98">
        <v>65.970175863624391</v>
      </c>
      <c r="E126" s="98">
        <v>68.31415003781332</v>
      </c>
      <c r="F126" s="98">
        <v>72.570113902997434</v>
      </c>
      <c r="G126" s="98">
        <v>75.725516600534178</v>
      </c>
      <c r="H126" s="98">
        <v>68.682381867840249</v>
      </c>
      <c r="I126" s="98">
        <v>64.181660813956171</v>
      </c>
      <c r="J126" s="98">
        <v>69.000751137500984</v>
      </c>
      <c r="K126" s="98">
        <v>66.408459962703475</v>
      </c>
      <c r="L126" s="98">
        <v>70.963742894115782</v>
      </c>
      <c r="M126" s="98">
        <v>62.104018056718019</v>
      </c>
      <c r="N126" s="98">
        <v>56.996820178501608</v>
      </c>
      <c r="O126" s="98">
        <v>56.207104240570963</v>
      </c>
      <c r="P126" s="98">
        <v>43.757140150814543</v>
      </c>
      <c r="Q126" s="98">
        <v>52.665290298827706</v>
      </c>
      <c r="R126" s="98">
        <v>57.559121747709362</v>
      </c>
      <c r="S126" s="98">
        <v>55.364077979202925</v>
      </c>
      <c r="T126" s="98">
        <v>51.932406071527559</v>
      </c>
      <c r="U126" s="98">
        <v>50.712510432032381</v>
      </c>
      <c r="V126" s="98">
        <v>52.314066055172617</v>
      </c>
      <c r="W126" s="98">
        <v>58.133025739314967</v>
      </c>
      <c r="DA126" s="63" t="s">
        <v>1856</v>
      </c>
    </row>
    <row r="127" spans="1:105" ht="12" customHeight="1" x14ac:dyDescent="0.25">
      <c r="A127" s="97" t="s">
        <v>53</v>
      </c>
      <c r="B127" s="98">
        <v>0.31713760865317919</v>
      </c>
      <c r="C127" s="98">
        <v>0.34585276212571192</v>
      </c>
      <c r="D127" s="98">
        <v>0.31478746799394636</v>
      </c>
      <c r="E127" s="98">
        <v>0.32393719632095735</v>
      </c>
      <c r="F127" s="98">
        <v>0.34062801921883529</v>
      </c>
      <c r="G127" s="98">
        <v>0.3420311371128974</v>
      </c>
      <c r="H127" s="98">
        <v>0.30798813908702388</v>
      </c>
      <c r="I127" s="98">
        <v>0.27817857886227754</v>
      </c>
      <c r="J127" s="98">
        <v>0.29947618840858109</v>
      </c>
      <c r="K127" s="98">
        <v>0.28563226572013661</v>
      </c>
      <c r="L127" s="98">
        <v>0.30147282124077107</v>
      </c>
      <c r="M127" s="98">
        <v>0.26061313071407943</v>
      </c>
      <c r="N127" s="98">
        <v>0.23587704147765179</v>
      </c>
      <c r="O127" s="98">
        <v>0.2302313374077935</v>
      </c>
      <c r="P127" s="98">
        <v>0.17670192355199429</v>
      </c>
      <c r="Q127" s="98">
        <v>0.21203275534300431</v>
      </c>
      <c r="R127" s="98">
        <v>0.23031457295258423</v>
      </c>
      <c r="S127" s="98">
        <v>0.21989860403641312</v>
      </c>
      <c r="T127" s="98">
        <v>0.20423432569479294</v>
      </c>
      <c r="U127" s="98">
        <v>0.19779624227157522</v>
      </c>
      <c r="V127" s="98">
        <v>0.20318693520466946</v>
      </c>
      <c r="W127" s="98">
        <v>0.22622036465154177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0.11519318336175194</v>
      </c>
      <c r="C128" s="122">
        <f t="shared" si="48"/>
        <v>0.14555655044367727</v>
      </c>
      <c r="D128" s="122">
        <f t="shared" si="48"/>
        <v>0.17617242828252738</v>
      </c>
      <c r="E128" s="122">
        <f t="shared" si="48"/>
        <v>0.40635214688908411</v>
      </c>
      <c r="F128" s="122">
        <f t="shared" si="48"/>
        <v>0.24201298761026824</v>
      </c>
      <c r="G128" s="122">
        <f t="shared" si="48"/>
        <v>0.31190794733798555</v>
      </c>
      <c r="H128" s="122">
        <f t="shared" si="48"/>
        <v>0.47504101291359441</v>
      </c>
      <c r="I128" s="122">
        <f t="shared" si="48"/>
        <v>0.53219869207412407</v>
      </c>
      <c r="J128" s="122">
        <f t="shared" si="48"/>
        <v>0.62951882784659985</v>
      </c>
      <c r="K128" s="122">
        <f t="shared" si="48"/>
        <v>0.72145660078241591</v>
      </c>
      <c r="L128" s="122">
        <f t="shared" si="48"/>
        <v>0.92973777491197884</v>
      </c>
      <c r="M128" s="122">
        <f t="shared" si="48"/>
        <v>0.98412546028890413</v>
      </c>
      <c r="N128" s="122">
        <f t="shared" si="48"/>
        <v>1.6969354197160837</v>
      </c>
      <c r="O128" s="122">
        <f t="shared" si="48"/>
        <v>1.5838212757140555</v>
      </c>
      <c r="P128" s="122">
        <f t="shared" si="48"/>
        <v>0.61315062170924872</v>
      </c>
      <c r="Q128" s="122">
        <f t="shared" si="48"/>
        <v>1.8859725887734302</v>
      </c>
      <c r="R128" s="122">
        <f t="shared" si="48"/>
        <v>1.2046636613205224</v>
      </c>
      <c r="S128" s="122">
        <f t="shared" si="48"/>
        <v>2.1851414364311079</v>
      </c>
      <c r="T128" s="122">
        <f t="shared" si="48"/>
        <v>1.7318764205572663</v>
      </c>
      <c r="U128" s="122">
        <f t="shared" si="48"/>
        <v>2.3634790313722416</v>
      </c>
      <c r="V128" s="122">
        <f t="shared" si="48"/>
        <v>1.7555462538301707</v>
      </c>
      <c r="W128" s="122">
        <f t="shared" si="48"/>
        <v>3.0859174883967353</v>
      </c>
      <c r="DA128" s="130" t="s">
        <v>1858</v>
      </c>
    </row>
    <row r="129" spans="1:105" ht="12" customHeight="1" x14ac:dyDescent="0.25">
      <c r="A129" s="97" t="s">
        <v>53</v>
      </c>
      <c r="B129" s="98">
        <v>0.11519318336175194</v>
      </c>
      <c r="C129" s="98">
        <v>0.14555655044367727</v>
      </c>
      <c r="D129" s="98">
        <v>0.17617242828252738</v>
      </c>
      <c r="E129" s="98">
        <v>0.40635214688908411</v>
      </c>
      <c r="F129" s="98">
        <v>0.24201298761026824</v>
      </c>
      <c r="G129" s="98">
        <v>0.31190794733798555</v>
      </c>
      <c r="H129" s="98">
        <v>0.47504101291359441</v>
      </c>
      <c r="I129" s="98">
        <v>0.53219869207412407</v>
      </c>
      <c r="J129" s="98">
        <v>0.62951882784659985</v>
      </c>
      <c r="K129" s="98">
        <v>0.72145660078241591</v>
      </c>
      <c r="L129" s="98">
        <v>0.92973777491197884</v>
      </c>
      <c r="M129" s="98">
        <v>0.98412546028890413</v>
      </c>
      <c r="N129" s="98">
        <v>1.6969354197160837</v>
      </c>
      <c r="O129" s="98">
        <v>1.5838212757140555</v>
      </c>
      <c r="P129" s="98">
        <v>0.61315062170924872</v>
      </c>
      <c r="Q129" s="98">
        <v>1.8859725887734302</v>
      </c>
      <c r="R129" s="98">
        <v>1.2046636613205224</v>
      </c>
      <c r="S129" s="98">
        <v>2.1851414364311079</v>
      </c>
      <c r="T129" s="98">
        <v>1.7318764205572663</v>
      </c>
      <c r="U129" s="98">
        <v>2.3634790313722416</v>
      </c>
      <c r="V129" s="98">
        <v>1.7555462538301707</v>
      </c>
      <c r="W129" s="98">
        <v>3.0859174883967353</v>
      </c>
      <c r="DA129" s="63" t="s">
        <v>1859</v>
      </c>
    </row>
    <row r="130" spans="1:105" ht="12" customHeight="1" x14ac:dyDescent="0.25">
      <c r="A130" s="121" t="s">
        <v>55</v>
      </c>
      <c r="B130" s="122">
        <v>13.454881048038374</v>
      </c>
      <c r="C130" s="122">
        <v>13.047343870189351</v>
      </c>
      <c r="D130" s="122">
        <v>13.678006011804243</v>
      </c>
      <c r="E130" s="122">
        <v>14.195211726806582</v>
      </c>
      <c r="F130" s="122">
        <v>15.634089993230905</v>
      </c>
      <c r="G130" s="122">
        <v>14.09039701902404</v>
      </c>
      <c r="H130" s="122">
        <v>15.358457718376103</v>
      </c>
      <c r="I130" s="122">
        <v>13.547121666320827</v>
      </c>
      <c r="J130" s="122">
        <v>14.700973638290442</v>
      </c>
      <c r="K130" s="122">
        <v>14.804955235559602</v>
      </c>
      <c r="L130" s="122">
        <v>14.625183829544186</v>
      </c>
      <c r="M130" s="122">
        <v>13.734595719238941</v>
      </c>
      <c r="N130" s="122">
        <v>12.449174990643815</v>
      </c>
      <c r="O130" s="122">
        <v>12.435735063428231</v>
      </c>
      <c r="P130" s="122">
        <v>12.560422456994985</v>
      </c>
      <c r="Q130" s="122">
        <v>12.116985152186121</v>
      </c>
      <c r="R130" s="122">
        <v>12.22318602892009</v>
      </c>
      <c r="S130" s="122">
        <v>12.300499388320194</v>
      </c>
      <c r="T130" s="122">
        <v>12.356945022358049</v>
      </c>
      <c r="U130" s="122">
        <v>12.491719825928062</v>
      </c>
      <c r="V130" s="122">
        <v>11.690222574748329</v>
      </c>
      <c r="W130" s="122">
        <v>11.826884823054893</v>
      </c>
      <c r="DA130" s="130" t="s">
        <v>1860</v>
      </c>
    </row>
    <row r="131" spans="1:105" ht="12" customHeight="1" x14ac:dyDescent="0.25">
      <c r="A131" s="97" t="s">
        <v>128</v>
      </c>
      <c r="B131" s="98">
        <v>9.9123343359071097</v>
      </c>
      <c r="C131" s="98">
        <v>9.6176560367952835</v>
      </c>
      <c r="D131" s="98">
        <v>10.116221645776822</v>
      </c>
      <c r="E131" s="98">
        <v>10.295963002309142</v>
      </c>
      <c r="F131" s="98">
        <v>11.549398680365673</v>
      </c>
      <c r="G131" s="98">
        <v>10.337607656137871</v>
      </c>
      <c r="H131" s="98">
        <v>11.346980061320339</v>
      </c>
      <c r="I131" s="98">
        <v>9.8519825948941282</v>
      </c>
      <c r="J131" s="98">
        <v>10.714780788583951</v>
      </c>
      <c r="K131" s="98">
        <v>10.87435841773998</v>
      </c>
      <c r="L131" s="98">
        <v>10.970191074319978</v>
      </c>
      <c r="M131" s="98">
        <v>10.487871837990568</v>
      </c>
      <c r="N131" s="98">
        <v>9.9840364432473354</v>
      </c>
      <c r="O131" s="98">
        <v>10.736767484644705</v>
      </c>
      <c r="P131" s="98">
        <v>11.361783351193553</v>
      </c>
      <c r="Q131" s="98">
        <v>10.675203009165386</v>
      </c>
      <c r="R131" s="98">
        <v>10.44188024404181</v>
      </c>
      <c r="S131" s="98">
        <v>10.472874053916744</v>
      </c>
      <c r="T131" s="98">
        <v>10.882819986794258</v>
      </c>
      <c r="U131" s="98">
        <v>11.600640510875238</v>
      </c>
      <c r="V131" s="98">
        <v>11.322624684775802</v>
      </c>
      <c r="W131" s="98">
        <v>11.584406204691604</v>
      </c>
      <c r="DA131" s="63" t="s">
        <v>1861</v>
      </c>
    </row>
    <row r="132" spans="1:105" ht="12" customHeight="1" x14ac:dyDescent="0.25">
      <c r="A132" s="97" t="s">
        <v>127</v>
      </c>
      <c r="B132" s="98">
        <v>2.5951670888486742E-2</v>
      </c>
      <c r="C132" s="98">
        <v>2.6122474964530299E-2</v>
      </c>
      <c r="D132" s="98">
        <v>2.8087504369004604E-2</v>
      </c>
      <c r="E132" s="98">
        <v>2.6992324808229627E-2</v>
      </c>
      <c r="F132" s="98">
        <v>3.1693583774762904E-2</v>
      </c>
      <c r="G132" s="98">
        <v>2.8339973414118307E-2</v>
      </c>
      <c r="H132" s="98">
        <v>3.1070376571812577E-2</v>
      </c>
      <c r="I132" s="98">
        <v>2.640970277574705E-2</v>
      </c>
      <c r="J132" s="98">
        <v>2.8698536211511409E-2</v>
      </c>
      <c r="K132" s="98">
        <v>3.6081381793341777E-2</v>
      </c>
      <c r="L132" s="98">
        <v>3.9847476225579943E-2</v>
      </c>
      <c r="M132" s="98">
        <v>3.9163144221390112E-2</v>
      </c>
      <c r="N132" s="98">
        <v>4.0384600529742146E-2</v>
      </c>
      <c r="O132" s="98">
        <v>4.7139998356692636E-2</v>
      </c>
      <c r="P132" s="98">
        <v>5.149983749056132E-2</v>
      </c>
      <c r="Q132" s="98">
        <v>4.666127059973349E-2</v>
      </c>
      <c r="R132" s="98">
        <v>4.3800776615613352E-2</v>
      </c>
      <c r="S132" s="98">
        <v>4.165049262544928E-2</v>
      </c>
      <c r="T132" s="98">
        <v>4.3360023090169772E-2</v>
      </c>
      <c r="U132" s="98">
        <v>4.5762147837858175E-2</v>
      </c>
      <c r="V132" s="98">
        <v>4.2551633740197395E-2</v>
      </c>
      <c r="W132" s="98">
        <v>4.3634437484215916E-2</v>
      </c>
      <c r="DA132" s="63" t="s">
        <v>1862</v>
      </c>
    </row>
    <row r="133" spans="1:105" ht="12" customHeight="1" x14ac:dyDescent="0.25">
      <c r="A133" s="100" t="s">
        <v>203</v>
      </c>
      <c r="B133" s="101">
        <v>8.8361116309105883E-3</v>
      </c>
      <c r="C133" s="101">
        <v>8.6924849051648705E-3</v>
      </c>
      <c r="D133" s="101">
        <v>1.0500271000387173E-2</v>
      </c>
      <c r="E133" s="101">
        <v>1.2487595375735192E-2</v>
      </c>
      <c r="F133" s="101">
        <v>1.5435425066703054E-2</v>
      </c>
      <c r="G133" s="101">
        <v>1.2099646770356557E-2</v>
      </c>
      <c r="H133" s="101">
        <v>1.3626288707143851E-2</v>
      </c>
      <c r="I133" s="101">
        <v>9.5859386144824081E-3</v>
      </c>
      <c r="J133" s="101">
        <v>1.0586713226037088E-2</v>
      </c>
      <c r="K133" s="101">
        <v>1.293749253693802E-2</v>
      </c>
      <c r="L133" s="101">
        <v>1.3851008285069516E-2</v>
      </c>
      <c r="M133" s="101">
        <v>1.3936291706971488E-2</v>
      </c>
      <c r="N133" s="101">
        <v>1.4147085118070602E-2</v>
      </c>
      <c r="O133" s="101">
        <v>1.6501211039578148E-2</v>
      </c>
      <c r="P133" s="101">
        <v>1.8878211500759908E-2</v>
      </c>
      <c r="Q133" s="101">
        <v>1.686884566993626E-2</v>
      </c>
      <c r="R133" s="101">
        <v>1.554207808887547E-2</v>
      </c>
      <c r="S133" s="101">
        <v>1.483673120477429E-2</v>
      </c>
      <c r="T133" s="101">
        <v>1.5625989465773191E-2</v>
      </c>
      <c r="U133" s="101">
        <v>1.5569836869756683E-2</v>
      </c>
      <c r="V133" s="101">
        <v>1.4526308070310145E-2</v>
      </c>
      <c r="W133" s="101">
        <v>1.5629192134646488E-2</v>
      </c>
      <c r="DA133" s="131" t="s">
        <v>1863</v>
      </c>
    </row>
    <row r="134" spans="1:105" ht="12" customHeight="1" x14ac:dyDescent="0.25">
      <c r="A134" s="103" t="s">
        <v>52</v>
      </c>
      <c r="B134" s="104">
        <v>1.7115559257576154E-2</v>
      </c>
      <c r="C134" s="104">
        <v>1.7429990059365429E-2</v>
      </c>
      <c r="D134" s="104">
        <v>1.7587233368617429E-2</v>
      </c>
      <c r="E134" s="104">
        <v>1.4504729432494437E-2</v>
      </c>
      <c r="F134" s="104">
        <v>1.6258158708059849E-2</v>
      </c>
      <c r="G134" s="104">
        <v>1.6240326643761752E-2</v>
      </c>
      <c r="H134" s="104">
        <v>1.7444087864668726E-2</v>
      </c>
      <c r="I134" s="104">
        <v>1.6823764161264642E-2</v>
      </c>
      <c r="J134" s="104">
        <v>1.8111822985474323E-2</v>
      </c>
      <c r="K134" s="104">
        <v>2.3143889256403753E-2</v>
      </c>
      <c r="L134" s="104">
        <v>2.5996467940510429E-2</v>
      </c>
      <c r="M134" s="104">
        <v>2.5226852514418623E-2</v>
      </c>
      <c r="N134" s="104">
        <v>2.6237515411671544E-2</v>
      </c>
      <c r="O134" s="104">
        <v>3.0638787317114485E-2</v>
      </c>
      <c r="P134" s="104">
        <v>3.2621625989801409E-2</v>
      </c>
      <c r="Q134" s="104">
        <v>2.9792424929797234E-2</v>
      </c>
      <c r="R134" s="104">
        <v>2.8258698526737881E-2</v>
      </c>
      <c r="S134" s="104">
        <v>2.681376142067499E-2</v>
      </c>
      <c r="T134" s="104">
        <v>2.7734033624396585E-2</v>
      </c>
      <c r="U134" s="104">
        <v>3.0192310968101488E-2</v>
      </c>
      <c r="V134" s="104">
        <v>2.802532566988725E-2</v>
      </c>
      <c r="W134" s="104">
        <v>2.8005245349569424E-2</v>
      </c>
      <c r="DA134" s="132" t="s">
        <v>1864</v>
      </c>
    </row>
    <row r="135" spans="1:105" ht="12" customHeight="1" x14ac:dyDescent="0.25">
      <c r="A135" s="106" t="s">
        <v>122</v>
      </c>
      <c r="B135" s="101">
        <v>2.7441683258389742</v>
      </c>
      <c r="C135" s="101">
        <v>2.6348131883564099</v>
      </c>
      <c r="D135" s="101">
        <v>2.7221102716222889</v>
      </c>
      <c r="E135" s="101">
        <v>2.9636421632806527</v>
      </c>
      <c r="F135" s="101">
        <v>3.0978905331547142</v>
      </c>
      <c r="G135" s="101">
        <v>2.8373327328190117</v>
      </c>
      <c r="H135" s="101">
        <v>3.0504333408972202</v>
      </c>
      <c r="I135" s="101">
        <v>2.8009350148309724</v>
      </c>
      <c r="J135" s="101">
        <v>3.0266125081965232</v>
      </c>
      <c r="K135" s="101">
        <v>2.8607250851093449</v>
      </c>
      <c r="L135" s="101">
        <v>2.6255234651761716</v>
      </c>
      <c r="M135" s="101">
        <v>2.2898481476324388</v>
      </c>
      <c r="N135" s="101">
        <v>1.6965365021388863</v>
      </c>
      <c r="O135" s="101">
        <v>1.1070195712496529</v>
      </c>
      <c r="P135" s="101">
        <v>0.74280237063676136</v>
      </c>
      <c r="Q135" s="101">
        <v>0.94528703814868209</v>
      </c>
      <c r="R135" s="101">
        <v>1.1906040288462314</v>
      </c>
      <c r="S135" s="101">
        <v>1.234719230507042</v>
      </c>
      <c r="T135" s="101">
        <v>0.98915566958424739</v>
      </c>
      <c r="U135" s="101">
        <v>0.56962111397876503</v>
      </c>
      <c r="V135" s="101">
        <v>0.21177594895730076</v>
      </c>
      <c r="W135" s="101">
        <v>0.12937564466917245</v>
      </c>
      <c r="DA135" s="131" t="s">
        <v>1865</v>
      </c>
    </row>
    <row r="136" spans="1:105" ht="12" customHeight="1" x14ac:dyDescent="0.25">
      <c r="A136" s="107" t="s">
        <v>121</v>
      </c>
      <c r="B136" s="104">
        <v>0.77242671540380403</v>
      </c>
      <c r="C136" s="104">
        <v>0.76875217007312746</v>
      </c>
      <c r="D136" s="104">
        <v>0.81158659003612876</v>
      </c>
      <c r="E136" s="104">
        <v>0.90861423640855699</v>
      </c>
      <c r="F136" s="104">
        <v>0.95510719593575422</v>
      </c>
      <c r="G136" s="104">
        <v>0.88711665665304085</v>
      </c>
      <c r="H136" s="104">
        <v>0.92997393958673003</v>
      </c>
      <c r="I136" s="104">
        <v>0.86779435381998016</v>
      </c>
      <c r="J136" s="104">
        <v>0.93088180529845732</v>
      </c>
      <c r="K136" s="104">
        <v>1.0337903509169355</v>
      </c>
      <c r="L136" s="104">
        <v>0.98962181382245729</v>
      </c>
      <c r="M136" s="104">
        <v>0.91771258939454392</v>
      </c>
      <c r="N136" s="104">
        <v>0.72821744472784977</v>
      </c>
      <c r="O136" s="104">
        <v>0.54480800917718009</v>
      </c>
      <c r="P136" s="104">
        <v>0.40433689767410774</v>
      </c>
      <c r="Q136" s="104">
        <v>0.44983383427231782</v>
      </c>
      <c r="R136" s="104">
        <v>0.54690097941643567</v>
      </c>
      <c r="S136" s="104">
        <v>0.55125561127096057</v>
      </c>
      <c r="T136" s="104">
        <v>0.44160934288937348</v>
      </c>
      <c r="U136" s="104">
        <v>0.27569605323620061</v>
      </c>
      <c r="V136" s="104">
        <v>0.11327030727502896</v>
      </c>
      <c r="W136" s="104">
        <v>6.9468536209901122E-2</v>
      </c>
      <c r="DA136" s="132" t="s">
        <v>1866</v>
      </c>
    </row>
    <row r="137" spans="1:105" ht="12" customHeight="1" x14ac:dyDescent="0.25">
      <c r="A137" s="108" t="s">
        <v>53</v>
      </c>
      <c r="B137" s="98">
        <v>0.26265547415194035</v>
      </c>
      <c r="C137" s="98">
        <v>0.25530978077976729</v>
      </c>
      <c r="D137" s="98">
        <v>0.3027456156350134</v>
      </c>
      <c r="E137" s="98">
        <v>0.42036234850403015</v>
      </c>
      <c r="F137" s="98">
        <v>0.46509165945446057</v>
      </c>
      <c r="G137" s="98">
        <v>0.37866449726357526</v>
      </c>
      <c r="H137" s="98">
        <v>0.40770033902036906</v>
      </c>
      <c r="I137" s="98">
        <v>0.31492325970742419</v>
      </c>
      <c r="J137" s="98">
        <v>0.34383129070252255</v>
      </c>
      <c r="K137" s="98">
        <v>0.37080286865618312</v>
      </c>
      <c r="L137" s="98">
        <v>0.34329507410976212</v>
      </c>
      <c r="M137" s="98">
        <v>0.32674627921617078</v>
      </c>
      <c r="N137" s="98">
        <v>0.25524500629985031</v>
      </c>
      <c r="O137" s="98">
        <v>0.19045764417987165</v>
      </c>
      <c r="P137" s="98">
        <v>0.14809689571808179</v>
      </c>
      <c r="Q137" s="98">
        <v>0.16248478162523255</v>
      </c>
      <c r="R137" s="98">
        <v>0.19390322388755746</v>
      </c>
      <c r="S137" s="98">
        <v>0.19641325871138327</v>
      </c>
      <c r="T137" s="98">
        <v>0.15925548818345805</v>
      </c>
      <c r="U137" s="98">
        <v>9.3786903450524539E-2</v>
      </c>
      <c r="V137" s="98">
        <v>3.8684555120438231E-2</v>
      </c>
      <c r="W137" s="98">
        <v>2.4875849239915489E-2</v>
      </c>
      <c r="DA137" s="63" t="s">
        <v>1867</v>
      </c>
    </row>
    <row r="138" spans="1:105" ht="12" customHeight="1" x14ac:dyDescent="0.25">
      <c r="A138" s="108" t="s">
        <v>52</v>
      </c>
      <c r="B138" s="98">
        <v>0.50977124125186368</v>
      </c>
      <c r="C138" s="98">
        <v>0.51344238929336017</v>
      </c>
      <c r="D138" s="98">
        <v>0.50884097440111531</v>
      </c>
      <c r="E138" s="98">
        <v>0.48825188790452678</v>
      </c>
      <c r="F138" s="98">
        <v>0.4900155364812937</v>
      </c>
      <c r="G138" s="98">
        <v>0.50845215938946553</v>
      </c>
      <c r="H138" s="98">
        <v>0.52227360056636096</v>
      </c>
      <c r="I138" s="98">
        <v>0.55287109411255597</v>
      </c>
      <c r="J138" s="98">
        <v>0.58705051459593482</v>
      </c>
      <c r="K138" s="98">
        <v>0.66298748226075244</v>
      </c>
      <c r="L138" s="98">
        <v>0.64632673971269516</v>
      </c>
      <c r="M138" s="98">
        <v>0.5909663101783732</v>
      </c>
      <c r="N138" s="98">
        <v>0.47297243842799946</v>
      </c>
      <c r="O138" s="98">
        <v>0.35435036499730849</v>
      </c>
      <c r="P138" s="98">
        <v>0.25624000195602592</v>
      </c>
      <c r="Q138" s="98">
        <v>0.28734905264708527</v>
      </c>
      <c r="R138" s="98">
        <v>0.35299775552887824</v>
      </c>
      <c r="S138" s="98">
        <v>0.35484235255957725</v>
      </c>
      <c r="T138" s="98">
        <v>0.2823538547059154</v>
      </c>
      <c r="U138" s="98">
        <v>0.18190914978567607</v>
      </c>
      <c r="V138" s="98">
        <v>7.4585752154590734E-2</v>
      </c>
      <c r="W138" s="98">
        <v>4.459268696998564E-2</v>
      </c>
      <c r="DA138" s="63" t="s">
        <v>1868</v>
      </c>
    </row>
    <row r="139" spans="1:105" ht="12" customHeight="1" x14ac:dyDescent="0.25">
      <c r="A139" s="121" t="s">
        <v>54</v>
      </c>
      <c r="B139" s="122">
        <v>4.6786635529986711</v>
      </c>
      <c r="C139" s="122">
        <v>5.196967815428625</v>
      </c>
      <c r="D139" s="122">
        <v>5.1028284342030172</v>
      </c>
      <c r="E139" s="122">
        <v>5.8710771852917842</v>
      </c>
      <c r="F139" s="122">
        <v>5.4378634254251281</v>
      </c>
      <c r="G139" s="122">
        <v>5.4016808645265915</v>
      </c>
      <c r="H139" s="122">
        <v>5.0123835950963258</v>
      </c>
      <c r="I139" s="122">
        <v>4.772918450665701</v>
      </c>
      <c r="J139" s="122">
        <v>4.940869483185554</v>
      </c>
      <c r="K139" s="122">
        <v>3.8690957796280836</v>
      </c>
      <c r="L139" s="122">
        <v>3.5043935770223786</v>
      </c>
      <c r="M139" s="122">
        <v>3.40995076172449</v>
      </c>
      <c r="N139" s="122">
        <v>3.1888498953543705</v>
      </c>
      <c r="O139" s="122">
        <v>3.0893033154273102</v>
      </c>
      <c r="P139" s="122">
        <v>3.0902273814346719</v>
      </c>
      <c r="Q139" s="122">
        <v>3.1805029994683722</v>
      </c>
      <c r="R139" s="122">
        <v>3.2584025979301598</v>
      </c>
      <c r="S139" s="122">
        <v>3.3208788387861299</v>
      </c>
      <c r="T139" s="122">
        <v>3.3254082794190145</v>
      </c>
      <c r="U139" s="122">
        <v>3.3113615424826532</v>
      </c>
      <c r="V139" s="122">
        <v>4.2457219791255492</v>
      </c>
      <c r="W139" s="122">
        <v>4.0170433908773155</v>
      </c>
      <c r="DA139" s="130" t="s">
        <v>1869</v>
      </c>
    </row>
    <row r="140" spans="1:105" ht="12" customHeight="1" x14ac:dyDescent="0.25">
      <c r="A140" s="97" t="s">
        <v>50</v>
      </c>
      <c r="B140" s="98">
        <v>2.1525738032573436</v>
      </c>
      <c r="C140" s="98">
        <v>2.2157357404019051</v>
      </c>
      <c r="D140" s="98">
        <v>2.6893683921986797</v>
      </c>
      <c r="E140" s="98">
        <v>1.9802415972829941</v>
      </c>
      <c r="F140" s="98">
        <v>1.8455908931055101</v>
      </c>
      <c r="G140" s="98">
        <v>2.1365266958747675</v>
      </c>
      <c r="H140" s="98">
        <v>1.7879319896917163</v>
      </c>
      <c r="I140" s="98">
        <v>1.6775396236342854</v>
      </c>
      <c r="J140" s="98">
        <v>1.5615190317800407</v>
      </c>
      <c r="K140" s="98">
        <v>1.6529252211491998</v>
      </c>
      <c r="L140" s="98">
        <v>1.5075833270847365</v>
      </c>
      <c r="M140" s="98">
        <v>1.4104479061927448</v>
      </c>
      <c r="N140" s="98">
        <v>1.3062655068901108</v>
      </c>
      <c r="O140" s="98">
        <v>1.2217383505653006</v>
      </c>
      <c r="P140" s="98">
        <v>1.1738464192068643</v>
      </c>
      <c r="Q140" s="98">
        <v>1.1326511527205612</v>
      </c>
      <c r="R140" s="98">
        <v>1.114462297521331</v>
      </c>
      <c r="S140" s="98">
        <v>1.1023045858329727</v>
      </c>
      <c r="T140" s="98">
        <v>1.0717015603482858</v>
      </c>
      <c r="U140" s="98">
        <v>1.0213961623077383</v>
      </c>
      <c r="V140" s="98">
        <v>1.3535903856941043</v>
      </c>
      <c r="W140" s="98">
        <v>1.2078480962102711</v>
      </c>
      <c r="DA140" s="63" t="s">
        <v>1870</v>
      </c>
    </row>
    <row r="141" spans="1:105" ht="12" customHeight="1" x14ac:dyDescent="0.25">
      <c r="A141" s="109" t="s">
        <v>120</v>
      </c>
      <c r="B141" s="33">
        <v>2.5260897497413275</v>
      </c>
      <c r="C141" s="33">
        <v>2.9812320750267203</v>
      </c>
      <c r="D141" s="33">
        <v>2.4134600420043379</v>
      </c>
      <c r="E141" s="33">
        <v>3.8908355880087901</v>
      </c>
      <c r="F141" s="33">
        <v>3.5922725323196176</v>
      </c>
      <c r="G141" s="33">
        <v>3.2651541686518235</v>
      </c>
      <c r="H141" s="33">
        <v>3.2244516054046093</v>
      </c>
      <c r="I141" s="33">
        <v>3.095378827031416</v>
      </c>
      <c r="J141" s="33">
        <v>3.379350451405513</v>
      </c>
      <c r="K141" s="33">
        <v>2.2161705584788836</v>
      </c>
      <c r="L141" s="33">
        <v>1.9968102499376421</v>
      </c>
      <c r="M141" s="33">
        <v>1.9995028555317453</v>
      </c>
      <c r="N141" s="33">
        <v>1.8825843884642599</v>
      </c>
      <c r="O141" s="33">
        <v>1.8675649648620098</v>
      </c>
      <c r="P141" s="33">
        <v>1.9163809622278074</v>
      </c>
      <c r="Q141" s="33">
        <v>2.0478518467478111</v>
      </c>
      <c r="R141" s="33">
        <v>2.1439403004088287</v>
      </c>
      <c r="S141" s="33">
        <v>2.2185742529531574</v>
      </c>
      <c r="T141" s="33">
        <v>2.2537067190707289</v>
      </c>
      <c r="U141" s="33">
        <v>2.2899653801749151</v>
      </c>
      <c r="V141" s="33">
        <v>2.8921315934314449</v>
      </c>
      <c r="W141" s="33">
        <v>2.809195294667044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3.3191225044464301</v>
      </c>
      <c r="C143" s="117">
        <f t="shared" si="49"/>
        <v>3.5925845095195057</v>
      </c>
      <c r="D143" s="117">
        <f t="shared" si="49"/>
        <v>3.6952501289598931</v>
      </c>
      <c r="E143" s="117">
        <f t="shared" si="49"/>
        <v>4.6211020360260946</v>
      </c>
      <c r="F143" s="117">
        <f t="shared" si="49"/>
        <v>5.9239666762001253</v>
      </c>
      <c r="G143" s="117">
        <f t="shared" si="49"/>
        <v>7.7661489228439873</v>
      </c>
      <c r="H143" s="117">
        <f t="shared" si="49"/>
        <v>9.4653855060134866</v>
      </c>
      <c r="I143" s="117">
        <f t="shared" si="49"/>
        <v>11.219013402961279</v>
      </c>
      <c r="J143" s="117">
        <f t="shared" si="49"/>
        <v>14.485391263568072</v>
      </c>
      <c r="K143" s="117">
        <f t="shared" si="49"/>
        <v>16.916152586662815</v>
      </c>
      <c r="L143" s="117">
        <f t="shared" si="49"/>
        <v>21.200948611841273</v>
      </c>
      <c r="M143" s="117">
        <f t="shared" si="49"/>
        <v>25.783109742486804</v>
      </c>
      <c r="N143" s="117">
        <f t="shared" si="49"/>
        <v>36.089998316550762</v>
      </c>
      <c r="O143" s="117">
        <f t="shared" si="49"/>
        <v>43.380702466156009</v>
      </c>
      <c r="P143" s="117">
        <f t="shared" si="49"/>
        <v>44.577370896085242</v>
      </c>
      <c r="Q143" s="117">
        <f t="shared" si="49"/>
        <v>61.082849138112763</v>
      </c>
      <c r="R143" s="117">
        <f t="shared" ref="R143:V143" si="50">R144+R146+R148+R157</f>
        <v>68.572612696620553</v>
      </c>
      <c r="S143" s="117">
        <f t="shared" si="50"/>
        <v>75.437384047033646</v>
      </c>
      <c r="T143" s="117">
        <f t="shared" si="50"/>
        <v>78.170277910972302</v>
      </c>
      <c r="U143" s="117">
        <f t="shared" si="50"/>
        <v>83.55273470842792</v>
      </c>
      <c r="V143" s="117">
        <f t="shared" si="50"/>
        <v>96.044802730581665</v>
      </c>
      <c r="W143" s="117">
        <f t="shared" ref="W143" si="51">W144+W146+W148+W157</f>
        <v>116.6999821569712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2.5581644838595099</v>
      </c>
      <c r="C144" s="122">
        <f t="shared" si="52"/>
        <v>2.8213559345424626</v>
      </c>
      <c r="D144" s="122">
        <f t="shared" si="52"/>
        <v>2.7992078836829357</v>
      </c>
      <c r="E144" s="122">
        <f t="shared" si="52"/>
        <v>3.420291987720204</v>
      </c>
      <c r="F144" s="122">
        <f t="shared" si="52"/>
        <v>4.4987307999949087</v>
      </c>
      <c r="G144" s="122">
        <f t="shared" si="52"/>
        <v>6.0320090655870366</v>
      </c>
      <c r="H144" s="122">
        <f t="shared" si="52"/>
        <v>7.1642873940432867</v>
      </c>
      <c r="I144" s="122">
        <f t="shared" si="52"/>
        <v>8.4899166698385216</v>
      </c>
      <c r="J144" s="122">
        <f t="shared" si="52"/>
        <v>10.898483450013089</v>
      </c>
      <c r="K144" s="122">
        <f t="shared" si="52"/>
        <v>12.711410519811897</v>
      </c>
      <c r="L144" s="122">
        <f t="shared" si="52"/>
        <v>16.023334679277443</v>
      </c>
      <c r="M144" s="122">
        <f t="shared" si="52"/>
        <v>19.0228707455774</v>
      </c>
      <c r="N144" s="122">
        <f t="shared" si="52"/>
        <v>26.842810359669308</v>
      </c>
      <c r="O144" s="122">
        <f t="shared" si="52"/>
        <v>32.26533919346079</v>
      </c>
      <c r="P144" s="122">
        <f t="shared" si="52"/>
        <v>32.79789480333163</v>
      </c>
      <c r="Q144" s="122">
        <f t="shared" si="52"/>
        <v>44.296162650587917</v>
      </c>
      <c r="R144" s="122">
        <f t="shared" si="52"/>
        <v>51.576582275476355</v>
      </c>
      <c r="S144" s="122">
        <f t="shared" si="52"/>
        <v>54.278105138706096</v>
      </c>
      <c r="T144" s="122">
        <f t="shared" si="52"/>
        <v>56.12553476787096</v>
      </c>
      <c r="U144" s="122">
        <f t="shared" si="52"/>
        <v>57.655982486125282</v>
      </c>
      <c r="V144" s="122">
        <f t="shared" si="52"/>
        <v>69.402533285907694</v>
      </c>
      <c r="W144" s="122">
        <f t="shared" si="52"/>
        <v>83.154630807971174</v>
      </c>
      <c r="DA144" s="130" t="s">
        <v>1873</v>
      </c>
    </row>
    <row r="145" spans="1:105" ht="12" customHeight="1" x14ac:dyDescent="0.25">
      <c r="A145" s="97" t="s">
        <v>53</v>
      </c>
      <c r="B145" s="98">
        <v>2.5581644838595099</v>
      </c>
      <c r="C145" s="98">
        <v>2.8213559345424626</v>
      </c>
      <c r="D145" s="98">
        <v>2.7992078836829357</v>
      </c>
      <c r="E145" s="98">
        <v>3.420291987720204</v>
      </c>
      <c r="F145" s="98">
        <v>4.4987307999949087</v>
      </c>
      <c r="G145" s="98">
        <v>6.0320090655870366</v>
      </c>
      <c r="H145" s="98">
        <v>7.1642873940432867</v>
      </c>
      <c r="I145" s="98">
        <v>8.4899166698385216</v>
      </c>
      <c r="J145" s="98">
        <v>10.898483450013089</v>
      </c>
      <c r="K145" s="98">
        <v>12.711410519811897</v>
      </c>
      <c r="L145" s="98">
        <v>16.023334679277443</v>
      </c>
      <c r="M145" s="98">
        <v>19.0228707455774</v>
      </c>
      <c r="N145" s="98">
        <v>26.842810359669308</v>
      </c>
      <c r="O145" s="98">
        <v>32.26533919346079</v>
      </c>
      <c r="P145" s="98">
        <v>32.79789480333163</v>
      </c>
      <c r="Q145" s="98">
        <v>44.296162650587917</v>
      </c>
      <c r="R145" s="98">
        <v>51.576582275476355</v>
      </c>
      <c r="S145" s="98">
        <v>54.278105138706096</v>
      </c>
      <c r="T145" s="98">
        <v>56.12553476787096</v>
      </c>
      <c r="U145" s="98">
        <v>57.655982486125282</v>
      </c>
      <c r="V145" s="98">
        <v>69.402533285907694</v>
      </c>
      <c r="W145" s="98">
        <v>83.154630807971174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4.5693736913301135E-2</v>
      </c>
      <c r="C146" s="122">
        <f t="shared" si="53"/>
        <v>4.9719056075217316E-2</v>
      </c>
      <c r="D146" s="122">
        <f t="shared" si="53"/>
        <v>5.7203873028491496E-2</v>
      </c>
      <c r="E146" s="122">
        <f t="shared" si="53"/>
        <v>0.1223432054971558</v>
      </c>
      <c r="F146" s="122">
        <f t="shared" si="53"/>
        <v>7.5151926908472513E-2</v>
      </c>
      <c r="G146" s="122">
        <f t="shared" si="53"/>
        <v>0.10713496268006338</v>
      </c>
      <c r="H146" s="122">
        <f t="shared" si="53"/>
        <v>0.20205853478590591</v>
      </c>
      <c r="I146" s="122">
        <f t="shared" si="53"/>
        <v>0.27930156542044793</v>
      </c>
      <c r="J146" s="122">
        <f t="shared" si="53"/>
        <v>0.39975316420247736</v>
      </c>
      <c r="K146" s="122">
        <f t="shared" si="53"/>
        <v>0.55013668795528103</v>
      </c>
      <c r="L146" s="122">
        <f t="shared" si="53"/>
        <v>0.8054801210746011</v>
      </c>
      <c r="M146" s="122">
        <f t="shared" si="53"/>
        <v>1.016702102621613</v>
      </c>
      <c r="N146" s="122">
        <f t="shared" si="53"/>
        <v>2.0069099646985062</v>
      </c>
      <c r="O146" s="122">
        <f t="shared" si="53"/>
        <v>2.2248026160032666</v>
      </c>
      <c r="P146" s="122">
        <f t="shared" si="53"/>
        <v>1.0388897948511278</v>
      </c>
      <c r="Q146" s="122">
        <f t="shared" si="53"/>
        <v>4.1156842323584959</v>
      </c>
      <c r="R146" s="122">
        <f t="shared" si="53"/>
        <v>2.9065325041593644</v>
      </c>
      <c r="S146" s="122">
        <f t="shared" si="53"/>
        <v>5.5140118603043753</v>
      </c>
      <c r="T146" s="122">
        <f t="shared" si="53"/>
        <v>4.9794025555737482</v>
      </c>
      <c r="U146" s="122">
        <f t="shared" si="53"/>
        <v>7.6965891148382948</v>
      </c>
      <c r="V146" s="122">
        <f t="shared" si="53"/>
        <v>6.0812354173956482</v>
      </c>
      <c r="W146" s="122">
        <f t="shared" si="53"/>
        <v>11.490280133741559</v>
      </c>
      <c r="DA146" s="130" t="s">
        <v>1875</v>
      </c>
    </row>
    <row r="147" spans="1:105" ht="12" customHeight="1" x14ac:dyDescent="0.25">
      <c r="A147" s="97" t="s">
        <v>53</v>
      </c>
      <c r="B147" s="98">
        <v>4.5693736913301135E-2</v>
      </c>
      <c r="C147" s="98">
        <v>4.9719056075217316E-2</v>
      </c>
      <c r="D147" s="98">
        <v>5.7203873028491496E-2</v>
      </c>
      <c r="E147" s="98">
        <v>0.1223432054971558</v>
      </c>
      <c r="F147" s="98">
        <v>7.5151926908472513E-2</v>
      </c>
      <c r="G147" s="98">
        <v>0.10713496268006338</v>
      </c>
      <c r="H147" s="98">
        <v>0.20205853478590591</v>
      </c>
      <c r="I147" s="98">
        <v>0.27930156542044793</v>
      </c>
      <c r="J147" s="98">
        <v>0.39975316420247736</v>
      </c>
      <c r="K147" s="98">
        <v>0.55013668795528103</v>
      </c>
      <c r="L147" s="98">
        <v>0.8054801210746011</v>
      </c>
      <c r="M147" s="98">
        <v>1.016702102621613</v>
      </c>
      <c r="N147" s="98">
        <v>2.0069099646985062</v>
      </c>
      <c r="O147" s="98">
        <v>2.2248026160032666</v>
      </c>
      <c r="P147" s="98">
        <v>1.0388897948511278</v>
      </c>
      <c r="Q147" s="98">
        <v>4.1156842323584959</v>
      </c>
      <c r="R147" s="98">
        <v>2.9065325041593644</v>
      </c>
      <c r="S147" s="98">
        <v>5.5140118603043753</v>
      </c>
      <c r="T147" s="98">
        <v>4.9794025555737482</v>
      </c>
      <c r="U147" s="98">
        <v>7.6965891148382948</v>
      </c>
      <c r="V147" s="98">
        <v>6.0812354173956482</v>
      </c>
      <c r="W147" s="98">
        <v>11.490280133741559</v>
      </c>
      <c r="DA147" s="63" t="s">
        <v>1876</v>
      </c>
    </row>
    <row r="148" spans="1:105" ht="12" customHeight="1" x14ac:dyDescent="0.25">
      <c r="A148" s="121" t="s">
        <v>55</v>
      </c>
      <c r="B148" s="122">
        <v>0.52966151878000933</v>
      </c>
      <c r="C148" s="122">
        <v>0.51293152066998537</v>
      </c>
      <c r="D148" s="122">
        <v>0.61121982207457715</v>
      </c>
      <c r="E148" s="122">
        <v>0.76900266991438748</v>
      </c>
      <c r="F148" s="122">
        <v>0.99467167147111024</v>
      </c>
      <c r="G148" s="122">
        <v>1.1800472727301674</v>
      </c>
      <c r="H148" s="122">
        <v>1.5721048999762626</v>
      </c>
      <c r="I148" s="122">
        <v>1.822013835003123</v>
      </c>
      <c r="J148" s="122">
        <v>2.3970489510828399</v>
      </c>
      <c r="K148" s="122">
        <v>2.8935335686173227</v>
      </c>
      <c r="L148" s="122">
        <v>3.5004659349790233</v>
      </c>
      <c r="M148" s="122">
        <v>4.615574038904672</v>
      </c>
      <c r="N148" s="122">
        <v>5.7985345681476028</v>
      </c>
      <c r="O148" s="122">
        <v>7.0942689752827075</v>
      </c>
      <c r="P148" s="122">
        <v>8.5269195334719221</v>
      </c>
      <c r="Q148" s="122">
        <v>10.063138776021098</v>
      </c>
      <c r="R148" s="122">
        <v>11.143740522041053</v>
      </c>
      <c r="S148" s="122">
        <v>12.383515055811042</v>
      </c>
      <c r="T148" s="122">
        <v>13.494832084655709</v>
      </c>
      <c r="U148" s="122">
        <v>14.318148613245832</v>
      </c>
      <c r="V148" s="122">
        <v>15.045255180938296</v>
      </c>
      <c r="W148" s="122">
        <v>16.468523474066981</v>
      </c>
      <c r="DA148" s="130" t="s">
        <v>1877</v>
      </c>
    </row>
    <row r="149" spans="1:105" ht="12" customHeight="1" x14ac:dyDescent="0.25">
      <c r="A149" s="97" t="s">
        <v>124</v>
      </c>
      <c r="B149" s="98">
        <v>7.0650476967300341E-2</v>
      </c>
      <c r="C149" s="98">
        <v>6.4963342469364374E-2</v>
      </c>
      <c r="D149" s="98">
        <v>8.9975023279273703E-2</v>
      </c>
      <c r="E149" s="98">
        <v>8.8874817952107901E-2</v>
      </c>
      <c r="F149" s="98">
        <v>9.3595184806818596E-2</v>
      </c>
      <c r="G149" s="98">
        <v>0.11720678218297303</v>
      </c>
      <c r="H149" s="98">
        <v>0.11085543928880096</v>
      </c>
      <c r="I149" s="98">
        <v>0.13540871052499021</v>
      </c>
      <c r="J149" s="98">
        <v>0.18551768135345656</v>
      </c>
      <c r="K149" s="98">
        <v>0.20226475905378929</v>
      </c>
      <c r="L149" s="98">
        <v>0.23014433957087524</v>
      </c>
      <c r="M149" s="98">
        <v>0.33716695219195947</v>
      </c>
      <c r="N149" s="98">
        <v>0.33529076105581712</v>
      </c>
      <c r="O149" s="98">
        <v>0.30821233053123048</v>
      </c>
      <c r="P149" s="98">
        <v>0.29629644517707854</v>
      </c>
      <c r="Q149" s="98">
        <v>0.57166691713512729</v>
      </c>
      <c r="R149" s="98">
        <v>0.61108447649185382</v>
      </c>
      <c r="S149" s="98">
        <v>0.74112428844809208</v>
      </c>
      <c r="T149" s="98">
        <v>0.75986099542823327</v>
      </c>
      <c r="U149" s="98">
        <v>0.8099286109936682</v>
      </c>
      <c r="V149" s="98">
        <v>0.52527227293559509</v>
      </c>
      <c r="W149" s="98">
        <v>0.80589162889080912</v>
      </c>
      <c r="DA149" s="63" t="s">
        <v>1878</v>
      </c>
    </row>
    <row r="150" spans="1:105" ht="12" customHeight="1" x14ac:dyDescent="0.25">
      <c r="A150" s="97" t="s">
        <v>123</v>
      </c>
      <c r="B150" s="98">
        <v>1.3586630186019299E-4</v>
      </c>
      <c r="C150" s="98">
        <v>1.2188747281715055E-4</v>
      </c>
      <c r="D150" s="98">
        <v>1.5709244593384297E-4</v>
      </c>
      <c r="E150" s="98">
        <v>1.4748561839022351E-4</v>
      </c>
      <c r="F150" s="98">
        <v>0</v>
      </c>
      <c r="G150" s="98">
        <v>0</v>
      </c>
      <c r="H150" s="98">
        <v>0</v>
      </c>
      <c r="I150" s="98">
        <v>0</v>
      </c>
      <c r="J150" s="98">
        <v>1.636938268355574E-4</v>
      </c>
      <c r="K150" s="98">
        <v>4.5105615325345422E-4</v>
      </c>
      <c r="L150" s="98">
        <v>7.2922574726430145E-4</v>
      </c>
      <c r="M150" s="98">
        <v>1.6175063912476581E-3</v>
      </c>
      <c r="N150" s="98">
        <v>1.7701585014122273E-3</v>
      </c>
      <c r="O150" s="98">
        <v>1.4581440407130512E-3</v>
      </c>
      <c r="P150" s="98">
        <v>1.1682556563705436E-3</v>
      </c>
      <c r="Q150" s="98">
        <v>2.3272293797178549E-3</v>
      </c>
      <c r="R150" s="98">
        <v>2.0490343719187449E-3</v>
      </c>
      <c r="S150" s="98">
        <v>2.394485053952726E-3</v>
      </c>
      <c r="T150" s="98">
        <v>2.2807898228187581E-3</v>
      </c>
      <c r="U150" s="98">
        <v>2.2436916945358675E-3</v>
      </c>
      <c r="V150" s="98">
        <v>1.3726696332881931E-3</v>
      </c>
      <c r="W150" s="98">
        <v>2.289464249691728E-3</v>
      </c>
      <c r="DA150" s="63" t="s">
        <v>1879</v>
      </c>
    </row>
    <row r="151" spans="1:105" ht="12" customHeight="1" x14ac:dyDescent="0.25">
      <c r="A151" s="100" t="s">
        <v>50</v>
      </c>
      <c r="B151" s="101">
        <v>4.6276467547188826E-5</v>
      </c>
      <c r="C151" s="101">
        <v>4.0486183375260409E-5</v>
      </c>
      <c r="D151" s="101">
        <v>5.881918331386747E-5</v>
      </c>
      <c r="E151" s="101">
        <v>6.828280064969156E-5</v>
      </c>
      <c r="F151" s="101">
        <v>0</v>
      </c>
      <c r="G151" s="101">
        <v>0</v>
      </c>
      <c r="H151" s="101">
        <v>0</v>
      </c>
      <c r="I151" s="101">
        <v>0</v>
      </c>
      <c r="J151" s="101">
        <v>6.0392884388723388E-5</v>
      </c>
      <c r="K151" s="101">
        <v>1.6113653066227E-4</v>
      </c>
      <c r="L151" s="101">
        <v>2.5204499020159502E-4</v>
      </c>
      <c r="M151" s="101">
        <v>5.7719234510706426E-4</v>
      </c>
      <c r="N151" s="101">
        <v>6.2194664994182438E-4</v>
      </c>
      <c r="O151" s="101">
        <v>5.0962270816067056E-4</v>
      </c>
      <c r="P151" s="101">
        <v>4.2716684477517671E-4</v>
      </c>
      <c r="Q151" s="101">
        <v>8.3995651137975407E-4</v>
      </c>
      <c r="R151" s="101">
        <v>7.2324653285197325E-4</v>
      </c>
      <c r="S151" s="101">
        <v>8.4775430921869475E-4</v>
      </c>
      <c r="T151" s="101">
        <v>8.1742011430944572E-4</v>
      </c>
      <c r="U151" s="101">
        <v>7.6245004041232368E-4</v>
      </c>
      <c r="V151" s="101">
        <v>4.6906648761876934E-4</v>
      </c>
      <c r="W151" s="101">
        <v>8.2019336343509212E-4</v>
      </c>
      <c r="DA151" s="131" t="s">
        <v>1880</v>
      </c>
    </row>
    <row r="152" spans="1:105" ht="12" customHeight="1" x14ac:dyDescent="0.25">
      <c r="A152" s="103" t="s">
        <v>52</v>
      </c>
      <c r="B152" s="104">
        <v>8.9589834313004153E-5</v>
      </c>
      <c r="C152" s="104">
        <v>8.1401289441890135E-5</v>
      </c>
      <c r="D152" s="104">
        <v>9.8273262619975516E-5</v>
      </c>
      <c r="E152" s="104">
        <v>7.9202817740531964E-5</v>
      </c>
      <c r="F152" s="104">
        <v>0</v>
      </c>
      <c r="G152" s="104">
        <v>0</v>
      </c>
      <c r="H152" s="104">
        <v>0</v>
      </c>
      <c r="I152" s="104">
        <v>0</v>
      </c>
      <c r="J152" s="104">
        <v>1.0330094244683402E-4</v>
      </c>
      <c r="K152" s="104">
        <v>2.899196225911842E-4</v>
      </c>
      <c r="L152" s="104">
        <v>4.7718075706270637E-4</v>
      </c>
      <c r="M152" s="104">
        <v>1.0403140461405938E-3</v>
      </c>
      <c r="N152" s="104">
        <v>1.1482118514704028E-3</v>
      </c>
      <c r="O152" s="104">
        <v>9.4852133255238062E-4</v>
      </c>
      <c r="P152" s="104">
        <v>7.4108881159536686E-4</v>
      </c>
      <c r="Q152" s="104">
        <v>1.4872728683381008E-3</v>
      </c>
      <c r="R152" s="104">
        <v>1.3257878390667717E-3</v>
      </c>
      <c r="S152" s="104">
        <v>1.5467307447340312E-3</v>
      </c>
      <c r="T152" s="104">
        <v>1.4633697085093124E-3</v>
      </c>
      <c r="U152" s="104">
        <v>1.4812416541235439E-3</v>
      </c>
      <c r="V152" s="104">
        <v>9.0360314566942379E-4</v>
      </c>
      <c r="W152" s="104">
        <v>1.4692708862566357E-3</v>
      </c>
      <c r="DA152" s="132" t="s">
        <v>1881</v>
      </c>
    </row>
    <row r="153" spans="1:105" ht="12" customHeight="1" x14ac:dyDescent="0.25">
      <c r="A153" s="106" t="s">
        <v>122</v>
      </c>
      <c r="B153" s="101">
        <v>0.3580437399281437</v>
      </c>
      <c r="C153" s="101">
        <v>0.34647780832741143</v>
      </c>
      <c r="D153" s="101">
        <v>0.40006450903130086</v>
      </c>
      <c r="E153" s="101">
        <v>0.51716434114335119</v>
      </c>
      <c r="F153" s="101">
        <v>0.68722865587900284</v>
      </c>
      <c r="G153" s="101">
        <v>0.80917440777969962</v>
      </c>
      <c r="H153" s="101">
        <v>1.1274282829922724</v>
      </c>
      <c r="I153" s="101">
        <v>1.2891408547239713</v>
      </c>
      <c r="J153" s="101">
        <v>1.6915711415891599</v>
      </c>
      <c r="K153" s="101">
        <v>1.9159565329113126</v>
      </c>
      <c r="L153" s="101">
        <v>2.3075848742762282</v>
      </c>
      <c r="M153" s="101">
        <v>2.8885307784504328</v>
      </c>
      <c r="N153" s="101">
        <v>3.5546979835625225</v>
      </c>
      <c r="O153" s="101">
        <v>4.4648260391790702</v>
      </c>
      <c r="P153" s="101">
        <v>5.432305999810481</v>
      </c>
      <c r="Q153" s="101">
        <v>6.3997919265926573</v>
      </c>
      <c r="R153" s="101">
        <v>7.1464714237174256</v>
      </c>
      <c r="S153" s="101">
        <v>7.8820137463507614</v>
      </c>
      <c r="T153" s="101">
        <v>8.6319505591567367</v>
      </c>
      <c r="U153" s="101">
        <v>9.3303184118037841</v>
      </c>
      <c r="V153" s="101">
        <v>10.108539368977468</v>
      </c>
      <c r="W153" s="101">
        <v>10.903397662592427</v>
      </c>
      <c r="DA153" s="131" t="s">
        <v>1882</v>
      </c>
    </row>
    <row r="154" spans="1:105" ht="12" customHeight="1" x14ac:dyDescent="0.25">
      <c r="A154" s="107" t="s">
        <v>121</v>
      </c>
      <c r="B154" s="104">
        <v>0.10083143558270516</v>
      </c>
      <c r="C154" s="104">
        <v>0.1013684824003924</v>
      </c>
      <c r="D154" s="104">
        <v>0.12102319731806879</v>
      </c>
      <c r="E154" s="104">
        <v>0.16281602520053823</v>
      </c>
      <c r="F154" s="104">
        <v>0.21384783078528882</v>
      </c>
      <c r="G154" s="104">
        <v>0.2536660827674948</v>
      </c>
      <c r="H154" s="104">
        <v>0.3338211776951891</v>
      </c>
      <c r="I154" s="104">
        <v>0.39746426975416149</v>
      </c>
      <c r="J154" s="104">
        <v>0.51979643431338796</v>
      </c>
      <c r="K154" s="104">
        <v>0.77486122049896711</v>
      </c>
      <c r="L154" s="104">
        <v>0.96200749538465535</v>
      </c>
      <c r="M154" s="104">
        <v>1.3882588018710327</v>
      </c>
      <c r="N154" s="104">
        <v>1.9067756650278511</v>
      </c>
      <c r="O154" s="104">
        <v>2.3197724615316946</v>
      </c>
      <c r="P154" s="104">
        <v>2.7971488328279919</v>
      </c>
      <c r="Q154" s="104">
        <v>3.0893527029135948</v>
      </c>
      <c r="R154" s="104">
        <v>3.3841355874598564</v>
      </c>
      <c r="S154" s="104">
        <v>3.7579825359582362</v>
      </c>
      <c r="T154" s="104">
        <v>4.1007397402479198</v>
      </c>
      <c r="U154" s="104">
        <v>4.175657898753844</v>
      </c>
      <c r="V154" s="104">
        <v>4.4100708693919461</v>
      </c>
      <c r="W154" s="104">
        <v>4.7569447183340525</v>
      </c>
      <c r="DA154" s="132" t="s">
        <v>1883</v>
      </c>
    </row>
    <row r="155" spans="1:105" ht="12" customHeight="1" x14ac:dyDescent="0.25">
      <c r="A155" s="108" t="s">
        <v>53</v>
      </c>
      <c r="B155" s="98">
        <v>3.4286655282956081E-2</v>
      </c>
      <c r="C155" s="98">
        <v>3.3665420439931919E-2</v>
      </c>
      <c r="D155" s="98">
        <v>4.514520425546386E-2</v>
      </c>
      <c r="E155" s="98">
        <v>7.5325395514290502E-2</v>
      </c>
      <c r="F155" s="98">
        <v>0.10413369610645963</v>
      </c>
      <c r="G155" s="98">
        <v>0.10827701067678366</v>
      </c>
      <c r="H155" s="98">
        <v>0.14634711955368157</v>
      </c>
      <c r="I155" s="98">
        <v>0.14424009893267595</v>
      </c>
      <c r="J155" s="98">
        <v>0.1919924504864928</v>
      </c>
      <c r="K155" s="98">
        <v>0.27792943038847751</v>
      </c>
      <c r="L155" s="98">
        <v>0.33371579911583321</v>
      </c>
      <c r="M155" s="98">
        <v>0.49428154668742752</v>
      </c>
      <c r="N155" s="98">
        <v>0.66833741783585443</v>
      </c>
      <c r="O155" s="98">
        <v>0.81096164266003357</v>
      </c>
      <c r="P155" s="98">
        <v>1.0245146099359022</v>
      </c>
      <c r="Q155" s="98">
        <v>1.1159071662723266</v>
      </c>
      <c r="R155" s="98">
        <v>1.1998420649772192</v>
      </c>
      <c r="S155" s="98">
        <v>1.338975206739828</v>
      </c>
      <c r="T155" s="98">
        <v>1.4788303729572279</v>
      </c>
      <c r="U155" s="98">
        <v>1.4204846953587962</v>
      </c>
      <c r="V155" s="98">
        <v>1.5061460830842257</v>
      </c>
      <c r="W155" s="98">
        <v>1.7034048234202588</v>
      </c>
      <c r="DA155" s="63" t="s">
        <v>1884</v>
      </c>
    </row>
    <row r="156" spans="1:105" ht="12" customHeight="1" x14ac:dyDescent="0.25">
      <c r="A156" s="108" t="s">
        <v>52</v>
      </c>
      <c r="B156" s="98">
        <v>6.6544780299749071E-2</v>
      </c>
      <c r="C156" s="98">
        <v>6.7703061960460484E-2</v>
      </c>
      <c r="D156" s="98">
        <v>7.5877993062604926E-2</v>
      </c>
      <c r="E156" s="98">
        <v>8.7490629686247726E-2</v>
      </c>
      <c r="F156" s="98">
        <v>0.10971413467882919</v>
      </c>
      <c r="G156" s="98">
        <v>0.14538907209071114</v>
      </c>
      <c r="H156" s="98">
        <v>0.18747405814150753</v>
      </c>
      <c r="I156" s="98">
        <v>0.25322417082148557</v>
      </c>
      <c r="J156" s="98">
        <v>0.32780398382689518</v>
      </c>
      <c r="K156" s="98">
        <v>0.49693179011048955</v>
      </c>
      <c r="L156" s="98">
        <v>0.6282916962688222</v>
      </c>
      <c r="M156" s="98">
        <v>0.89397725518360516</v>
      </c>
      <c r="N156" s="98">
        <v>1.2384382471919968</v>
      </c>
      <c r="O156" s="98">
        <v>1.5088108188716611</v>
      </c>
      <c r="P156" s="98">
        <v>1.7726342228920897</v>
      </c>
      <c r="Q156" s="98">
        <v>1.973445536641268</v>
      </c>
      <c r="R156" s="98">
        <v>2.184293522482637</v>
      </c>
      <c r="S156" s="98">
        <v>2.4190073292184082</v>
      </c>
      <c r="T156" s="98">
        <v>2.6219093672906917</v>
      </c>
      <c r="U156" s="98">
        <v>2.755173203395048</v>
      </c>
      <c r="V156" s="98">
        <v>2.9039247863077202</v>
      </c>
      <c r="W156" s="98">
        <v>3.053539894913794</v>
      </c>
      <c r="DA156" s="63" t="s">
        <v>1885</v>
      </c>
    </row>
    <row r="157" spans="1:105" ht="12" customHeight="1" x14ac:dyDescent="0.25">
      <c r="A157" s="121" t="s">
        <v>54</v>
      </c>
      <c r="B157" s="122">
        <v>0.18560276489360955</v>
      </c>
      <c r="C157" s="122">
        <v>0.20857799823184039</v>
      </c>
      <c r="D157" s="122">
        <v>0.22761855017388871</v>
      </c>
      <c r="E157" s="122">
        <v>0.30946417289434774</v>
      </c>
      <c r="F157" s="122">
        <v>0.35541227782563412</v>
      </c>
      <c r="G157" s="122">
        <v>0.44695762184672061</v>
      </c>
      <c r="H157" s="122">
        <v>0.52693467720803144</v>
      </c>
      <c r="I157" s="122">
        <v>0.62778133269918635</v>
      </c>
      <c r="J157" s="122">
        <v>0.79010569826966659</v>
      </c>
      <c r="K157" s="122">
        <v>0.76107181027831183</v>
      </c>
      <c r="L157" s="122">
        <v>0.87166787651020683</v>
      </c>
      <c r="M157" s="122">
        <v>1.1279628553831171</v>
      </c>
      <c r="N157" s="122">
        <v>1.4417434240353462</v>
      </c>
      <c r="O157" s="122">
        <v>1.7962916814092471</v>
      </c>
      <c r="P157" s="122">
        <v>2.2136667644305583</v>
      </c>
      <c r="Q157" s="122">
        <v>2.6078634791452502</v>
      </c>
      <c r="R157" s="122">
        <v>2.9457573949437892</v>
      </c>
      <c r="S157" s="122">
        <v>3.261751992212131</v>
      </c>
      <c r="T157" s="122">
        <v>3.5705085028718919</v>
      </c>
      <c r="U157" s="122">
        <v>3.8820144942185157</v>
      </c>
      <c r="V157" s="122">
        <v>5.5157788463400337</v>
      </c>
      <c r="W157" s="122">
        <v>5.5865477411914846</v>
      </c>
      <c r="DA157" s="130" t="s">
        <v>1886</v>
      </c>
    </row>
    <row r="158" spans="1:105" ht="12" customHeight="1" x14ac:dyDescent="0.25">
      <c r="A158" s="97" t="s">
        <v>50</v>
      </c>
      <c r="B158" s="98">
        <v>8.5389784661915061E-2</v>
      </c>
      <c r="C158" s="98">
        <v>8.882857332027505E-2</v>
      </c>
      <c r="D158" s="98">
        <v>0.11834772150046399</v>
      </c>
      <c r="E158" s="98">
        <v>9.9876699772992503E-2</v>
      </c>
      <c r="F158" s="98">
        <v>0.11346704878511421</v>
      </c>
      <c r="G158" s="98">
        <v>0.17325140455342194</v>
      </c>
      <c r="H158" s="98">
        <v>0.18710673284261381</v>
      </c>
      <c r="I158" s="98">
        <v>0.22604013163935582</v>
      </c>
      <c r="J158" s="98">
        <v>0.25929516631598681</v>
      </c>
      <c r="K158" s="98">
        <v>0.3457794599225345</v>
      </c>
      <c r="L158" s="98">
        <v>0.39061648930844506</v>
      </c>
      <c r="M158" s="98">
        <v>0.46961517155796817</v>
      </c>
      <c r="N158" s="98">
        <v>0.55786570012381764</v>
      </c>
      <c r="O158" s="98">
        <v>0.65632515127494861</v>
      </c>
      <c r="P158" s="98">
        <v>0.76675438493990455</v>
      </c>
      <c r="Q158" s="98">
        <v>0.85716217886583002</v>
      </c>
      <c r="R158" s="98">
        <v>0.96008911772181471</v>
      </c>
      <c r="S158" s="98">
        <v>1.0671382787529828</v>
      </c>
      <c r="T158" s="98">
        <v>1.1427841991941559</v>
      </c>
      <c r="U158" s="98">
        <v>1.1811716507138426</v>
      </c>
      <c r="V158" s="98">
        <v>1.7280235389603753</v>
      </c>
      <c r="W158" s="98">
        <v>1.645933973674425</v>
      </c>
      <c r="DA158" s="63" t="s">
        <v>1887</v>
      </c>
    </row>
    <row r="159" spans="1:105" ht="12" customHeight="1" x14ac:dyDescent="0.25">
      <c r="A159" s="109" t="s">
        <v>120</v>
      </c>
      <c r="B159" s="33">
        <v>0.10021298023169449</v>
      </c>
      <c r="C159" s="33">
        <v>0.11974942491156534</v>
      </c>
      <c r="D159" s="33">
        <v>0.10927082867342473</v>
      </c>
      <c r="E159" s="33">
        <v>0.20958747312135523</v>
      </c>
      <c r="F159" s="33">
        <v>0.24194522904051993</v>
      </c>
      <c r="G159" s="33">
        <v>0.27370621729329869</v>
      </c>
      <c r="H159" s="33">
        <v>0.33982794436541763</v>
      </c>
      <c r="I159" s="33">
        <v>0.40174120105983047</v>
      </c>
      <c r="J159" s="33">
        <v>0.53081053195367978</v>
      </c>
      <c r="K159" s="33">
        <v>0.41529235035577738</v>
      </c>
      <c r="L159" s="33">
        <v>0.48105138720176172</v>
      </c>
      <c r="M159" s="33">
        <v>0.65834768382514897</v>
      </c>
      <c r="N159" s="33">
        <v>0.88387772391152863</v>
      </c>
      <c r="O159" s="33">
        <v>1.1399665301342985</v>
      </c>
      <c r="P159" s="33">
        <v>1.4469123794906538</v>
      </c>
      <c r="Q159" s="33">
        <v>1.7507013002794201</v>
      </c>
      <c r="R159" s="33">
        <v>1.9856682772219747</v>
      </c>
      <c r="S159" s="33">
        <v>2.1946137134591481</v>
      </c>
      <c r="T159" s="33">
        <v>2.4277243036777358</v>
      </c>
      <c r="U159" s="33">
        <v>2.700842843504673</v>
      </c>
      <c r="V159" s="33">
        <v>3.7877553073796579</v>
      </c>
      <c r="W159" s="33">
        <v>3.9406137675170601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8.66894866695967</v>
      </c>
      <c r="C161" s="117">
        <f t="shared" si="54"/>
        <v>9.4478009735997297</v>
      </c>
      <c r="D161" s="117">
        <f t="shared" si="54"/>
        <v>10.815652785559257</v>
      </c>
      <c r="E161" s="117">
        <f t="shared" si="54"/>
        <v>13.845410395025606</v>
      </c>
      <c r="F161" s="117">
        <f t="shared" si="54"/>
        <v>13.510122057821379</v>
      </c>
      <c r="G161" s="117">
        <f t="shared" si="54"/>
        <v>12.797243432497309</v>
      </c>
      <c r="H161" s="117">
        <f t="shared" si="54"/>
        <v>12.949204928391614</v>
      </c>
      <c r="I161" s="117">
        <f t="shared" si="54"/>
        <v>11.530567608230177</v>
      </c>
      <c r="J161" s="117">
        <f t="shared" si="54"/>
        <v>14.216823676914242</v>
      </c>
      <c r="K161" s="117">
        <f t="shared" si="54"/>
        <v>14.793587165276564</v>
      </c>
      <c r="L161" s="117">
        <f t="shared" si="54"/>
        <v>14.749908272287021</v>
      </c>
      <c r="M161" s="117">
        <f t="shared" si="54"/>
        <v>12.935098873811894</v>
      </c>
      <c r="N161" s="117">
        <f t="shared" si="54"/>
        <v>12.573242562188536</v>
      </c>
      <c r="O161" s="117">
        <f t="shared" si="54"/>
        <v>12.994962164778523</v>
      </c>
      <c r="P161" s="117">
        <f t="shared" si="54"/>
        <v>14.392058720325887</v>
      </c>
      <c r="Q161" s="117">
        <f t="shared" si="54"/>
        <v>11.784395971365191</v>
      </c>
      <c r="R161" s="117">
        <f t="shared" ref="R161:V161" si="55">R162+R164+R166+R175</f>
        <v>10.982132172789669</v>
      </c>
      <c r="S161" s="117">
        <f t="shared" si="55"/>
        <v>12.65539435268062</v>
      </c>
      <c r="T161" s="117">
        <f t="shared" si="55"/>
        <v>15.222896701414321</v>
      </c>
      <c r="U161" s="117">
        <f t="shared" si="55"/>
        <v>22.007278041348108</v>
      </c>
      <c r="V161" s="117">
        <f t="shared" si="55"/>
        <v>28.707951122347175</v>
      </c>
      <c r="W161" s="117">
        <f t="shared" ref="W161" si="56">W162+W164+W166+W175</f>
        <v>30.455683221932791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6.7279388926817827</v>
      </c>
      <c r="C162" s="122">
        <f t="shared" si="57"/>
        <v>7.4149648454981216</v>
      </c>
      <c r="D162" s="122">
        <f t="shared" si="57"/>
        <v>8.3543696224221371</v>
      </c>
      <c r="E162" s="122">
        <f t="shared" si="57"/>
        <v>10.769154150066161</v>
      </c>
      <c r="F162" s="122">
        <f t="shared" si="57"/>
        <v>10.44769660756687</v>
      </c>
      <c r="G162" s="122">
        <f t="shared" si="57"/>
        <v>9.9152729120123908</v>
      </c>
      <c r="H162" s="122">
        <f t="shared" si="57"/>
        <v>9.9313038111707304</v>
      </c>
      <c r="I162" s="122">
        <f t="shared" si="57"/>
        <v>8.6299130848302248</v>
      </c>
      <c r="J162" s="122">
        <f t="shared" si="57"/>
        <v>10.886077014622991</v>
      </c>
      <c r="K162" s="122">
        <f t="shared" si="57"/>
        <v>11.470533234586577</v>
      </c>
      <c r="L162" s="122">
        <f t="shared" si="57"/>
        <v>11.513889240117228</v>
      </c>
      <c r="M162" s="122">
        <f t="shared" si="57"/>
        <v>9.7788545734550461</v>
      </c>
      <c r="N162" s="122">
        <f t="shared" si="57"/>
        <v>9.2882617566843564</v>
      </c>
      <c r="O162" s="122">
        <f t="shared" si="57"/>
        <v>9.6930470124788943</v>
      </c>
      <c r="P162" s="122">
        <f t="shared" si="57"/>
        <v>11.257654394383547</v>
      </c>
      <c r="Q162" s="122">
        <f t="shared" si="57"/>
        <v>8.1096907983673585</v>
      </c>
      <c r="R162" s="122">
        <f t="shared" si="57"/>
        <v>7.5199160631508901</v>
      </c>
      <c r="S162" s="122">
        <f t="shared" si="57"/>
        <v>8.4787821737004041</v>
      </c>
      <c r="T162" s="122">
        <f t="shared" si="57"/>
        <v>10.79832301600841</v>
      </c>
      <c r="U162" s="122">
        <f t="shared" si="57"/>
        <v>15.977346524131011</v>
      </c>
      <c r="V162" s="122">
        <f t="shared" si="57"/>
        <v>21.480137892866534</v>
      </c>
      <c r="W162" s="122">
        <f t="shared" si="57"/>
        <v>21.920059144412633</v>
      </c>
      <c r="DA162" s="130" t="s">
        <v>1890</v>
      </c>
    </row>
    <row r="163" spans="1:105" ht="12" customHeight="1" x14ac:dyDescent="0.25">
      <c r="A163" s="97" t="s">
        <v>53</v>
      </c>
      <c r="B163" s="33">
        <v>6.7279388926817827</v>
      </c>
      <c r="C163" s="33">
        <v>7.4149648454981216</v>
      </c>
      <c r="D163" s="33">
        <v>8.3543696224221371</v>
      </c>
      <c r="E163" s="33">
        <v>10.769154150066161</v>
      </c>
      <c r="F163" s="33">
        <v>10.44769660756687</v>
      </c>
      <c r="G163" s="33">
        <v>9.9152729120123908</v>
      </c>
      <c r="H163" s="33">
        <v>9.9313038111707304</v>
      </c>
      <c r="I163" s="33">
        <v>8.6299130848302248</v>
      </c>
      <c r="J163" s="33">
        <v>10.886077014622991</v>
      </c>
      <c r="K163" s="33">
        <v>11.470533234586577</v>
      </c>
      <c r="L163" s="33">
        <v>11.513889240117228</v>
      </c>
      <c r="M163" s="33">
        <v>9.7788545734550461</v>
      </c>
      <c r="N163" s="33">
        <v>9.2882617566843564</v>
      </c>
      <c r="O163" s="33">
        <v>9.6930470124788943</v>
      </c>
      <c r="P163" s="33">
        <v>11.257654394383547</v>
      </c>
      <c r="Q163" s="33">
        <v>8.1096907983673585</v>
      </c>
      <c r="R163" s="33">
        <v>7.5199160631508901</v>
      </c>
      <c r="S163" s="33">
        <v>8.4787821737004041</v>
      </c>
      <c r="T163" s="33">
        <v>10.79832301600841</v>
      </c>
      <c r="U163" s="33">
        <v>15.977346524131011</v>
      </c>
      <c r="V163" s="33">
        <v>21.480137892866534</v>
      </c>
      <c r="W163" s="33">
        <v>21.920059144412633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6.0109416576252885E-2</v>
      </c>
      <c r="C164" s="122">
        <f t="shared" si="58"/>
        <v>6.9634938941099359E-2</v>
      </c>
      <c r="D164" s="122">
        <f t="shared" si="58"/>
        <v>8.8017710858040943E-2</v>
      </c>
      <c r="E164" s="122">
        <f t="shared" si="58"/>
        <v>0.21402600705497679</v>
      </c>
      <c r="F164" s="122">
        <f t="shared" si="58"/>
        <v>0.130783301072735</v>
      </c>
      <c r="G164" s="122">
        <f t="shared" si="58"/>
        <v>0.15332905773556238</v>
      </c>
      <c r="H164" s="122">
        <f t="shared" si="58"/>
        <v>0.21165595654036742</v>
      </c>
      <c r="I164" s="122">
        <f t="shared" si="58"/>
        <v>0.21352347782081241</v>
      </c>
      <c r="J164" s="122">
        <f t="shared" si="58"/>
        <v>0.2493996219026004</v>
      </c>
      <c r="K164" s="122">
        <f t="shared" si="58"/>
        <v>0.30402032228967529</v>
      </c>
      <c r="L164" s="122">
        <f t="shared" si="58"/>
        <v>0.36923645496655177</v>
      </c>
      <c r="M164" s="122">
        <f t="shared" si="58"/>
        <v>0.33583567040002549</v>
      </c>
      <c r="N164" s="122">
        <f t="shared" si="58"/>
        <v>0.52852998927494343</v>
      </c>
      <c r="O164" s="122">
        <f t="shared" si="58"/>
        <v>0.50620090499990822</v>
      </c>
      <c r="P164" s="122">
        <f t="shared" si="58"/>
        <v>0.19952459021218286</v>
      </c>
      <c r="Q164" s="122">
        <f t="shared" si="58"/>
        <v>0.65926997762156536</v>
      </c>
      <c r="R164" s="122">
        <f t="shared" si="58"/>
        <v>0.42087491160737034</v>
      </c>
      <c r="S164" s="122">
        <f t="shared" si="58"/>
        <v>0.81174798679402338</v>
      </c>
      <c r="T164" s="122">
        <f t="shared" si="58"/>
        <v>0.76326347413027862</v>
      </c>
      <c r="U164" s="122">
        <f t="shared" si="58"/>
        <v>1.3595279898381456</v>
      </c>
      <c r="V164" s="122">
        <f t="shared" si="58"/>
        <v>1.2774456924138644</v>
      </c>
      <c r="W164" s="122">
        <f t="shared" si="58"/>
        <v>2.4146030355785983</v>
      </c>
      <c r="DA164" s="130" t="s">
        <v>1892</v>
      </c>
    </row>
    <row r="165" spans="1:105" ht="12" customHeight="1" x14ac:dyDescent="0.25">
      <c r="A165" s="97" t="s">
        <v>53</v>
      </c>
      <c r="B165" s="98">
        <v>6.0109416576252885E-2</v>
      </c>
      <c r="C165" s="98">
        <v>6.9634938941099359E-2</v>
      </c>
      <c r="D165" s="98">
        <v>8.8017710858040943E-2</v>
      </c>
      <c r="E165" s="98">
        <v>0.21402600705497679</v>
      </c>
      <c r="F165" s="98">
        <v>0.130783301072735</v>
      </c>
      <c r="G165" s="98">
        <v>0.15332905773556238</v>
      </c>
      <c r="H165" s="98">
        <v>0.21165595654036742</v>
      </c>
      <c r="I165" s="98">
        <v>0.21352347782081241</v>
      </c>
      <c r="J165" s="98">
        <v>0.2493996219026004</v>
      </c>
      <c r="K165" s="98">
        <v>0.30402032228967529</v>
      </c>
      <c r="L165" s="98">
        <v>0.36923645496655177</v>
      </c>
      <c r="M165" s="98">
        <v>0.33583567040002549</v>
      </c>
      <c r="N165" s="98">
        <v>0.52852998927494343</v>
      </c>
      <c r="O165" s="98">
        <v>0.50620090499990822</v>
      </c>
      <c r="P165" s="98">
        <v>0.19952459021218286</v>
      </c>
      <c r="Q165" s="98">
        <v>0.65926997762156536</v>
      </c>
      <c r="R165" s="98">
        <v>0.42087491160737034</v>
      </c>
      <c r="S165" s="98">
        <v>0.81174798679402338</v>
      </c>
      <c r="T165" s="98">
        <v>0.76326347413027862</v>
      </c>
      <c r="U165" s="98">
        <v>1.3595279898381456</v>
      </c>
      <c r="V165" s="98">
        <v>1.2774456924138644</v>
      </c>
      <c r="W165" s="98">
        <v>2.4146030355785983</v>
      </c>
      <c r="DA165" s="63" t="s">
        <v>1893</v>
      </c>
    </row>
    <row r="166" spans="1:105" ht="12" customHeight="1" x14ac:dyDescent="0.25">
      <c r="A166" s="121" t="s">
        <v>55</v>
      </c>
      <c r="B166" s="122">
        <v>1.3928274499170028</v>
      </c>
      <c r="C166" s="122">
        <v>1.3956694909812191</v>
      </c>
      <c r="D166" s="122">
        <v>1.7298866560304187</v>
      </c>
      <c r="E166" s="122">
        <v>2.0412378796217729</v>
      </c>
      <c r="F166" s="122">
        <v>2.1605991066829726</v>
      </c>
      <c r="G166" s="122">
        <v>1.9804123965666574</v>
      </c>
      <c r="H166" s="122">
        <v>2.1019452924002264</v>
      </c>
      <c r="I166" s="122">
        <v>1.999493462878758</v>
      </c>
      <c r="J166" s="122">
        <v>2.3174095930258565</v>
      </c>
      <c r="K166" s="122">
        <v>2.3926964682780683</v>
      </c>
      <c r="L166" s="122">
        <v>2.2972207350337421</v>
      </c>
      <c r="M166" s="122">
        <v>2.2685585719811345</v>
      </c>
      <c r="N166" s="122">
        <v>2.2094625681302236</v>
      </c>
      <c r="O166" s="122">
        <v>2.2319971119863311</v>
      </c>
      <c r="P166" s="122">
        <v>2.3315184007423904</v>
      </c>
      <c r="Q166" s="122">
        <v>2.3980820902493587</v>
      </c>
      <c r="R166" s="122">
        <v>2.4082752607828795</v>
      </c>
      <c r="S166" s="122">
        <v>2.6654028220074242</v>
      </c>
      <c r="T166" s="122">
        <v>2.8964763902018267</v>
      </c>
      <c r="U166" s="122">
        <v>3.6721426171924385</v>
      </c>
      <c r="V166" s="122">
        <v>4.3522147100790418</v>
      </c>
      <c r="W166" s="122">
        <v>4.5670679024598169</v>
      </c>
      <c r="DA166" s="130" t="s">
        <v>1894</v>
      </c>
    </row>
    <row r="167" spans="1:105" ht="12" customHeight="1" x14ac:dyDescent="0.25">
      <c r="A167" s="97" t="s">
        <v>124</v>
      </c>
      <c r="B167" s="98">
        <v>0.18572923464288379</v>
      </c>
      <c r="C167" s="98">
        <v>0.17709130705538348</v>
      </c>
      <c r="D167" s="98">
        <v>0.25436445696596788</v>
      </c>
      <c r="E167" s="98">
        <v>0.24054555115342222</v>
      </c>
      <c r="F167" s="98">
        <v>0.22409383661496904</v>
      </c>
      <c r="G167" s="98">
        <v>0.22531486745488899</v>
      </c>
      <c r="H167" s="98">
        <v>0.17613008911802014</v>
      </c>
      <c r="I167" s="98">
        <v>0.1717951148523813</v>
      </c>
      <c r="J167" s="98">
        <v>0.19640632093701402</v>
      </c>
      <c r="K167" s="98">
        <v>0.17414436131090946</v>
      </c>
      <c r="L167" s="98">
        <v>0.15576785908075322</v>
      </c>
      <c r="M167" s="98">
        <v>0.17525849968217927</v>
      </c>
      <c r="N167" s="98">
        <v>0.14642968511410376</v>
      </c>
      <c r="O167" s="98">
        <v>0.11335183115426732</v>
      </c>
      <c r="P167" s="98">
        <v>9.1667211640981808E-2</v>
      </c>
      <c r="Q167" s="98">
        <v>0.14481691070260547</v>
      </c>
      <c r="R167" s="98">
        <v>0.13423473907452574</v>
      </c>
      <c r="S167" s="98">
        <v>0.16077088534299272</v>
      </c>
      <c r="T167" s="98">
        <v>0.16223305251757572</v>
      </c>
      <c r="U167" s="98">
        <v>0.192841783021653</v>
      </c>
      <c r="V167" s="98">
        <v>0.13387043294216669</v>
      </c>
      <c r="W167" s="98">
        <v>0.19798161997302302</v>
      </c>
      <c r="DA167" s="63" t="s">
        <v>1895</v>
      </c>
    </row>
    <row r="168" spans="1:105" ht="12" customHeight="1" x14ac:dyDescent="0.25">
      <c r="A168" s="97" t="s">
        <v>123</v>
      </c>
      <c r="B168" s="98">
        <v>5.4346520744077195E-4</v>
      </c>
      <c r="C168" s="98">
        <v>3.6566241845145176E-4</v>
      </c>
      <c r="D168" s="98">
        <v>9.4188984466262132E-4</v>
      </c>
      <c r="E168" s="98">
        <v>7.368039180655284E-4</v>
      </c>
      <c r="F168" s="98">
        <v>7.2795482531983846E-4</v>
      </c>
      <c r="G168" s="98">
        <v>6.4194013946057701E-4</v>
      </c>
      <c r="H168" s="98">
        <v>4.2255641193543242E-4</v>
      </c>
      <c r="I168" s="98">
        <v>4.4023922276834569E-4</v>
      </c>
      <c r="J168" s="98">
        <v>4.9038871186212146E-4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1.5346575786217068E-4</v>
      </c>
      <c r="T168" s="98">
        <v>1.4662465217538077E-4</v>
      </c>
      <c r="U168" s="98">
        <v>4.7612951722622099E-4</v>
      </c>
      <c r="V168" s="98">
        <v>3.1333394054748267E-4</v>
      </c>
      <c r="W168" s="98">
        <v>4.5368438771293098E-4</v>
      </c>
      <c r="DA168" s="63" t="s">
        <v>1896</v>
      </c>
    </row>
    <row r="169" spans="1:105" ht="12" customHeight="1" x14ac:dyDescent="0.25">
      <c r="A169" s="100" t="s">
        <v>50</v>
      </c>
      <c r="B169" s="101">
        <v>1.8510587018875531E-4</v>
      </c>
      <c r="C169" s="101">
        <v>1.2145855012578123E-4</v>
      </c>
      <c r="D169" s="101">
        <v>3.5266617121750216E-4</v>
      </c>
      <c r="E169" s="101">
        <v>3.4112502360782816E-4</v>
      </c>
      <c r="F169" s="101">
        <v>3.5438549460229361E-4</v>
      </c>
      <c r="G169" s="101">
        <v>2.7426930263625064E-4</v>
      </c>
      <c r="H169" s="101">
        <v>1.8514670411751822E-4</v>
      </c>
      <c r="I169" s="101">
        <v>1.5977367376506792E-4</v>
      </c>
      <c r="J169" s="101">
        <v>1.8092306444014863E-4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5.4333710427802303E-5</v>
      </c>
      <c r="T169" s="101">
        <v>5.2549313725742021E-5</v>
      </c>
      <c r="U169" s="101">
        <v>1.617980627796227E-4</v>
      </c>
      <c r="V169" s="101">
        <v>1.0707197666512272E-4</v>
      </c>
      <c r="W169" s="101">
        <v>1.6253100433709022E-4</v>
      </c>
      <c r="DA169" s="131" t="s">
        <v>1897</v>
      </c>
    </row>
    <row r="170" spans="1:105" ht="12" customHeight="1" x14ac:dyDescent="0.25">
      <c r="A170" s="103" t="s">
        <v>52</v>
      </c>
      <c r="B170" s="104">
        <v>3.5835933725201661E-4</v>
      </c>
      <c r="C170" s="104">
        <v>2.442038683256705E-4</v>
      </c>
      <c r="D170" s="104">
        <v>5.8922367344511916E-4</v>
      </c>
      <c r="E170" s="104">
        <v>3.9567889445770018E-4</v>
      </c>
      <c r="F170" s="104">
        <v>3.7356933071754485E-4</v>
      </c>
      <c r="G170" s="104">
        <v>3.6767083682432637E-4</v>
      </c>
      <c r="H170" s="104">
        <v>2.374097078179142E-4</v>
      </c>
      <c r="I170" s="104">
        <v>2.8046554900327777E-4</v>
      </c>
      <c r="J170" s="104">
        <v>3.0946564742197284E-4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9.4075338449638754E-5</v>
      </c>
      <c r="U170" s="104">
        <v>3.143314544465983E-4</v>
      </c>
      <c r="V170" s="104">
        <v>2.0626196388235995E-4</v>
      </c>
      <c r="W170" s="104">
        <v>2.9115338337584078E-4</v>
      </c>
      <c r="DA170" s="132" t="s">
        <v>1898</v>
      </c>
    </row>
    <row r="171" spans="1:105" ht="12" customHeight="1" x14ac:dyDescent="0.25">
      <c r="A171" s="106" t="s">
        <v>122</v>
      </c>
      <c r="B171" s="101">
        <v>0.94157605577426895</v>
      </c>
      <c r="C171" s="101">
        <v>0.94136616192545552</v>
      </c>
      <c r="D171" s="101">
        <v>1.1306642983247266</v>
      </c>
      <c r="E171" s="101">
        <v>1.3700623050756096</v>
      </c>
      <c r="F171" s="101">
        <v>1.4728731827385788</v>
      </c>
      <c r="G171" s="101">
        <v>1.3317136058003647</v>
      </c>
      <c r="H171" s="101">
        <v>1.4707894801441803</v>
      </c>
      <c r="I171" s="101">
        <v>1.3903759119064913</v>
      </c>
      <c r="J171" s="101">
        <v>1.6177522293254307</v>
      </c>
      <c r="K171" s="101">
        <v>1.6001944480843118</v>
      </c>
      <c r="L171" s="101">
        <v>1.5254422060202733</v>
      </c>
      <c r="M171" s="101">
        <v>1.4528988753960945</v>
      </c>
      <c r="N171" s="101">
        <v>1.3843493621400604</v>
      </c>
      <c r="O171" s="101">
        <v>1.4098515195068952</v>
      </c>
      <c r="P171" s="101">
        <v>1.4824654115333085</v>
      </c>
      <c r="Q171" s="101">
        <v>1.5077520752516562</v>
      </c>
      <c r="R171" s="101">
        <v>1.5305159034854827</v>
      </c>
      <c r="S171" s="101">
        <v>1.6899281663449215</v>
      </c>
      <c r="T171" s="101">
        <v>1.8446104799867415</v>
      </c>
      <c r="U171" s="101">
        <v>2.4161685562825976</v>
      </c>
      <c r="V171" s="101">
        <v>2.950174072816754</v>
      </c>
      <c r="W171" s="101">
        <v>3.0560727421559548</v>
      </c>
      <c r="DA171" s="131" t="s">
        <v>1899</v>
      </c>
    </row>
    <row r="172" spans="1:105" ht="12" customHeight="1" x14ac:dyDescent="0.25">
      <c r="A172" s="107" t="s">
        <v>121</v>
      </c>
      <c r="B172" s="104">
        <v>0.26497869429240928</v>
      </c>
      <c r="C172" s="104">
        <v>0.2768463595819286</v>
      </c>
      <c r="D172" s="104">
        <v>0.34391601089506163</v>
      </c>
      <c r="E172" s="104">
        <v>0.42989321947467574</v>
      </c>
      <c r="F172" s="104">
        <v>0.46290413250410484</v>
      </c>
      <c r="G172" s="104">
        <v>0.42274198317194295</v>
      </c>
      <c r="H172" s="104">
        <v>0.45460316672609047</v>
      </c>
      <c r="I172" s="104">
        <v>0.43688219689711705</v>
      </c>
      <c r="J172" s="104">
        <v>0.50276065405154979</v>
      </c>
      <c r="K172" s="104">
        <v>0.61835765888284699</v>
      </c>
      <c r="L172" s="104">
        <v>0.61601066993271558</v>
      </c>
      <c r="M172" s="104">
        <v>0.64040119690286079</v>
      </c>
      <c r="N172" s="104">
        <v>0.67868352087605921</v>
      </c>
      <c r="O172" s="104">
        <v>0.70879376132516847</v>
      </c>
      <c r="P172" s="104">
        <v>0.75738577756810033</v>
      </c>
      <c r="Q172" s="104">
        <v>0.74551310429509732</v>
      </c>
      <c r="R172" s="104">
        <v>0.74352461822287119</v>
      </c>
      <c r="S172" s="104">
        <v>0.81455030456164779</v>
      </c>
      <c r="T172" s="104">
        <v>0.88948623304533392</v>
      </c>
      <c r="U172" s="104">
        <v>1.0626561483709616</v>
      </c>
      <c r="V172" s="104">
        <v>1.2678568703795741</v>
      </c>
      <c r="W172" s="104">
        <v>1.3125598559431257</v>
      </c>
      <c r="DA172" s="132" t="s">
        <v>1900</v>
      </c>
    </row>
    <row r="173" spans="1:105" ht="12" customHeight="1" x14ac:dyDescent="0.25">
      <c r="A173" s="108" t="s">
        <v>53</v>
      </c>
      <c r="B173" s="98">
        <v>9.0103181572572577E-2</v>
      </c>
      <c r="C173" s="98">
        <v>9.1943263545929577E-2</v>
      </c>
      <c r="D173" s="98">
        <v>0.12829076493307812</v>
      </c>
      <c r="E173" s="98">
        <v>0.19888629971132957</v>
      </c>
      <c r="F173" s="98">
        <v>0.22541223861655774</v>
      </c>
      <c r="G173" s="98">
        <v>0.18044682097838041</v>
      </c>
      <c r="H173" s="98">
        <v>0.19929791288164944</v>
      </c>
      <c r="I173" s="98">
        <v>0.1585448959760368</v>
      </c>
      <c r="J173" s="98">
        <v>0.18570010028455239</v>
      </c>
      <c r="K173" s="98">
        <v>0.22179428698082754</v>
      </c>
      <c r="L173" s="98">
        <v>0.21369115517990686</v>
      </c>
      <c r="M173" s="98">
        <v>0.22801115590191787</v>
      </c>
      <c r="N173" s="98">
        <v>0.23788304003944072</v>
      </c>
      <c r="O173" s="98">
        <v>0.24778488516581124</v>
      </c>
      <c r="P173" s="98">
        <v>0.27740847586278522</v>
      </c>
      <c r="Q173" s="98">
        <v>0.26928728948566905</v>
      </c>
      <c r="R173" s="98">
        <v>0.26361594866225491</v>
      </c>
      <c r="S173" s="98">
        <v>0.29022558035180412</v>
      </c>
      <c r="T173" s="98">
        <v>0.32077121228747529</v>
      </c>
      <c r="U173" s="98">
        <v>0.36149675854441038</v>
      </c>
      <c r="V173" s="98">
        <v>0.43300384864266528</v>
      </c>
      <c r="W173" s="98">
        <v>0.47001193455624751</v>
      </c>
      <c r="DA173" s="63" t="s">
        <v>1901</v>
      </c>
    </row>
    <row r="174" spans="1:105" ht="12" customHeight="1" x14ac:dyDescent="0.25">
      <c r="A174" s="115" t="s">
        <v>52</v>
      </c>
      <c r="B174" s="33">
        <v>0.17487551271983667</v>
      </c>
      <c r="C174" s="33">
        <v>0.18490309603599905</v>
      </c>
      <c r="D174" s="33">
        <v>0.21562524596198354</v>
      </c>
      <c r="E174" s="33">
        <v>0.23100691976334614</v>
      </c>
      <c r="F174" s="33">
        <v>0.2374918938875471</v>
      </c>
      <c r="G174" s="33">
        <v>0.24229516219356254</v>
      </c>
      <c r="H174" s="33">
        <v>0.25530525384444103</v>
      </c>
      <c r="I174" s="33">
        <v>0.27833730092108022</v>
      </c>
      <c r="J174" s="33">
        <v>0.31706055376699743</v>
      </c>
      <c r="K174" s="33">
        <v>0.39656337190201951</v>
      </c>
      <c r="L174" s="33">
        <v>0.40231951475280875</v>
      </c>
      <c r="M174" s="33">
        <v>0.41239004100094295</v>
      </c>
      <c r="N174" s="33">
        <v>0.44080048083661849</v>
      </c>
      <c r="O174" s="33">
        <v>0.46100887615935721</v>
      </c>
      <c r="P174" s="33">
        <v>0.47997730170531505</v>
      </c>
      <c r="Q174" s="33">
        <v>0.47622581480942827</v>
      </c>
      <c r="R174" s="33">
        <v>0.47990866956061634</v>
      </c>
      <c r="S174" s="33">
        <v>0.52432472420984366</v>
      </c>
      <c r="T174" s="33">
        <v>0.56871502075785862</v>
      </c>
      <c r="U174" s="33">
        <v>0.70115938982655124</v>
      </c>
      <c r="V174" s="33">
        <v>0.83485302173690878</v>
      </c>
      <c r="W174" s="33">
        <v>0.84254792138687817</v>
      </c>
      <c r="DA174" s="60" t="s">
        <v>1902</v>
      </c>
    </row>
    <row r="175" spans="1:105" ht="12" customHeight="1" x14ac:dyDescent="0.25">
      <c r="A175" s="121" t="s">
        <v>54</v>
      </c>
      <c r="B175" s="122">
        <v>0.48807290778463264</v>
      </c>
      <c r="C175" s="122">
        <v>0.56753169817928839</v>
      </c>
      <c r="D175" s="122">
        <v>0.64337879624866012</v>
      </c>
      <c r="E175" s="122">
        <v>0.82099235828269534</v>
      </c>
      <c r="F175" s="122">
        <v>0.77104304249879951</v>
      </c>
      <c r="G175" s="122">
        <v>0.74822906618269891</v>
      </c>
      <c r="H175" s="122">
        <v>0.70429986828028945</v>
      </c>
      <c r="I175" s="122">
        <v>0.68763758270038022</v>
      </c>
      <c r="J175" s="122">
        <v>0.76393744736279157</v>
      </c>
      <c r="K175" s="122">
        <v>0.62633714012224351</v>
      </c>
      <c r="L175" s="122">
        <v>0.56956184216949857</v>
      </c>
      <c r="M175" s="122">
        <v>0.55185005797568842</v>
      </c>
      <c r="N175" s="122">
        <v>0.54698824809901259</v>
      </c>
      <c r="O175" s="122">
        <v>0.56371713531338952</v>
      </c>
      <c r="P175" s="122">
        <v>0.60336133498776479</v>
      </c>
      <c r="Q175" s="122">
        <v>0.61735310512690744</v>
      </c>
      <c r="R175" s="122">
        <v>0.63306593724852833</v>
      </c>
      <c r="S175" s="122">
        <v>0.6994613701787693</v>
      </c>
      <c r="T175" s="122">
        <v>0.76483382107380549</v>
      </c>
      <c r="U175" s="122">
        <v>0.99826091018651397</v>
      </c>
      <c r="V175" s="122">
        <v>1.5981528269877372</v>
      </c>
      <c r="W175" s="122">
        <v>1.5539531394817436</v>
      </c>
      <c r="DA175" s="130" t="s">
        <v>1903</v>
      </c>
    </row>
    <row r="176" spans="1:105" ht="12" customHeight="1" x14ac:dyDescent="0.25">
      <c r="A176" s="97" t="s">
        <v>50</v>
      </c>
      <c r="B176" s="98">
        <v>0.22456762136306579</v>
      </c>
      <c r="C176" s="98">
        <v>0.2410162883185516</v>
      </c>
      <c r="D176" s="98">
        <v>0.33271088259113496</v>
      </c>
      <c r="E176" s="98">
        <v>0.2668793451961442</v>
      </c>
      <c r="F176" s="98">
        <v>0.25500683744540992</v>
      </c>
      <c r="G176" s="98">
        <v>0.28899296787313855</v>
      </c>
      <c r="H176" s="98">
        <v>0.24684720238544128</v>
      </c>
      <c r="I176" s="98">
        <v>0.23919300683282951</v>
      </c>
      <c r="J176" s="98">
        <v>0.24200580455429938</v>
      </c>
      <c r="K176" s="98">
        <v>0.27344623101163468</v>
      </c>
      <c r="L176" s="98">
        <v>0.25076712254922034</v>
      </c>
      <c r="M176" s="98">
        <v>0.23394916175103234</v>
      </c>
      <c r="N176" s="98">
        <v>0.22754351206379789</v>
      </c>
      <c r="O176" s="98">
        <v>0.22508100872916872</v>
      </c>
      <c r="P176" s="98">
        <v>0.22815972793407893</v>
      </c>
      <c r="Q176" s="98">
        <v>0.21874692750367603</v>
      </c>
      <c r="R176" s="98">
        <v>0.21461542943841835</v>
      </c>
      <c r="S176" s="98">
        <v>0.23199670796590344</v>
      </c>
      <c r="T176" s="98">
        <v>0.24678907512721984</v>
      </c>
      <c r="U176" s="98">
        <v>0.29776513241251457</v>
      </c>
      <c r="V176" s="98">
        <v>0.49031819947536814</v>
      </c>
      <c r="W176" s="98">
        <v>0.45178767282589605</v>
      </c>
      <c r="DA176" s="63" t="s">
        <v>1904</v>
      </c>
    </row>
    <row r="177" spans="1:105" ht="12" customHeight="1" x14ac:dyDescent="0.25">
      <c r="A177" s="109" t="s">
        <v>120</v>
      </c>
      <c r="B177" s="33">
        <v>0.26350528642156684</v>
      </c>
      <c r="C177" s="33">
        <v>0.32651540986073674</v>
      </c>
      <c r="D177" s="33">
        <v>0.31066791365752511</v>
      </c>
      <c r="E177" s="33">
        <v>0.55411301308655114</v>
      </c>
      <c r="F177" s="33">
        <v>0.51603620505338965</v>
      </c>
      <c r="G177" s="33">
        <v>0.45923609830956041</v>
      </c>
      <c r="H177" s="33">
        <v>0.45745266589484812</v>
      </c>
      <c r="I177" s="33">
        <v>0.44844457586755077</v>
      </c>
      <c r="J177" s="33">
        <v>0.52193164280849225</v>
      </c>
      <c r="K177" s="33">
        <v>0.35289090911060883</v>
      </c>
      <c r="L177" s="33">
        <v>0.31879471962027828</v>
      </c>
      <c r="M177" s="33">
        <v>0.31790089622465612</v>
      </c>
      <c r="N177" s="33">
        <v>0.31944473603521467</v>
      </c>
      <c r="O177" s="33">
        <v>0.33863612658422082</v>
      </c>
      <c r="P177" s="33">
        <v>0.37520160705368588</v>
      </c>
      <c r="Q177" s="33">
        <v>0.39860617762323136</v>
      </c>
      <c r="R177" s="33">
        <v>0.41845050781010995</v>
      </c>
      <c r="S177" s="33">
        <v>0.46746466221286592</v>
      </c>
      <c r="T177" s="33">
        <v>0.51804474594658567</v>
      </c>
      <c r="U177" s="33">
        <v>0.70049577777399941</v>
      </c>
      <c r="V177" s="33">
        <v>1.1078346275123689</v>
      </c>
      <c r="W177" s="33">
        <v>1.1021654666558476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0.52187458667507214</v>
      </c>
      <c r="C24" s="119">
        <f>IF(RES_hhdet_tes!C24=0,"",RES_hhdet_tes!C24/RES_hhdet_fec!C24)</f>
        <v>0.52874651232679681</v>
      </c>
      <c r="D24" s="119">
        <f>IF(RES_hhdet_tes!D24=0,"",RES_hhdet_tes!D24/RES_hhdet_fec!D24)</f>
        <v>0.53064814320027887</v>
      </c>
      <c r="E24" s="119">
        <f>IF(RES_hhdet_tes!E24=0,"",RES_hhdet_tes!E24/RES_hhdet_fec!E24)</f>
        <v>0.53433698554145415</v>
      </c>
      <c r="F24" s="119">
        <f>IF(RES_hhdet_tes!F24=0,"",RES_hhdet_tes!F24/RES_hhdet_fec!F24)</f>
        <v>0.54372307385729324</v>
      </c>
      <c r="G24" s="119">
        <f>IF(RES_hhdet_tes!G24=0,"",RES_hhdet_tes!G24/RES_hhdet_fec!G24)</f>
        <v>0.5427197213961894</v>
      </c>
      <c r="H24" s="119">
        <f>IF(RES_hhdet_tes!H24=0,"",RES_hhdet_tes!H24/RES_hhdet_fec!H24)</f>
        <v>0.55452740358219776</v>
      </c>
      <c r="I24" s="119">
        <f>IF(RES_hhdet_tes!I24=0,"",RES_hhdet_tes!I24/RES_hhdet_fec!I24)</f>
        <v>0.55545127959774943</v>
      </c>
      <c r="J24" s="119">
        <f>IF(RES_hhdet_tes!J24=0,"",RES_hhdet_tes!J24/RES_hhdet_fec!J24)</f>
        <v>0.55709242611800747</v>
      </c>
      <c r="K24" s="119">
        <f>IF(RES_hhdet_tes!K24=0,"",RES_hhdet_tes!K24/RES_hhdet_fec!K24)</f>
        <v>0.57383709588668519</v>
      </c>
      <c r="L24" s="119">
        <f>IF(RES_hhdet_tes!L24=0,"",RES_hhdet_tes!L24/RES_hhdet_fec!L24)</f>
        <v>0.58318289414565005</v>
      </c>
      <c r="M24" s="119">
        <f>IF(RES_hhdet_tes!M24=0,"",RES_hhdet_tes!M24/RES_hhdet_fec!M24)</f>
        <v>0.59409441470940172</v>
      </c>
      <c r="N24" s="119">
        <f>IF(RES_hhdet_tes!N24=0,"",RES_hhdet_tes!N24/RES_hhdet_fec!N24)</f>
        <v>0.61267649822685732</v>
      </c>
      <c r="O24" s="119">
        <f>IF(RES_hhdet_tes!O24=0,"",RES_hhdet_tes!O24/RES_hhdet_fec!O24)</f>
        <v>0.63877082226949999</v>
      </c>
      <c r="P24" s="119">
        <f>IF(RES_hhdet_tes!P24=0,"",RES_hhdet_tes!P24/RES_hhdet_fec!P24)</f>
        <v>0.65186282493769043</v>
      </c>
      <c r="Q24" s="119">
        <f>IF(RES_hhdet_tes!Q24=0,"",RES_hhdet_tes!Q24/RES_hhdet_fec!Q24)</f>
        <v>0.65080283202668221</v>
      </c>
      <c r="R24" s="119">
        <f>IF(RES_hhdet_tes!R24=0,"",RES_hhdet_tes!R24/RES_hhdet_fec!R24)</f>
        <v>0.65996793683239263</v>
      </c>
      <c r="S24" s="119">
        <f>IF(RES_hhdet_tes!S24=0,"",RES_hhdet_tes!S24/RES_hhdet_fec!S24)</f>
        <v>0.68133191745850286</v>
      </c>
      <c r="T24" s="119">
        <f>IF(RES_hhdet_tes!T24=0,"",RES_hhdet_tes!T24/RES_hhdet_fec!T24)</f>
        <v>0.69518856176441424</v>
      </c>
      <c r="U24" s="119">
        <f>IF(RES_hhdet_tes!U24=0,"",RES_hhdet_tes!U24/RES_hhdet_fec!U24)</f>
        <v>0.70625849929609918</v>
      </c>
      <c r="V24" s="119">
        <f>IF(RES_hhdet_tes!V24=0,"",RES_hhdet_tes!V24/RES_hhdet_fec!V24)</f>
        <v>0.71406808346665651</v>
      </c>
      <c r="W24" s="119">
        <f>IF(RES_hhdet_tes!W24=0,"",RES_hhdet_tes!W24/RES_hhdet_fec!W24)</f>
        <v>0.71164253564439628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0.48750135857190979</v>
      </c>
      <c r="C25" s="124">
        <f>IF(RES_hhdet_tes!C25=0,"",RES_hhdet_tes!C25/RES_hhdet_fec!C25)</f>
        <v>0.49344138647911479</v>
      </c>
      <c r="D25" s="124">
        <f>IF(RES_hhdet_tes!D25=0,"",RES_hhdet_tes!D25/RES_hhdet_fec!D25)</f>
        <v>0.49947745432720747</v>
      </c>
      <c r="E25" s="124">
        <f>IF(RES_hhdet_tes!E25=0,"",RES_hhdet_tes!E25/RES_hhdet_fec!E25)</f>
        <v>0.50537693415766272</v>
      </c>
      <c r="F25" s="124">
        <f>IF(RES_hhdet_tes!F25=0,"",RES_hhdet_tes!F25/RES_hhdet_fec!F25)</f>
        <v>0.51087689393977354</v>
      </c>
      <c r="G25" s="124">
        <f>IF(RES_hhdet_tes!G25=0,"",RES_hhdet_tes!G25/RES_hhdet_fec!G25)</f>
        <v>0.51259680066879809</v>
      </c>
      <c r="H25" s="124">
        <f>IF(RES_hhdet_tes!H25=0,"",RES_hhdet_tes!H25/RES_hhdet_fec!H25)</f>
        <v>0.51446577341684363</v>
      </c>
      <c r="I25" s="124">
        <f>IF(RES_hhdet_tes!I25=0,"",RES_hhdet_tes!I25/RES_hhdet_fec!I25)</f>
        <v>0.5189623911875505</v>
      </c>
      <c r="J25" s="124">
        <f>IF(RES_hhdet_tes!J25=0,"",RES_hhdet_tes!J25/RES_hhdet_fec!J25)</f>
        <v>0.52851471612921497</v>
      </c>
      <c r="K25" s="124">
        <f>IF(RES_hhdet_tes!K25=0,"",RES_hhdet_tes!K25/RES_hhdet_fec!K25)</f>
        <v>0.53800879167634774</v>
      </c>
      <c r="L25" s="124">
        <f>IF(RES_hhdet_tes!L25=0,"",RES_hhdet_tes!L25/RES_hhdet_fec!L25)</f>
        <v>0.54943493872910865</v>
      </c>
      <c r="M25" s="124">
        <f>IF(RES_hhdet_tes!M25=0,"",RES_hhdet_tes!M25/RES_hhdet_fec!M25)</f>
        <v>0.5641378223398289</v>
      </c>
      <c r="N25" s="124">
        <f>IF(RES_hhdet_tes!N25=0,"",RES_hhdet_tes!N25/RES_hhdet_fec!N25)</f>
        <v>0.57888718638578618</v>
      </c>
      <c r="O25" s="124">
        <f>IF(RES_hhdet_tes!O25=0,"",RES_hhdet_tes!O25/RES_hhdet_fec!O25)</f>
        <v>0.5986553539259335</v>
      </c>
      <c r="P25" s="124">
        <f>IF(RES_hhdet_tes!P25=0,"",RES_hhdet_tes!P25/RES_hhdet_fec!P25)</f>
        <v>0.60433405973780341</v>
      </c>
      <c r="Q25" s="124">
        <f>IF(RES_hhdet_tes!Q25=0,"",RES_hhdet_tes!Q25/RES_hhdet_fec!Q25)</f>
        <v>0.61483167525470439</v>
      </c>
      <c r="R25" s="124">
        <f>IF(RES_hhdet_tes!R25=0,"",RES_hhdet_tes!R25/RES_hhdet_fec!R25)</f>
        <v>0.62867115435951859</v>
      </c>
      <c r="S25" s="124">
        <f>IF(RES_hhdet_tes!S25=0,"",RES_hhdet_tes!S25/RES_hhdet_fec!S25)</f>
        <v>0.64363206668808515</v>
      </c>
      <c r="T25" s="124">
        <f>IF(RES_hhdet_tes!T25=0,"",RES_hhdet_tes!T25/RES_hhdet_fec!T25)</f>
        <v>0.65661469579045539</v>
      </c>
      <c r="U25" s="124">
        <f>IF(RES_hhdet_tes!U25=0,"",RES_hhdet_tes!U25/RES_hhdet_fec!U25)</f>
        <v>0.66274885968504527</v>
      </c>
      <c r="V25" s="124">
        <f>IF(RES_hhdet_tes!V25=0,"",RES_hhdet_tes!V25/RES_hhdet_fec!V25)</f>
        <v>0.6674284993641425</v>
      </c>
      <c r="W25" s="124">
        <f>IF(RES_hhdet_tes!W25=0,"",RES_hhdet_tes!W25/RES_hhdet_fec!W25)</f>
        <v>0.67082717426720651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0.48137062541819697</v>
      </c>
      <c r="C26" s="111">
        <f>IF(RES_hhdet_tes!C26=0,"",RES_hhdet_tes!C26/RES_hhdet_fec!C26)</f>
        <v>0.48747470719066038</v>
      </c>
      <c r="D26" s="111">
        <f>IF(RES_hhdet_tes!D26=0,"",RES_hhdet_tes!D26/RES_hhdet_fec!D26)</f>
        <v>0.49358326786561629</v>
      </c>
      <c r="E26" s="111">
        <f>IF(RES_hhdet_tes!E26=0,"",RES_hhdet_tes!E26/RES_hhdet_fec!E26)</f>
        <v>0.49951897273356627</v>
      </c>
      <c r="F26" s="111">
        <f>IF(RES_hhdet_tes!F26=0,"",RES_hhdet_tes!F26/RES_hhdet_fec!F26)</f>
        <v>0.5050790027279507</v>
      </c>
      <c r="G26" s="111">
        <f>IF(RES_hhdet_tes!G26=0,"",RES_hhdet_tes!G26/RES_hhdet_fec!G26)</f>
        <v>0.50701591187726458</v>
      </c>
      <c r="H26" s="111">
        <f>IF(RES_hhdet_tes!H26=0,"",RES_hhdet_tes!H26/RES_hhdet_fec!H26)</f>
        <v>0.50892548091839396</v>
      </c>
      <c r="I26" s="111">
        <f>IF(RES_hhdet_tes!I26=0,"",RES_hhdet_tes!I26/RES_hhdet_fec!I26)</f>
        <v>0.51360820191170919</v>
      </c>
      <c r="J26" s="111">
        <f>IF(RES_hhdet_tes!J26=0,"",RES_hhdet_tes!J26/RES_hhdet_fec!J26)</f>
        <v>0.52316189502588228</v>
      </c>
      <c r="K26" s="111">
        <f>IF(RES_hhdet_tes!K26=0,"",RES_hhdet_tes!K26/RES_hhdet_fec!K26)</f>
        <v>0.53271601795998091</v>
      </c>
      <c r="L26" s="111">
        <f>IF(RES_hhdet_tes!L26=0,"",RES_hhdet_tes!L26/RES_hhdet_fec!L26)</f>
        <v>0.54422636584814221</v>
      </c>
      <c r="M26" s="111">
        <f>IF(RES_hhdet_tes!M26=0,"",RES_hhdet_tes!M26/RES_hhdet_fec!M26)</f>
        <v>0.55902539300368959</v>
      </c>
      <c r="N26" s="111">
        <f>IF(RES_hhdet_tes!N26=0,"",RES_hhdet_tes!N26/RES_hhdet_fec!N26)</f>
        <v>0.57388650119911999</v>
      </c>
      <c r="O26" s="111">
        <f>IF(RES_hhdet_tes!O26=0,"",RES_hhdet_tes!O26/RES_hhdet_fec!O26)</f>
        <v>0.59377465119946304</v>
      </c>
      <c r="P26" s="111">
        <f>IF(RES_hhdet_tes!P26=0,"",RES_hhdet_tes!P26/RES_hhdet_fec!P26)</f>
        <v>0.59954431566938282</v>
      </c>
      <c r="Q26" s="111">
        <f>IF(RES_hhdet_tes!Q26=0,"",RES_hhdet_tes!Q26/RES_hhdet_fec!Q26)</f>
        <v>0.61010124163690793</v>
      </c>
      <c r="R26" s="111">
        <f>IF(RES_hhdet_tes!R26=0,"",RES_hhdet_tes!R26/RES_hhdet_fec!R26)</f>
        <v>0.62403513761640528</v>
      </c>
      <c r="S26" s="111">
        <f>IF(RES_hhdet_tes!S26=0,"",RES_hhdet_tes!S26/RES_hhdet_fec!S26)</f>
        <v>0.63910894864525603</v>
      </c>
      <c r="T26" s="111">
        <f>IF(RES_hhdet_tes!T26=0,"",RES_hhdet_tes!T26/RES_hhdet_fec!T26)</f>
        <v>0.65221087097884889</v>
      </c>
      <c r="U26" s="111">
        <f>IF(RES_hhdet_tes!U26=0,"",RES_hhdet_tes!U26/RES_hhdet_fec!U26)</f>
        <v>0.65841845629680962</v>
      </c>
      <c r="V26" s="111">
        <f>IF(RES_hhdet_tes!V26=0,"",RES_hhdet_tes!V26/RES_hhdet_fec!V26)</f>
        <v>0.66314556707511807</v>
      </c>
      <c r="W26" s="111">
        <f>IF(RES_hhdet_tes!W26=0,"",RES_hhdet_tes!W26/RES_hhdet_fec!W26)</f>
        <v>0.66655803113617895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1.7224603903789437</v>
      </c>
      <c r="C28" s="124">
        <f>IF(RES_hhdet_tes!C28=0,"",RES_hhdet_tes!C28/RES_hhdet_fec!C28)</f>
        <v>1.8527238018046575</v>
      </c>
      <c r="D28" s="124">
        <f>IF(RES_hhdet_tes!D28=0,"",RES_hhdet_tes!D28/RES_hhdet_fec!D28)</f>
        <v>1.9727354100211305</v>
      </c>
      <c r="E28" s="124">
        <f>IF(RES_hhdet_tes!E28=0,"",RES_hhdet_tes!E28/RES_hhdet_fec!E28)</f>
        <v>2.0746926462040434</v>
      </c>
      <c r="F28" s="124">
        <f>IF(RES_hhdet_tes!F28=0,"",RES_hhdet_tes!F28/RES_hhdet_fec!F28)</f>
        <v>2.1629907828987376</v>
      </c>
      <c r="G28" s="124">
        <f>IF(RES_hhdet_tes!G28=0,"",RES_hhdet_tes!G28/RES_hhdet_fec!G28)</f>
        <v>2.2346236030086533</v>
      </c>
      <c r="H28" s="124">
        <f>IF(RES_hhdet_tes!H28=0,"",RES_hhdet_tes!H28/RES_hhdet_fec!H28)</f>
        <v>2.299640145858262</v>
      </c>
      <c r="I28" s="124">
        <f>IF(RES_hhdet_tes!I28=0,"",RES_hhdet_tes!I28/RES_hhdet_fec!I28)</f>
        <v>2.3504757740018838</v>
      </c>
      <c r="J28" s="124">
        <f>IF(RES_hhdet_tes!J28=0,"",RES_hhdet_tes!J28/RES_hhdet_fec!J28)</f>
        <v>2.4251071893972065</v>
      </c>
      <c r="K28" s="124">
        <f>IF(RES_hhdet_tes!K28=0,"",RES_hhdet_tes!K28/RES_hhdet_fec!K28)</f>
        <v>2.5225853443506181</v>
      </c>
      <c r="L28" s="124">
        <f>IF(RES_hhdet_tes!L28=0,"",RES_hhdet_tes!L28/RES_hhdet_fec!L28)</f>
        <v>2.6322113728227183</v>
      </c>
      <c r="M28" s="124">
        <f>IF(RES_hhdet_tes!M28=0,"",RES_hhdet_tes!M28/RES_hhdet_fec!M28)</f>
        <v>2.7285918675453305</v>
      </c>
      <c r="N28" s="124">
        <f>IF(RES_hhdet_tes!N28=0,"",RES_hhdet_tes!N28/RES_hhdet_fec!N28)</f>
        <v>2.8143985493573958</v>
      </c>
      <c r="O28" s="124">
        <f>IF(RES_hhdet_tes!O28=0,"",RES_hhdet_tes!O28/RES_hhdet_fec!O28)</f>
        <v>2.8884727016838814</v>
      </c>
      <c r="P28" s="124">
        <f>IF(RES_hhdet_tes!P28=0,"",RES_hhdet_tes!P28/RES_hhdet_fec!P28)</f>
        <v>2.9546318216675593</v>
      </c>
      <c r="Q28" s="124">
        <f>IF(RES_hhdet_tes!Q28=0,"",RES_hhdet_tes!Q28/RES_hhdet_fec!Q28)</f>
        <v>3.0418116315258645</v>
      </c>
      <c r="R28" s="124">
        <f>IF(RES_hhdet_tes!R28=0,"",RES_hhdet_tes!R28/RES_hhdet_fec!R28)</f>
        <v>3.1560485428690561</v>
      </c>
      <c r="S28" s="124">
        <f>IF(RES_hhdet_tes!S28=0,"",RES_hhdet_tes!S28/RES_hhdet_fec!S28)</f>
        <v>3.2692806219631474</v>
      </c>
      <c r="T28" s="124">
        <f>IF(RES_hhdet_tes!T28=0,"",RES_hhdet_tes!T28/RES_hhdet_fec!T28)</f>
        <v>3.3641186147034707</v>
      </c>
      <c r="U28" s="124">
        <f>IF(RES_hhdet_tes!U28=0,"",RES_hhdet_tes!U28/RES_hhdet_fec!U28)</f>
        <v>3.4418295124459752</v>
      </c>
      <c r="V28" s="124">
        <f>IF(RES_hhdet_tes!V28=0,"",RES_hhdet_tes!V28/RES_hhdet_fec!V28)</f>
        <v>3.4889972304688635</v>
      </c>
      <c r="W28" s="124">
        <f>IF(RES_hhdet_tes!W28=0,"",RES_hhdet_tes!W28/RES_hhdet_fec!W28)</f>
        <v>3.5361915031622497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1.7224603903789437</v>
      </c>
      <c r="C29" s="111">
        <f>IF(RES_hhdet_tes!C29=0,"",RES_hhdet_tes!C29/RES_hhdet_fec!C29)</f>
        <v>1.8527238018046575</v>
      </c>
      <c r="D29" s="111">
        <f>IF(RES_hhdet_tes!D29=0,"",RES_hhdet_tes!D29/RES_hhdet_fec!D29)</f>
        <v>1.9727354100211305</v>
      </c>
      <c r="E29" s="111">
        <f>IF(RES_hhdet_tes!E29=0,"",RES_hhdet_tes!E29/RES_hhdet_fec!E29)</f>
        <v>2.0746926462040434</v>
      </c>
      <c r="F29" s="111">
        <f>IF(RES_hhdet_tes!F29=0,"",RES_hhdet_tes!F29/RES_hhdet_fec!F29)</f>
        <v>2.1629907828987376</v>
      </c>
      <c r="G29" s="111">
        <f>IF(RES_hhdet_tes!G29=0,"",RES_hhdet_tes!G29/RES_hhdet_fec!G29)</f>
        <v>2.2346236030086533</v>
      </c>
      <c r="H29" s="111">
        <f>IF(RES_hhdet_tes!H29=0,"",RES_hhdet_tes!H29/RES_hhdet_fec!H29)</f>
        <v>2.299640145858262</v>
      </c>
      <c r="I29" s="111">
        <f>IF(RES_hhdet_tes!I29=0,"",RES_hhdet_tes!I29/RES_hhdet_fec!I29)</f>
        <v>2.3504757740018838</v>
      </c>
      <c r="J29" s="111">
        <f>IF(RES_hhdet_tes!J29=0,"",RES_hhdet_tes!J29/RES_hhdet_fec!J29)</f>
        <v>2.4251071893972065</v>
      </c>
      <c r="K29" s="111">
        <f>IF(RES_hhdet_tes!K29=0,"",RES_hhdet_tes!K29/RES_hhdet_fec!K29)</f>
        <v>2.5225853443506181</v>
      </c>
      <c r="L29" s="111">
        <f>IF(RES_hhdet_tes!L29=0,"",RES_hhdet_tes!L29/RES_hhdet_fec!L29)</f>
        <v>2.6322113728227183</v>
      </c>
      <c r="M29" s="111">
        <f>IF(RES_hhdet_tes!M29=0,"",RES_hhdet_tes!M29/RES_hhdet_fec!M29)</f>
        <v>2.7285918675453305</v>
      </c>
      <c r="N29" s="111">
        <f>IF(RES_hhdet_tes!N29=0,"",RES_hhdet_tes!N29/RES_hhdet_fec!N29)</f>
        <v>2.8143985493573958</v>
      </c>
      <c r="O29" s="111">
        <f>IF(RES_hhdet_tes!O29=0,"",RES_hhdet_tes!O29/RES_hhdet_fec!O29)</f>
        <v>2.8884727016838814</v>
      </c>
      <c r="P29" s="111">
        <f>IF(RES_hhdet_tes!P29=0,"",RES_hhdet_tes!P29/RES_hhdet_fec!P29)</f>
        <v>2.9546318216675593</v>
      </c>
      <c r="Q29" s="111">
        <f>IF(RES_hhdet_tes!Q29=0,"",RES_hhdet_tes!Q29/RES_hhdet_fec!Q29)</f>
        <v>3.0418116315258645</v>
      </c>
      <c r="R29" s="111">
        <f>IF(RES_hhdet_tes!R29=0,"",RES_hhdet_tes!R29/RES_hhdet_fec!R29)</f>
        <v>3.1560485428690561</v>
      </c>
      <c r="S29" s="111">
        <f>IF(RES_hhdet_tes!S29=0,"",RES_hhdet_tes!S29/RES_hhdet_fec!S29)</f>
        <v>3.2692806219631474</v>
      </c>
      <c r="T29" s="111">
        <f>IF(RES_hhdet_tes!T29=0,"",RES_hhdet_tes!T29/RES_hhdet_fec!T29)</f>
        <v>3.3641186147034707</v>
      </c>
      <c r="U29" s="111">
        <f>IF(RES_hhdet_tes!U29=0,"",RES_hhdet_tes!U29/RES_hhdet_fec!U29)</f>
        <v>3.4418295124459752</v>
      </c>
      <c r="V29" s="111">
        <f>IF(RES_hhdet_tes!V29=0,"",RES_hhdet_tes!V29/RES_hhdet_fec!V29)</f>
        <v>3.4889972304688635</v>
      </c>
      <c r="W29" s="111">
        <f>IF(RES_hhdet_tes!W29=0,"",RES_hhdet_tes!W29/RES_hhdet_fec!W29)</f>
        <v>3.5361915031622497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0.67245593498226142</v>
      </c>
      <c r="C30" s="124">
        <f>IF(RES_hhdet_tes!C30=0,"",RES_hhdet_tes!C30/RES_hhdet_fec!C30)</f>
        <v>0.67814892205515087</v>
      </c>
      <c r="D30" s="124">
        <f>IF(RES_hhdet_tes!D30=0,"",RES_hhdet_tes!D30/RES_hhdet_fec!D30)</f>
        <v>0.67797483147395465</v>
      </c>
      <c r="E30" s="124">
        <f>IF(RES_hhdet_tes!E30=0,"",RES_hhdet_tes!E30/RES_hhdet_fec!E30)</f>
        <v>0.68123680338143389</v>
      </c>
      <c r="F30" s="124">
        <f>IF(RES_hhdet_tes!F30=0,"",RES_hhdet_tes!F30/RES_hhdet_fec!F30)</f>
        <v>0.6856403963949691</v>
      </c>
      <c r="G30" s="124">
        <f>IF(RES_hhdet_tes!G30=0,"",RES_hhdet_tes!G30/RES_hhdet_fec!G30)</f>
        <v>0.69096649603854121</v>
      </c>
      <c r="H30" s="124">
        <f>IF(RES_hhdet_tes!H30=0,"",RES_hhdet_tes!H30/RES_hhdet_fec!H30)</f>
        <v>0.69826199401506039</v>
      </c>
      <c r="I30" s="124">
        <f>IF(RES_hhdet_tes!I30=0,"",RES_hhdet_tes!I30/RES_hhdet_fec!I30)</f>
        <v>0.70526700675083487</v>
      </c>
      <c r="J30" s="124">
        <f>IF(RES_hhdet_tes!J30=0,"",RES_hhdet_tes!J30/RES_hhdet_fec!J30)</f>
        <v>0.70618085876530856</v>
      </c>
      <c r="K30" s="124">
        <f>IF(RES_hhdet_tes!K30=0,"",RES_hhdet_tes!K30/RES_hhdet_fec!K30)</f>
        <v>0.71508440147001406</v>
      </c>
      <c r="L30" s="124">
        <f>IF(RES_hhdet_tes!L30=0,"",RES_hhdet_tes!L30/RES_hhdet_fec!L30)</f>
        <v>0.72000388879364607</v>
      </c>
      <c r="M30" s="124">
        <f>IF(RES_hhdet_tes!M30=0,"",RES_hhdet_tes!M30/RES_hhdet_fec!M30)</f>
        <v>0.72447246025579171</v>
      </c>
      <c r="N30" s="124">
        <f>IF(RES_hhdet_tes!N30=0,"",RES_hhdet_tes!N30/RES_hhdet_fec!N30)</f>
        <v>0.73164300148443273</v>
      </c>
      <c r="O30" s="124">
        <f>IF(RES_hhdet_tes!O30=0,"",RES_hhdet_tes!O30/RES_hhdet_fec!O30)</f>
        <v>0.73868777242534278</v>
      </c>
      <c r="P30" s="124">
        <f>IF(RES_hhdet_tes!P30=0,"",RES_hhdet_tes!P30/RES_hhdet_fec!P30)</f>
        <v>0.74262268932542297</v>
      </c>
      <c r="Q30" s="124">
        <f>IF(RES_hhdet_tes!Q30=0,"",RES_hhdet_tes!Q30/RES_hhdet_fec!Q30)</f>
        <v>0.7474181451631261</v>
      </c>
      <c r="R30" s="124">
        <f>IF(RES_hhdet_tes!R30=0,"",RES_hhdet_tes!R30/RES_hhdet_fec!R30)</f>
        <v>0.75851787841616125</v>
      </c>
      <c r="S30" s="124">
        <f>IF(RES_hhdet_tes!S30=0,"",RES_hhdet_tes!S30/RES_hhdet_fec!S30)</f>
        <v>0.76773141053334615</v>
      </c>
      <c r="T30" s="124">
        <f>IF(RES_hhdet_tes!T30=0,"",RES_hhdet_tes!T30/RES_hhdet_fec!T30)</f>
        <v>0.77763993952813093</v>
      </c>
      <c r="U30" s="124">
        <f>IF(RES_hhdet_tes!U30=0,"",RES_hhdet_tes!U30/RES_hhdet_fec!U30)</f>
        <v>0.78476744608007765</v>
      </c>
      <c r="V30" s="124">
        <f>IF(RES_hhdet_tes!V30=0,"",RES_hhdet_tes!V30/RES_hhdet_fec!V30)</f>
        <v>0.78971292118540271</v>
      </c>
      <c r="W30" s="124">
        <f>IF(RES_hhdet_tes!W30=0,"",RES_hhdet_tes!W30/RES_hhdet_fec!W30)</f>
        <v>0.79621863476723165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0.58374745767524761</v>
      </c>
      <c r="C31" s="111">
        <f>IF(RES_hhdet_tes!C31=0,"",RES_hhdet_tes!C31/RES_hhdet_fec!C31)</f>
        <v>0.58731330865596665</v>
      </c>
      <c r="D31" s="111">
        <f>IF(RES_hhdet_tes!D31=0,"",RES_hhdet_tes!D31/RES_hhdet_fec!D31)</f>
        <v>0.59058042090329277</v>
      </c>
      <c r="E31" s="111">
        <f>IF(RES_hhdet_tes!E31=0,"",RES_hhdet_tes!E31/RES_hhdet_fec!E31)</f>
        <v>0.59346493117661359</v>
      </c>
      <c r="F31" s="111">
        <f>IF(RES_hhdet_tes!F31=0,"",RES_hhdet_tes!F31/RES_hhdet_fec!F31)</f>
        <v>0.59641651340108748</v>
      </c>
      <c r="G31" s="111">
        <f>IF(RES_hhdet_tes!G31=0,"",RES_hhdet_tes!G31/RES_hhdet_fec!G31)</f>
        <v>0.59967214588054518</v>
      </c>
      <c r="H31" s="111">
        <f>IF(RES_hhdet_tes!H31=0,"",RES_hhdet_tes!H31/RES_hhdet_fec!H31)</f>
        <v>0.60451884152319757</v>
      </c>
      <c r="I31" s="111">
        <f>IF(RES_hhdet_tes!I31=0,"",RES_hhdet_tes!I31/RES_hhdet_fec!I31)</f>
        <v>0.60825845061393258</v>
      </c>
      <c r="J31" s="111">
        <f>IF(RES_hhdet_tes!J31=0,"",RES_hhdet_tes!J31/RES_hhdet_fec!J31)</f>
        <v>0.61060503918212494</v>
      </c>
      <c r="K31" s="111">
        <f>IF(RES_hhdet_tes!K31=0,"",RES_hhdet_tes!K31/RES_hhdet_fec!K31)</f>
        <v>0.614281823598544</v>
      </c>
      <c r="L31" s="111">
        <f>IF(RES_hhdet_tes!L31=0,"",RES_hhdet_tes!L31/RES_hhdet_fec!L31)</f>
        <v>0.61809328720585044</v>
      </c>
      <c r="M31" s="111">
        <f>IF(RES_hhdet_tes!M31=0,"",RES_hhdet_tes!M31/RES_hhdet_fec!M31)</f>
        <v>0.62249915216520413</v>
      </c>
      <c r="N31" s="111">
        <f>IF(RES_hhdet_tes!N31=0,"",RES_hhdet_tes!N31/RES_hhdet_fec!N31)</f>
        <v>0.62616407535727547</v>
      </c>
      <c r="O31" s="111">
        <f>IF(RES_hhdet_tes!O31=0,"",RES_hhdet_tes!O31/RES_hhdet_fec!O31)</f>
        <v>0.63230180706246741</v>
      </c>
      <c r="P31" s="111">
        <f>IF(RES_hhdet_tes!P31=0,"",RES_hhdet_tes!P31/RES_hhdet_fec!P31)</f>
        <v>0.64015093368610099</v>
      </c>
      <c r="Q31" s="111">
        <f>IF(RES_hhdet_tes!Q31=0,"",RES_hhdet_tes!Q31/RES_hhdet_fec!Q31)</f>
        <v>0.66065203124175664</v>
      </c>
      <c r="R31" s="111">
        <f>IF(RES_hhdet_tes!R31=0,"",RES_hhdet_tes!R31/RES_hhdet_fec!R31)</f>
        <v>0.68993694346769996</v>
      </c>
      <c r="S31" s="111">
        <f>IF(RES_hhdet_tes!S31=0,"",RES_hhdet_tes!S31/RES_hhdet_fec!S31)</f>
        <v>0.71427011416612685</v>
      </c>
      <c r="T31" s="111">
        <f>IF(RES_hhdet_tes!T31=0,"",RES_hhdet_tes!T31/RES_hhdet_fec!T31)</f>
        <v>0.73468302626857973</v>
      </c>
      <c r="U31" s="111">
        <f>IF(RES_hhdet_tes!U31=0,"",RES_hhdet_tes!U31/RES_hhdet_fec!U31)</f>
        <v>0.74707230220097032</v>
      </c>
      <c r="V31" s="111">
        <f>IF(RES_hhdet_tes!V31=0,"",RES_hhdet_tes!V31/RES_hhdet_fec!V31)</f>
        <v>0.7539507157204185</v>
      </c>
      <c r="W31" s="111">
        <f>IF(RES_hhdet_tes!W31=0,"",RES_hhdet_tes!W31/RES_hhdet_fec!W31)</f>
        <v>0.76691843404888704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0.80458703556967481</v>
      </c>
      <c r="C32" s="111">
        <f>IF(RES_hhdet_tes!C32=0,"",RES_hhdet_tes!C32/RES_hhdet_fec!C32)</f>
        <v>0.80850324128565376</v>
      </c>
      <c r="D32" s="111">
        <f>IF(RES_hhdet_tes!D32=0,"",RES_hhdet_tes!D32/RES_hhdet_fec!D32)</f>
        <v>0.79542310565620655</v>
      </c>
      <c r="E32" s="111">
        <f>IF(RES_hhdet_tes!E32=0,"",RES_hhdet_tes!E32/RES_hhdet_fec!E32)</f>
        <v>0.7598779641197968</v>
      </c>
      <c r="F32" s="111">
        <f>IF(RES_hhdet_tes!F32=0,"",RES_hhdet_tes!F32/RES_hhdet_fec!F32)</f>
        <v>0.75227562877117671</v>
      </c>
      <c r="G32" s="111">
        <f>IF(RES_hhdet_tes!G32=0,"",RES_hhdet_tes!G32/RES_hhdet_fec!G32)</f>
        <v>0.77815851157837701</v>
      </c>
      <c r="H32" s="111">
        <f>IF(RES_hhdet_tes!H32=0,"",RES_hhdet_tes!H32/RES_hhdet_fec!H32)</f>
        <v>0.77780889177217838</v>
      </c>
      <c r="I32" s="111">
        <f>IF(RES_hhdet_tes!I32=0,"",RES_hhdet_tes!I32/RES_hhdet_fec!I32)</f>
        <v>0.80866029845088427</v>
      </c>
      <c r="J32" s="111">
        <f>IF(RES_hhdet_tes!J32=0,"",RES_hhdet_tes!J32/RES_hhdet_fec!J32)</f>
        <v>0.80610465535871556</v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>
        <f>IF(RES_hhdet_tes!M32=0,"",RES_hhdet_tes!M32/RES_hhdet_fec!M32)</f>
        <v>0.83185406547292262</v>
      </c>
      <c r="N32" s="111">
        <f>IF(RES_hhdet_tes!N32=0,"",RES_hhdet_tes!N32/RES_hhdet_fec!N32)</f>
        <v>0.83401159979484896</v>
      </c>
      <c r="O32" s="111">
        <f>IF(RES_hhdet_tes!O32=0,"",RES_hhdet_tes!O32/RES_hhdet_fec!O32)</f>
        <v>0.83474111453224009</v>
      </c>
      <c r="P32" s="111">
        <f>IF(RES_hhdet_tes!P32=0,"",RES_hhdet_tes!P32/RES_hhdet_fec!P32)</f>
        <v>0.82841730746994457</v>
      </c>
      <c r="Q32" s="111">
        <f>IF(RES_hhdet_tes!Q32=0,"",RES_hhdet_tes!Q32/RES_hhdet_fec!Q32)</f>
        <v>0.83025604173675915</v>
      </c>
      <c r="R32" s="111">
        <f>IF(RES_hhdet_tes!R32=0,"",RES_hhdet_tes!R32/RES_hhdet_fec!R32)</f>
        <v>0.83337433079545675</v>
      </c>
      <c r="S32" s="111">
        <f>IF(RES_hhdet_tes!S32=0,"",RES_hhdet_tes!S32/RES_hhdet_fec!S32)</f>
        <v>0.83295160243651356</v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0.58374745767524761</v>
      </c>
      <c r="C33" s="112">
        <f>IF(RES_hhdet_tes!C33=0,"",RES_hhdet_tes!C33/RES_hhdet_fec!C33)</f>
        <v>0.58374745767524761</v>
      </c>
      <c r="D33" s="112">
        <f>IF(RES_hhdet_tes!D33=0,"",RES_hhdet_tes!D33/RES_hhdet_fec!D33)</f>
        <v>0.59280271448186517</v>
      </c>
      <c r="E33" s="112">
        <f>IF(RES_hhdet_tes!E33=0,"",RES_hhdet_tes!E33/RES_hhdet_fec!E33)</f>
        <v>0.59434039533042615</v>
      </c>
      <c r="F33" s="112">
        <f>IF(RES_hhdet_tes!F33=0,"",RES_hhdet_tes!F33/RES_hhdet_fec!F33)</f>
        <v>0.59650712533132644</v>
      </c>
      <c r="G33" s="112">
        <f>IF(RES_hhdet_tes!G33=0,"",RES_hhdet_tes!G33/RES_hhdet_fec!G33)</f>
        <v>0.59978816893317799</v>
      </c>
      <c r="H33" s="112">
        <f>IF(RES_hhdet_tes!H33=0,"",RES_hhdet_tes!H33/RES_hhdet_fec!H33)</f>
        <v>0.6053406914027768</v>
      </c>
      <c r="I33" s="112">
        <f>IF(RES_hhdet_tes!I33=0,"",RES_hhdet_tes!I33/RES_hhdet_fec!I33)</f>
        <v>0.6053406914027768</v>
      </c>
      <c r="J33" s="112">
        <f>IF(RES_hhdet_tes!J33=0,"",RES_hhdet_tes!J33/RES_hhdet_fec!J33)</f>
        <v>0.60534069140277669</v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>
        <f>IF(RES_hhdet_tes!M33=0,"",RES_hhdet_tes!M33/RES_hhdet_fec!M33)</f>
        <v>0.63838451763492376</v>
      </c>
      <c r="N33" s="112">
        <f>IF(RES_hhdet_tes!N33=0,"",RES_hhdet_tes!N33/RES_hhdet_fec!N33)</f>
        <v>0.63838451763492365</v>
      </c>
      <c r="O33" s="112">
        <f>IF(RES_hhdet_tes!O33=0,"",RES_hhdet_tes!O33/RES_hhdet_fec!O33)</f>
        <v>0.63838451763492365</v>
      </c>
      <c r="P33" s="112">
        <f>IF(RES_hhdet_tes!P33=0,"",RES_hhdet_tes!P33/RES_hhdet_fec!P33)</f>
        <v>0.63838451763492365</v>
      </c>
      <c r="Q33" s="112">
        <f>IF(RES_hhdet_tes!Q33=0,"",RES_hhdet_tes!Q33/RES_hhdet_fec!Q33)</f>
        <v>0.63838451763492365</v>
      </c>
      <c r="R33" s="112">
        <f>IF(RES_hhdet_tes!R33=0,"",RES_hhdet_tes!R33/RES_hhdet_fec!R33)</f>
        <v>0.63838451763492365</v>
      </c>
      <c r="S33" s="112">
        <f>IF(RES_hhdet_tes!S33=0,"",RES_hhdet_tes!S33/RES_hhdet_fec!S33)</f>
        <v>0.63838451763492365</v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0.65398937739970076</v>
      </c>
      <c r="C35" s="112">
        <f>IF(RES_hhdet_tes!C35=0,"",RES_hhdet_tes!C35/RES_hhdet_fec!C35)</f>
        <v>0.65771084124123536</v>
      </c>
      <c r="D35" s="112">
        <f>IF(RES_hhdet_tes!D35=0,"",RES_hhdet_tes!D35/RES_hhdet_fec!D35)</f>
        <v>0.66161071970741303</v>
      </c>
      <c r="E35" s="112">
        <f>IF(RES_hhdet_tes!E35=0,"",RES_hhdet_tes!E35/RES_hhdet_fec!E35)</f>
        <v>0.66562784967370325</v>
      </c>
      <c r="F35" s="112">
        <f>IF(RES_hhdet_tes!F35=0,"",RES_hhdet_tes!F35/RES_hhdet_fec!F35)</f>
        <v>0.66981357400138009</v>
      </c>
      <c r="G35" s="112">
        <f>IF(RES_hhdet_tes!G35=0,"",RES_hhdet_tes!G35/RES_hhdet_fec!G35)</f>
        <v>0.6734272779549163</v>
      </c>
      <c r="H35" s="112">
        <f>IF(RES_hhdet_tes!H35=0,"",RES_hhdet_tes!H35/RES_hhdet_fec!H35)</f>
        <v>0.67831559334063118</v>
      </c>
      <c r="I35" s="112">
        <f>IF(RES_hhdet_tes!I35=0,"",RES_hhdet_tes!I35/RES_hhdet_fec!I35)</f>
        <v>0.6812037570539784</v>
      </c>
      <c r="J35" s="112">
        <f>IF(RES_hhdet_tes!J35=0,"",RES_hhdet_tes!J35/RES_hhdet_fec!J35)</f>
        <v>0.68247392574906496</v>
      </c>
      <c r="K35" s="112">
        <f>IF(RES_hhdet_tes!K35=0,"",RES_hhdet_tes!K35/RES_hhdet_fec!K35)</f>
        <v>0.68406196252570584</v>
      </c>
      <c r="L35" s="112">
        <f>IF(RES_hhdet_tes!L35=0,"",RES_hhdet_tes!L35/RES_hhdet_fec!L35)</f>
        <v>0.68610717520233544</v>
      </c>
      <c r="M35" s="112">
        <f>IF(RES_hhdet_tes!M35=0,"",RES_hhdet_tes!M35/RES_hhdet_fec!M35)</f>
        <v>0.68848366267753802</v>
      </c>
      <c r="N35" s="112">
        <f>IF(RES_hhdet_tes!N35=0,"",RES_hhdet_tes!N35/RES_hhdet_fec!N35)</f>
        <v>0.69101397598598024</v>
      </c>
      <c r="O35" s="112">
        <f>IF(RES_hhdet_tes!O35=0,"",RES_hhdet_tes!O35/RES_hhdet_fec!O35)</f>
        <v>0.69523061149128462</v>
      </c>
      <c r="P35" s="112">
        <f>IF(RES_hhdet_tes!P35=0,"",RES_hhdet_tes!P35/RES_hhdet_fec!P35)</f>
        <v>0.69898836164704192</v>
      </c>
      <c r="Q35" s="112">
        <f>IF(RES_hhdet_tes!Q35=0,"",RES_hhdet_tes!Q35/RES_hhdet_fec!Q35)</f>
        <v>0.70738411215072439</v>
      </c>
      <c r="R35" s="112">
        <f>IF(RES_hhdet_tes!R35=0,"",RES_hhdet_tes!R35/RES_hhdet_fec!R35)</f>
        <v>0.71790191895314115</v>
      </c>
      <c r="S35" s="112">
        <f>IF(RES_hhdet_tes!S35=0,"",RES_hhdet_tes!S35/RES_hhdet_fec!S35)</f>
        <v>0.7279394131322805</v>
      </c>
      <c r="T35" s="112">
        <f>IF(RES_hhdet_tes!T35=0,"",RES_hhdet_tes!T35/RES_hhdet_fec!T35)</f>
        <v>0.73837516920048207</v>
      </c>
      <c r="U35" s="112">
        <f>IF(RES_hhdet_tes!U35=0,"",RES_hhdet_tes!U35/RES_hhdet_fec!U35)</f>
        <v>0.7459846328616494</v>
      </c>
      <c r="V35" s="112">
        <f>IF(RES_hhdet_tes!V35=0,"",RES_hhdet_tes!V35/RES_hhdet_fec!V35)</f>
        <v>0.75092576712113002</v>
      </c>
      <c r="W35" s="112">
        <f>IF(RES_hhdet_tes!W35=0,"",RES_hhdet_tes!W35/RES_hhdet_fec!W35)</f>
        <v>0.75967407823406852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0.84752446916405444</v>
      </c>
      <c r="C36" s="113">
        <f>IF(RES_hhdet_tes!C36=0,"",RES_hhdet_tes!C36/RES_hhdet_fec!C36)</f>
        <v>0.853039072702657</v>
      </c>
      <c r="D36" s="113">
        <f>IF(RES_hhdet_tes!D36=0,"",RES_hhdet_tes!D36/RES_hhdet_fec!D36)</f>
        <v>0.84037099994548115</v>
      </c>
      <c r="E36" s="113">
        <f>IF(RES_hhdet_tes!E36=0,"",RES_hhdet_tes!E36/RES_hhdet_fec!E36)</f>
        <v>0.8122008676039062</v>
      </c>
      <c r="F36" s="113">
        <f>IF(RES_hhdet_tes!F36=0,"",RES_hhdet_tes!F36/RES_hhdet_fec!F36)</f>
        <v>0.8070048189672584</v>
      </c>
      <c r="G36" s="113">
        <f>IF(RES_hhdet_tes!G36=0,"",RES_hhdet_tes!G36/RES_hhdet_fec!G36)</f>
        <v>0.82888448523676295</v>
      </c>
      <c r="H36" s="113">
        <f>IF(RES_hhdet_tes!H36=0,"",RES_hhdet_tes!H36/RES_hhdet_fec!H36)</f>
        <v>0.82789242870309787</v>
      </c>
      <c r="I36" s="113">
        <f>IF(RES_hhdet_tes!I36=0,"",RES_hhdet_tes!I36/RES_hhdet_fec!I36)</f>
        <v>0.85477110541859913</v>
      </c>
      <c r="J36" s="113">
        <f>IF(RES_hhdet_tes!J36=0,"",RES_hhdet_tes!J36/RES_hhdet_fec!J36)</f>
        <v>0.85330727937838646</v>
      </c>
      <c r="K36" s="113">
        <f>IF(RES_hhdet_tes!K36=0,"",RES_hhdet_tes!K36/RES_hhdet_fec!K36)</f>
        <v>0.85841168744176277</v>
      </c>
      <c r="L36" s="113">
        <f>IF(RES_hhdet_tes!L36=0,"",RES_hhdet_tes!L36/RES_hhdet_fec!L36)</f>
        <v>0.86350395713901162</v>
      </c>
      <c r="M36" s="113">
        <f>IF(RES_hhdet_tes!M36=0,"",RES_hhdet_tes!M36/RES_hhdet_fec!M36)</f>
        <v>0.86187539532895907</v>
      </c>
      <c r="N36" s="113">
        <f>IF(RES_hhdet_tes!N36=0,"",RES_hhdet_tes!N36/RES_hhdet_fec!N36)</f>
        <v>0.86508523152805228</v>
      </c>
      <c r="O36" s="113">
        <f>IF(RES_hhdet_tes!O36=0,"",RES_hhdet_tes!O36/RES_hhdet_fec!O36)</f>
        <v>0.86716356292964403</v>
      </c>
      <c r="P36" s="113">
        <f>IF(RES_hhdet_tes!P36=0,"",RES_hhdet_tes!P36/RES_hhdet_fec!P36)</f>
        <v>0.86353395361646612</v>
      </c>
      <c r="Q36" s="113">
        <f>IF(RES_hhdet_tes!Q36=0,"",RES_hhdet_tes!Q36/RES_hhdet_fec!Q36)</f>
        <v>0.86861822966400704</v>
      </c>
      <c r="R36" s="113">
        <f>IF(RES_hhdet_tes!R36=0,"",RES_hhdet_tes!R36/RES_hhdet_fec!R36)</f>
        <v>0.87603802200114289</v>
      </c>
      <c r="S36" s="113">
        <f>IF(RES_hhdet_tes!S36=0,"",RES_hhdet_tes!S36/RES_hhdet_fec!S36)</f>
        <v>0.88181557317971515</v>
      </c>
      <c r="T36" s="113">
        <f>IF(RES_hhdet_tes!T36=0,"",RES_hhdet_tes!T36/RES_hhdet_fec!T36)</f>
        <v>0.88622936485339876</v>
      </c>
      <c r="U36" s="113">
        <f>IF(RES_hhdet_tes!U36=0,"",RES_hhdet_tes!U36/RES_hhdet_fec!U36)</f>
        <v>0.89610411853593297</v>
      </c>
      <c r="V36" s="113">
        <f>IF(RES_hhdet_tes!V36=0,"",RES_hhdet_tes!V36/RES_hhdet_fec!V36)</f>
        <v>0.89842579599775796</v>
      </c>
      <c r="W36" s="113">
        <f>IF(RES_hhdet_tes!W36=0,"",RES_hhdet_tes!W36/RES_hhdet_fec!W36)</f>
        <v>0.89829872489076035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0.65398937739970076</v>
      </c>
      <c r="C37" s="111">
        <f>IF(RES_hhdet_tes!C37=0,"",RES_hhdet_tes!C37/RES_hhdet_fec!C37)</f>
        <v>0.65843944957740763</v>
      </c>
      <c r="D37" s="111">
        <f>IF(RES_hhdet_tes!D37=0,"",RES_hhdet_tes!D37/RES_hhdet_fec!D37)</f>
        <v>0.66259789486673859</v>
      </c>
      <c r="E37" s="111">
        <f>IF(RES_hhdet_tes!E37=0,"",RES_hhdet_tes!E37/RES_hhdet_fec!E37)</f>
        <v>0.66676088403559708</v>
      </c>
      <c r="F37" s="111">
        <f>IF(RES_hhdet_tes!F37=0,"",RES_hhdet_tes!F37/RES_hhdet_fec!F37)</f>
        <v>0.67063872750337572</v>
      </c>
      <c r="G37" s="111">
        <f>IF(RES_hhdet_tes!G37=0,"",RES_hhdet_tes!G37/RES_hhdet_fec!G37)</f>
        <v>0.67401830491507964</v>
      </c>
      <c r="H37" s="111">
        <f>IF(RES_hhdet_tes!H37=0,"",RES_hhdet_tes!H37/RES_hhdet_fec!H37)</f>
        <v>0.67833691483514669</v>
      </c>
      <c r="I37" s="111">
        <f>IF(RES_hhdet_tes!I37=0,"",RES_hhdet_tes!I37/RES_hhdet_fec!I37)</f>
        <v>0.68111418251340439</v>
      </c>
      <c r="J37" s="111">
        <f>IF(RES_hhdet_tes!J37=0,"",RES_hhdet_tes!J37/RES_hhdet_fec!J37)</f>
        <v>0.68239461962631143</v>
      </c>
      <c r="K37" s="111">
        <f>IF(RES_hhdet_tes!K37=0,"",RES_hhdet_tes!K37/RES_hhdet_fec!K37)</f>
        <v>0.68499940849399021</v>
      </c>
      <c r="L37" s="111">
        <f>IF(RES_hhdet_tes!L37=0,"",RES_hhdet_tes!L37/RES_hhdet_fec!L37)</f>
        <v>0.68696543105068897</v>
      </c>
      <c r="M37" s="111">
        <f>IF(RES_hhdet_tes!M37=0,"",RES_hhdet_tes!M37/RES_hhdet_fec!M37)</f>
        <v>0.68960091465827478</v>
      </c>
      <c r="N37" s="111">
        <f>IF(RES_hhdet_tes!N37=0,"",RES_hhdet_tes!N37/RES_hhdet_fec!N37)</f>
        <v>0.69206880244511604</v>
      </c>
      <c r="O37" s="111">
        <f>IF(RES_hhdet_tes!O37=0,"",RES_hhdet_tes!O37/RES_hhdet_fec!O37)</f>
        <v>0.69531900132102364</v>
      </c>
      <c r="P37" s="111">
        <f>IF(RES_hhdet_tes!P37=0,"",RES_hhdet_tes!P37/RES_hhdet_fec!P37)</f>
        <v>0.69858645190464763</v>
      </c>
      <c r="Q37" s="111">
        <f>IF(RES_hhdet_tes!Q37=0,"",RES_hhdet_tes!Q37/RES_hhdet_fec!Q37)</f>
        <v>0.70485023318935924</v>
      </c>
      <c r="R37" s="111">
        <f>IF(RES_hhdet_tes!R37=0,"",RES_hhdet_tes!R37/RES_hhdet_fec!R37)</f>
        <v>0.71474167939459887</v>
      </c>
      <c r="S37" s="111">
        <f>IF(RES_hhdet_tes!S37=0,"",RES_hhdet_tes!S37/RES_hhdet_fec!S37)</f>
        <v>0.72666330415465508</v>
      </c>
      <c r="T37" s="111">
        <f>IF(RES_hhdet_tes!T37=0,"",RES_hhdet_tes!T37/RES_hhdet_fec!T37)</f>
        <v>0.73747298181384968</v>
      </c>
      <c r="U37" s="111">
        <f>IF(RES_hhdet_tes!U37=0,"",RES_hhdet_tes!U37/RES_hhdet_fec!U37)</f>
        <v>0.74581089415154467</v>
      </c>
      <c r="V37" s="111">
        <f>IF(RES_hhdet_tes!V37=0,"",RES_hhdet_tes!V37/RES_hhdet_fec!V37)</f>
        <v>0.75129256118184196</v>
      </c>
      <c r="W37" s="111">
        <f>IF(RES_hhdet_tes!W37=0,"",RES_hhdet_tes!W37/RES_hhdet_fec!W37)</f>
        <v>0.75978229408438824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0.68273794758820638</v>
      </c>
      <c r="C39" s="124">
        <f>IF(RES_hhdet_tes!C39=0,"",RES_hhdet_tes!C39/RES_hhdet_fec!C39)</f>
        <v>0.68950964787254343</v>
      </c>
      <c r="D39" s="124">
        <f>IF(RES_hhdet_tes!D39=0,"",RES_hhdet_tes!D39/RES_hhdet_fec!D39)</f>
        <v>0.67695168526611316</v>
      </c>
      <c r="E39" s="124">
        <f>IF(RES_hhdet_tes!E39=0,"",RES_hhdet_tes!E39/RES_hhdet_fec!E39)</f>
        <v>0.7073941706903063</v>
      </c>
      <c r="F39" s="124">
        <f>IF(RES_hhdet_tes!F39=0,"",RES_hhdet_tes!F39/RES_hhdet_fec!F39)</f>
        <v>0.70880233820050342</v>
      </c>
      <c r="G39" s="124">
        <f>IF(RES_hhdet_tes!G39=0,"",RES_hhdet_tes!G39/RES_hhdet_fec!G39)</f>
        <v>0.70224473170008006</v>
      </c>
      <c r="H39" s="124">
        <f>IF(RES_hhdet_tes!H39=0,"",RES_hhdet_tes!H39/RES_hhdet_fec!H39)</f>
        <v>0.7108495288169554</v>
      </c>
      <c r="I39" s="124">
        <f>IF(RES_hhdet_tes!I39=0,"",RES_hhdet_tes!I39/RES_hhdet_fec!I39)</f>
        <v>0.71324792769287182</v>
      </c>
      <c r="J39" s="124">
        <f>IF(RES_hhdet_tes!J39=0,"",RES_hhdet_tes!J39/RES_hhdet_fec!J39)</f>
        <v>0.71968093774978747</v>
      </c>
      <c r="K39" s="124">
        <f>IF(RES_hhdet_tes!K39=0,"",RES_hhdet_tes!K39/RES_hhdet_fec!K39)</f>
        <v>0.7018988089300745</v>
      </c>
      <c r="L39" s="124">
        <f>IF(RES_hhdet_tes!L39=0,"",RES_hhdet_tes!L39/RES_hhdet_fec!L39)</f>
        <v>0.70217644621203257</v>
      </c>
      <c r="M39" s="124">
        <f>IF(RES_hhdet_tes!M39=0,"",RES_hhdet_tes!M39/RES_hhdet_fec!M39)</f>
        <v>0.70600866791986971</v>
      </c>
      <c r="N39" s="124">
        <f>IF(RES_hhdet_tes!N39=0,"",RES_hhdet_tes!N39/RES_hhdet_fec!N39)</f>
        <v>0.70714897193326087</v>
      </c>
      <c r="O39" s="124">
        <f>IF(RES_hhdet_tes!O39=0,"",RES_hhdet_tes!O39/RES_hhdet_fec!O39)</f>
        <v>0.71076480314599177</v>
      </c>
      <c r="P39" s="124">
        <f>IF(RES_hhdet_tes!P39=0,"",RES_hhdet_tes!P39/RES_hhdet_fec!P39)</f>
        <v>0.71458852825301544</v>
      </c>
      <c r="Q39" s="124">
        <f>IF(RES_hhdet_tes!Q39=0,"",RES_hhdet_tes!Q39/RES_hhdet_fec!Q39)</f>
        <v>0.72177761886648573</v>
      </c>
      <c r="R39" s="124">
        <f>IF(RES_hhdet_tes!R39=0,"",RES_hhdet_tes!R39/RES_hhdet_fec!R39)</f>
        <v>0.72882034569395648</v>
      </c>
      <c r="S39" s="124">
        <f>IF(RES_hhdet_tes!S39=0,"",RES_hhdet_tes!S39/RES_hhdet_fec!S39)</f>
        <v>0.73575124100300981</v>
      </c>
      <c r="T39" s="124">
        <f>IF(RES_hhdet_tes!T39=0,"",RES_hhdet_tes!T39/RES_hhdet_fec!T39)</f>
        <v>0.7437028733174128</v>
      </c>
      <c r="U39" s="124">
        <f>IF(RES_hhdet_tes!U39=0,"",RES_hhdet_tes!U39/RES_hhdet_fec!U39)</f>
        <v>0.75071037686445341</v>
      </c>
      <c r="V39" s="124">
        <f>IF(RES_hhdet_tes!V39=0,"",RES_hhdet_tes!V39/RES_hhdet_fec!V39)</f>
        <v>0.75078049532210178</v>
      </c>
      <c r="W39" s="124">
        <f>IF(RES_hhdet_tes!W39=0,"",RES_hhdet_tes!W39/RES_hhdet_fec!W39)</f>
        <v>0.76198366036518272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0.61313370421011459</v>
      </c>
      <c r="C40" s="111">
        <f>IF(RES_hhdet_tes!C40=0,"",RES_hhdet_tes!C40/RES_hhdet_fec!C40)</f>
        <v>0.61415192952629638</v>
      </c>
      <c r="D40" s="111">
        <f>IF(RES_hhdet_tes!D40=0,"",RES_hhdet_tes!D40/RES_hhdet_fec!D40)</f>
        <v>0.61512119318479352</v>
      </c>
      <c r="E40" s="111">
        <f>IF(RES_hhdet_tes!E40=0,"",RES_hhdet_tes!E40/RES_hhdet_fec!E40)</f>
        <v>0.61608403504174047</v>
      </c>
      <c r="F40" s="111">
        <f>IF(RES_hhdet_tes!F40=0,"",RES_hhdet_tes!F40/RES_hhdet_fec!F40)</f>
        <v>0.61712459643181505</v>
      </c>
      <c r="G40" s="111">
        <f>IF(RES_hhdet_tes!G40=0,"",RES_hhdet_tes!G40/RES_hhdet_fec!G40)</f>
        <v>0.61818293010043068</v>
      </c>
      <c r="H40" s="111">
        <f>IF(RES_hhdet_tes!H40=0,"",RES_hhdet_tes!H40/RES_hhdet_fec!H40)</f>
        <v>0.61960807024757902</v>
      </c>
      <c r="I40" s="111">
        <f>IF(RES_hhdet_tes!I40=0,"",RES_hhdet_tes!I40/RES_hhdet_fec!I40)</f>
        <v>0.62047165973904794</v>
      </c>
      <c r="J40" s="111">
        <f>IF(RES_hhdet_tes!J40=0,"",RES_hhdet_tes!J40/RES_hhdet_fec!J40)</f>
        <v>0.62074816303217961</v>
      </c>
      <c r="K40" s="111">
        <f>IF(RES_hhdet_tes!K40=0,"",RES_hhdet_tes!K40/RES_hhdet_fec!K40)</f>
        <v>0.62115875326265479</v>
      </c>
      <c r="L40" s="111">
        <f>IF(RES_hhdet_tes!L40=0,"",RES_hhdet_tes!L40/RES_hhdet_fec!L40)</f>
        <v>0.62146196663153086</v>
      </c>
      <c r="M40" s="111">
        <f>IF(RES_hhdet_tes!M40=0,"",RES_hhdet_tes!M40/RES_hhdet_fec!M40)</f>
        <v>0.62170982233955729</v>
      </c>
      <c r="N40" s="111">
        <f>IF(RES_hhdet_tes!N40=0,"",RES_hhdet_tes!N40/RES_hhdet_fec!N40)</f>
        <v>0.6218706396521968</v>
      </c>
      <c r="O40" s="111">
        <f>IF(RES_hhdet_tes!O40=0,"",RES_hhdet_tes!O40/RES_hhdet_fec!O40)</f>
        <v>0.62199803832278699</v>
      </c>
      <c r="P40" s="111">
        <f>IF(RES_hhdet_tes!P40=0,"",RES_hhdet_tes!P40/RES_hhdet_fec!P40)</f>
        <v>0.62205205966557342</v>
      </c>
      <c r="Q40" s="111">
        <f>IF(RES_hhdet_tes!Q40=0,"",RES_hhdet_tes!Q40/RES_hhdet_fec!Q40)</f>
        <v>0.62213123996831832</v>
      </c>
      <c r="R40" s="111">
        <f>IF(RES_hhdet_tes!R40=0,"",RES_hhdet_tes!R40/RES_hhdet_fec!R40)</f>
        <v>0.6223717914057828</v>
      </c>
      <c r="S40" s="111">
        <f>IF(RES_hhdet_tes!S40=0,"",RES_hhdet_tes!S40/RES_hhdet_fec!S40)</f>
        <v>0.62286561058486289</v>
      </c>
      <c r="T40" s="111">
        <f>IF(RES_hhdet_tes!T40=0,"",RES_hhdet_tes!T40/RES_hhdet_fec!T40)</f>
        <v>0.62349185998046452</v>
      </c>
      <c r="U40" s="111">
        <f>IF(RES_hhdet_tes!U40=0,"",RES_hhdet_tes!U40/RES_hhdet_fec!U40)</f>
        <v>0.62398777757703117</v>
      </c>
      <c r="V40" s="111">
        <f>IF(RES_hhdet_tes!V40=0,"",RES_hhdet_tes!V40/RES_hhdet_fec!V40)</f>
        <v>0.62436979497558576</v>
      </c>
      <c r="W40" s="111">
        <f>IF(RES_hhdet_tes!W40=0,"",RES_hhdet_tes!W40/RES_hhdet_fec!W40)</f>
        <v>0.62546142869500632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0.75586009570239854</v>
      </c>
      <c r="C41" s="45">
        <f>IF(RES_hhdet_tes!C41=0,"",RES_hhdet_tes!C41/RES_hhdet_fec!C41)</f>
        <v>0.75848649596233964</v>
      </c>
      <c r="D41" s="45">
        <f>IF(RES_hhdet_tes!D41=0,"",RES_hhdet_tes!D41/RES_hhdet_fec!D41)</f>
        <v>0.7612738807297238</v>
      </c>
      <c r="E41" s="45">
        <f>IF(RES_hhdet_tes!E41=0,"",RES_hhdet_tes!E41/RES_hhdet_fec!E41)</f>
        <v>0.76413823360973521</v>
      </c>
      <c r="F41" s="45">
        <f>IF(RES_hhdet_tes!F41=0,"",RES_hhdet_tes!F41/RES_hhdet_fec!F41)</f>
        <v>0.76700868072552564</v>
      </c>
      <c r="G41" s="45">
        <f>IF(RES_hhdet_tes!G41=0,"",RES_hhdet_tes!G41/RES_hhdet_fec!G41)</f>
        <v>0.76933220006869429</v>
      </c>
      <c r="H41" s="45">
        <f>IF(RES_hhdet_tes!H41=0,"",RES_hhdet_tes!H41/RES_hhdet_fec!H41)</f>
        <v>0.77254213389667592</v>
      </c>
      <c r="I41" s="45">
        <f>IF(RES_hhdet_tes!I41=0,"",RES_hhdet_tes!I41/RES_hhdet_fec!I41)</f>
        <v>0.77466802910533417</v>
      </c>
      <c r="J41" s="45">
        <f>IF(RES_hhdet_tes!J41=0,"",RES_hhdet_tes!J41/RES_hhdet_fec!J41)</f>
        <v>0.77598782036515546</v>
      </c>
      <c r="K41" s="45">
        <f>IF(RES_hhdet_tes!K41=0,"",RES_hhdet_tes!K41/RES_hhdet_fec!K41)</f>
        <v>0.77771945287061439</v>
      </c>
      <c r="L41" s="45">
        <f>IF(RES_hhdet_tes!L41=0,"",RES_hhdet_tes!L41/RES_hhdet_fec!L41)</f>
        <v>0.77991495508174657</v>
      </c>
      <c r="M41" s="45">
        <f>IF(RES_hhdet_tes!M41=0,"",RES_hhdet_tes!M41/RES_hhdet_fec!M41)</f>
        <v>0.78239803416978049</v>
      </c>
      <c r="N41" s="45">
        <f>IF(RES_hhdet_tes!N41=0,"",RES_hhdet_tes!N41/RES_hhdet_fec!N41)</f>
        <v>0.78470763977145397</v>
      </c>
      <c r="O41" s="45">
        <f>IF(RES_hhdet_tes!O41=0,"",RES_hhdet_tes!O41/RES_hhdet_fec!O41)</f>
        <v>0.78751843866922289</v>
      </c>
      <c r="P41" s="45">
        <f>IF(RES_hhdet_tes!P41=0,"",RES_hhdet_tes!P41/RES_hhdet_fec!P41)</f>
        <v>0.78979603496366035</v>
      </c>
      <c r="Q41" s="45">
        <f>IF(RES_hhdet_tes!Q41=0,"",RES_hhdet_tes!Q41/RES_hhdet_fec!Q41)</f>
        <v>0.79472223956036325</v>
      </c>
      <c r="R41" s="45">
        <f>IF(RES_hhdet_tes!R41=0,"",RES_hhdet_tes!R41/RES_hhdet_fec!R41)</f>
        <v>0.80185934049869589</v>
      </c>
      <c r="S41" s="45">
        <f>IF(RES_hhdet_tes!S41=0,"",RES_hhdet_tes!S41/RES_hhdet_fec!S41)</f>
        <v>0.80981368280419175</v>
      </c>
      <c r="T41" s="45">
        <f>IF(RES_hhdet_tes!T41=0,"",RES_hhdet_tes!T41/RES_hhdet_fec!T41)</f>
        <v>0.81969416634193559</v>
      </c>
      <c r="U41" s="45">
        <f>IF(RES_hhdet_tes!U41=0,"",RES_hhdet_tes!U41/RES_hhdet_fec!U41)</f>
        <v>0.82746140224529985</v>
      </c>
      <c r="V41" s="45">
        <f>IF(RES_hhdet_tes!V41=0,"",RES_hhdet_tes!V41/RES_hhdet_fec!V41)</f>
        <v>0.83292503940304918</v>
      </c>
      <c r="W41" s="45">
        <f>IF(RES_hhdet_tes!W41=0,"",RES_hhdet_tes!W41/RES_hhdet_fec!W41)</f>
        <v>0.84486995669845122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0.48870260811712335</v>
      </c>
      <c r="C43" s="119">
        <f>IF(RES_hhdet_tes!C43=0,"",RES_hhdet_tes!C43/RES_hhdet_fec!C43)</f>
        <v>0.49407270300245598</v>
      </c>
      <c r="D43" s="119">
        <f>IF(RES_hhdet_tes!D43=0,"",RES_hhdet_tes!D43/RES_hhdet_fec!D43)</f>
        <v>0.4957587063459733</v>
      </c>
      <c r="E43" s="119">
        <f>IF(RES_hhdet_tes!E43=0,"",RES_hhdet_tes!E43/RES_hhdet_fec!E43)</f>
        <v>0.5037773298749314</v>
      </c>
      <c r="F43" s="119">
        <f>IF(RES_hhdet_tes!F43=0,"",RES_hhdet_tes!F43/RES_hhdet_fec!F43)</f>
        <v>0.5076528065383229</v>
      </c>
      <c r="G43" s="119">
        <f>IF(RES_hhdet_tes!G43=0,"",RES_hhdet_tes!G43/RES_hhdet_fec!G43)</f>
        <v>0.50887318612257226</v>
      </c>
      <c r="H43" s="119">
        <f>IF(RES_hhdet_tes!H43=0,"",RES_hhdet_tes!H43/RES_hhdet_fec!H43)</f>
        <v>0.51216356413857622</v>
      </c>
      <c r="I43" s="119">
        <f>IF(RES_hhdet_tes!I43=0,"",RES_hhdet_tes!I43/RES_hhdet_fec!I43)</f>
        <v>0.51708473376084263</v>
      </c>
      <c r="J43" s="119">
        <f>IF(RES_hhdet_tes!J43=0,"",RES_hhdet_tes!J43/RES_hhdet_fec!J43)</f>
        <v>0.52273940116589734</v>
      </c>
      <c r="K43" s="119">
        <f>IF(RES_hhdet_tes!K43=0,"",RES_hhdet_tes!K43/RES_hhdet_fec!K43)</f>
        <v>0.5306941019131256</v>
      </c>
      <c r="L43" s="119">
        <f>IF(RES_hhdet_tes!L43=0,"",RES_hhdet_tes!L43/RES_hhdet_fec!L43)</f>
        <v>0.54114113269112851</v>
      </c>
      <c r="M43" s="119">
        <f>IF(RES_hhdet_tes!M43=0,"",RES_hhdet_tes!M43/RES_hhdet_fec!M43)</f>
        <v>0.5553615649114082</v>
      </c>
      <c r="N43" s="119">
        <f>IF(RES_hhdet_tes!N43=0,"",RES_hhdet_tes!N43/RES_hhdet_fec!N43)</f>
        <v>0.57493483971181625</v>
      </c>
      <c r="O43" s="119">
        <f>IF(RES_hhdet_tes!O43=0,"",RES_hhdet_tes!O43/RES_hhdet_fec!O43)</f>
        <v>0.59251596397797457</v>
      </c>
      <c r="P43" s="119">
        <f>IF(RES_hhdet_tes!P43=0,"",RES_hhdet_tes!P43/RES_hhdet_fec!P43)</f>
        <v>0.59141587946776242</v>
      </c>
      <c r="Q43" s="119">
        <f>IF(RES_hhdet_tes!Q43=0,"",RES_hhdet_tes!Q43/RES_hhdet_fec!Q43)</f>
        <v>0.6032751272122151</v>
      </c>
      <c r="R43" s="119">
        <f>IF(RES_hhdet_tes!R43=0,"",RES_hhdet_tes!R43/RES_hhdet_fec!R43)</f>
        <v>0.60169093193589052</v>
      </c>
      <c r="S43" s="119">
        <f>IF(RES_hhdet_tes!S43=0,"",RES_hhdet_tes!S43/RES_hhdet_fec!S43)</f>
        <v>0.62280891825081786</v>
      </c>
      <c r="T43" s="119">
        <f>IF(RES_hhdet_tes!T43=0,"",RES_hhdet_tes!T43/RES_hhdet_fec!T43)</f>
        <v>0.6414637338228506</v>
      </c>
      <c r="U43" s="119">
        <f>IF(RES_hhdet_tes!U43=0,"",RES_hhdet_tes!U43/RES_hhdet_fec!U43)</f>
        <v>0.66286914753437742</v>
      </c>
      <c r="V43" s="119">
        <f>IF(RES_hhdet_tes!V43=0,"",RES_hhdet_tes!V43/RES_hhdet_fec!V43)</f>
        <v>0.66683895993393449</v>
      </c>
      <c r="W43" s="119">
        <f>IF(RES_hhdet_tes!W43=0,"",RES_hhdet_tes!W43/RES_hhdet_fec!W43)</f>
        <v>0.68599369721585368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0.4636464044159771</v>
      </c>
      <c r="C44" s="124">
        <f>IF(RES_hhdet_tes!C44=0,"",RES_hhdet_tes!C44/RES_hhdet_fec!C44)</f>
        <v>0.46813802410817973</v>
      </c>
      <c r="D44" s="124">
        <f>IF(RES_hhdet_tes!D44=0,"",RES_hhdet_tes!D44/RES_hhdet_fec!D44)</f>
        <v>0.47270590877390173</v>
      </c>
      <c r="E44" s="124">
        <f>IF(RES_hhdet_tes!E44=0,"",RES_hhdet_tes!E44/RES_hhdet_fec!E44)</f>
        <v>0.47894278133334428</v>
      </c>
      <c r="F44" s="124">
        <f>IF(RES_hhdet_tes!F44=0,"",RES_hhdet_tes!F44/RES_hhdet_fec!F44)</f>
        <v>0.48384831043757737</v>
      </c>
      <c r="G44" s="124">
        <f>IF(RES_hhdet_tes!G44=0,"",RES_hhdet_tes!G44/RES_hhdet_fec!G44)</f>
        <v>0.48540316427995467</v>
      </c>
      <c r="H44" s="124">
        <f>IF(RES_hhdet_tes!H44=0,"",RES_hhdet_tes!H44/RES_hhdet_fec!H44)</f>
        <v>0.48795783058087755</v>
      </c>
      <c r="I44" s="124">
        <f>IF(RES_hhdet_tes!I44=0,"",RES_hhdet_tes!I44/RES_hhdet_fec!I44)</f>
        <v>0.49032906800600795</v>
      </c>
      <c r="J44" s="124">
        <f>IF(RES_hhdet_tes!J44=0,"",RES_hhdet_tes!J44/RES_hhdet_fec!J44)</f>
        <v>0.49815737449166747</v>
      </c>
      <c r="K44" s="124">
        <f>IF(RES_hhdet_tes!K44=0,"",RES_hhdet_tes!K44/RES_hhdet_fec!K44)</f>
        <v>0.50857514816612404</v>
      </c>
      <c r="L44" s="124">
        <f>IF(RES_hhdet_tes!L44=0,"",RES_hhdet_tes!L44/RES_hhdet_fec!L44)</f>
        <v>0.52149725394752366</v>
      </c>
      <c r="M44" s="124">
        <f>IF(RES_hhdet_tes!M44=0,"",RES_hhdet_tes!M44/RES_hhdet_fec!M44)</f>
        <v>0.53305151366792314</v>
      </c>
      <c r="N44" s="124">
        <f>IF(RES_hhdet_tes!N44=0,"",RES_hhdet_tes!N44/RES_hhdet_fec!N44)</f>
        <v>0.54911067098211386</v>
      </c>
      <c r="O44" s="124">
        <f>IF(RES_hhdet_tes!O44=0,"",RES_hhdet_tes!O44/RES_hhdet_fec!O44)</f>
        <v>0.56613936231375972</v>
      </c>
      <c r="P44" s="124">
        <f>IF(RES_hhdet_tes!P44=0,"",RES_hhdet_tes!P44/RES_hhdet_fec!P44)</f>
        <v>0.56798869244475247</v>
      </c>
      <c r="Q44" s="124">
        <f>IF(RES_hhdet_tes!Q44=0,"",RES_hhdet_tes!Q44/RES_hhdet_fec!Q44)</f>
        <v>0.57034426080967771</v>
      </c>
      <c r="R44" s="124">
        <f>IF(RES_hhdet_tes!R44=0,"",RES_hhdet_tes!R44/RES_hhdet_fec!R44)</f>
        <v>0.57431647318652868</v>
      </c>
      <c r="S44" s="124">
        <f>IF(RES_hhdet_tes!S44=0,"",RES_hhdet_tes!S44/RES_hhdet_fec!S44)</f>
        <v>0.59065370115581861</v>
      </c>
      <c r="T44" s="124">
        <f>IF(RES_hhdet_tes!T44=0,"",RES_hhdet_tes!T44/RES_hhdet_fec!T44)</f>
        <v>0.61200420714677783</v>
      </c>
      <c r="U44" s="124">
        <f>IF(RES_hhdet_tes!U44=0,"",RES_hhdet_tes!U44/RES_hhdet_fec!U44)</f>
        <v>0.63100304093853832</v>
      </c>
      <c r="V44" s="124">
        <f>IF(RES_hhdet_tes!V44=0,"",RES_hhdet_tes!V44/RES_hhdet_fec!V44)</f>
        <v>0.64056614830687153</v>
      </c>
      <c r="W44" s="124">
        <f>IF(RES_hhdet_tes!W44=0,"",RES_hhdet_tes!W44/RES_hhdet_fec!W44)</f>
        <v>0.64719363272341146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0.45754783722123421</v>
      </c>
      <c r="C45" s="111">
        <f>IF(RES_hhdet_tes!C45=0,"",RES_hhdet_tes!C45/RES_hhdet_fec!C45)</f>
        <v>0.46219813908393714</v>
      </c>
      <c r="D45" s="111">
        <f>IF(RES_hhdet_tes!D45=0,"",RES_hhdet_tes!D45/RES_hhdet_fec!D45)</f>
        <v>0.46683298671098628</v>
      </c>
      <c r="E45" s="111">
        <f>IF(RES_hhdet_tes!E45=0,"",RES_hhdet_tes!E45/RES_hhdet_fec!E45)</f>
        <v>0.47309815400298316</v>
      </c>
      <c r="F45" s="111">
        <f>IF(RES_hhdet_tes!F45=0,"",RES_hhdet_tes!F45/RES_hhdet_fec!F45)</f>
        <v>0.47805735890904444</v>
      </c>
      <c r="G45" s="111">
        <f>IF(RES_hhdet_tes!G45=0,"",RES_hhdet_tes!G45/RES_hhdet_fec!G45)</f>
        <v>0.4798268776810467</v>
      </c>
      <c r="H45" s="111">
        <f>IF(RES_hhdet_tes!H45=0,"",RES_hhdet_tes!H45/RES_hhdet_fec!H45)</f>
        <v>0.48241936942890384</v>
      </c>
      <c r="I45" s="111">
        <f>IF(RES_hhdet_tes!I45=0,"",RES_hhdet_tes!I45/RES_hhdet_fec!I45)</f>
        <v>0.48497246227289503</v>
      </c>
      <c r="J45" s="111">
        <f>IF(RES_hhdet_tes!J45=0,"",RES_hhdet_tes!J45/RES_hhdet_fec!J45)</f>
        <v>0.49279065992737514</v>
      </c>
      <c r="K45" s="111">
        <f>IF(RES_hhdet_tes!K45=0,"",RES_hhdet_tes!K45/RES_hhdet_fec!K45)</f>
        <v>0.50325651083028322</v>
      </c>
      <c r="L45" s="111">
        <f>IF(RES_hhdet_tes!L45=0,"",RES_hhdet_tes!L45/RES_hhdet_fec!L45)</f>
        <v>0.51625007090296504</v>
      </c>
      <c r="M45" s="111">
        <f>IF(RES_hhdet_tes!M45=0,"",RES_hhdet_tes!M45/RES_hhdet_fec!M45)</f>
        <v>0.5278796096427486</v>
      </c>
      <c r="N45" s="111">
        <f>IF(RES_hhdet_tes!N45=0,"",RES_hhdet_tes!N45/RES_hhdet_fec!N45)</f>
        <v>0.54403490291449208</v>
      </c>
      <c r="O45" s="111">
        <f>IF(RES_hhdet_tes!O45=0,"",RES_hhdet_tes!O45/RES_hhdet_fec!O45)</f>
        <v>0.56115310313798505</v>
      </c>
      <c r="P45" s="111">
        <f>IF(RES_hhdet_tes!P45=0,"",RES_hhdet_tes!P45/RES_hhdet_fec!P45)</f>
        <v>0.56307706627041865</v>
      </c>
      <c r="Q45" s="111">
        <f>IF(RES_hhdet_tes!Q45=0,"",RES_hhdet_tes!Q45/RES_hhdet_fec!Q45)</f>
        <v>0.56545361645539949</v>
      </c>
      <c r="R45" s="111">
        <f>IF(RES_hhdet_tes!R45=0,"",RES_hhdet_tes!R45/RES_hhdet_fec!R45)</f>
        <v>0.56946657804886247</v>
      </c>
      <c r="S45" s="111">
        <f>IF(RES_hhdet_tes!S45=0,"",RES_hhdet_tes!S45/RES_hhdet_fec!S45)</f>
        <v>0.58589079583512416</v>
      </c>
      <c r="T45" s="111">
        <f>IF(RES_hhdet_tes!T45=0,"",RES_hhdet_tes!T45/RES_hhdet_fec!T45)</f>
        <v>0.60737036844295167</v>
      </c>
      <c r="U45" s="111">
        <f>IF(RES_hhdet_tes!U45=0,"",RES_hhdet_tes!U45/RES_hhdet_fec!U45)</f>
        <v>0.62649473743721329</v>
      </c>
      <c r="V45" s="111">
        <f>IF(RES_hhdet_tes!V45=0,"",RES_hhdet_tes!V45/RES_hhdet_fec!V45)</f>
        <v>0.63612587862387904</v>
      </c>
      <c r="W45" s="111">
        <f>IF(RES_hhdet_tes!W45=0,"",RES_hhdet_tes!W45/RES_hhdet_fec!W45)</f>
        <v>0.64278119739352269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1.7224603903789437</v>
      </c>
      <c r="C47" s="124">
        <f>IF(RES_hhdet_tes!C47=0,"",RES_hhdet_tes!C47/RES_hhdet_fec!C47)</f>
        <v>1.8425352336447502</v>
      </c>
      <c r="D47" s="124">
        <f>IF(RES_hhdet_tes!D47=0,"",RES_hhdet_tes!D47/RES_hhdet_fec!D47)</f>
        <v>1.9562392355920772</v>
      </c>
      <c r="E47" s="124">
        <f>IF(RES_hhdet_tes!E47=0,"",RES_hhdet_tes!E47/RES_hhdet_fec!E47)</f>
        <v>2.0597094742572519</v>
      </c>
      <c r="F47" s="124">
        <f>IF(RES_hhdet_tes!F47=0,"",RES_hhdet_tes!F47/RES_hhdet_fec!F47)</f>
        <v>2.1522813650575845</v>
      </c>
      <c r="G47" s="124">
        <f>IF(RES_hhdet_tes!G47=0,"",RES_hhdet_tes!G47/RES_hhdet_fec!G47)</f>
        <v>2.2316658709081079</v>
      </c>
      <c r="H47" s="124">
        <f>IF(RES_hhdet_tes!H47=0,"",RES_hhdet_tes!H47/RES_hhdet_fec!H47)</f>
        <v>2.3031787576306337</v>
      </c>
      <c r="I47" s="124">
        <f>IF(RES_hhdet_tes!I47=0,"",RES_hhdet_tes!I47/RES_hhdet_fec!I47)</f>
        <v>2.3422982564492321</v>
      </c>
      <c r="J47" s="124">
        <f>IF(RES_hhdet_tes!J47=0,"",RES_hhdet_tes!J47/RES_hhdet_fec!J47)</f>
        <v>2.4063009001751734</v>
      </c>
      <c r="K47" s="124">
        <f>IF(RES_hhdet_tes!K47=0,"",RES_hhdet_tes!K47/RES_hhdet_fec!K47)</f>
        <v>2.5029542943178003</v>
      </c>
      <c r="L47" s="124">
        <f>IF(RES_hhdet_tes!L47=0,"",RES_hhdet_tes!L47/RES_hhdet_fec!L47)</f>
        <v>2.6332045768528674</v>
      </c>
      <c r="M47" s="124">
        <f>IF(RES_hhdet_tes!M47=0,"",RES_hhdet_tes!M47/RES_hhdet_fec!M47)</f>
        <v>2.7315903308532969</v>
      </c>
      <c r="N47" s="124">
        <f>IF(RES_hhdet_tes!N47=0,"",RES_hhdet_tes!N47/RES_hhdet_fec!N47)</f>
        <v>2.8162861434910429</v>
      </c>
      <c r="O47" s="124">
        <f>IF(RES_hhdet_tes!O47=0,"",RES_hhdet_tes!O47/RES_hhdet_fec!O47)</f>
        <v>2.8791240988826687</v>
      </c>
      <c r="P47" s="124">
        <f>IF(RES_hhdet_tes!P47=0,"",RES_hhdet_tes!P47/RES_hhdet_fec!P47)</f>
        <v>2.919694784815924</v>
      </c>
      <c r="Q47" s="124">
        <f>IF(RES_hhdet_tes!Q47=0,"",RES_hhdet_tes!Q47/RES_hhdet_fec!Q47)</f>
        <v>2.9530786176164385</v>
      </c>
      <c r="R47" s="124">
        <f>IF(RES_hhdet_tes!R47=0,"",RES_hhdet_tes!R47/RES_hhdet_fec!R47)</f>
        <v>3.0008284370141447</v>
      </c>
      <c r="S47" s="124">
        <f>IF(RES_hhdet_tes!S47=0,"",RES_hhdet_tes!S47/RES_hhdet_fec!S47)</f>
        <v>3.0893732019451003</v>
      </c>
      <c r="T47" s="124">
        <f>IF(RES_hhdet_tes!T47=0,"",RES_hhdet_tes!T47/RES_hhdet_fec!T47)</f>
        <v>3.2736373434499457</v>
      </c>
      <c r="U47" s="124">
        <f>IF(RES_hhdet_tes!U47=0,"",RES_hhdet_tes!U47/RES_hhdet_fec!U47)</f>
        <v>3.4460983525275379</v>
      </c>
      <c r="V47" s="124">
        <f>IF(RES_hhdet_tes!V47=0,"",RES_hhdet_tes!V47/RES_hhdet_fec!V47)</f>
        <v>3.5634421137483074</v>
      </c>
      <c r="W47" s="124">
        <f>IF(RES_hhdet_tes!W47=0,"",RES_hhdet_tes!W47/RES_hhdet_fec!W47)</f>
        <v>3.6172426163849609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1.7224603903789437</v>
      </c>
      <c r="C48" s="111">
        <f>IF(RES_hhdet_tes!C48=0,"",RES_hhdet_tes!C48/RES_hhdet_fec!C48)</f>
        <v>1.8425352336447502</v>
      </c>
      <c r="D48" s="111">
        <f>IF(RES_hhdet_tes!D48=0,"",RES_hhdet_tes!D48/RES_hhdet_fec!D48)</f>
        <v>1.9562392355920772</v>
      </c>
      <c r="E48" s="111">
        <f>IF(RES_hhdet_tes!E48=0,"",RES_hhdet_tes!E48/RES_hhdet_fec!E48)</f>
        <v>2.0597094742572519</v>
      </c>
      <c r="F48" s="111">
        <f>IF(RES_hhdet_tes!F48=0,"",RES_hhdet_tes!F48/RES_hhdet_fec!F48)</f>
        <v>2.1522813650575845</v>
      </c>
      <c r="G48" s="111">
        <f>IF(RES_hhdet_tes!G48=0,"",RES_hhdet_tes!G48/RES_hhdet_fec!G48)</f>
        <v>2.2316658709081079</v>
      </c>
      <c r="H48" s="111">
        <f>IF(RES_hhdet_tes!H48=0,"",RES_hhdet_tes!H48/RES_hhdet_fec!H48)</f>
        <v>2.3031787576306337</v>
      </c>
      <c r="I48" s="111">
        <f>IF(RES_hhdet_tes!I48=0,"",RES_hhdet_tes!I48/RES_hhdet_fec!I48)</f>
        <v>2.3422982564492321</v>
      </c>
      <c r="J48" s="111">
        <f>IF(RES_hhdet_tes!J48=0,"",RES_hhdet_tes!J48/RES_hhdet_fec!J48)</f>
        <v>2.4063009001751734</v>
      </c>
      <c r="K48" s="111">
        <f>IF(RES_hhdet_tes!K48=0,"",RES_hhdet_tes!K48/RES_hhdet_fec!K48)</f>
        <v>2.5029542943178003</v>
      </c>
      <c r="L48" s="111">
        <f>IF(RES_hhdet_tes!L48=0,"",RES_hhdet_tes!L48/RES_hhdet_fec!L48)</f>
        <v>2.6332045768528674</v>
      </c>
      <c r="M48" s="111">
        <f>IF(RES_hhdet_tes!M48=0,"",RES_hhdet_tes!M48/RES_hhdet_fec!M48)</f>
        <v>2.7315903308532969</v>
      </c>
      <c r="N48" s="111">
        <f>IF(RES_hhdet_tes!N48=0,"",RES_hhdet_tes!N48/RES_hhdet_fec!N48)</f>
        <v>2.8162861434910429</v>
      </c>
      <c r="O48" s="111">
        <f>IF(RES_hhdet_tes!O48=0,"",RES_hhdet_tes!O48/RES_hhdet_fec!O48)</f>
        <v>2.8791240988826687</v>
      </c>
      <c r="P48" s="111">
        <f>IF(RES_hhdet_tes!P48=0,"",RES_hhdet_tes!P48/RES_hhdet_fec!P48)</f>
        <v>2.919694784815924</v>
      </c>
      <c r="Q48" s="111">
        <f>IF(RES_hhdet_tes!Q48=0,"",RES_hhdet_tes!Q48/RES_hhdet_fec!Q48)</f>
        <v>2.9530786176164385</v>
      </c>
      <c r="R48" s="111">
        <f>IF(RES_hhdet_tes!R48=0,"",RES_hhdet_tes!R48/RES_hhdet_fec!R48)</f>
        <v>3.0008284370141447</v>
      </c>
      <c r="S48" s="111">
        <f>IF(RES_hhdet_tes!S48=0,"",RES_hhdet_tes!S48/RES_hhdet_fec!S48)</f>
        <v>3.0893732019451003</v>
      </c>
      <c r="T48" s="111">
        <f>IF(RES_hhdet_tes!T48=0,"",RES_hhdet_tes!T48/RES_hhdet_fec!T48)</f>
        <v>3.2736373434499457</v>
      </c>
      <c r="U48" s="111">
        <f>IF(RES_hhdet_tes!U48=0,"",RES_hhdet_tes!U48/RES_hhdet_fec!U48)</f>
        <v>3.4460983525275379</v>
      </c>
      <c r="V48" s="111">
        <f>IF(RES_hhdet_tes!V48=0,"",RES_hhdet_tes!V48/RES_hhdet_fec!V48)</f>
        <v>3.5634421137483074</v>
      </c>
      <c r="W48" s="111">
        <f>IF(RES_hhdet_tes!W48=0,"",RES_hhdet_tes!W48/RES_hhdet_fec!W48)</f>
        <v>3.6172426163849609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0.57351843309511896</v>
      </c>
      <c r="C49" s="124">
        <f>IF(RES_hhdet_tes!C49=0,"",RES_hhdet_tes!C49/RES_hhdet_fec!C49)</f>
        <v>0.58082800385265909</v>
      </c>
      <c r="D49" s="124">
        <f>IF(RES_hhdet_tes!D49=0,"",RES_hhdet_tes!D49/RES_hhdet_fec!D49)</f>
        <v>0.57296596569562896</v>
      </c>
      <c r="E49" s="124">
        <f>IF(RES_hhdet_tes!E49=0,"",RES_hhdet_tes!E49/RES_hhdet_fec!E49)</f>
        <v>0.5760927893740645</v>
      </c>
      <c r="F49" s="124">
        <f>IF(RES_hhdet_tes!F49=0,"",RES_hhdet_tes!F49/RES_hhdet_fec!F49)</f>
        <v>0.57798906791983951</v>
      </c>
      <c r="G49" s="124">
        <f>IF(RES_hhdet_tes!G49=0,"",RES_hhdet_tes!G49/RES_hhdet_fec!G49)</f>
        <v>0.58387922339668918</v>
      </c>
      <c r="H49" s="124">
        <f>IF(RES_hhdet_tes!H49=0,"",RES_hhdet_tes!H49/RES_hhdet_fec!H49)</f>
        <v>0.58058175877367546</v>
      </c>
      <c r="I49" s="124">
        <f>IF(RES_hhdet_tes!I49=0,"",RES_hhdet_tes!I49/RES_hhdet_fec!I49)</f>
        <v>0.59045878087498549</v>
      </c>
      <c r="J49" s="124">
        <f>IF(RES_hhdet_tes!J49=0,"",RES_hhdet_tes!J49/RES_hhdet_fec!J49)</f>
        <v>0.59059045887422867</v>
      </c>
      <c r="K49" s="124">
        <f>IF(RES_hhdet_tes!K49=0,"",RES_hhdet_tes!K49/RES_hhdet_fec!K49)</f>
        <v>0.59490510003110397</v>
      </c>
      <c r="L49" s="124">
        <f>IF(RES_hhdet_tes!L49=0,"",RES_hhdet_tes!L49/RES_hhdet_fec!L49)</f>
        <v>0.59822419324809695</v>
      </c>
      <c r="M49" s="124">
        <f>IF(RES_hhdet_tes!M49=0,"",RES_hhdet_tes!M49/RES_hhdet_fec!M49)</f>
        <v>0.61100434426260564</v>
      </c>
      <c r="N49" s="124">
        <f>IF(RES_hhdet_tes!N49=0,"",RES_hhdet_tes!N49/RES_hhdet_fec!N49)</f>
        <v>0.62054584144823677</v>
      </c>
      <c r="O49" s="124">
        <f>IF(RES_hhdet_tes!O49=0,"",RES_hhdet_tes!O49/RES_hhdet_fec!O49)</f>
        <v>0.63345452520319134</v>
      </c>
      <c r="P49" s="124">
        <f>IF(RES_hhdet_tes!P49=0,"",RES_hhdet_tes!P49/RES_hhdet_fec!P49)</f>
        <v>0.6367458989250111</v>
      </c>
      <c r="Q49" s="124">
        <f>IF(RES_hhdet_tes!Q49=0,"",RES_hhdet_tes!Q49/RES_hhdet_fec!Q49)</f>
        <v>0.64805197775755641</v>
      </c>
      <c r="R49" s="124">
        <f>IF(RES_hhdet_tes!R49=0,"",RES_hhdet_tes!R49/RES_hhdet_fec!R49)</f>
        <v>0.66025995894228395</v>
      </c>
      <c r="S49" s="124">
        <f>IF(RES_hhdet_tes!S49=0,"",RES_hhdet_tes!S49/RES_hhdet_fec!S49)</f>
        <v>0.67735117205790318</v>
      </c>
      <c r="T49" s="124">
        <f>IF(RES_hhdet_tes!T49=0,"",RES_hhdet_tes!T49/RES_hhdet_fec!T49)</f>
        <v>0.69428080852001439</v>
      </c>
      <c r="U49" s="124">
        <f>IF(RES_hhdet_tes!U49=0,"",RES_hhdet_tes!U49/RES_hhdet_fec!U49)</f>
        <v>0.70762544684008577</v>
      </c>
      <c r="V49" s="124">
        <f>IF(RES_hhdet_tes!V49=0,"",RES_hhdet_tes!V49/RES_hhdet_fec!V49)</f>
        <v>0.71144550285616959</v>
      </c>
      <c r="W49" s="124">
        <f>IF(RES_hhdet_tes!W49=0,"",RES_hhdet_tes!W49/RES_hhdet_fec!W49)</f>
        <v>0.7249147837927834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0.52606926559528033</v>
      </c>
      <c r="C50" s="111">
        <f>IF(RES_hhdet_tes!C50=0,"",RES_hhdet_tes!C50/RES_hhdet_fec!C50)</f>
        <v>0.52746438077713698</v>
      </c>
      <c r="D50" s="111">
        <f>IF(RES_hhdet_tes!D50=0,"",RES_hhdet_tes!D50/RES_hhdet_fec!D50)</f>
        <v>0.52900219572693186</v>
      </c>
      <c r="E50" s="111">
        <f>IF(RES_hhdet_tes!E50=0,"",RES_hhdet_tes!E50/RES_hhdet_fec!E50)</f>
        <v>0.53054795780866304</v>
      </c>
      <c r="F50" s="111">
        <f>IF(RES_hhdet_tes!F50=0,"",RES_hhdet_tes!F50/RES_hhdet_fec!F50)</f>
        <v>0.53204894776854439</v>
      </c>
      <c r="G50" s="111">
        <f>IF(RES_hhdet_tes!G50=0,"",RES_hhdet_tes!G50/RES_hhdet_fec!G50)</f>
        <v>0.53279817601293744</v>
      </c>
      <c r="H50" s="111">
        <f>IF(RES_hhdet_tes!H50=0,"",RES_hhdet_tes!H50/RES_hhdet_fec!H50)</f>
        <v>0.5333264034935169</v>
      </c>
      <c r="I50" s="111">
        <f>IF(RES_hhdet_tes!I50=0,"",RES_hhdet_tes!I50/RES_hhdet_fec!I50)</f>
        <v>0.53452371445067892</v>
      </c>
      <c r="J50" s="111">
        <f>IF(RES_hhdet_tes!J50=0,"",RES_hhdet_tes!J50/RES_hhdet_fec!J50)</f>
        <v>0.53812722061157459</v>
      </c>
      <c r="K50" s="111">
        <f>IF(RES_hhdet_tes!K50=0,"",RES_hhdet_tes!K50/RES_hhdet_fec!K50)</f>
        <v>0.54273106714455888</v>
      </c>
      <c r="L50" s="111">
        <f>IF(RES_hhdet_tes!L50=0,"",RES_hhdet_tes!L50/RES_hhdet_fec!L50)</f>
        <v>0.54826955620125939</v>
      </c>
      <c r="M50" s="111">
        <f>IF(RES_hhdet_tes!M50=0,"",RES_hhdet_tes!M50/RES_hhdet_fec!M50)</f>
        <v>0.55451456324766812</v>
      </c>
      <c r="N50" s="111">
        <f>IF(RES_hhdet_tes!N50=0,"",RES_hhdet_tes!N50/RES_hhdet_fec!N50)</f>
        <v>0.56378884915931238</v>
      </c>
      <c r="O50" s="111">
        <f>IF(RES_hhdet_tes!O50=0,"",RES_hhdet_tes!O50/RES_hhdet_fec!O50)</f>
        <v>0.57551737578139484</v>
      </c>
      <c r="P50" s="111">
        <f>IF(RES_hhdet_tes!P50=0,"",RES_hhdet_tes!P50/RES_hhdet_fec!P50)</f>
        <v>0.58151134274267535</v>
      </c>
      <c r="Q50" s="111">
        <f>IF(RES_hhdet_tes!Q50=0,"",RES_hhdet_tes!Q50/RES_hhdet_fec!Q50)</f>
        <v>0.59067150395660584</v>
      </c>
      <c r="R50" s="111">
        <f>IF(RES_hhdet_tes!R50=0,"",RES_hhdet_tes!R50/RES_hhdet_fec!R50)</f>
        <v>0.60045907616981919</v>
      </c>
      <c r="S50" s="111">
        <f>IF(RES_hhdet_tes!S50=0,"",RES_hhdet_tes!S50/RES_hhdet_fec!S50)</f>
        <v>0.61742400455890167</v>
      </c>
      <c r="T50" s="111">
        <f>IF(RES_hhdet_tes!T50=0,"",RES_hhdet_tes!T50/RES_hhdet_fec!T50)</f>
        <v>0.63891799031937757</v>
      </c>
      <c r="U50" s="111">
        <f>IF(RES_hhdet_tes!U50=0,"",RES_hhdet_tes!U50/RES_hhdet_fec!U50)</f>
        <v>0.65899060567569767</v>
      </c>
      <c r="V50" s="111">
        <f>IF(RES_hhdet_tes!V50=0,"",RES_hhdet_tes!V50/RES_hhdet_fec!V50)</f>
        <v>0.67040826402704312</v>
      </c>
      <c r="W50" s="111">
        <f>IF(RES_hhdet_tes!W50=0,"",RES_hhdet_tes!W50/RES_hhdet_fec!W50)</f>
        <v>0.67688635484230542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0.76542291664522133</v>
      </c>
      <c r="C51" s="111">
        <f>IF(RES_hhdet_tes!C51=0,"",RES_hhdet_tes!C51/RES_hhdet_fec!C51)</f>
        <v>0.76986690154322579</v>
      </c>
      <c r="D51" s="111">
        <f>IF(RES_hhdet_tes!D51=0,"",RES_hhdet_tes!D51/RES_hhdet_fec!D51)</f>
        <v>0.75184259867085879</v>
      </c>
      <c r="E51" s="111">
        <f>IF(RES_hhdet_tes!E51=0,"",RES_hhdet_tes!E51/RES_hhdet_fec!E51)</f>
        <v>0.7110236334334773</v>
      </c>
      <c r="F51" s="111">
        <f>IF(RES_hhdet_tes!F51=0,"",RES_hhdet_tes!F51/RES_hhdet_fec!F51)</f>
        <v>0.70147991984998004</v>
      </c>
      <c r="G51" s="111">
        <f>IF(RES_hhdet_tes!G51=0,"",RES_hhdet_tes!G51/RES_hhdet_fec!G51)</f>
        <v>0.72875039910455963</v>
      </c>
      <c r="H51" s="111">
        <f>IF(RES_hhdet_tes!H51=0,"",RES_hhdet_tes!H51/RES_hhdet_fec!H51)</f>
        <v>0.72407295612929456</v>
      </c>
      <c r="I51" s="111">
        <f>IF(RES_hhdet_tes!I51=0,"",RES_hhdet_tes!I51/RES_hhdet_fec!I51)</f>
        <v>0.76064170851473145</v>
      </c>
      <c r="J51" s="111">
        <f>IF(RES_hhdet_tes!J51=0,"",RES_hhdet_tes!J51/RES_hhdet_fec!J51)</f>
        <v>0.7588958077866923</v>
      </c>
      <c r="K51" s="111">
        <f>IF(RES_hhdet_tes!K51=0,"",RES_hhdet_tes!K51/RES_hhdet_fec!K51)</f>
        <v>0.77070467541356025</v>
      </c>
      <c r="L51" s="111">
        <f>IF(RES_hhdet_tes!L51=0,"",RES_hhdet_tes!L51/RES_hhdet_fec!L51)</f>
        <v>0.78043479018026152</v>
      </c>
      <c r="M51" s="111">
        <f>IF(RES_hhdet_tes!M51=0,"",RES_hhdet_tes!M51/RES_hhdet_fec!M51)</f>
        <v>0.77840507541890902</v>
      </c>
      <c r="N51" s="111">
        <f>IF(RES_hhdet_tes!N51=0,"",RES_hhdet_tes!N51/RES_hhdet_fec!N51)</f>
        <v>0.78695855184857888</v>
      </c>
      <c r="O51" s="111">
        <f>IF(RES_hhdet_tes!O51=0,"",RES_hhdet_tes!O51/RES_hhdet_fec!O51)</f>
        <v>0.79130919432072311</v>
      </c>
      <c r="P51" s="111">
        <f>IF(RES_hhdet_tes!P51=0,"",RES_hhdet_tes!P51/RES_hhdet_fec!P51)</f>
        <v>0.78769942018529571</v>
      </c>
      <c r="Q51" s="111">
        <f>IF(RES_hhdet_tes!Q51=0,"",RES_hhdet_tes!Q51/RES_hhdet_fec!Q51)</f>
        <v>0.79087158346429187</v>
      </c>
      <c r="R51" s="111">
        <f>IF(RES_hhdet_tes!R51=0,"",RES_hhdet_tes!R51/RES_hhdet_fec!R51)</f>
        <v>0.79487898409222313</v>
      </c>
      <c r="S51" s="111">
        <f>IF(RES_hhdet_tes!S51=0,"",RES_hhdet_tes!S51/RES_hhdet_fec!S51)</f>
        <v>0.79655295186498565</v>
      </c>
      <c r="T51" s="111">
        <f>IF(RES_hhdet_tes!T51=0,"",RES_hhdet_tes!T51/RES_hhdet_fec!T51)</f>
        <v>0.81156603207382105</v>
      </c>
      <c r="U51" s="111">
        <f>IF(RES_hhdet_tes!U51=0,"",RES_hhdet_tes!U51/RES_hhdet_fec!U51)</f>
        <v>0.83439980734077968</v>
      </c>
      <c r="V51" s="111">
        <f>IF(RES_hhdet_tes!V51=0,"",RES_hhdet_tes!V51/RES_hhdet_fec!V51)</f>
        <v>0.84495020996751913</v>
      </c>
      <c r="W51" s="111">
        <f>IF(RES_hhdet_tes!W51=0,"",RES_hhdet_tes!W51/RES_hhdet_fec!W51)</f>
        <v>0.84100437553686946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0.52606926559528033</v>
      </c>
      <c r="C52" s="112">
        <f>IF(RES_hhdet_tes!C52=0,"",RES_hhdet_tes!C52/RES_hhdet_fec!C52)</f>
        <v>0.52606926559528033</v>
      </c>
      <c r="D52" s="112">
        <f>IF(RES_hhdet_tes!D52=0,"",RES_hhdet_tes!D52/RES_hhdet_fec!D52)</f>
        <v>0.53117091395830163</v>
      </c>
      <c r="E52" s="112">
        <f>IF(RES_hhdet_tes!E52=0,"",RES_hhdet_tes!E52/RES_hhdet_fec!E52)</f>
        <v>0.53249858081583445</v>
      </c>
      <c r="F52" s="112">
        <f>IF(RES_hhdet_tes!F52=0,"",RES_hhdet_tes!F52/RES_hhdet_fec!F52)</f>
        <v>0.53371776046219022</v>
      </c>
      <c r="G52" s="112">
        <f>IF(RES_hhdet_tes!G52=0,"",RES_hhdet_tes!G52/RES_hhdet_fec!G52)</f>
        <v>0.53434470394515721</v>
      </c>
      <c r="H52" s="112">
        <f>IF(RES_hhdet_tes!H52=0,"",RES_hhdet_tes!H52/RES_hhdet_fec!H52)</f>
        <v>0.53520133039721585</v>
      </c>
      <c r="I52" s="112">
        <f>IF(RES_hhdet_tes!I52=0,"",RES_hhdet_tes!I52/RES_hhdet_fec!I52)</f>
        <v>0.53597403466953697</v>
      </c>
      <c r="J52" s="112">
        <f>IF(RES_hhdet_tes!J52=0,"",RES_hhdet_tes!J52/RES_hhdet_fec!J52)</f>
        <v>0.53724445258206699</v>
      </c>
      <c r="K52" s="112">
        <f>IF(RES_hhdet_tes!K52=0,"",RES_hhdet_tes!K52/RES_hhdet_fec!K52)</f>
        <v>0.54664254206365759</v>
      </c>
      <c r="L52" s="112">
        <f>IF(RES_hhdet_tes!L52=0,"",RES_hhdet_tes!L52/RES_hhdet_fec!L52)</f>
        <v>0.55305261111294624</v>
      </c>
      <c r="M52" s="112">
        <f>IF(RES_hhdet_tes!M52=0,"",RES_hhdet_tes!M52/RES_hhdet_fec!M52)</f>
        <v>0.5555186004575996</v>
      </c>
      <c r="N52" s="112">
        <f>IF(RES_hhdet_tes!N52=0,"",RES_hhdet_tes!N52/RES_hhdet_fec!N52)</f>
        <v>0.56434975123130093</v>
      </c>
      <c r="O52" s="112">
        <f>IF(RES_hhdet_tes!O52=0,"",RES_hhdet_tes!O52/RES_hhdet_fec!O52)</f>
        <v>0.56985101279281403</v>
      </c>
      <c r="P52" s="112">
        <f>IF(RES_hhdet_tes!P52=0,"",RES_hhdet_tes!P52/RES_hhdet_fec!P52)</f>
        <v>0.57621232983807069</v>
      </c>
      <c r="Q52" s="112">
        <f>IF(RES_hhdet_tes!Q52=0,"",RES_hhdet_tes!Q52/RES_hhdet_fec!Q52)</f>
        <v>0.57777640388765295</v>
      </c>
      <c r="R52" s="112">
        <f>IF(RES_hhdet_tes!R52=0,"",RES_hhdet_tes!R52/RES_hhdet_fec!R52)</f>
        <v>0.57946851238485542</v>
      </c>
      <c r="S52" s="112">
        <f>IF(RES_hhdet_tes!S52=0,"",RES_hhdet_tes!S52/RES_hhdet_fec!S52)</f>
        <v>0.58248119543305832</v>
      </c>
      <c r="T52" s="112">
        <f>IF(RES_hhdet_tes!T52=0,"",RES_hhdet_tes!T52/RES_hhdet_fec!T52)</f>
        <v>0.6080943680117068</v>
      </c>
      <c r="U52" s="112">
        <f>IF(RES_hhdet_tes!U52=0,"",RES_hhdet_tes!U52/RES_hhdet_fec!U52)</f>
        <v>0.63164685044389957</v>
      </c>
      <c r="V52" s="112">
        <f>IF(RES_hhdet_tes!V52=0,"",RES_hhdet_tes!V52/RES_hhdet_fec!V52)</f>
        <v>0.65117616226072561</v>
      </c>
      <c r="W52" s="112">
        <f>IF(RES_hhdet_tes!W52=0,"",RES_hhdet_tes!W52/RES_hhdet_fec!W52)</f>
        <v>0.65522415502662157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0.65398937739970076</v>
      </c>
      <c r="C54" s="112">
        <f>IF(RES_hhdet_tes!C54=0,"",RES_hhdet_tes!C54/RES_hhdet_fec!C54)</f>
        <v>0.65728031314664104</v>
      </c>
      <c r="D54" s="112">
        <f>IF(RES_hhdet_tes!D54=0,"",RES_hhdet_tes!D54/RES_hhdet_fec!D54)</f>
        <v>0.66045558610659083</v>
      </c>
      <c r="E54" s="112">
        <f>IF(RES_hhdet_tes!E54=0,"",RES_hhdet_tes!E54/RES_hhdet_fec!E54)</f>
        <v>0.66519862112851047</v>
      </c>
      <c r="F54" s="112">
        <f>IF(RES_hhdet_tes!F54=0,"",RES_hhdet_tes!F54/RES_hhdet_fec!F54)</f>
        <v>0.66927016189699395</v>
      </c>
      <c r="G54" s="112">
        <f>IF(RES_hhdet_tes!G54=0,"",RES_hhdet_tes!G54/RES_hhdet_fec!G54)</f>
        <v>0.67314617763479567</v>
      </c>
      <c r="H54" s="112">
        <f>IF(RES_hhdet_tes!H54=0,"",RES_hhdet_tes!H54/RES_hhdet_fec!H54)</f>
        <v>0.67849831087774592</v>
      </c>
      <c r="I54" s="112">
        <f>IF(RES_hhdet_tes!I54=0,"",RES_hhdet_tes!I54/RES_hhdet_fec!I54)</f>
        <v>0.68099672410961276</v>
      </c>
      <c r="J54" s="112">
        <f>IF(RES_hhdet_tes!J54=0,"",RES_hhdet_tes!J54/RES_hhdet_fec!J54)</f>
        <v>0.68202191431983461</v>
      </c>
      <c r="K54" s="112">
        <f>IF(RES_hhdet_tes!K54=0,"",RES_hhdet_tes!K54/RES_hhdet_fec!K54)</f>
        <v>0.68369976768212248</v>
      </c>
      <c r="L54" s="112">
        <f>IF(RES_hhdet_tes!L54=0,"",RES_hhdet_tes!L54/RES_hhdet_fec!L54)</f>
        <v>0.68602303091247452</v>
      </c>
      <c r="M54" s="112">
        <f>IF(RES_hhdet_tes!M54=0,"",RES_hhdet_tes!M54/RES_hhdet_fec!M54)</f>
        <v>0.68840818404922721</v>
      </c>
      <c r="N54" s="112">
        <f>IF(RES_hhdet_tes!N54=0,"",RES_hhdet_tes!N54/RES_hhdet_fec!N54)</f>
        <v>0.69082801113278547</v>
      </c>
      <c r="O54" s="112">
        <f>IF(RES_hhdet_tes!O54=0,"",RES_hhdet_tes!O54/RES_hhdet_fec!O54)</f>
        <v>0.69299525990403565</v>
      </c>
      <c r="P54" s="112">
        <f>IF(RES_hhdet_tes!P54=0,"",RES_hhdet_tes!P54/RES_hhdet_fec!P54)</f>
        <v>0.69592122811156587</v>
      </c>
      <c r="Q54" s="112">
        <f>IF(RES_hhdet_tes!Q54=0,"",RES_hhdet_tes!Q54/RES_hhdet_fec!Q54)</f>
        <v>0.70161702082639488</v>
      </c>
      <c r="R54" s="112">
        <f>IF(RES_hhdet_tes!R54=0,"",RES_hhdet_tes!R54/RES_hhdet_fec!R54)</f>
        <v>0.71285719165111427</v>
      </c>
      <c r="S54" s="112">
        <f>IF(RES_hhdet_tes!S54=0,"",RES_hhdet_tes!S54/RES_hhdet_fec!S54)</f>
        <v>0.72772904986073994</v>
      </c>
      <c r="T54" s="112">
        <f>IF(RES_hhdet_tes!T54=0,"",RES_hhdet_tes!T54/RES_hhdet_fec!T54)</f>
        <v>0.74241007333804188</v>
      </c>
      <c r="U54" s="112">
        <f>IF(RES_hhdet_tes!U54=0,"",RES_hhdet_tes!U54/RES_hhdet_fec!U54)</f>
        <v>0.75186566592089976</v>
      </c>
      <c r="V54" s="112">
        <f>IF(RES_hhdet_tes!V54=0,"",RES_hhdet_tes!V54/RES_hhdet_fec!V54)</f>
        <v>0.75627955661225599</v>
      </c>
      <c r="W54" s="112">
        <f>IF(RES_hhdet_tes!W54=0,"",RES_hhdet_tes!W54/RES_hhdet_fec!W54)</f>
        <v>0.76090204761330416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0.84752446916405433</v>
      </c>
      <c r="C55" s="113">
        <f>IF(RES_hhdet_tes!C55=0,"",RES_hhdet_tes!C55/RES_hhdet_fec!C55)</f>
        <v>0.8527625788026022</v>
      </c>
      <c r="D55" s="113">
        <f>IF(RES_hhdet_tes!D55=0,"",RES_hhdet_tes!D55/RES_hhdet_fec!D55)</f>
        <v>0.83963638481136926</v>
      </c>
      <c r="E55" s="113">
        <f>IF(RES_hhdet_tes!E55=0,"",RES_hhdet_tes!E55/RES_hhdet_fec!E55)</f>
        <v>0.81192078512086141</v>
      </c>
      <c r="F55" s="113">
        <f>IF(RES_hhdet_tes!F55=0,"",RES_hhdet_tes!F55/RES_hhdet_fec!F55)</f>
        <v>0.80666078266370134</v>
      </c>
      <c r="G55" s="113">
        <f>IF(RES_hhdet_tes!G55=0,"",RES_hhdet_tes!G55/RES_hhdet_fec!G55)</f>
        <v>0.82873464478320069</v>
      </c>
      <c r="H55" s="113">
        <f>IF(RES_hhdet_tes!H55=0,"",RES_hhdet_tes!H55/RES_hhdet_fec!H55)</f>
        <v>0.82800196894566447</v>
      </c>
      <c r="I55" s="113">
        <f>IF(RES_hhdet_tes!I55=0,"",RES_hhdet_tes!I55/RES_hhdet_fec!I55)</f>
        <v>0.85460841134852827</v>
      </c>
      <c r="J55" s="113">
        <f>IF(RES_hhdet_tes!J55=0,"",RES_hhdet_tes!J55/RES_hhdet_fec!J55)</f>
        <v>0.853010681606299</v>
      </c>
      <c r="K55" s="113">
        <f>IF(RES_hhdet_tes!K55=0,"",RES_hhdet_tes!K55/RES_hhdet_fec!K55)</f>
        <v>0.85828848279811265</v>
      </c>
      <c r="L55" s="113">
        <f>IF(RES_hhdet_tes!L55=0,"",RES_hhdet_tes!L55/RES_hhdet_fec!L55)</f>
        <v>0.86352250875743342</v>
      </c>
      <c r="M55" s="113">
        <f>IF(RES_hhdet_tes!M55=0,"",RES_hhdet_tes!M55/RES_hhdet_fec!M55)</f>
        <v>0.86183414446597295</v>
      </c>
      <c r="N55" s="113">
        <f>IF(RES_hhdet_tes!N55=0,"",RES_hhdet_tes!N55/RES_hhdet_fec!N55)</f>
        <v>0.86495128357233253</v>
      </c>
      <c r="O55" s="113">
        <f>IF(RES_hhdet_tes!O55=0,"",RES_hhdet_tes!O55/RES_hhdet_fec!O55)</f>
        <v>0.86612285073115303</v>
      </c>
      <c r="P55" s="113">
        <f>IF(RES_hhdet_tes!P55=0,"",RES_hhdet_tes!P55/RES_hhdet_fec!P55)</f>
        <v>0.86195980789367954</v>
      </c>
      <c r="Q55" s="113">
        <f>IF(RES_hhdet_tes!Q55=0,"",RES_hhdet_tes!Q55/RES_hhdet_fec!Q55)</f>
        <v>0.86587865063803748</v>
      </c>
      <c r="R55" s="113">
        <f>IF(RES_hhdet_tes!R55=0,"",RES_hhdet_tes!R55/RES_hhdet_fec!R55)</f>
        <v>0.87341949460818313</v>
      </c>
      <c r="S55" s="113">
        <f>IF(RES_hhdet_tes!S55=0,"",RES_hhdet_tes!S55/RES_hhdet_fec!S55)</f>
        <v>0.88183643837114944</v>
      </c>
      <c r="T55" s="113">
        <f>IF(RES_hhdet_tes!T55=0,"",RES_hhdet_tes!T55/RES_hhdet_fec!T55)</f>
        <v>0.8882186096880238</v>
      </c>
      <c r="U55" s="113">
        <f>IF(RES_hhdet_tes!U55=0,"",RES_hhdet_tes!U55/RES_hhdet_fec!U55)</f>
        <v>0.8987145143223686</v>
      </c>
      <c r="V55" s="113">
        <f>IF(RES_hhdet_tes!V55=0,"",RES_hhdet_tes!V55/RES_hhdet_fec!V55)</f>
        <v>0.90080002692926742</v>
      </c>
      <c r="W55" s="113">
        <f>IF(RES_hhdet_tes!W55=0,"",RES_hhdet_tes!W55/RES_hhdet_fec!W55)</f>
        <v>0.89867960563730165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0.65398937739970076</v>
      </c>
      <c r="C56" s="111">
        <f>IF(RES_hhdet_tes!C56=0,"",RES_hhdet_tes!C56/RES_hhdet_fec!C56)</f>
        <v>0.65794364339628808</v>
      </c>
      <c r="D56" s="111">
        <f>IF(RES_hhdet_tes!D56=0,"",RES_hhdet_tes!D56/RES_hhdet_fec!D56)</f>
        <v>0.66137482216330934</v>
      </c>
      <c r="E56" s="111">
        <f>IF(RES_hhdet_tes!E56=0,"",RES_hhdet_tes!E56/RES_hhdet_fec!E56)</f>
        <v>0.66635299781266588</v>
      </c>
      <c r="F56" s="111">
        <f>IF(RES_hhdet_tes!F56=0,"",RES_hhdet_tes!F56/RES_hhdet_fec!F56)</f>
        <v>0.67015096092319193</v>
      </c>
      <c r="G56" s="111">
        <f>IF(RES_hhdet_tes!G56=0,"",RES_hhdet_tes!G56/RES_hhdet_fec!G56)</f>
        <v>0.67378622394174637</v>
      </c>
      <c r="H56" s="111">
        <f>IF(RES_hhdet_tes!H56=0,"",RES_hhdet_tes!H56/RES_hhdet_fec!H56)</f>
        <v>0.67850467792718749</v>
      </c>
      <c r="I56" s="111">
        <f>IF(RES_hhdet_tes!I56=0,"",RES_hhdet_tes!I56/RES_hhdet_fec!I56)</f>
        <v>0.68082958889626621</v>
      </c>
      <c r="J56" s="111">
        <f>IF(RES_hhdet_tes!J56=0,"",RES_hhdet_tes!J56/RES_hhdet_fec!J56)</f>
        <v>0.68188128392101566</v>
      </c>
      <c r="K56" s="111">
        <f>IF(RES_hhdet_tes!K56=0,"",RES_hhdet_tes!K56/RES_hhdet_fec!K56)</f>
        <v>0.68478071831566945</v>
      </c>
      <c r="L56" s="111">
        <f>IF(RES_hhdet_tes!L56=0,"",RES_hhdet_tes!L56/RES_hhdet_fec!L56)</f>
        <v>0.68699927933506666</v>
      </c>
      <c r="M56" s="111">
        <f>IF(RES_hhdet_tes!M56=0,"",RES_hhdet_tes!M56/RES_hhdet_fec!M56)</f>
        <v>0.68952674780640411</v>
      </c>
      <c r="N56" s="111">
        <f>IF(RES_hhdet_tes!N56=0,"",RES_hhdet_tes!N56/RES_hhdet_fec!N56)</f>
        <v>0.69182427115721867</v>
      </c>
      <c r="O56" s="111">
        <f>IF(RES_hhdet_tes!O56=0,"",RES_hhdet_tes!O56/RES_hhdet_fec!O56)</f>
        <v>0.69340796857600362</v>
      </c>
      <c r="P56" s="111">
        <f>IF(RES_hhdet_tes!P56=0,"",RES_hhdet_tes!P56/RES_hhdet_fec!P56)</f>
        <v>0.69577993296896967</v>
      </c>
      <c r="Q56" s="111">
        <f>IF(RES_hhdet_tes!Q56=0,"",RES_hhdet_tes!Q56/RES_hhdet_fec!Q56)</f>
        <v>0.69987566908790877</v>
      </c>
      <c r="R56" s="111">
        <f>IF(RES_hhdet_tes!R56=0,"",RES_hhdet_tes!R56/RES_hhdet_fec!R56)</f>
        <v>0.70984448575214742</v>
      </c>
      <c r="S56" s="111">
        <f>IF(RES_hhdet_tes!S56=0,"",RES_hhdet_tes!S56/RES_hhdet_fec!S56)</f>
        <v>0.7267030717211771</v>
      </c>
      <c r="T56" s="111">
        <f>IF(RES_hhdet_tes!T56=0,"",RES_hhdet_tes!T56/RES_hhdet_fec!T56)</f>
        <v>0.74130394967079416</v>
      </c>
      <c r="U56" s="111">
        <f>IF(RES_hhdet_tes!U56=0,"",RES_hhdet_tes!U56/RES_hhdet_fec!U56)</f>
        <v>0.75114877863376384</v>
      </c>
      <c r="V56" s="111">
        <f>IF(RES_hhdet_tes!V56=0,"",RES_hhdet_tes!V56/RES_hhdet_fec!V56)</f>
        <v>0.75617257258256099</v>
      </c>
      <c r="W56" s="111">
        <f>IF(RES_hhdet_tes!W56=0,"",RES_hhdet_tes!W56/RES_hhdet_fec!W56)</f>
        <v>0.7605436485415169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0.68273941305315222</v>
      </c>
      <c r="C58" s="124">
        <f>IF(RES_hhdet_tes!C58=0,"",RES_hhdet_tes!C58/RES_hhdet_fec!C58)</f>
        <v>0.68922536577268556</v>
      </c>
      <c r="D58" s="124">
        <f>IF(RES_hhdet_tes!D58=0,"",RES_hhdet_tes!D58/RES_hhdet_fec!D58)</f>
        <v>0.67638129868866959</v>
      </c>
      <c r="E58" s="124">
        <f>IF(RES_hhdet_tes!E58=0,"",RES_hhdet_tes!E58/RES_hhdet_fec!E58)</f>
        <v>0.70708404152432647</v>
      </c>
      <c r="F58" s="124">
        <f>IF(RES_hhdet_tes!F58=0,"",RES_hhdet_tes!F58/RES_hhdet_fec!F58)</f>
        <v>0.70848868911903495</v>
      </c>
      <c r="G58" s="124">
        <f>IF(RES_hhdet_tes!G58=0,"",RES_hhdet_tes!G58/RES_hhdet_fec!G58)</f>
        <v>0.70206526429324845</v>
      </c>
      <c r="H58" s="124">
        <f>IF(RES_hhdet_tes!H58=0,"",RES_hhdet_tes!H58/RES_hhdet_fec!H58)</f>
        <v>0.71100248003317856</v>
      </c>
      <c r="I58" s="124">
        <f>IF(RES_hhdet_tes!I58=0,"",RES_hhdet_tes!I58/RES_hhdet_fec!I58)</f>
        <v>0.71393319241617381</v>
      </c>
      <c r="J58" s="124">
        <f>IF(RES_hhdet_tes!J58=0,"",RES_hhdet_tes!J58/RES_hhdet_fec!J58)</f>
        <v>0.72043082530445213</v>
      </c>
      <c r="K58" s="124">
        <f>IF(RES_hhdet_tes!K58=0,"",RES_hhdet_tes!K58/RES_hhdet_fec!K58)</f>
        <v>0.70257481952148504</v>
      </c>
      <c r="L58" s="124">
        <f>IF(RES_hhdet_tes!L58=0,"",RES_hhdet_tes!L58/RES_hhdet_fec!L58)</f>
        <v>0.70266809206404934</v>
      </c>
      <c r="M58" s="124">
        <f>IF(RES_hhdet_tes!M58=0,"",RES_hhdet_tes!M58/RES_hhdet_fec!M58)</f>
        <v>0.70572900372694025</v>
      </c>
      <c r="N58" s="124">
        <f>IF(RES_hhdet_tes!N58=0,"",RES_hhdet_tes!N58/RES_hhdet_fec!N58)</f>
        <v>0.70644890357920775</v>
      </c>
      <c r="O58" s="124">
        <f>IF(RES_hhdet_tes!O58=0,"",RES_hhdet_tes!O58/RES_hhdet_fec!O58)</f>
        <v>0.70817376301585766</v>
      </c>
      <c r="P58" s="124">
        <f>IF(RES_hhdet_tes!P58=0,"",RES_hhdet_tes!P58/RES_hhdet_fec!P58)</f>
        <v>0.71036901445666845</v>
      </c>
      <c r="Q58" s="124">
        <f>IF(RES_hhdet_tes!Q58=0,"",RES_hhdet_tes!Q58/RES_hhdet_fec!Q58)</f>
        <v>0.7150001511255113</v>
      </c>
      <c r="R58" s="124">
        <f>IF(RES_hhdet_tes!R58=0,"",RES_hhdet_tes!R58/RES_hhdet_fec!R58)</f>
        <v>0.72282452633262817</v>
      </c>
      <c r="S58" s="124">
        <f>IF(RES_hhdet_tes!S58=0,"",RES_hhdet_tes!S58/RES_hhdet_fec!S58)</f>
        <v>0.73354034750016872</v>
      </c>
      <c r="T58" s="124">
        <f>IF(RES_hhdet_tes!T58=0,"",RES_hhdet_tes!T58/RES_hhdet_fec!T58)</f>
        <v>0.74583108169171675</v>
      </c>
      <c r="U58" s="124">
        <f>IF(RES_hhdet_tes!U58=0,"",RES_hhdet_tes!U58/RES_hhdet_fec!U58)</f>
        <v>0.75728377628473653</v>
      </c>
      <c r="V58" s="124">
        <f>IF(RES_hhdet_tes!V58=0,"",RES_hhdet_tes!V58/RES_hhdet_fec!V58)</f>
        <v>0.75939950639039877</v>
      </c>
      <c r="W58" s="124">
        <f>IF(RES_hhdet_tes!W58=0,"",RES_hhdet_tes!W58/RES_hhdet_fec!W58)</f>
        <v>0.76676911558281158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0.61313370421011459</v>
      </c>
      <c r="C59" s="111">
        <f>IF(RES_hhdet_tes!C59=0,"",RES_hhdet_tes!C59/RES_hhdet_fec!C59)</f>
        <v>0.61404658799225242</v>
      </c>
      <c r="D59" s="111">
        <f>IF(RES_hhdet_tes!D59=0,"",RES_hhdet_tes!D59/RES_hhdet_fec!D59)</f>
        <v>0.61493368991880448</v>
      </c>
      <c r="E59" s="111">
        <f>IF(RES_hhdet_tes!E59=0,"",RES_hhdet_tes!E59/RES_hhdet_fec!E59)</f>
        <v>0.61594838956858144</v>
      </c>
      <c r="F59" s="111">
        <f>IF(RES_hhdet_tes!F59=0,"",RES_hhdet_tes!F59/RES_hhdet_fec!F59)</f>
        <v>0.61699190831133666</v>
      </c>
      <c r="G59" s="111">
        <f>IF(RES_hhdet_tes!G59=0,"",RES_hhdet_tes!G59/RES_hhdet_fec!G59)</f>
        <v>0.61813003061333094</v>
      </c>
      <c r="H59" s="111">
        <f>IF(RES_hhdet_tes!H59=0,"",RES_hhdet_tes!H59/RES_hhdet_fec!H59)</f>
        <v>0.61966921523875451</v>
      </c>
      <c r="I59" s="111">
        <f>IF(RES_hhdet_tes!I59=0,"",RES_hhdet_tes!I59/RES_hhdet_fec!I59)</f>
        <v>0.62042731788572092</v>
      </c>
      <c r="J59" s="111">
        <f>IF(RES_hhdet_tes!J59=0,"",RES_hhdet_tes!J59/RES_hhdet_fec!J59)</f>
        <v>0.6206768982463241</v>
      </c>
      <c r="K59" s="111">
        <f>IF(RES_hhdet_tes!K59=0,"",RES_hhdet_tes!K59/RES_hhdet_fec!K59)</f>
        <v>0.62110621240585695</v>
      </c>
      <c r="L59" s="111">
        <f>IF(RES_hhdet_tes!L59=0,"",RES_hhdet_tes!L59/RES_hhdet_fec!L59)</f>
        <v>0.62143350864255797</v>
      </c>
      <c r="M59" s="111">
        <f>IF(RES_hhdet_tes!M59=0,"",RES_hhdet_tes!M59/RES_hhdet_fec!M59)</f>
        <v>0.62166927229212865</v>
      </c>
      <c r="N59" s="111">
        <f>IF(RES_hhdet_tes!N59=0,"",RES_hhdet_tes!N59/RES_hhdet_fec!N59)</f>
        <v>0.62185052703976884</v>
      </c>
      <c r="O59" s="111">
        <f>IF(RES_hhdet_tes!O59=0,"",RES_hhdet_tes!O59/RES_hhdet_fec!O59)</f>
        <v>0.62198388103539071</v>
      </c>
      <c r="P59" s="111">
        <f>IF(RES_hhdet_tes!P59=0,"",RES_hhdet_tes!P59/RES_hhdet_fec!P59)</f>
        <v>0.6220279553702649</v>
      </c>
      <c r="Q59" s="111">
        <f>IF(RES_hhdet_tes!Q59=0,"",RES_hhdet_tes!Q59/RES_hhdet_fec!Q59)</f>
        <v>0.6220830600820485</v>
      </c>
      <c r="R59" s="111">
        <f>IF(RES_hhdet_tes!R59=0,"",RES_hhdet_tes!R59/RES_hhdet_fec!R59)</f>
        <v>0.62230691854660258</v>
      </c>
      <c r="S59" s="111">
        <f>IF(RES_hhdet_tes!S59=0,"",RES_hhdet_tes!S59/RES_hhdet_fec!S59)</f>
        <v>0.62298195817443891</v>
      </c>
      <c r="T59" s="111">
        <f>IF(RES_hhdet_tes!T59=0,"",RES_hhdet_tes!T59/RES_hhdet_fec!T59)</f>
        <v>0.62391229696715145</v>
      </c>
      <c r="U59" s="111">
        <f>IF(RES_hhdet_tes!U59=0,"",RES_hhdet_tes!U59/RES_hhdet_fec!U59)</f>
        <v>0.62475355524739962</v>
      </c>
      <c r="V59" s="111">
        <f>IF(RES_hhdet_tes!V59=0,"",RES_hhdet_tes!V59/RES_hhdet_fec!V59)</f>
        <v>0.62538527559134982</v>
      </c>
      <c r="W59" s="111">
        <f>IF(RES_hhdet_tes!W59=0,"",RES_hhdet_tes!W59/RES_hhdet_fec!W59)</f>
        <v>0.6259214189885951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0.75586009570239854</v>
      </c>
      <c r="C60" s="45">
        <f>IF(RES_hhdet_tes!C60=0,"",RES_hhdet_tes!C60/RES_hhdet_fec!C60)</f>
        <v>0.75822298658272447</v>
      </c>
      <c r="D60" s="45">
        <f>IF(RES_hhdet_tes!D60=0,"",RES_hhdet_tes!D60/RES_hhdet_fec!D60)</f>
        <v>0.76079704965677497</v>
      </c>
      <c r="E60" s="45">
        <f>IF(RES_hhdet_tes!E60=0,"",RES_hhdet_tes!E60/RES_hhdet_fec!E60)</f>
        <v>0.76386724652029359</v>
      </c>
      <c r="F60" s="45">
        <f>IF(RES_hhdet_tes!F60=0,"",RES_hhdet_tes!F60/RES_hhdet_fec!F60)</f>
        <v>0.76675852869668992</v>
      </c>
      <c r="G60" s="45">
        <f>IF(RES_hhdet_tes!G60=0,"",RES_hhdet_tes!G60/RES_hhdet_fec!G60)</f>
        <v>0.76927417615486748</v>
      </c>
      <c r="H60" s="45">
        <f>IF(RES_hhdet_tes!H60=0,"",RES_hhdet_tes!H60/RES_hhdet_fec!H60)</f>
        <v>0.77283567368136197</v>
      </c>
      <c r="I60" s="45">
        <f>IF(RES_hhdet_tes!I60=0,"",RES_hhdet_tes!I60/RES_hhdet_fec!I60)</f>
        <v>0.77450301116550213</v>
      </c>
      <c r="J60" s="45">
        <f>IF(RES_hhdet_tes!J60=0,"",RES_hhdet_tes!J60/RES_hhdet_fec!J60)</f>
        <v>0.77565568667276463</v>
      </c>
      <c r="K60" s="45">
        <f>IF(RES_hhdet_tes!K60=0,"",RES_hhdet_tes!K60/RES_hhdet_fec!K60)</f>
        <v>0.7773832057408534</v>
      </c>
      <c r="L60" s="45">
        <f>IF(RES_hhdet_tes!L60=0,"",RES_hhdet_tes!L60/RES_hhdet_fec!L60)</f>
        <v>0.77968748355836281</v>
      </c>
      <c r="M60" s="45">
        <f>IF(RES_hhdet_tes!M60=0,"",RES_hhdet_tes!M60/RES_hhdet_fec!M60)</f>
        <v>0.78190274466194354</v>
      </c>
      <c r="N60" s="45">
        <f>IF(RES_hhdet_tes!N60=0,"",RES_hhdet_tes!N60/RES_hhdet_fec!N60)</f>
        <v>0.78439809367496105</v>
      </c>
      <c r="O60" s="45">
        <f>IF(RES_hhdet_tes!O60=0,"",RES_hhdet_tes!O60/RES_hhdet_fec!O60)</f>
        <v>0.78655583781943272</v>
      </c>
      <c r="P60" s="45">
        <f>IF(RES_hhdet_tes!P60=0,"",RES_hhdet_tes!P60/RES_hhdet_fec!P60)</f>
        <v>0.78787260759378819</v>
      </c>
      <c r="Q60" s="45">
        <f>IF(RES_hhdet_tes!Q60=0,"",RES_hhdet_tes!Q60/RES_hhdet_fec!Q60)</f>
        <v>0.79066421846098101</v>
      </c>
      <c r="R60" s="45">
        <f>IF(RES_hhdet_tes!R60=0,"",RES_hhdet_tes!R60/RES_hhdet_fec!R60)</f>
        <v>0.7979052592269158</v>
      </c>
      <c r="S60" s="45">
        <f>IF(RES_hhdet_tes!S60=0,"",RES_hhdet_tes!S60/RES_hhdet_fec!S60)</f>
        <v>0.80944751502722667</v>
      </c>
      <c r="T60" s="45">
        <f>IF(RES_hhdet_tes!T60=0,"",RES_hhdet_tes!T60/RES_hhdet_fec!T60)</f>
        <v>0.82444638473382525</v>
      </c>
      <c r="U60" s="45">
        <f>IF(RES_hhdet_tes!U60=0,"",RES_hhdet_tes!U60/RES_hhdet_fec!U60)</f>
        <v>0.83699601660593725</v>
      </c>
      <c r="V60" s="45">
        <f>IF(RES_hhdet_tes!V60=0,"",RES_hhdet_tes!V60/RES_hhdet_fec!V60)</f>
        <v>0.84519925776949989</v>
      </c>
      <c r="W60" s="45">
        <f>IF(RES_hhdet_tes!W60=0,"",RES_hhdet_tes!W60/RES_hhdet_fec!W60)</f>
        <v>0.85104920614301105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0.52904505586254857</v>
      </c>
      <c r="C62" s="119">
        <f>IF(RES_hhdet_tes!C62=0,"",RES_hhdet_tes!C62/RES_hhdet_fec!C62)</f>
        <v>0.53773561680163173</v>
      </c>
      <c r="D62" s="119">
        <f>IF(RES_hhdet_tes!D62=0,"",RES_hhdet_tes!D62/RES_hhdet_fec!D62)</f>
        <v>0.55420114143181054</v>
      </c>
      <c r="E62" s="119">
        <f>IF(RES_hhdet_tes!E62=0,"",RES_hhdet_tes!E62/RES_hhdet_fec!E62)</f>
        <v>0.56909742816450726</v>
      </c>
      <c r="F62" s="119">
        <f>IF(RES_hhdet_tes!F62=0,"",RES_hhdet_tes!F62/RES_hhdet_fec!F62)</f>
        <v>0.57977695794998418</v>
      </c>
      <c r="G62" s="119">
        <f>IF(RES_hhdet_tes!G62=0,"",RES_hhdet_tes!G62/RES_hhdet_fec!G62)</f>
        <v>0.58785469410666269</v>
      </c>
      <c r="H62" s="119">
        <f>IF(RES_hhdet_tes!H62=0,"",RES_hhdet_tes!H62/RES_hhdet_fec!H62)</f>
        <v>0.59707558553301454</v>
      </c>
      <c r="I62" s="119">
        <f>IF(RES_hhdet_tes!I62=0,"",RES_hhdet_tes!I62/RES_hhdet_fec!I62)</f>
        <v>0.60557079037817041</v>
      </c>
      <c r="J62" s="119">
        <f>IF(RES_hhdet_tes!J62=0,"",RES_hhdet_tes!J62/RES_hhdet_fec!J62)</f>
        <v>0.61666373650891593</v>
      </c>
      <c r="K62" s="119">
        <f>IF(RES_hhdet_tes!K62=0,"",RES_hhdet_tes!K62/RES_hhdet_fec!K62)</f>
        <v>0.62827800424659652</v>
      </c>
      <c r="L62" s="119">
        <f>IF(RES_hhdet_tes!L62=0,"",RES_hhdet_tes!L62/RES_hhdet_fec!L62)</f>
        <v>0.64066851763901755</v>
      </c>
      <c r="M62" s="119">
        <f>IF(RES_hhdet_tes!M62=0,"",RES_hhdet_tes!M62/RES_hhdet_fec!M62)</f>
        <v>0.65212999233447611</v>
      </c>
      <c r="N62" s="119">
        <f>IF(RES_hhdet_tes!N62=0,"",RES_hhdet_tes!N62/RES_hhdet_fec!N62)</f>
        <v>0.66796685851588078</v>
      </c>
      <c r="O62" s="119">
        <f>IF(RES_hhdet_tes!O62=0,"",RES_hhdet_tes!O62/RES_hhdet_fec!O62)</f>
        <v>0.67758503462772346</v>
      </c>
      <c r="P62" s="119">
        <f>IF(RES_hhdet_tes!P62=0,"",RES_hhdet_tes!P62/RES_hhdet_fec!P62)</f>
        <v>0.67544758036241337</v>
      </c>
      <c r="Q62" s="119">
        <f>IF(RES_hhdet_tes!Q62=0,"",RES_hhdet_tes!Q62/RES_hhdet_fec!Q62)</f>
        <v>0.69523505609691005</v>
      </c>
      <c r="R62" s="119">
        <f>IF(RES_hhdet_tes!R62=0,"",RES_hhdet_tes!R62/RES_hhdet_fec!R62)</f>
        <v>0.7026743837787589</v>
      </c>
      <c r="S62" s="119">
        <f>IF(RES_hhdet_tes!S62=0,"",RES_hhdet_tes!S62/RES_hhdet_fec!S62)</f>
        <v>0.72619737145017615</v>
      </c>
      <c r="T62" s="119">
        <f>IF(RES_hhdet_tes!T62=0,"",RES_hhdet_tes!T62/RES_hhdet_fec!T62)</f>
        <v>0.73709622720912849</v>
      </c>
      <c r="U62" s="119">
        <f>IF(RES_hhdet_tes!U62=0,"",RES_hhdet_tes!U62/RES_hhdet_fec!U62)</f>
        <v>0.7540999587908005</v>
      </c>
      <c r="V62" s="119">
        <f>IF(RES_hhdet_tes!V62=0,"",RES_hhdet_tes!V62/RES_hhdet_fec!V62)</f>
        <v>0.75542429971611635</v>
      </c>
      <c r="W62" s="119">
        <f>IF(RES_hhdet_tes!W62=0,"",RES_hhdet_tes!W62/RES_hhdet_fec!W62)</f>
        <v>0.77405651195357961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0.51927219280778314</v>
      </c>
      <c r="C63" s="124">
        <f>IF(RES_hhdet_tes!C63=0,"",RES_hhdet_tes!C63/RES_hhdet_fec!C63)</f>
        <v>0.5290003967650927</v>
      </c>
      <c r="D63" s="124">
        <f>IF(RES_hhdet_tes!D63=0,"",RES_hhdet_tes!D63/RES_hhdet_fec!D63)</f>
        <v>0.54656386726570239</v>
      </c>
      <c r="E63" s="124">
        <f>IF(RES_hhdet_tes!E63=0,"",RES_hhdet_tes!E63/RES_hhdet_fec!E63)</f>
        <v>0.56149656614315724</v>
      </c>
      <c r="F63" s="124">
        <f>IF(RES_hhdet_tes!F63=0,"",RES_hhdet_tes!F63/RES_hhdet_fec!F63)</f>
        <v>0.57459290666028462</v>
      </c>
      <c r="G63" s="124">
        <f>IF(RES_hhdet_tes!G63=0,"",RES_hhdet_tes!G63/RES_hhdet_fec!G63)</f>
        <v>0.58308498914980056</v>
      </c>
      <c r="H63" s="124">
        <f>IF(RES_hhdet_tes!H63=0,"",RES_hhdet_tes!H63/RES_hhdet_fec!H63)</f>
        <v>0.5917828266634193</v>
      </c>
      <c r="I63" s="124">
        <f>IF(RES_hhdet_tes!I63=0,"",RES_hhdet_tes!I63/RES_hhdet_fec!I63)</f>
        <v>0.60046148009201306</v>
      </c>
      <c r="J63" s="124">
        <f>IF(RES_hhdet_tes!J63=0,"",RES_hhdet_tes!J63/RES_hhdet_fec!J63)</f>
        <v>0.61289944493657733</v>
      </c>
      <c r="K63" s="124">
        <f>IF(RES_hhdet_tes!K63=0,"",RES_hhdet_tes!K63/RES_hhdet_fec!K63)</f>
        <v>0.6251600578062334</v>
      </c>
      <c r="L63" s="124">
        <f>IF(RES_hhdet_tes!L63=0,"",RES_hhdet_tes!L63/RES_hhdet_fec!L63)</f>
        <v>0.63724583825216674</v>
      </c>
      <c r="M63" s="124">
        <f>IF(RES_hhdet_tes!M63=0,"",RES_hhdet_tes!M63/RES_hhdet_fec!M63)</f>
        <v>0.64896290224690556</v>
      </c>
      <c r="N63" s="124">
        <f>IF(RES_hhdet_tes!N63=0,"",RES_hhdet_tes!N63/RES_hhdet_fec!N63)</f>
        <v>0.66070361985405812</v>
      </c>
      <c r="O63" s="124">
        <f>IF(RES_hhdet_tes!O63=0,"",RES_hhdet_tes!O63/RES_hhdet_fec!O63)</f>
        <v>0.67081808988311731</v>
      </c>
      <c r="P63" s="124">
        <f>IF(RES_hhdet_tes!P63=0,"",RES_hhdet_tes!P63/RES_hhdet_fec!P63)</f>
        <v>0.67494954825230469</v>
      </c>
      <c r="Q63" s="124">
        <f>IF(RES_hhdet_tes!Q63=0,"",RES_hhdet_tes!Q63/RES_hhdet_fec!Q63)</f>
        <v>0.6839934527124184</v>
      </c>
      <c r="R63" s="124">
        <f>IF(RES_hhdet_tes!R63=0,"",RES_hhdet_tes!R63/RES_hhdet_fec!R63)</f>
        <v>0.69708721914884986</v>
      </c>
      <c r="S63" s="124">
        <f>IF(RES_hhdet_tes!S63=0,"",RES_hhdet_tes!S63/RES_hhdet_fec!S63)</f>
        <v>0.71202202916117308</v>
      </c>
      <c r="T63" s="124">
        <f>IF(RES_hhdet_tes!T63=0,"",RES_hhdet_tes!T63/RES_hhdet_fec!T63)</f>
        <v>0.72485314400164391</v>
      </c>
      <c r="U63" s="124">
        <f>IF(RES_hhdet_tes!U63=0,"",RES_hhdet_tes!U63/RES_hhdet_fec!U63)</f>
        <v>0.73498203437085186</v>
      </c>
      <c r="V63" s="124">
        <f>IF(RES_hhdet_tes!V63=0,"",RES_hhdet_tes!V63/RES_hhdet_fec!V63)</f>
        <v>0.74347185146437833</v>
      </c>
      <c r="W63" s="124">
        <f>IF(RES_hhdet_tes!W63=0,"",RES_hhdet_tes!W63/RES_hhdet_fec!W63)</f>
        <v>0.75146942025415542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0.51314196118690814</v>
      </c>
      <c r="C64" s="111">
        <f>IF(RES_hhdet_tes!C64=0,"",RES_hhdet_tes!C64/RES_hhdet_fec!C64)</f>
        <v>0.52304771380240311</v>
      </c>
      <c r="D64" s="111">
        <f>IF(RES_hhdet_tes!D64=0,"",RES_hhdet_tes!D64/RES_hhdet_fec!D64)</f>
        <v>0.54071429950291006</v>
      </c>
      <c r="E64" s="111">
        <f>IF(RES_hhdet_tes!E64=0,"",RES_hhdet_tes!E64/RES_hhdet_fec!E64)</f>
        <v>0.55571895428314222</v>
      </c>
      <c r="F64" s="111">
        <f>IF(RES_hhdet_tes!F64=0,"",RES_hhdet_tes!F64/RES_hhdet_fec!F64)</f>
        <v>0.56891297468758339</v>
      </c>
      <c r="G64" s="111">
        <f>IF(RES_hhdet_tes!G64=0,"",RES_hhdet_tes!G64/RES_hhdet_fec!G64)</f>
        <v>0.57764619213376778</v>
      </c>
      <c r="H64" s="111">
        <f>IF(RES_hhdet_tes!H64=0,"",RES_hhdet_tes!H64/RES_hhdet_fec!H64)</f>
        <v>0.5864155326686018</v>
      </c>
      <c r="I64" s="111">
        <f>IF(RES_hhdet_tes!I64=0,"",RES_hhdet_tes!I64/RES_hhdet_fec!I64)</f>
        <v>0.59530702922237444</v>
      </c>
      <c r="J64" s="111">
        <f>IF(RES_hhdet_tes!J64=0,"",RES_hhdet_tes!J64/RES_hhdet_fec!J64)</f>
        <v>0.60779370751099548</v>
      </c>
      <c r="K64" s="111">
        <f>IF(RES_hhdet_tes!K64=0,"",RES_hhdet_tes!K64/RES_hhdet_fec!K64)</f>
        <v>0.62016081712461446</v>
      </c>
      <c r="L64" s="111">
        <f>IF(RES_hhdet_tes!L64=0,"",RES_hhdet_tes!L64/RES_hhdet_fec!L64)</f>
        <v>0.63237316275297817</v>
      </c>
      <c r="M64" s="111">
        <f>IF(RES_hhdet_tes!M64=0,"",RES_hhdet_tes!M64/RES_hhdet_fec!M64)</f>
        <v>0.6442179436110711</v>
      </c>
      <c r="N64" s="111">
        <f>IF(RES_hhdet_tes!N64=0,"",RES_hhdet_tes!N64/RES_hhdet_fec!N64)</f>
        <v>0.65609731648791214</v>
      </c>
      <c r="O64" s="111">
        <f>IF(RES_hhdet_tes!O64=0,"",RES_hhdet_tes!O64/RES_hhdet_fec!O64)</f>
        <v>0.66632582007003227</v>
      </c>
      <c r="P64" s="111">
        <f>IF(RES_hhdet_tes!P64=0,"",RES_hhdet_tes!P64/RES_hhdet_fec!P64)</f>
        <v>0.67054862895763545</v>
      </c>
      <c r="Q64" s="111">
        <f>IF(RES_hhdet_tes!Q64=0,"",RES_hhdet_tes!Q64/RES_hhdet_fec!Q64)</f>
        <v>0.67966988181214993</v>
      </c>
      <c r="R64" s="111">
        <f>IF(RES_hhdet_tes!R64=0,"",RES_hhdet_tes!R64/RES_hhdet_fec!R64)</f>
        <v>0.69288810224089803</v>
      </c>
      <c r="S64" s="111">
        <f>IF(RES_hhdet_tes!S64=0,"",RES_hhdet_tes!S64/RES_hhdet_fec!S64)</f>
        <v>0.7079730976790628</v>
      </c>
      <c r="T64" s="111">
        <f>IF(RES_hhdet_tes!T64=0,"",RES_hhdet_tes!T64/RES_hhdet_fec!T64)</f>
        <v>0.72095254299438061</v>
      </c>
      <c r="U64" s="111">
        <f>IF(RES_hhdet_tes!U64=0,"",RES_hhdet_tes!U64/RES_hhdet_fec!U64)</f>
        <v>0.73120295351762232</v>
      </c>
      <c r="V64" s="111">
        <f>IF(RES_hhdet_tes!V64=0,"",RES_hhdet_tes!V64/RES_hhdet_fec!V64)</f>
        <v>0.73978641704630455</v>
      </c>
      <c r="W64" s="111">
        <f>IF(RES_hhdet_tes!W64=0,"",RES_hhdet_tes!W64/RES_hhdet_fec!W64)</f>
        <v>0.74785303352368182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1.7224603903789437</v>
      </c>
      <c r="C66" s="124">
        <f>IF(RES_hhdet_tes!C66=0,"",RES_hhdet_tes!C66/RES_hhdet_fec!C66)</f>
        <v>1.8623120182975752</v>
      </c>
      <c r="D66" s="124">
        <f>IF(RES_hhdet_tes!D66=0,"",RES_hhdet_tes!D66/RES_hhdet_fec!D66)</f>
        <v>2.0217683082856985</v>
      </c>
      <c r="E66" s="124">
        <f>IF(RES_hhdet_tes!E66=0,"",RES_hhdet_tes!E66/RES_hhdet_fec!E66)</f>
        <v>2.1371619234945558</v>
      </c>
      <c r="F66" s="124">
        <f>IF(RES_hhdet_tes!F66=0,"",RES_hhdet_tes!F66/RES_hhdet_fec!F66)</f>
        <v>2.2297943679309644</v>
      </c>
      <c r="G66" s="124">
        <f>IF(RES_hhdet_tes!G66=0,"",RES_hhdet_tes!G66/RES_hhdet_fec!G66)</f>
        <v>2.3029135249722068</v>
      </c>
      <c r="H66" s="124">
        <f>IF(RES_hhdet_tes!H66=0,"",RES_hhdet_tes!H66/RES_hhdet_fec!H66)</f>
        <v>2.3631132307753737</v>
      </c>
      <c r="I66" s="124">
        <f>IF(RES_hhdet_tes!I66=0,"",RES_hhdet_tes!I66/RES_hhdet_fec!I66)</f>
        <v>2.4173597855773385</v>
      </c>
      <c r="J66" s="124">
        <f>IF(RES_hhdet_tes!J66=0,"",RES_hhdet_tes!J66/RES_hhdet_fec!J66)</f>
        <v>2.4822771040499889</v>
      </c>
      <c r="K66" s="124">
        <f>IF(RES_hhdet_tes!K66=0,"",RES_hhdet_tes!K66/RES_hhdet_fec!K66)</f>
        <v>2.5498676973707615</v>
      </c>
      <c r="L66" s="124">
        <f>IF(RES_hhdet_tes!L66=0,"",RES_hhdet_tes!L66/RES_hhdet_fec!L66)</f>
        <v>2.6350319989304776</v>
      </c>
      <c r="M66" s="124">
        <f>IF(RES_hhdet_tes!M66=0,"",RES_hhdet_tes!M66/RES_hhdet_fec!M66)</f>
        <v>2.7141386227177797</v>
      </c>
      <c r="N66" s="124">
        <f>IF(RES_hhdet_tes!N66=0,"",RES_hhdet_tes!N66/RES_hhdet_fec!N66)</f>
        <v>2.7950032648394041</v>
      </c>
      <c r="O66" s="124">
        <f>IF(RES_hhdet_tes!O66=0,"",RES_hhdet_tes!O66/RES_hhdet_fec!O66)</f>
        <v>2.8678670924382299</v>
      </c>
      <c r="P66" s="124">
        <f>IF(RES_hhdet_tes!P66=0,"",RES_hhdet_tes!P66/RES_hhdet_fec!P66)</f>
        <v>2.9287266869014208</v>
      </c>
      <c r="Q66" s="124">
        <f>IF(RES_hhdet_tes!Q66=0,"",RES_hhdet_tes!Q66/RES_hhdet_fec!Q66)</f>
        <v>3.0132132025060296</v>
      </c>
      <c r="R66" s="124">
        <f>IF(RES_hhdet_tes!R66=0,"",RES_hhdet_tes!R66/RES_hhdet_fec!R66)</f>
        <v>3.1435290831636009</v>
      </c>
      <c r="S66" s="124">
        <f>IF(RES_hhdet_tes!S66=0,"",RES_hhdet_tes!S66/RES_hhdet_fec!S66)</f>
        <v>3.2780493588589215</v>
      </c>
      <c r="T66" s="124">
        <f>IF(RES_hhdet_tes!T66=0,"",RES_hhdet_tes!T66/RES_hhdet_fec!T66)</f>
        <v>3.387409996250009</v>
      </c>
      <c r="U66" s="124">
        <f>IF(RES_hhdet_tes!U66=0,"",RES_hhdet_tes!U66/RES_hhdet_fec!U66)</f>
        <v>3.4695194325959737</v>
      </c>
      <c r="V66" s="124">
        <f>IF(RES_hhdet_tes!V66=0,"",RES_hhdet_tes!V66/RES_hhdet_fec!V66)</f>
        <v>3.5304413136482498</v>
      </c>
      <c r="W66" s="124">
        <f>IF(RES_hhdet_tes!W66=0,"",RES_hhdet_tes!W66/RES_hhdet_fec!W66)</f>
        <v>3.5754720488235212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1.7224603903789437</v>
      </c>
      <c r="C67" s="111">
        <f>IF(RES_hhdet_tes!C67=0,"",RES_hhdet_tes!C67/RES_hhdet_fec!C67)</f>
        <v>1.8623120182975752</v>
      </c>
      <c r="D67" s="111">
        <f>IF(RES_hhdet_tes!D67=0,"",RES_hhdet_tes!D67/RES_hhdet_fec!D67)</f>
        <v>2.0217683082856985</v>
      </c>
      <c r="E67" s="111">
        <f>IF(RES_hhdet_tes!E67=0,"",RES_hhdet_tes!E67/RES_hhdet_fec!E67)</f>
        <v>2.1371619234945558</v>
      </c>
      <c r="F67" s="111">
        <f>IF(RES_hhdet_tes!F67=0,"",RES_hhdet_tes!F67/RES_hhdet_fec!F67)</f>
        <v>2.2297943679309644</v>
      </c>
      <c r="G67" s="111">
        <f>IF(RES_hhdet_tes!G67=0,"",RES_hhdet_tes!G67/RES_hhdet_fec!G67)</f>
        <v>2.3029135249722068</v>
      </c>
      <c r="H67" s="111">
        <f>IF(RES_hhdet_tes!H67=0,"",RES_hhdet_tes!H67/RES_hhdet_fec!H67)</f>
        <v>2.3631132307753737</v>
      </c>
      <c r="I67" s="111">
        <f>IF(RES_hhdet_tes!I67=0,"",RES_hhdet_tes!I67/RES_hhdet_fec!I67)</f>
        <v>2.4173597855773385</v>
      </c>
      <c r="J67" s="111">
        <f>IF(RES_hhdet_tes!J67=0,"",RES_hhdet_tes!J67/RES_hhdet_fec!J67)</f>
        <v>2.4822771040499889</v>
      </c>
      <c r="K67" s="111">
        <f>IF(RES_hhdet_tes!K67=0,"",RES_hhdet_tes!K67/RES_hhdet_fec!K67)</f>
        <v>2.5498676973707615</v>
      </c>
      <c r="L67" s="111">
        <f>IF(RES_hhdet_tes!L67=0,"",RES_hhdet_tes!L67/RES_hhdet_fec!L67)</f>
        <v>2.6350319989304776</v>
      </c>
      <c r="M67" s="111">
        <f>IF(RES_hhdet_tes!M67=0,"",RES_hhdet_tes!M67/RES_hhdet_fec!M67)</f>
        <v>2.7141386227177797</v>
      </c>
      <c r="N67" s="111">
        <f>IF(RES_hhdet_tes!N67=0,"",RES_hhdet_tes!N67/RES_hhdet_fec!N67)</f>
        <v>2.7950032648394041</v>
      </c>
      <c r="O67" s="111">
        <f>IF(RES_hhdet_tes!O67=0,"",RES_hhdet_tes!O67/RES_hhdet_fec!O67)</f>
        <v>2.8678670924382299</v>
      </c>
      <c r="P67" s="111">
        <f>IF(RES_hhdet_tes!P67=0,"",RES_hhdet_tes!P67/RES_hhdet_fec!P67)</f>
        <v>2.9287266869014208</v>
      </c>
      <c r="Q67" s="111">
        <f>IF(RES_hhdet_tes!Q67=0,"",RES_hhdet_tes!Q67/RES_hhdet_fec!Q67)</f>
        <v>3.0132132025060296</v>
      </c>
      <c r="R67" s="111">
        <f>IF(RES_hhdet_tes!R67=0,"",RES_hhdet_tes!R67/RES_hhdet_fec!R67)</f>
        <v>3.1435290831636009</v>
      </c>
      <c r="S67" s="111">
        <f>IF(RES_hhdet_tes!S67=0,"",RES_hhdet_tes!S67/RES_hhdet_fec!S67)</f>
        <v>3.2780493588589215</v>
      </c>
      <c r="T67" s="111">
        <f>IF(RES_hhdet_tes!T67=0,"",RES_hhdet_tes!T67/RES_hhdet_fec!T67)</f>
        <v>3.387409996250009</v>
      </c>
      <c r="U67" s="111">
        <f>IF(RES_hhdet_tes!U67=0,"",RES_hhdet_tes!U67/RES_hhdet_fec!U67)</f>
        <v>3.4695194325959737</v>
      </c>
      <c r="V67" s="111">
        <f>IF(RES_hhdet_tes!V67=0,"",RES_hhdet_tes!V67/RES_hhdet_fec!V67)</f>
        <v>3.5304413136482498</v>
      </c>
      <c r="W67" s="111">
        <f>IF(RES_hhdet_tes!W67=0,"",RES_hhdet_tes!W67/RES_hhdet_fec!W67)</f>
        <v>3.5754720488235212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0.54891005104810886</v>
      </c>
      <c r="C68" s="124">
        <f>IF(RES_hhdet_tes!C68=0,"",RES_hhdet_tes!C68/RES_hhdet_fec!C68)</f>
        <v>0.55514361654240596</v>
      </c>
      <c r="D68" s="124">
        <f>IF(RES_hhdet_tes!D68=0,"",RES_hhdet_tes!D68/RES_hhdet_fec!D68)</f>
        <v>0.56561244929970989</v>
      </c>
      <c r="E68" s="124">
        <f>IF(RES_hhdet_tes!E68=0,"",RES_hhdet_tes!E68/RES_hhdet_fec!E68)</f>
        <v>0.57466068242143542</v>
      </c>
      <c r="F68" s="124">
        <f>IF(RES_hhdet_tes!F68=0,"",RES_hhdet_tes!F68/RES_hhdet_fec!F68)</f>
        <v>0.5827398605959665</v>
      </c>
      <c r="G68" s="124">
        <f>IF(RES_hhdet_tes!G68=0,"",RES_hhdet_tes!G68/RES_hhdet_fec!G68)</f>
        <v>0.58867082502531842</v>
      </c>
      <c r="H68" s="124">
        <f>IF(RES_hhdet_tes!H68=0,"",RES_hhdet_tes!H68/RES_hhdet_fec!H68)</f>
        <v>0.59433639528197801</v>
      </c>
      <c r="I68" s="124">
        <f>IF(RES_hhdet_tes!I68=0,"",RES_hhdet_tes!I68/RES_hhdet_fec!I68)</f>
        <v>0.60078426884252012</v>
      </c>
      <c r="J68" s="124">
        <f>IF(RES_hhdet_tes!J68=0,"",RES_hhdet_tes!J68/RES_hhdet_fec!J68)</f>
        <v>0.60933755949192969</v>
      </c>
      <c r="K68" s="124">
        <f>IF(RES_hhdet_tes!K68=0,"",RES_hhdet_tes!K68/RES_hhdet_fec!K68)</f>
        <v>0.61847932131838024</v>
      </c>
      <c r="L68" s="124">
        <f>IF(RES_hhdet_tes!L68=0,"",RES_hhdet_tes!L68/RES_hhdet_fec!L68)</f>
        <v>0.62761880196656072</v>
      </c>
      <c r="M68" s="124">
        <f>IF(RES_hhdet_tes!M68=0,"",RES_hhdet_tes!M68/RES_hhdet_fec!M68)</f>
        <v>0.63686091301777703</v>
      </c>
      <c r="N68" s="124">
        <f>IF(RES_hhdet_tes!N68=0,"",RES_hhdet_tes!N68/RES_hhdet_fec!N68)</f>
        <v>0.6466175192384358</v>
      </c>
      <c r="O68" s="124">
        <f>IF(RES_hhdet_tes!O68=0,"",RES_hhdet_tes!O68/RES_hhdet_fec!O68)</f>
        <v>0.65524582943844312</v>
      </c>
      <c r="P68" s="124">
        <f>IF(RES_hhdet_tes!P68=0,"",RES_hhdet_tes!P68/RES_hhdet_fec!P68)</f>
        <v>0.66047233138231765</v>
      </c>
      <c r="Q68" s="124">
        <f>IF(RES_hhdet_tes!Q68=0,"",RES_hhdet_tes!Q68/RES_hhdet_fec!Q68)</f>
        <v>0.67155408781585069</v>
      </c>
      <c r="R68" s="124">
        <f>IF(RES_hhdet_tes!R68=0,"",RES_hhdet_tes!R68/RES_hhdet_fec!R68)</f>
        <v>0.68786406500271202</v>
      </c>
      <c r="S68" s="124">
        <f>IF(RES_hhdet_tes!S68=0,"",RES_hhdet_tes!S68/RES_hhdet_fec!S68)</f>
        <v>0.70661290369219254</v>
      </c>
      <c r="T68" s="124">
        <f>IF(RES_hhdet_tes!T68=0,"",RES_hhdet_tes!T68/RES_hhdet_fec!T68)</f>
        <v>0.72337440641349615</v>
      </c>
      <c r="U68" s="124">
        <f>IF(RES_hhdet_tes!U68=0,"",RES_hhdet_tes!U68/RES_hhdet_fec!U68)</f>
        <v>0.73726247145172819</v>
      </c>
      <c r="V68" s="124">
        <f>IF(RES_hhdet_tes!V68=0,"",RES_hhdet_tes!V68/RES_hhdet_fec!V68)</f>
        <v>0.74919473244656998</v>
      </c>
      <c r="W68" s="124">
        <f>IF(RES_hhdet_tes!W68=0,"",RES_hhdet_tes!W68/RES_hhdet_fec!W68)</f>
        <v>0.76101420567505673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0.54431318722184119</v>
      </c>
      <c r="C69" s="111">
        <f>IF(RES_hhdet_tes!C69=0,"",RES_hhdet_tes!C69/RES_hhdet_fec!C69)</f>
        <v>0.55029331030817541</v>
      </c>
      <c r="D69" s="111">
        <f>IF(RES_hhdet_tes!D69=0,"",RES_hhdet_tes!D69/RES_hhdet_fec!D69)</f>
        <v>0.56123424566290137</v>
      </c>
      <c r="E69" s="111">
        <f>IF(RES_hhdet_tes!E69=0,"",RES_hhdet_tes!E69/RES_hhdet_fec!E69)</f>
        <v>0.57067484396139445</v>
      </c>
      <c r="F69" s="111">
        <f>IF(RES_hhdet_tes!F69=0,"",RES_hhdet_tes!F69/RES_hhdet_fec!F69)</f>
        <v>0.57909995616672005</v>
      </c>
      <c r="G69" s="111">
        <f>IF(RES_hhdet_tes!G69=0,"",RES_hhdet_tes!G69/RES_hhdet_fec!G69)</f>
        <v>0.58475797809387264</v>
      </c>
      <c r="H69" s="111">
        <f>IF(RES_hhdet_tes!H69=0,"",RES_hhdet_tes!H69/RES_hhdet_fec!H69)</f>
        <v>0.59057013553773408</v>
      </c>
      <c r="I69" s="111">
        <f>IF(RES_hhdet_tes!I69=0,"",RES_hhdet_tes!I69/RES_hhdet_fec!I69)</f>
        <v>0.59656050484449696</v>
      </c>
      <c r="J69" s="111">
        <f>IF(RES_hhdet_tes!J69=0,"",RES_hhdet_tes!J69/RES_hhdet_fec!J69)</f>
        <v>0.60548155861129815</v>
      </c>
      <c r="K69" s="111">
        <f>IF(RES_hhdet_tes!K69=0,"",RES_hhdet_tes!K69/RES_hhdet_fec!K69)</f>
        <v>0.61461356010695511</v>
      </c>
      <c r="L69" s="111">
        <f>IF(RES_hhdet_tes!L69=0,"",RES_hhdet_tes!L69/RES_hhdet_fec!L69)</f>
        <v>0.62393662868212796</v>
      </c>
      <c r="M69" s="111">
        <f>IF(RES_hhdet_tes!M69=0,"",RES_hhdet_tes!M69/RES_hhdet_fec!M69)</f>
        <v>0.63333282909410293</v>
      </c>
      <c r="N69" s="111">
        <f>IF(RES_hhdet_tes!N69=0,"",RES_hhdet_tes!N69/RES_hhdet_fec!N69)</f>
        <v>0.64331641489457392</v>
      </c>
      <c r="O69" s="111">
        <f>IF(RES_hhdet_tes!O69=0,"",RES_hhdet_tes!O69/RES_hhdet_fec!O69)</f>
        <v>0.65181537204056095</v>
      </c>
      <c r="P69" s="111">
        <f>IF(RES_hhdet_tes!P69=0,"",RES_hhdet_tes!P69/RES_hhdet_fec!P69)</f>
        <v>0.65631794137951238</v>
      </c>
      <c r="Q69" s="111">
        <f>IF(RES_hhdet_tes!Q69=0,"",RES_hhdet_tes!Q69/RES_hhdet_fec!Q69)</f>
        <v>0.66737443195499924</v>
      </c>
      <c r="R69" s="111">
        <f>IF(RES_hhdet_tes!R69=0,"",RES_hhdet_tes!R69/RES_hhdet_fec!R69)</f>
        <v>0.68399307243909091</v>
      </c>
      <c r="S69" s="111">
        <f>IF(RES_hhdet_tes!S69=0,"",RES_hhdet_tes!S69/RES_hhdet_fec!S69)</f>
        <v>0.70299878388340031</v>
      </c>
      <c r="T69" s="111">
        <f>IF(RES_hhdet_tes!T69=0,"",RES_hhdet_tes!T69/RES_hhdet_fec!T69)</f>
        <v>0.71984304275069821</v>
      </c>
      <c r="U69" s="111">
        <f>IF(RES_hhdet_tes!U69=0,"",RES_hhdet_tes!U69/RES_hhdet_fec!U69)</f>
        <v>0.73387843262247088</v>
      </c>
      <c r="V69" s="111">
        <f>IF(RES_hhdet_tes!V69=0,"",RES_hhdet_tes!V69/RES_hhdet_fec!V69)</f>
        <v>0.74609308964573384</v>
      </c>
      <c r="W69" s="111">
        <f>IF(RES_hhdet_tes!W69=0,"",RES_hhdet_tes!W69/RES_hhdet_fec!W69)</f>
        <v>0.75846165306435542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0.77816342933685623</v>
      </c>
      <c r="C70" s="111">
        <f>IF(RES_hhdet_tes!C70=0,"",RES_hhdet_tes!C70/RES_hhdet_fec!C70)</f>
        <v>0.78559040451815509</v>
      </c>
      <c r="D70" s="111">
        <f>IF(RES_hhdet_tes!D70=0,"",RES_hhdet_tes!D70/RES_hhdet_fec!D70)</f>
        <v>0.7746188150563782</v>
      </c>
      <c r="E70" s="111">
        <f>IF(RES_hhdet_tes!E70=0,"",RES_hhdet_tes!E70/RES_hhdet_fec!E70)</f>
        <v>0.74256049431565274</v>
      </c>
      <c r="F70" s="111">
        <f>IF(RES_hhdet_tes!F70=0,"",RES_hhdet_tes!F70/RES_hhdet_fec!F70)</f>
        <v>0.7404538580461969</v>
      </c>
      <c r="G70" s="111">
        <f>IF(RES_hhdet_tes!G70=0,"",RES_hhdet_tes!G70/RES_hhdet_fec!G70)</f>
        <v>0.76829193342170654</v>
      </c>
      <c r="H70" s="111">
        <f>IF(RES_hhdet_tes!H70=0,"",RES_hhdet_tes!H70/RES_hhdet_fec!H70)</f>
        <v>0.76704673540969992</v>
      </c>
      <c r="I70" s="111">
        <f>IF(RES_hhdet_tes!I70=0,"",RES_hhdet_tes!I70/RES_hhdet_fec!I70)</f>
        <v>0.8014899965534118</v>
      </c>
      <c r="J70" s="111">
        <f>IF(RES_hhdet_tes!J70=0,"",RES_hhdet_tes!J70/RES_hhdet_fec!J70)</f>
        <v>0.80637845491979576</v>
      </c>
      <c r="K70" s="111">
        <f>IF(RES_hhdet_tes!K70=0,"",RES_hhdet_tes!K70/RES_hhdet_fec!K70)</f>
        <v>0.82144756574244837</v>
      </c>
      <c r="L70" s="111">
        <f>IF(RES_hhdet_tes!L70=0,"",RES_hhdet_tes!L70/RES_hhdet_fec!L70)</f>
        <v>0.8319466041911967</v>
      </c>
      <c r="M70" s="111">
        <f>IF(RES_hhdet_tes!M70=0,"",RES_hhdet_tes!M70/RES_hhdet_fec!M70)</f>
        <v>0.83424104890233886</v>
      </c>
      <c r="N70" s="111">
        <f>IF(RES_hhdet_tes!N70=0,"",RES_hhdet_tes!N70/RES_hhdet_fec!N70)</f>
        <v>0.84427124962161493</v>
      </c>
      <c r="O70" s="111">
        <f>IF(RES_hhdet_tes!O70=0,"",RES_hhdet_tes!O70/RES_hhdet_fec!O70)</f>
        <v>0.84837537741708569</v>
      </c>
      <c r="P70" s="111">
        <f>IF(RES_hhdet_tes!P70=0,"",RES_hhdet_tes!P70/RES_hhdet_fec!P70)</f>
        <v>0.84348492285743293</v>
      </c>
      <c r="Q70" s="111">
        <f>IF(RES_hhdet_tes!Q70=0,"",RES_hhdet_tes!Q70/RES_hhdet_fec!Q70)</f>
        <v>0.84606237708771592</v>
      </c>
      <c r="R70" s="111">
        <f>IF(RES_hhdet_tes!R70=0,"",RES_hhdet_tes!R70/RES_hhdet_fec!R70)</f>
        <v>0.85740846440362795</v>
      </c>
      <c r="S70" s="111">
        <f>IF(RES_hhdet_tes!S70=0,"",RES_hhdet_tes!S70/RES_hhdet_fec!S70)</f>
        <v>0.8657599214196291</v>
      </c>
      <c r="T70" s="111">
        <f>IF(RES_hhdet_tes!T70=0,"",RES_hhdet_tes!T70/RES_hhdet_fec!T70)</f>
        <v>0.87065505798004195</v>
      </c>
      <c r="U70" s="111">
        <f>IF(RES_hhdet_tes!U70=0,"",RES_hhdet_tes!U70/RES_hhdet_fec!U70)</f>
        <v>0.8801790550076819</v>
      </c>
      <c r="V70" s="111">
        <f>IF(RES_hhdet_tes!V70=0,"",RES_hhdet_tes!V70/RES_hhdet_fec!V70)</f>
        <v>0.88232485843231911</v>
      </c>
      <c r="W70" s="111">
        <f>IF(RES_hhdet_tes!W70=0,"",RES_hhdet_tes!W70/RES_hhdet_fec!W70)</f>
        <v>0.8833767164627998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0.54431318722184119</v>
      </c>
      <c r="C71" s="112">
        <f>IF(RES_hhdet_tes!C71=0,"",RES_hhdet_tes!C71/RES_hhdet_fec!C71)</f>
        <v>0.54913718522617949</v>
      </c>
      <c r="D71" s="112">
        <f>IF(RES_hhdet_tes!D71=0,"",RES_hhdet_tes!D71/RES_hhdet_fec!D71)</f>
        <v>0.56223417505191964</v>
      </c>
      <c r="E71" s="112">
        <f>IF(RES_hhdet_tes!E71=0,"",RES_hhdet_tes!E71/RES_hhdet_fec!E71)</f>
        <v>0.57168355529515757</v>
      </c>
      <c r="F71" s="112">
        <f>IF(RES_hhdet_tes!F71=0,"",RES_hhdet_tes!F71/RES_hhdet_fec!F71)</f>
        <v>0.5815479024386081</v>
      </c>
      <c r="G71" s="112">
        <f>IF(RES_hhdet_tes!G71=0,"",RES_hhdet_tes!G71/RES_hhdet_fec!G71)</f>
        <v>0.58605112731856701</v>
      </c>
      <c r="H71" s="112">
        <f>IF(RES_hhdet_tes!H71=0,"",RES_hhdet_tes!H71/RES_hhdet_fec!H71)</f>
        <v>0.59083897654129103</v>
      </c>
      <c r="I71" s="112">
        <f>IF(RES_hhdet_tes!I71=0,"",RES_hhdet_tes!I71/RES_hhdet_fec!I71)</f>
        <v>0.59428668325035938</v>
      </c>
      <c r="J71" s="112">
        <f>IF(RES_hhdet_tes!J71=0,"",RES_hhdet_tes!J71/RES_hhdet_fec!J71)</f>
        <v>0.6057443532618465</v>
      </c>
      <c r="K71" s="112">
        <f>IF(RES_hhdet_tes!K71=0,"",RES_hhdet_tes!K71/RES_hhdet_fec!K71)</f>
        <v>0.62260693419806545</v>
      </c>
      <c r="L71" s="112">
        <f>IF(RES_hhdet_tes!L71=0,"",RES_hhdet_tes!L71/RES_hhdet_fec!L71)</f>
        <v>0.6322576120201836</v>
      </c>
      <c r="M71" s="112">
        <f>IF(RES_hhdet_tes!M71=0,"",RES_hhdet_tes!M71/RES_hhdet_fec!M71)</f>
        <v>0.64175427323391498</v>
      </c>
      <c r="N71" s="112">
        <f>IF(RES_hhdet_tes!N71=0,"",RES_hhdet_tes!N71/RES_hhdet_fec!N71)</f>
        <v>0.65575665801377803</v>
      </c>
      <c r="O71" s="112">
        <f>IF(RES_hhdet_tes!O71=0,"",RES_hhdet_tes!O71/RES_hhdet_fec!O71)</f>
        <v>0.6621884155058404</v>
      </c>
      <c r="P71" s="112">
        <f>IF(RES_hhdet_tes!P71=0,"",RES_hhdet_tes!P71/RES_hhdet_fec!P71)</f>
        <v>0.66371338334119279</v>
      </c>
      <c r="Q71" s="112">
        <f>IF(RES_hhdet_tes!Q71=0,"",RES_hhdet_tes!Q71/RES_hhdet_fec!Q71)</f>
        <v>0.66493072954202892</v>
      </c>
      <c r="R71" s="112">
        <f>IF(RES_hhdet_tes!R71=0,"",RES_hhdet_tes!R71/RES_hhdet_fec!R71)</f>
        <v>0.68090691143859261</v>
      </c>
      <c r="S71" s="112">
        <f>IF(RES_hhdet_tes!S71=0,"",RES_hhdet_tes!S71/RES_hhdet_fec!S71)</f>
        <v>0.69688784918844959</v>
      </c>
      <c r="T71" s="112">
        <f>IF(RES_hhdet_tes!T71=0,"",RES_hhdet_tes!T71/RES_hhdet_fec!T71)</f>
        <v>0.7081712479767629</v>
      </c>
      <c r="U71" s="112">
        <f>IF(RES_hhdet_tes!U71=0,"",RES_hhdet_tes!U71/RES_hhdet_fec!U71)</f>
        <v>0.71419735370759396</v>
      </c>
      <c r="V71" s="112">
        <f>IF(RES_hhdet_tes!V71=0,"",RES_hhdet_tes!V71/RES_hhdet_fec!V71)</f>
        <v>0.71912033047552582</v>
      </c>
      <c r="W71" s="112">
        <f>IF(RES_hhdet_tes!W71=0,"",RES_hhdet_tes!W71/RES_hhdet_fec!W71)</f>
        <v>0.73070597251509806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0.65398937739970076</v>
      </c>
      <c r="C73" s="112">
        <f>IF(RES_hhdet_tes!C73=0,"",RES_hhdet_tes!C73/RES_hhdet_fec!C73)</f>
        <v>0.65815852501768235</v>
      </c>
      <c r="D73" s="112">
        <f>IF(RES_hhdet_tes!D73=0,"",RES_hhdet_tes!D73/RES_hhdet_fec!D73)</f>
        <v>0.66329149035652424</v>
      </c>
      <c r="E73" s="112">
        <f>IF(RES_hhdet_tes!E73=0,"",RES_hhdet_tes!E73/RES_hhdet_fec!E73)</f>
        <v>0.66785959404061357</v>
      </c>
      <c r="F73" s="112">
        <f>IF(RES_hhdet_tes!F73=0,"",RES_hhdet_tes!F73/RES_hhdet_fec!F73)</f>
        <v>0.67221327680834919</v>
      </c>
      <c r="G73" s="112">
        <f>IF(RES_hhdet_tes!G73=0,"",RES_hhdet_tes!G73/RES_hhdet_fec!G73)</f>
        <v>0.67585600137205049</v>
      </c>
      <c r="H73" s="112">
        <f>IF(RES_hhdet_tes!H73=0,"",RES_hhdet_tes!H73/RES_hhdet_fec!H73)</f>
        <v>0.67968854020416403</v>
      </c>
      <c r="I73" s="112">
        <f>IF(RES_hhdet_tes!I73=0,"",RES_hhdet_tes!I73/RES_hhdet_fec!I73)</f>
        <v>0.68172018859740369</v>
      </c>
      <c r="J73" s="112">
        <f>IF(RES_hhdet_tes!J73=0,"",RES_hhdet_tes!J73/RES_hhdet_fec!J73)</f>
        <v>0.68298491776717374</v>
      </c>
      <c r="K73" s="112">
        <f>IF(RES_hhdet_tes!K73=0,"",RES_hhdet_tes!K73/RES_hhdet_fec!K73)</f>
        <v>0.6845017982343814</v>
      </c>
      <c r="L73" s="112">
        <f>IF(RES_hhdet_tes!L73=0,"",RES_hhdet_tes!L73/RES_hhdet_fec!L73)</f>
        <v>0.68641973232493614</v>
      </c>
      <c r="M73" s="112">
        <f>IF(RES_hhdet_tes!M73=0,"",RES_hhdet_tes!M73/RES_hhdet_fec!M73)</f>
        <v>0.68830934040707747</v>
      </c>
      <c r="N73" s="112">
        <f>IF(RES_hhdet_tes!N73=0,"",RES_hhdet_tes!N73/RES_hhdet_fec!N73)</f>
        <v>0.69083985982454721</v>
      </c>
      <c r="O73" s="112">
        <f>IF(RES_hhdet_tes!O73=0,"",RES_hhdet_tes!O73/RES_hhdet_fec!O73)</f>
        <v>0.69574693856823688</v>
      </c>
      <c r="P73" s="112">
        <f>IF(RES_hhdet_tes!P73=0,"",RES_hhdet_tes!P73/RES_hhdet_fec!P73)</f>
        <v>0.70357981386691659</v>
      </c>
      <c r="Q73" s="112">
        <f>IF(RES_hhdet_tes!Q73=0,"",RES_hhdet_tes!Q73/RES_hhdet_fec!Q73)</f>
        <v>0.71355694524075253</v>
      </c>
      <c r="R73" s="112">
        <f>IF(RES_hhdet_tes!R73=0,"",RES_hhdet_tes!R73/RES_hhdet_fec!R73)</f>
        <v>0.72315417250892278</v>
      </c>
      <c r="S73" s="112">
        <f>IF(RES_hhdet_tes!S73=0,"",RES_hhdet_tes!S73/RES_hhdet_fec!S73)</f>
        <v>0.73269400954215669</v>
      </c>
      <c r="T73" s="112">
        <f>IF(RES_hhdet_tes!T73=0,"",RES_hhdet_tes!T73/RES_hhdet_fec!T73)</f>
        <v>0.74174855303345277</v>
      </c>
      <c r="U73" s="112">
        <f>IF(RES_hhdet_tes!U73=0,"",RES_hhdet_tes!U73/RES_hhdet_fec!U73)</f>
        <v>0.74954556879340628</v>
      </c>
      <c r="V73" s="112">
        <f>IF(RES_hhdet_tes!V73=0,"",RES_hhdet_tes!V73/RES_hhdet_fec!V73)</f>
        <v>0.75572184860451341</v>
      </c>
      <c r="W73" s="112">
        <f>IF(RES_hhdet_tes!W73=0,"",RES_hhdet_tes!W73/RES_hhdet_fec!W73)</f>
        <v>0.76185449064397281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0.84752446916405444</v>
      </c>
      <c r="C74" s="113">
        <f>IF(RES_hhdet_tes!C74=0,"",RES_hhdet_tes!C74/RES_hhdet_fec!C74)</f>
        <v>0.85333252485515965</v>
      </c>
      <c r="D74" s="113">
        <f>IF(RES_hhdet_tes!D74=0,"",RES_hhdet_tes!D74/RES_hhdet_fec!D74)</f>
        <v>0.84140291381126497</v>
      </c>
      <c r="E74" s="113">
        <f>IF(RES_hhdet_tes!E74=0,"",RES_hhdet_tes!E74/RES_hhdet_fec!E74)</f>
        <v>0.81369667190596073</v>
      </c>
      <c r="F74" s="113">
        <f>IF(RES_hhdet_tes!F74=0,"",RES_hhdet_tes!F74/RES_hhdet_fec!F74)</f>
        <v>0.80858798243311314</v>
      </c>
      <c r="G74" s="113">
        <f>IF(RES_hhdet_tes!G74=0,"",RES_hhdet_tes!G74/RES_hhdet_fec!G74)</f>
        <v>0.83032285916887771</v>
      </c>
      <c r="H74" s="113">
        <f>IF(RES_hhdet_tes!H74=0,"",RES_hhdet_tes!H74/RES_hhdet_fec!H74)</f>
        <v>0.82870503346478042</v>
      </c>
      <c r="I74" s="113">
        <f>IF(RES_hhdet_tes!I74=0,"",RES_hhdet_tes!I74/RES_hhdet_fec!I74)</f>
        <v>0.85507392093513568</v>
      </c>
      <c r="J74" s="113">
        <f>IF(RES_hhdet_tes!J74=0,"",RES_hhdet_tes!J74/RES_hhdet_fec!J74)</f>
        <v>0.85360996124768818</v>
      </c>
      <c r="K74" s="113">
        <f>IF(RES_hhdet_tes!K74=0,"",RES_hhdet_tes!K74/RES_hhdet_fec!K74)</f>
        <v>0.85870487829859021</v>
      </c>
      <c r="L74" s="113">
        <f>IF(RES_hhdet_tes!L74=0,"",RES_hhdet_tes!L74/RES_hhdet_fec!L74)</f>
        <v>0.86367649179258821</v>
      </c>
      <c r="M74" s="113">
        <f>IF(RES_hhdet_tes!M74=0,"",RES_hhdet_tes!M74/RES_hhdet_fec!M74)</f>
        <v>0.86175569154028486</v>
      </c>
      <c r="N74" s="113">
        <f>IF(RES_hhdet_tes!N74=0,"",RES_hhdet_tes!N74/RES_hhdet_fec!N74)</f>
        <v>0.86504992648598533</v>
      </c>
      <c r="O74" s="113">
        <f>IF(RES_hhdet_tes!O74=0,"",RES_hhdet_tes!O74/RES_hhdet_fec!O74)</f>
        <v>0.86752165070898224</v>
      </c>
      <c r="P74" s="113">
        <f>IF(RES_hhdet_tes!P74=0,"",RES_hhdet_tes!P74/RES_hhdet_fec!P74)</f>
        <v>0.86595262457614475</v>
      </c>
      <c r="Q74" s="113">
        <f>IF(RES_hhdet_tes!Q74=0,"",RES_hhdet_tes!Q74/RES_hhdet_fec!Q74)</f>
        <v>0.87186573639262788</v>
      </c>
      <c r="R74" s="113">
        <f>IF(RES_hhdet_tes!R74=0,"",RES_hhdet_tes!R74/RES_hhdet_fec!R74)</f>
        <v>0.87903232826377675</v>
      </c>
      <c r="S74" s="113">
        <f>IF(RES_hhdet_tes!S74=0,"",RES_hhdet_tes!S74/RES_hhdet_fec!S74)</f>
        <v>0.88469440178999448</v>
      </c>
      <c r="T74" s="113">
        <f>IF(RES_hhdet_tes!T74=0,"",RES_hhdet_tes!T74/RES_hhdet_fec!T74)</f>
        <v>0.88840196390578074</v>
      </c>
      <c r="U74" s="113">
        <f>IF(RES_hhdet_tes!U74=0,"",RES_hhdet_tes!U74/RES_hhdet_fec!U74)</f>
        <v>0.8977566494534055</v>
      </c>
      <c r="V74" s="113">
        <f>IF(RES_hhdet_tes!V74=0,"",RES_hhdet_tes!V74/RES_hhdet_fec!V74)</f>
        <v>0.9004859961282522</v>
      </c>
      <c r="W74" s="113">
        <f>IF(RES_hhdet_tes!W74=0,"",RES_hhdet_tes!W74/RES_hhdet_fec!W74)</f>
        <v>0.8991485909853929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0.65398937739970076</v>
      </c>
      <c r="C75" s="111">
        <f>IF(RES_hhdet_tes!C75=0,"",RES_hhdet_tes!C75/RES_hhdet_fec!C75)</f>
        <v>0.65896613089703393</v>
      </c>
      <c r="D75" s="111">
        <f>IF(RES_hhdet_tes!D75=0,"",RES_hhdet_tes!D75/RES_hhdet_fec!D75)</f>
        <v>0.66431997255829822</v>
      </c>
      <c r="E75" s="111">
        <f>IF(RES_hhdet_tes!E75=0,"",RES_hhdet_tes!E75/RES_hhdet_fec!E75)</f>
        <v>0.66894292901086194</v>
      </c>
      <c r="F75" s="111">
        <f>IF(RES_hhdet_tes!F75=0,"",RES_hhdet_tes!F75/RES_hhdet_fec!F75)</f>
        <v>0.67288709211503739</v>
      </c>
      <c r="G75" s="111">
        <f>IF(RES_hhdet_tes!G75=0,"",RES_hhdet_tes!G75/RES_hhdet_fec!G75)</f>
        <v>0.67625000544473901</v>
      </c>
      <c r="H75" s="111">
        <f>IF(RES_hhdet_tes!H75=0,"",RES_hhdet_tes!H75/RES_hhdet_fec!H75)</f>
        <v>0.67958235459738836</v>
      </c>
      <c r="I75" s="111">
        <f>IF(RES_hhdet_tes!I75=0,"",RES_hhdet_tes!I75/RES_hhdet_fec!I75)</f>
        <v>0.68164422953584758</v>
      </c>
      <c r="J75" s="111">
        <f>IF(RES_hhdet_tes!J75=0,"",RES_hhdet_tes!J75/RES_hhdet_fec!J75)</f>
        <v>0.68291891419868067</v>
      </c>
      <c r="K75" s="111">
        <f>IF(RES_hhdet_tes!K75=0,"",RES_hhdet_tes!K75/RES_hhdet_fec!K75)</f>
        <v>0.68552013618388796</v>
      </c>
      <c r="L75" s="111">
        <f>IF(RES_hhdet_tes!L75=0,"",RES_hhdet_tes!L75/RES_hhdet_fec!L75)</f>
        <v>0.6872803011149613</v>
      </c>
      <c r="M75" s="111">
        <f>IF(RES_hhdet_tes!M75=0,"",RES_hhdet_tes!M75/RES_hhdet_fec!M75)</f>
        <v>0.68938571805969651</v>
      </c>
      <c r="N75" s="111">
        <f>IF(RES_hhdet_tes!N75=0,"",RES_hhdet_tes!N75/RES_hhdet_fec!N75)</f>
        <v>0.69200434121672572</v>
      </c>
      <c r="O75" s="111">
        <f>IF(RES_hhdet_tes!O75=0,"",RES_hhdet_tes!O75/RES_hhdet_fec!O75)</f>
        <v>0.69597792147654347</v>
      </c>
      <c r="P75" s="111">
        <f>IF(RES_hhdet_tes!P75=0,"",RES_hhdet_tes!P75/RES_hhdet_fec!P75)</f>
        <v>0.70292284330145183</v>
      </c>
      <c r="Q75" s="111">
        <f>IF(RES_hhdet_tes!Q75=0,"",RES_hhdet_tes!Q75/RES_hhdet_fec!Q75)</f>
        <v>0.71079800066079213</v>
      </c>
      <c r="R75" s="111">
        <f>IF(RES_hhdet_tes!R75=0,"",RES_hhdet_tes!R75/RES_hhdet_fec!R75)</f>
        <v>0.72038855209666774</v>
      </c>
      <c r="S75" s="111">
        <f>IF(RES_hhdet_tes!S75=0,"",RES_hhdet_tes!S75/RES_hhdet_fec!S75)</f>
        <v>0.73217359190640552</v>
      </c>
      <c r="T75" s="111">
        <f>IF(RES_hhdet_tes!T75=0,"",RES_hhdet_tes!T75/RES_hhdet_fec!T75)</f>
        <v>0.74165819610415029</v>
      </c>
      <c r="U75" s="111">
        <f>IF(RES_hhdet_tes!U75=0,"",RES_hhdet_tes!U75/RES_hhdet_fec!U75)</f>
        <v>0.74918484341171709</v>
      </c>
      <c r="V75" s="111">
        <f>IF(RES_hhdet_tes!V75=0,"",RES_hhdet_tes!V75/RES_hhdet_fec!V75)</f>
        <v>0.75552496026171612</v>
      </c>
      <c r="W75" s="111">
        <f>IF(RES_hhdet_tes!W75=0,"",RES_hhdet_tes!W75/RES_hhdet_fec!W75)</f>
        <v>0.76148232759116152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0.61208369604087143</v>
      </c>
      <c r="C77" s="124">
        <f>IF(RES_hhdet_tes!C77=0,"",RES_hhdet_tes!C77/RES_hhdet_fec!C77)</f>
        <v>0.61371290389756017</v>
      </c>
      <c r="D77" s="124">
        <f>IF(RES_hhdet_tes!D77=0,"",RES_hhdet_tes!D77/RES_hhdet_fec!D77)</f>
        <v>0.61402864019434045</v>
      </c>
      <c r="E77" s="124">
        <f>IF(RES_hhdet_tes!E77=0,"",RES_hhdet_tes!E77/RES_hhdet_fec!E77)</f>
        <v>0.61593716670042398</v>
      </c>
      <c r="F77" s="124">
        <f>IF(RES_hhdet_tes!F77=0,"",RES_hhdet_tes!F77/RES_hhdet_fec!F77)</f>
        <v>0.61670943053809102</v>
      </c>
      <c r="G77" s="124">
        <f>IF(RES_hhdet_tes!G77=0,"",RES_hhdet_tes!G77/RES_hhdet_fec!G77)</f>
        <v>0.61766245126453356</v>
      </c>
      <c r="H77" s="124">
        <f>IF(RES_hhdet_tes!H77=0,"",RES_hhdet_tes!H77/RES_hhdet_fec!H77)</f>
        <v>0.61900994310486157</v>
      </c>
      <c r="I77" s="124">
        <f>IF(RES_hhdet_tes!I77=0,"",RES_hhdet_tes!I77/RES_hhdet_fec!I77)</f>
        <v>0.6202370792312637</v>
      </c>
      <c r="J77" s="124">
        <f>IF(RES_hhdet_tes!J77=0,"",RES_hhdet_tes!J77/RES_hhdet_fec!J77)</f>
        <v>0.62096758670772789</v>
      </c>
      <c r="K77" s="124">
        <f>IF(RES_hhdet_tes!K77=0,"",RES_hhdet_tes!K77/RES_hhdet_fec!K77)</f>
        <v>0.62122452565052133</v>
      </c>
      <c r="L77" s="124">
        <f>IF(RES_hhdet_tes!L77=0,"",RES_hhdet_tes!L77/RES_hhdet_fec!L77)</f>
        <v>0.6219986239912435</v>
      </c>
      <c r="M77" s="124">
        <f>IF(RES_hhdet_tes!M77=0,"",RES_hhdet_tes!M77/RES_hhdet_fec!M77)</f>
        <v>0.62278248691658988</v>
      </c>
      <c r="N77" s="124">
        <f>IF(RES_hhdet_tes!N77=0,"",RES_hhdet_tes!N77/RES_hhdet_fec!N77)</f>
        <v>0.62300173315538465</v>
      </c>
      <c r="O77" s="124">
        <f>IF(RES_hhdet_tes!O77=0,"",RES_hhdet_tes!O77/RES_hhdet_fec!O77)</f>
        <v>0.62414817151616186</v>
      </c>
      <c r="P77" s="124">
        <f>IF(RES_hhdet_tes!P77=0,"",RES_hhdet_tes!P77/RES_hhdet_fec!P77)</f>
        <v>0.62832327593613313</v>
      </c>
      <c r="Q77" s="124">
        <f>IF(RES_hhdet_tes!Q77=0,"",RES_hhdet_tes!Q77/RES_hhdet_fec!Q77)</f>
        <v>0.63484599125992902</v>
      </c>
      <c r="R77" s="124">
        <f>IF(RES_hhdet_tes!R77=0,"",RES_hhdet_tes!R77/RES_hhdet_fec!R77)</f>
        <v>0.64674147738104015</v>
      </c>
      <c r="S77" s="124">
        <f>IF(RES_hhdet_tes!S77=0,"",RES_hhdet_tes!S77/RES_hhdet_fec!S77)</f>
        <v>0.65952171342223953</v>
      </c>
      <c r="T77" s="124">
        <f>IF(RES_hhdet_tes!T77=0,"",RES_hhdet_tes!T77/RES_hhdet_fec!T77)</f>
        <v>0.66808418125658875</v>
      </c>
      <c r="U77" s="124">
        <f>IF(RES_hhdet_tes!U77=0,"",RES_hhdet_tes!U77/RES_hhdet_fec!U77)</f>
        <v>0.67337386919865549</v>
      </c>
      <c r="V77" s="124">
        <f>IF(RES_hhdet_tes!V77=0,"",RES_hhdet_tes!V77/RES_hhdet_fec!V77)</f>
        <v>0.67132151658356509</v>
      </c>
      <c r="W77" s="124">
        <f>IF(RES_hhdet_tes!W77=0,"",RES_hhdet_tes!W77/RES_hhdet_fec!W77)</f>
        <v>0.67650273352797674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0.60789034569106981</v>
      </c>
      <c r="C78" s="111">
        <f>IF(RES_hhdet_tes!C78=0,"",RES_hhdet_tes!C78/RES_hhdet_fec!C78)</f>
        <v>0.60914894688532473</v>
      </c>
      <c r="D78" s="111">
        <f>IF(RES_hhdet_tes!D78=0,"",RES_hhdet_tes!D78/RES_hhdet_fec!D78)</f>
        <v>0.61090819747049729</v>
      </c>
      <c r="E78" s="111">
        <f>IF(RES_hhdet_tes!E78=0,"",RES_hhdet_tes!E78/RES_hhdet_fec!E78)</f>
        <v>0.61236477866945505</v>
      </c>
      <c r="F78" s="111">
        <f>IF(RES_hhdet_tes!F78=0,"",RES_hhdet_tes!F78/RES_hhdet_fec!F78)</f>
        <v>0.61363321595496834</v>
      </c>
      <c r="G78" s="111">
        <f>IF(RES_hhdet_tes!G78=0,"",RES_hhdet_tes!G78/RES_hhdet_fec!G78)</f>
        <v>0.61467620185121397</v>
      </c>
      <c r="H78" s="111">
        <f>IF(RES_hhdet_tes!H78=0,"",RES_hhdet_tes!H78/RES_hhdet_fec!H78)</f>
        <v>0.61577358873453159</v>
      </c>
      <c r="I78" s="111">
        <f>IF(RES_hhdet_tes!I78=0,"",RES_hhdet_tes!I78/RES_hhdet_fec!I78)</f>
        <v>0.61638781020932265</v>
      </c>
      <c r="J78" s="111">
        <f>IF(RES_hhdet_tes!J78=0,"",RES_hhdet_tes!J78/RES_hhdet_fec!J78)</f>
        <v>0.61688229777278869</v>
      </c>
      <c r="K78" s="111">
        <f>IF(RES_hhdet_tes!K78=0,"",RES_hhdet_tes!K78/RES_hhdet_fec!K78)</f>
        <v>0.61751676098099895</v>
      </c>
      <c r="L78" s="111">
        <f>IF(RES_hhdet_tes!L78=0,"",RES_hhdet_tes!L78/RES_hhdet_fec!L78)</f>
        <v>0.61816646956066135</v>
      </c>
      <c r="M78" s="111">
        <f>IF(RES_hhdet_tes!M78=0,"",RES_hhdet_tes!M78/RES_hhdet_fec!M78)</f>
        <v>0.61867717524506394</v>
      </c>
      <c r="N78" s="111">
        <f>IF(RES_hhdet_tes!N78=0,"",RES_hhdet_tes!N78/RES_hhdet_fec!N78)</f>
        <v>0.61904175157441865</v>
      </c>
      <c r="O78" s="111">
        <f>IF(RES_hhdet_tes!O78=0,"",RES_hhdet_tes!O78/RES_hhdet_fec!O78)</f>
        <v>0.61927234853219537</v>
      </c>
      <c r="P78" s="111">
        <f>IF(RES_hhdet_tes!P78=0,"",RES_hhdet_tes!P78/RES_hhdet_fec!P78)</f>
        <v>0.61940818848481849</v>
      </c>
      <c r="Q78" s="111">
        <f>IF(RES_hhdet_tes!Q78=0,"",RES_hhdet_tes!Q78/RES_hhdet_fec!Q78)</f>
        <v>0.61953624123109896</v>
      </c>
      <c r="R78" s="111">
        <f>IF(RES_hhdet_tes!R78=0,"",RES_hhdet_tes!R78/RES_hhdet_fec!R78)</f>
        <v>0.61991074888651776</v>
      </c>
      <c r="S78" s="111">
        <f>IF(RES_hhdet_tes!S78=0,"",RES_hhdet_tes!S78/RES_hhdet_fec!S78)</f>
        <v>0.62073736576658289</v>
      </c>
      <c r="T78" s="111">
        <f>IF(RES_hhdet_tes!T78=0,"",RES_hhdet_tes!T78/RES_hhdet_fec!T78)</f>
        <v>0.6220724896974279</v>
      </c>
      <c r="U78" s="111">
        <f>IF(RES_hhdet_tes!U78=0,"",RES_hhdet_tes!U78/RES_hhdet_fec!U78)</f>
        <v>0.6237816096600648</v>
      </c>
      <c r="V78" s="111">
        <f>IF(RES_hhdet_tes!V78=0,"",RES_hhdet_tes!V78/RES_hhdet_fec!V78)</f>
        <v>0.62580361130739837</v>
      </c>
      <c r="W78" s="111">
        <f>IF(RES_hhdet_tes!W78=0,"",RES_hhdet_tes!W78/RES_hhdet_fec!W78)</f>
        <v>0.62779332446700553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0.75586009570239854</v>
      </c>
      <c r="C79" s="45">
        <f>IF(RES_hhdet_tes!C79=0,"",RES_hhdet_tes!C79/RES_hhdet_fec!C79)</f>
        <v>0.75840564177646075</v>
      </c>
      <c r="D79" s="45">
        <f>IF(RES_hhdet_tes!D79=0,"",RES_hhdet_tes!D79/RES_hhdet_fec!D79)</f>
        <v>0.76044968850970929</v>
      </c>
      <c r="E79" s="45">
        <f>IF(RES_hhdet_tes!E79=0,"",RES_hhdet_tes!E79/RES_hhdet_fec!E79)</f>
        <v>0.76298837653993667</v>
      </c>
      <c r="F79" s="45">
        <f>IF(RES_hhdet_tes!F79=0,"",RES_hhdet_tes!F79/RES_hhdet_fec!F79)</f>
        <v>0.76631350774861973</v>
      </c>
      <c r="G79" s="45">
        <f>IF(RES_hhdet_tes!G79=0,"",RES_hhdet_tes!G79/RES_hhdet_fec!G79)</f>
        <v>0.76980411933546389</v>
      </c>
      <c r="H79" s="45">
        <f>IF(RES_hhdet_tes!H79=0,"",RES_hhdet_tes!H79/RES_hhdet_fec!H79)</f>
        <v>0.77373796655426907</v>
      </c>
      <c r="I79" s="45">
        <f>IF(RES_hhdet_tes!I79=0,"",RES_hhdet_tes!I79/RES_hhdet_fec!I79)</f>
        <v>0.77601626927814227</v>
      </c>
      <c r="J79" s="45">
        <f>IF(RES_hhdet_tes!J79=0,"",RES_hhdet_tes!J79/RES_hhdet_fec!J79)</f>
        <v>0.77741308491890471</v>
      </c>
      <c r="K79" s="45">
        <f>IF(RES_hhdet_tes!K79=0,"",RES_hhdet_tes!K79/RES_hhdet_fec!K79)</f>
        <v>0.77921210031895038</v>
      </c>
      <c r="L79" s="45">
        <f>IF(RES_hhdet_tes!L79=0,"",RES_hhdet_tes!L79/RES_hhdet_fec!L79)</f>
        <v>0.78073896999174119</v>
      </c>
      <c r="M79" s="45">
        <f>IF(RES_hhdet_tes!M79=0,"",RES_hhdet_tes!M79/RES_hhdet_fec!M79)</f>
        <v>0.78244238352130346</v>
      </c>
      <c r="N79" s="45">
        <f>IF(RES_hhdet_tes!N79=0,"",RES_hhdet_tes!N79/RES_hhdet_fec!N79)</f>
        <v>0.7846298746052992</v>
      </c>
      <c r="O79" s="45">
        <f>IF(RES_hhdet_tes!O79=0,"",RES_hhdet_tes!O79/RES_hhdet_fec!O79)</f>
        <v>0.7884646311532687</v>
      </c>
      <c r="P79" s="45">
        <f>IF(RES_hhdet_tes!P79=0,"",RES_hhdet_tes!P79/RES_hhdet_fec!P79)</f>
        <v>0.79565124646604835</v>
      </c>
      <c r="Q79" s="45">
        <f>IF(RES_hhdet_tes!Q79=0,"",RES_hhdet_tes!Q79/RES_hhdet_fec!Q79)</f>
        <v>0.80398175678529127</v>
      </c>
      <c r="R79" s="45">
        <f>IF(RES_hhdet_tes!R79=0,"",RES_hhdet_tes!R79/RES_hhdet_fec!R79)</f>
        <v>0.81330641193726427</v>
      </c>
      <c r="S79" s="45">
        <f>IF(RES_hhdet_tes!S79=0,"",RES_hhdet_tes!S79/RES_hhdet_fec!S79)</f>
        <v>0.82171294536637163</v>
      </c>
      <c r="T79" s="45">
        <f>IF(RES_hhdet_tes!T79=0,"",RES_hhdet_tes!T79/RES_hhdet_fec!T79)</f>
        <v>0.82785251724167752</v>
      </c>
      <c r="U79" s="45">
        <f>IF(RES_hhdet_tes!U79=0,"",RES_hhdet_tes!U79/RES_hhdet_fec!U79)</f>
        <v>0.83236632581903636</v>
      </c>
      <c r="V79" s="45">
        <f>IF(RES_hhdet_tes!V79=0,"",RES_hhdet_tes!V79/RES_hhdet_fec!V79)</f>
        <v>0.83487533346213882</v>
      </c>
      <c r="W79" s="45">
        <f>IF(RES_hhdet_tes!W79=0,"",RES_hhdet_tes!W79/RES_hhdet_fec!W79)</f>
        <v>0.84244499088868474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0.48146068008344883</v>
      </c>
      <c r="C81" s="119">
        <f>IF(RES_hhdet_tes!C81=0,"",RES_hhdet_tes!C81/RES_hhdet_fec!C81)</f>
        <v>0.48758806481204364</v>
      </c>
      <c r="D81" s="119">
        <f>IF(RES_hhdet_tes!D81=0,"",RES_hhdet_tes!D81/RES_hhdet_fec!D81)</f>
        <v>0.50057650568567114</v>
      </c>
      <c r="E81" s="119">
        <f>IF(RES_hhdet_tes!E81=0,"",RES_hhdet_tes!E81/RES_hhdet_fec!E81)</f>
        <v>0.51052414291063786</v>
      </c>
      <c r="F81" s="119">
        <f>IF(RES_hhdet_tes!F81=0,"",RES_hhdet_tes!F81/RES_hhdet_fec!F81)</f>
        <v>0.52057073891564687</v>
      </c>
      <c r="G81" s="119">
        <f>IF(RES_hhdet_tes!G81=0,"",RES_hhdet_tes!G81/RES_hhdet_fec!G81)</f>
        <v>0.53634070943080392</v>
      </c>
      <c r="H81" s="119">
        <f>IF(RES_hhdet_tes!H81=0,"",RES_hhdet_tes!H81/RES_hhdet_fec!H81)</f>
        <v>0.55965339454274465</v>
      </c>
      <c r="I81" s="119">
        <f>IF(RES_hhdet_tes!I81=0,"",RES_hhdet_tes!I81/RES_hhdet_fec!I81)</f>
        <v>0.57641666391210633</v>
      </c>
      <c r="J81" s="119">
        <f>IF(RES_hhdet_tes!J81=0,"",RES_hhdet_tes!J81/RES_hhdet_fec!J81)</f>
        <v>0.59178959797997854</v>
      </c>
      <c r="K81" s="119">
        <f>IF(RES_hhdet_tes!K81=0,"",RES_hhdet_tes!K81/RES_hhdet_fec!K81)</f>
        <v>0.60891823905085929</v>
      </c>
      <c r="L81" s="119">
        <f>IF(RES_hhdet_tes!L81=0,"",RES_hhdet_tes!L81/RES_hhdet_fec!L81)</f>
        <v>0.62710502621374131</v>
      </c>
      <c r="M81" s="119">
        <f>IF(RES_hhdet_tes!M81=0,"",RES_hhdet_tes!M81/RES_hhdet_fec!M81)</f>
        <v>0.64577231144585046</v>
      </c>
      <c r="N81" s="119">
        <f>IF(RES_hhdet_tes!N81=0,"",RES_hhdet_tes!N81/RES_hhdet_fec!N81)</f>
        <v>0.67124834052295379</v>
      </c>
      <c r="O81" s="119">
        <f>IF(RES_hhdet_tes!O81=0,"",RES_hhdet_tes!O81/RES_hhdet_fec!O81)</f>
        <v>0.68679187937205821</v>
      </c>
      <c r="P81" s="119">
        <f>IF(RES_hhdet_tes!P81=0,"",RES_hhdet_tes!P81/RES_hhdet_fec!P81)</f>
        <v>0.68627816467369529</v>
      </c>
      <c r="Q81" s="119">
        <f>IF(RES_hhdet_tes!Q81=0,"",RES_hhdet_tes!Q81/RES_hhdet_fec!Q81)</f>
        <v>0.70011676611721796</v>
      </c>
      <c r="R81" s="119">
        <f>IF(RES_hhdet_tes!R81=0,"",RES_hhdet_tes!R81/RES_hhdet_fec!R81)</f>
        <v>0.69942500988151035</v>
      </c>
      <c r="S81" s="119">
        <f>IF(RES_hhdet_tes!S81=0,"",RES_hhdet_tes!S81/RES_hhdet_fec!S81)</f>
        <v>0.71358496921708936</v>
      </c>
      <c r="T81" s="119">
        <f>IF(RES_hhdet_tes!T81=0,"",RES_hhdet_tes!T81/RES_hhdet_fec!T81)</f>
        <v>0.7191489664663353</v>
      </c>
      <c r="U81" s="119">
        <f>IF(RES_hhdet_tes!U81=0,"",RES_hhdet_tes!U81/RES_hhdet_fec!U81)</f>
        <v>0.73425163436219842</v>
      </c>
      <c r="V81" s="119">
        <f>IF(RES_hhdet_tes!V81=0,"",RES_hhdet_tes!V81/RES_hhdet_fec!V81)</f>
        <v>0.73922116297363183</v>
      </c>
      <c r="W81" s="119">
        <f>IF(RES_hhdet_tes!W81=0,"",RES_hhdet_tes!W81/RES_hhdet_fec!W81)</f>
        <v>0.75919890187755279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0.4604690662134473</v>
      </c>
      <c r="C82" s="124">
        <f>IF(RES_hhdet_tes!C82=0,"",RES_hhdet_tes!C82/RES_hhdet_fec!C82)</f>
        <v>0.46930542420032911</v>
      </c>
      <c r="D82" s="124">
        <f>IF(RES_hhdet_tes!D82=0,"",RES_hhdet_tes!D82/RES_hhdet_fec!D82)</f>
        <v>0.47857031862090083</v>
      </c>
      <c r="E82" s="124">
        <f>IF(RES_hhdet_tes!E82=0,"",RES_hhdet_tes!E82/RES_hhdet_fec!E82)</f>
        <v>0.48692306715074707</v>
      </c>
      <c r="F82" s="124">
        <f>IF(RES_hhdet_tes!F82=0,"",RES_hhdet_tes!F82/RES_hhdet_fec!F82)</f>
        <v>0.49805271617099234</v>
      </c>
      <c r="G82" s="124">
        <f>IF(RES_hhdet_tes!G82=0,"",RES_hhdet_tes!G82/RES_hhdet_fec!G82)</f>
        <v>0.51763280027243475</v>
      </c>
      <c r="H82" s="124">
        <f>IF(RES_hhdet_tes!H82=0,"",RES_hhdet_tes!H82/RES_hhdet_fec!H82)</f>
        <v>0.53743171966236558</v>
      </c>
      <c r="I82" s="124">
        <f>IF(RES_hhdet_tes!I82=0,"",RES_hhdet_tes!I82/RES_hhdet_fec!I82)</f>
        <v>0.55653754343068962</v>
      </c>
      <c r="J82" s="124">
        <f>IF(RES_hhdet_tes!J82=0,"",RES_hhdet_tes!J82/RES_hhdet_fec!J82)</f>
        <v>0.57046481608886945</v>
      </c>
      <c r="K82" s="124">
        <f>IF(RES_hhdet_tes!K82=0,"",RES_hhdet_tes!K82/RES_hhdet_fec!K82)</f>
        <v>0.58779997599498979</v>
      </c>
      <c r="L82" s="124">
        <f>IF(RES_hhdet_tes!L82=0,"",RES_hhdet_tes!L82/RES_hhdet_fec!L82)</f>
        <v>0.60606162111259865</v>
      </c>
      <c r="M82" s="124">
        <f>IF(RES_hhdet_tes!M82=0,"",RES_hhdet_tes!M82/RES_hhdet_fec!M82)</f>
        <v>0.62448964245085847</v>
      </c>
      <c r="N82" s="124">
        <f>IF(RES_hhdet_tes!N82=0,"",RES_hhdet_tes!N82/RES_hhdet_fec!N82)</f>
        <v>0.64470440020727671</v>
      </c>
      <c r="O82" s="124">
        <f>IF(RES_hhdet_tes!O82=0,"",RES_hhdet_tes!O82/RES_hhdet_fec!O82)</f>
        <v>0.66176664017535969</v>
      </c>
      <c r="P82" s="124">
        <f>IF(RES_hhdet_tes!P82=0,"",RES_hhdet_tes!P82/RES_hhdet_fec!P82)</f>
        <v>0.66539005638691318</v>
      </c>
      <c r="Q82" s="124">
        <f>IF(RES_hhdet_tes!Q82=0,"",RES_hhdet_tes!Q82/RES_hhdet_fec!Q82)</f>
        <v>0.67047451324328411</v>
      </c>
      <c r="R82" s="124">
        <f>IF(RES_hhdet_tes!R82=0,"",RES_hhdet_tes!R82/RES_hhdet_fec!R82)</f>
        <v>0.67637519853388661</v>
      </c>
      <c r="S82" s="124">
        <f>IF(RES_hhdet_tes!S82=0,"",RES_hhdet_tes!S82/RES_hhdet_fec!S82)</f>
        <v>0.68321381789343716</v>
      </c>
      <c r="T82" s="124">
        <f>IF(RES_hhdet_tes!T82=0,"",RES_hhdet_tes!T82/RES_hhdet_fec!T82)</f>
        <v>0.69102321921982801</v>
      </c>
      <c r="U82" s="124">
        <f>IF(RES_hhdet_tes!U82=0,"",RES_hhdet_tes!U82/RES_hhdet_fec!U82)</f>
        <v>0.7011028809600699</v>
      </c>
      <c r="V82" s="124">
        <f>IF(RES_hhdet_tes!V82=0,"",RES_hhdet_tes!V82/RES_hhdet_fec!V82)</f>
        <v>0.71259210816907281</v>
      </c>
      <c r="W82" s="124">
        <f>IF(RES_hhdet_tes!W82=0,"",RES_hhdet_tes!W82/RES_hhdet_fec!W82)</f>
        <v>0.72634628044762817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0.45801269518103443</v>
      </c>
      <c r="C83" s="111">
        <f>IF(RES_hhdet_tes!C83=0,"",RES_hhdet_tes!C83/RES_hhdet_fec!C83)</f>
        <v>0.46691051420127344</v>
      </c>
      <c r="D83" s="111">
        <f>IF(RES_hhdet_tes!D83=0,"",RES_hhdet_tes!D83/RES_hhdet_fec!D83)</f>
        <v>0.47620066138377531</v>
      </c>
      <c r="E83" s="111">
        <f>IF(RES_hhdet_tes!E83=0,"",RES_hhdet_tes!E83/RES_hhdet_fec!E83)</f>
        <v>0.4845652241801599</v>
      </c>
      <c r="F83" s="111">
        <f>IF(RES_hhdet_tes!F83=0,"",RES_hhdet_tes!F83/RES_hhdet_fec!F83)</f>
        <v>0.4957168693105285</v>
      </c>
      <c r="G83" s="111">
        <f>IF(RES_hhdet_tes!G83=0,"",RES_hhdet_tes!G83/RES_hhdet_fec!G83)</f>
        <v>0.51538703349983572</v>
      </c>
      <c r="H83" s="111">
        <f>IF(RES_hhdet_tes!H83=0,"",RES_hhdet_tes!H83/RES_hhdet_fec!H83)</f>
        <v>0.53521137791062434</v>
      </c>
      <c r="I83" s="111">
        <f>IF(RES_hhdet_tes!I83=0,"",RES_hhdet_tes!I83/RES_hhdet_fec!I83)</f>
        <v>0.55440632597656458</v>
      </c>
      <c r="J83" s="111">
        <f>IF(RES_hhdet_tes!J83=0,"",RES_hhdet_tes!J83/RES_hhdet_fec!J83)</f>
        <v>0.56834572407625872</v>
      </c>
      <c r="K83" s="111">
        <f>IF(RES_hhdet_tes!K83=0,"",RES_hhdet_tes!K83/RES_hhdet_fec!K83)</f>
        <v>0.5857230826070412</v>
      </c>
      <c r="L83" s="111">
        <f>IF(RES_hhdet_tes!L83=0,"",RES_hhdet_tes!L83/RES_hhdet_fec!L83)</f>
        <v>0.60403983355404101</v>
      </c>
      <c r="M83" s="111">
        <f>IF(RES_hhdet_tes!M83=0,"",RES_hhdet_tes!M83/RES_hhdet_fec!M83)</f>
        <v>0.62252769582770295</v>
      </c>
      <c r="N83" s="111">
        <f>IF(RES_hhdet_tes!N83=0,"",RES_hhdet_tes!N83/RES_hhdet_fec!N83)</f>
        <v>0.64281405885093967</v>
      </c>
      <c r="O83" s="111">
        <f>IF(RES_hhdet_tes!O83=0,"",RES_hhdet_tes!O83/RES_hhdet_fec!O83)</f>
        <v>0.65993802292773129</v>
      </c>
      <c r="P83" s="111">
        <f>IF(RES_hhdet_tes!P83=0,"",RES_hhdet_tes!P83/RES_hhdet_fec!P83)</f>
        <v>0.66359670494387168</v>
      </c>
      <c r="Q83" s="111">
        <f>IF(RES_hhdet_tes!Q83=0,"",RES_hhdet_tes!Q83/RES_hhdet_fec!Q83)</f>
        <v>0.66870020554377851</v>
      </c>
      <c r="R83" s="111">
        <f>IF(RES_hhdet_tes!R83=0,"",RES_hhdet_tes!R83/RES_hhdet_fec!R83)</f>
        <v>0.67462799535281737</v>
      </c>
      <c r="S83" s="111">
        <f>IF(RES_hhdet_tes!S83=0,"",RES_hhdet_tes!S83/RES_hhdet_fec!S83)</f>
        <v>0.68149885094665763</v>
      </c>
      <c r="T83" s="111">
        <f>IF(RES_hhdet_tes!T83=0,"",RES_hhdet_tes!T83/RES_hhdet_fec!T83)</f>
        <v>0.68934794995990023</v>
      </c>
      <c r="U83" s="111">
        <f>IF(RES_hhdet_tes!U83=0,"",RES_hhdet_tes!U83/RES_hhdet_fec!U83)</f>
        <v>0.69947198979806491</v>
      </c>
      <c r="V83" s="111">
        <f>IF(RES_hhdet_tes!V83=0,"",RES_hhdet_tes!V83/RES_hhdet_fec!V83)</f>
        <v>0.71100473702156775</v>
      </c>
      <c r="W83" s="111">
        <f>IF(RES_hhdet_tes!W83=0,"",RES_hhdet_tes!W83/RES_hhdet_fec!W83)</f>
        <v>0.72480259127269298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1.7224603903789435</v>
      </c>
      <c r="C85" s="124">
        <f>IF(RES_hhdet_tes!C85=0,"",RES_hhdet_tes!C85/RES_hhdet_fec!C85)</f>
        <v>1.8477772990606283</v>
      </c>
      <c r="D85" s="124">
        <f>IF(RES_hhdet_tes!D85=0,"",RES_hhdet_tes!D85/RES_hhdet_fec!D85)</f>
        <v>1.9655011101487938</v>
      </c>
      <c r="E85" s="124">
        <f>IF(RES_hhdet_tes!E85=0,"",RES_hhdet_tes!E85/RES_hhdet_fec!E85)</f>
        <v>2.0626966038519488</v>
      </c>
      <c r="F85" s="124">
        <f>IF(RES_hhdet_tes!F85=0,"",RES_hhdet_tes!F85/RES_hhdet_fec!F85)</f>
        <v>2.1567663878550198</v>
      </c>
      <c r="G85" s="124">
        <f>IF(RES_hhdet_tes!G85=0,"",RES_hhdet_tes!G85/RES_hhdet_fec!G85)</f>
        <v>2.2722324660040849</v>
      </c>
      <c r="H85" s="124">
        <f>IF(RES_hhdet_tes!H85=0,"",RES_hhdet_tes!H85/RES_hhdet_fec!H85)</f>
        <v>2.3738233752755842</v>
      </c>
      <c r="I85" s="124">
        <f>IF(RES_hhdet_tes!I85=0,"",RES_hhdet_tes!I85/RES_hhdet_fec!I85)</f>
        <v>2.4623187327167764</v>
      </c>
      <c r="J85" s="124">
        <f>IF(RES_hhdet_tes!J85=0,"",RES_hhdet_tes!J85/RES_hhdet_fec!J85)</f>
        <v>2.5205498122194161</v>
      </c>
      <c r="K85" s="124">
        <f>IF(RES_hhdet_tes!K85=0,"",RES_hhdet_tes!K85/RES_hhdet_fec!K85)</f>
        <v>2.5737553955501444</v>
      </c>
      <c r="L85" s="124">
        <f>IF(RES_hhdet_tes!L85=0,"",RES_hhdet_tes!L85/RES_hhdet_fec!L85)</f>
        <v>2.6339935300198927</v>
      </c>
      <c r="M85" s="124">
        <f>IF(RES_hhdet_tes!M85=0,"",RES_hhdet_tes!M85/RES_hhdet_fec!M85)</f>
        <v>2.6977128585840773</v>
      </c>
      <c r="N85" s="124">
        <f>IF(RES_hhdet_tes!N85=0,"",RES_hhdet_tes!N85/RES_hhdet_fec!N85)</f>
        <v>2.7732152843443343</v>
      </c>
      <c r="O85" s="124">
        <f>IF(RES_hhdet_tes!O85=0,"",RES_hhdet_tes!O85/RES_hhdet_fec!O85)</f>
        <v>2.8574220417983929</v>
      </c>
      <c r="P85" s="124">
        <f>IF(RES_hhdet_tes!P85=0,"",RES_hhdet_tes!P85/RES_hhdet_fec!P85)</f>
        <v>2.9367916468155961</v>
      </c>
      <c r="Q85" s="124">
        <f>IF(RES_hhdet_tes!Q85=0,"",RES_hhdet_tes!Q85/RES_hhdet_fec!Q85)</f>
        <v>3.0309906498670887</v>
      </c>
      <c r="R85" s="124">
        <f>IF(RES_hhdet_tes!R85=0,"",RES_hhdet_tes!R85/RES_hhdet_fec!R85)</f>
        <v>3.1315467300937248</v>
      </c>
      <c r="S85" s="124">
        <f>IF(RES_hhdet_tes!S85=0,"",RES_hhdet_tes!S85/RES_hhdet_fec!S85)</f>
        <v>3.2255326852601831</v>
      </c>
      <c r="T85" s="124">
        <f>IF(RES_hhdet_tes!T85=0,"",RES_hhdet_tes!T85/RES_hhdet_fec!T85)</f>
        <v>3.3193021109283474</v>
      </c>
      <c r="U85" s="124">
        <f>IF(RES_hhdet_tes!U85=0,"",RES_hhdet_tes!U85/RES_hhdet_fec!U85)</f>
        <v>3.413504953892653</v>
      </c>
      <c r="V85" s="124">
        <f>IF(RES_hhdet_tes!V85=0,"",RES_hhdet_tes!V85/RES_hhdet_fec!V85)</f>
        <v>3.5031608657651678</v>
      </c>
      <c r="W85" s="124">
        <f>IF(RES_hhdet_tes!W85=0,"",RES_hhdet_tes!W85/RES_hhdet_fec!W85)</f>
        <v>3.5783717180934769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1.7224603903789435</v>
      </c>
      <c r="C86" s="111">
        <f>IF(RES_hhdet_tes!C86=0,"",RES_hhdet_tes!C86/RES_hhdet_fec!C86)</f>
        <v>1.8477772990606283</v>
      </c>
      <c r="D86" s="111">
        <f>IF(RES_hhdet_tes!D86=0,"",RES_hhdet_tes!D86/RES_hhdet_fec!D86)</f>
        <v>1.9655011101487938</v>
      </c>
      <c r="E86" s="111">
        <f>IF(RES_hhdet_tes!E86=0,"",RES_hhdet_tes!E86/RES_hhdet_fec!E86)</f>
        <v>2.0626966038519488</v>
      </c>
      <c r="F86" s="111">
        <f>IF(RES_hhdet_tes!F86=0,"",RES_hhdet_tes!F86/RES_hhdet_fec!F86)</f>
        <v>2.1567663878550198</v>
      </c>
      <c r="G86" s="111">
        <f>IF(RES_hhdet_tes!G86=0,"",RES_hhdet_tes!G86/RES_hhdet_fec!G86)</f>
        <v>2.2722324660040849</v>
      </c>
      <c r="H86" s="111">
        <f>IF(RES_hhdet_tes!H86=0,"",RES_hhdet_tes!H86/RES_hhdet_fec!H86)</f>
        <v>2.3738233752755842</v>
      </c>
      <c r="I86" s="111">
        <f>IF(RES_hhdet_tes!I86=0,"",RES_hhdet_tes!I86/RES_hhdet_fec!I86)</f>
        <v>2.4623187327167764</v>
      </c>
      <c r="J86" s="111">
        <f>IF(RES_hhdet_tes!J86=0,"",RES_hhdet_tes!J86/RES_hhdet_fec!J86)</f>
        <v>2.5205498122194161</v>
      </c>
      <c r="K86" s="111">
        <f>IF(RES_hhdet_tes!K86=0,"",RES_hhdet_tes!K86/RES_hhdet_fec!K86)</f>
        <v>2.5737553955501444</v>
      </c>
      <c r="L86" s="111">
        <f>IF(RES_hhdet_tes!L86=0,"",RES_hhdet_tes!L86/RES_hhdet_fec!L86)</f>
        <v>2.6339935300198927</v>
      </c>
      <c r="M86" s="111">
        <f>IF(RES_hhdet_tes!M86=0,"",RES_hhdet_tes!M86/RES_hhdet_fec!M86)</f>
        <v>2.6977128585840773</v>
      </c>
      <c r="N86" s="111">
        <f>IF(RES_hhdet_tes!N86=0,"",RES_hhdet_tes!N86/RES_hhdet_fec!N86)</f>
        <v>2.7732152843443343</v>
      </c>
      <c r="O86" s="111">
        <f>IF(RES_hhdet_tes!O86=0,"",RES_hhdet_tes!O86/RES_hhdet_fec!O86)</f>
        <v>2.8574220417983929</v>
      </c>
      <c r="P86" s="111">
        <f>IF(RES_hhdet_tes!P86=0,"",RES_hhdet_tes!P86/RES_hhdet_fec!P86)</f>
        <v>2.9367916468155961</v>
      </c>
      <c r="Q86" s="111">
        <f>IF(RES_hhdet_tes!Q86=0,"",RES_hhdet_tes!Q86/RES_hhdet_fec!Q86)</f>
        <v>3.0309906498670887</v>
      </c>
      <c r="R86" s="111">
        <f>IF(RES_hhdet_tes!R86=0,"",RES_hhdet_tes!R86/RES_hhdet_fec!R86)</f>
        <v>3.1315467300937248</v>
      </c>
      <c r="S86" s="111">
        <f>IF(RES_hhdet_tes!S86=0,"",RES_hhdet_tes!S86/RES_hhdet_fec!S86)</f>
        <v>3.2255326852601831</v>
      </c>
      <c r="T86" s="111">
        <f>IF(RES_hhdet_tes!T86=0,"",RES_hhdet_tes!T86/RES_hhdet_fec!T86)</f>
        <v>3.3193021109283474</v>
      </c>
      <c r="U86" s="111">
        <f>IF(RES_hhdet_tes!U86=0,"",RES_hhdet_tes!U86/RES_hhdet_fec!U86)</f>
        <v>3.413504953892653</v>
      </c>
      <c r="V86" s="111">
        <f>IF(RES_hhdet_tes!V86=0,"",RES_hhdet_tes!V86/RES_hhdet_fec!V86)</f>
        <v>3.5031608657651678</v>
      </c>
      <c r="W86" s="111">
        <f>IF(RES_hhdet_tes!W86=0,"",RES_hhdet_tes!W86/RES_hhdet_fec!W86)</f>
        <v>3.5783717180934769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0.54843740592196955</v>
      </c>
      <c r="C87" s="124">
        <f>IF(RES_hhdet_tes!C87=0,"",RES_hhdet_tes!C87/RES_hhdet_fec!C87)</f>
        <v>0.55279450158502141</v>
      </c>
      <c r="D87" s="124">
        <f>IF(RES_hhdet_tes!D87=0,"",RES_hhdet_tes!D87/RES_hhdet_fec!D87)</f>
        <v>0.56753858548039893</v>
      </c>
      <c r="E87" s="124">
        <f>IF(RES_hhdet_tes!E87=0,"",RES_hhdet_tes!E87/RES_hhdet_fec!E87)</f>
        <v>0.57522041301806526</v>
      </c>
      <c r="F87" s="124">
        <f>IF(RES_hhdet_tes!F87=0,"",RES_hhdet_tes!F87/RES_hhdet_fec!F87)</f>
        <v>0.58542554471542385</v>
      </c>
      <c r="G87" s="124">
        <f>IF(RES_hhdet_tes!G87=0,"",RES_hhdet_tes!G87/RES_hhdet_fec!G87)</f>
        <v>0.60084299168364907</v>
      </c>
      <c r="H87" s="124">
        <f>IF(RES_hhdet_tes!H87=0,"",RES_hhdet_tes!H87/RES_hhdet_fec!H87)</f>
        <v>0.61979934842831541</v>
      </c>
      <c r="I87" s="124">
        <f>IF(RES_hhdet_tes!I87=0,"",RES_hhdet_tes!I87/RES_hhdet_fec!I87)</f>
        <v>0.63531520080226778</v>
      </c>
      <c r="J87" s="124">
        <f>IF(RES_hhdet_tes!J87=0,"",RES_hhdet_tes!J87/RES_hhdet_fec!J87)</f>
        <v>0.65219428565313065</v>
      </c>
      <c r="K87" s="124">
        <f>IF(RES_hhdet_tes!K87=0,"",RES_hhdet_tes!K87/RES_hhdet_fec!K87)</f>
        <v>0.67058058664209619</v>
      </c>
      <c r="L87" s="124">
        <f>IF(RES_hhdet_tes!L87=0,"",RES_hhdet_tes!L87/RES_hhdet_fec!L87)</f>
        <v>0.68768860043092528</v>
      </c>
      <c r="M87" s="124">
        <f>IF(RES_hhdet_tes!M87=0,"",RES_hhdet_tes!M87/RES_hhdet_fec!M87)</f>
        <v>0.70463063376760571</v>
      </c>
      <c r="N87" s="124">
        <f>IF(RES_hhdet_tes!N87=0,"",RES_hhdet_tes!N87/RES_hhdet_fec!N87)</f>
        <v>0.72385931069714071</v>
      </c>
      <c r="O87" s="124">
        <f>IF(RES_hhdet_tes!O87=0,"",RES_hhdet_tes!O87/RES_hhdet_fec!O87)</f>
        <v>0.73823112356568732</v>
      </c>
      <c r="P87" s="124">
        <f>IF(RES_hhdet_tes!P87=0,"",RES_hhdet_tes!P87/RES_hhdet_fec!P87)</f>
        <v>0.74337106665817732</v>
      </c>
      <c r="Q87" s="124">
        <f>IF(RES_hhdet_tes!Q87=0,"",RES_hhdet_tes!Q87/RES_hhdet_fec!Q87)</f>
        <v>0.74800023556346362</v>
      </c>
      <c r="R87" s="124">
        <f>IF(RES_hhdet_tes!R87=0,"",RES_hhdet_tes!R87/RES_hhdet_fec!R87)</f>
        <v>0.75452677151602265</v>
      </c>
      <c r="S87" s="124">
        <f>IF(RES_hhdet_tes!S87=0,"",RES_hhdet_tes!S87/RES_hhdet_fec!S87)</f>
        <v>0.76240915734016368</v>
      </c>
      <c r="T87" s="124">
        <f>IF(RES_hhdet_tes!T87=0,"",RES_hhdet_tes!T87/RES_hhdet_fec!T87)</f>
        <v>0.77183253835187005</v>
      </c>
      <c r="U87" s="124">
        <f>IF(RES_hhdet_tes!U87=0,"",RES_hhdet_tes!U87/RES_hhdet_fec!U87)</f>
        <v>0.78223472906726899</v>
      </c>
      <c r="V87" s="124">
        <f>IF(RES_hhdet_tes!V87=0,"",RES_hhdet_tes!V87/RES_hhdet_fec!V87)</f>
        <v>0.79405653018094835</v>
      </c>
      <c r="W87" s="124">
        <f>IF(RES_hhdet_tes!W87=0,"",RES_hhdet_tes!W87/RES_hhdet_fec!W87)</f>
        <v>0.807765465116702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0.49039743661313645</v>
      </c>
      <c r="C88" s="111">
        <f>IF(RES_hhdet_tes!C88=0,"",RES_hhdet_tes!C88/RES_hhdet_fec!C88)</f>
        <v>0.49900289311953272</v>
      </c>
      <c r="D88" s="111">
        <f>IF(RES_hhdet_tes!D88=0,"",RES_hhdet_tes!D88/RES_hhdet_fec!D88)</f>
        <v>0.50992702902255538</v>
      </c>
      <c r="E88" s="111">
        <f>IF(RES_hhdet_tes!E88=0,"",RES_hhdet_tes!E88/RES_hhdet_fec!E88)</f>
        <v>0.5218385648438183</v>
      </c>
      <c r="F88" s="111">
        <f>IF(RES_hhdet_tes!F88=0,"",RES_hhdet_tes!F88/RES_hhdet_fec!F88)</f>
        <v>0.53454039697158584</v>
      </c>
      <c r="G88" s="111">
        <f>IF(RES_hhdet_tes!G88=0,"",RES_hhdet_tes!G88/RES_hhdet_fec!G88)</f>
        <v>0.55635812713902877</v>
      </c>
      <c r="H88" s="111">
        <f>IF(RES_hhdet_tes!H88=0,"",RES_hhdet_tes!H88/RES_hhdet_fec!H88)</f>
        <v>0.57623680462917592</v>
      </c>
      <c r="I88" s="111">
        <f>IF(RES_hhdet_tes!I88=0,"",RES_hhdet_tes!I88/RES_hhdet_fec!I88)</f>
        <v>0.59904234595850558</v>
      </c>
      <c r="J88" s="111">
        <f>IF(RES_hhdet_tes!J88=0,"",RES_hhdet_tes!J88/RES_hhdet_fec!J88)</f>
        <v>0.62134806612111526</v>
      </c>
      <c r="K88" s="111">
        <f>IF(RES_hhdet_tes!K88=0,"",RES_hhdet_tes!K88/RES_hhdet_fec!K88)</f>
        <v>0.64429964516733085</v>
      </c>
      <c r="L88" s="111">
        <f>IF(RES_hhdet_tes!L88=0,"",RES_hhdet_tes!L88/RES_hhdet_fec!L88)</f>
        <v>0.66751224560505973</v>
      </c>
      <c r="M88" s="111">
        <f>IF(RES_hhdet_tes!M88=0,"",RES_hhdet_tes!M88/RES_hhdet_fec!M88)</f>
        <v>0.69326022150755395</v>
      </c>
      <c r="N88" s="111">
        <f>IF(RES_hhdet_tes!N88=0,"",RES_hhdet_tes!N88/RES_hhdet_fec!N88)</f>
        <v>0.71834792554208471</v>
      </c>
      <c r="O88" s="111">
        <f>IF(RES_hhdet_tes!O88=0,"",RES_hhdet_tes!O88/RES_hhdet_fec!O88)</f>
        <v>0.73667466834574236</v>
      </c>
      <c r="P88" s="111">
        <f>IF(RES_hhdet_tes!P88=0,"",RES_hhdet_tes!P88/RES_hhdet_fec!P88)</f>
        <v>0.74052066095935654</v>
      </c>
      <c r="Q88" s="111">
        <f>IF(RES_hhdet_tes!Q88=0,"",RES_hhdet_tes!Q88/RES_hhdet_fec!Q88)</f>
        <v>0.74546369878189322</v>
      </c>
      <c r="R88" s="111">
        <f>IF(RES_hhdet_tes!R88=0,"",RES_hhdet_tes!R88/RES_hhdet_fec!R88)</f>
        <v>0.75167797636330558</v>
      </c>
      <c r="S88" s="111">
        <f>IF(RES_hhdet_tes!S88=0,"",RES_hhdet_tes!S88/RES_hhdet_fec!S88)</f>
        <v>0.76016667536942462</v>
      </c>
      <c r="T88" s="111">
        <f>IF(RES_hhdet_tes!T88=0,"",RES_hhdet_tes!T88/RES_hhdet_fec!T88)</f>
        <v>0.76974734860928207</v>
      </c>
      <c r="U88" s="111">
        <f>IF(RES_hhdet_tes!U88=0,"",RES_hhdet_tes!U88/RES_hhdet_fec!U88)</f>
        <v>0.78062297518228851</v>
      </c>
      <c r="V88" s="111">
        <f>IF(RES_hhdet_tes!V88=0,"",RES_hhdet_tes!V88/RES_hhdet_fec!V88)</f>
        <v>0.7940255025279549</v>
      </c>
      <c r="W88" s="111">
        <f>IF(RES_hhdet_tes!W88=0,"",RES_hhdet_tes!W88/RES_hhdet_fec!W88)</f>
        <v>0.81309234096734107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0.73840546204190027</v>
      </c>
      <c r="C89" s="111">
        <f>IF(RES_hhdet_tes!C89=0,"",RES_hhdet_tes!C89/RES_hhdet_fec!C89)</f>
        <v>0.75839832952899122</v>
      </c>
      <c r="D89" s="111">
        <f>IF(RES_hhdet_tes!D89=0,"",RES_hhdet_tes!D89/RES_hhdet_fec!D89)</f>
        <v>0.7381750355892398</v>
      </c>
      <c r="E89" s="111">
        <f>IF(RES_hhdet_tes!E89=0,"",RES_hhdet_tes!E89/RES_hhdet_fec!E89)</f>
        <v>0.69670835030801681</v>
      </c>
      <c r="F89" s="111">
        <f>IF(RES_hhdet_tes!F89=0,"",RES_hhdet_tes!F89/RES_hhdet_fec!F89)</f>
        <v>0.69070685310444402</v>
      </c>
      <c r="G89" s="111">
        <f>IF(RES_hhdet_tes!G89=0,"",RES_hhdet_tes!G89/RES_hhdet_fec!G89)</f>
        <v>0.74602915671036563</v>
      </c>
      <c r="H89" s="111">
        <f>IF(RES_hhdet_tes!H89=0,"",RES_hhdet_tes!H89/RES_hhdet_fec!H89)</f>
        <v>0.74943134278915713</v>
      </c>
      <c r="I89" s="111">
        <f>IF(RES_hhdet_tes!I89=0,"",RES_hhdet_tes!I89/RES_hhdet_fec!I89)</f>
        <v>0.8074492673459357</v>
      </c>
      <c r="J89" s="111">
        <f>IF(RES_hhdet_tes!J89=0,"",RES_hhdet_tes!J89/RES_hhdet_fec!J89)</f>
        <v>0.81346015676727224</v>
      </c>
      <c r="K89" s="111">
        <f>IF(RES_hhdet_tes!K89=0,"",RES_hhdet_tes!K89/RES_hhdet_fec!K89)</f>
        <v>0.8421640888244788</v>
      </c>
      <c r="L89" s="111">
        <f>IF(RES_hhdet_tes!L89=0,"",RES_hhdet_tes!L89/RES_hhdet_fec!L89)</f>
        <v>0.85999327222277921</v>
      </c>
      <c r="M89" s="111">
        <f>IF(RES_hhdet_tes!M89=0,"",RES_hhdet_tes!M89/RES_hhdet_fec!M89)</f>
        <v>0.87191441300785011</v>
      </c>
      <c r="N89" s="111">
        <f>IF(RES_hhdet_tes!N89=0,"",RES_hhdet_tes!N89/RES_hhdet_fec!N89)</f>
        <v>0.88602514047067937</v>
      </c>
      <c r="O89" s="111">
        <f>IF(RES_hhdet_tes!O89=0,"",RES_hhdet_tes!O89/RES_hhdet_fec!O89)</f>
        <v>0.89345804642054449</v>
      </c>
      <c r="P89" s="111">
        <f>IF(RES_hhdet_tes!P89=0,"",RES_hhdet_tes!P89/RES_hhdet_fec!P89)</f>
        <v>0.88982441178908556</v>
      </c>
      <c r="Q89" s="111">
        <f>IF(RES_hhdet_tes!Q89=0,"",RES_hhdet_tes!Q89/RES_hhdet_fec!Q89)</f>
        <v>0.89223485984060391</v>
      </c>
      <c r="R89" s="111">
        <f>IF(RES_hhdet_tes!R89=0,"",RES_hhdet_tes!R89/RES_hhdet_fec!R89)</f>
        <v>0.89655449395631948</v>
      </c>
      <c r="S89" s="111">
        <f>IF(RES_hhdet_tes!S89=0,"",RES_hhdet_tes!S89/RES_hhdet_fec!S89)</f>
        <v>0.89802804344645459</v>
      </c>
      <c r="T89" s="111">
        <f>IF(RES_hhdet_tes!T89=0,"",RES_hhdet_tes!T89/RES_hhdet_fec!T89)</f>
        <v>0.89986183437315514</v>
      </c>
      <c r="U89" s="111">
        <f>IF(RES_hhdet_tes!U89=0,"",RES_hhdet_tes!U89/RES_hhdet_fec!U89)</f>
        <v>0.90772888800460927</v>
      </c>
      <c r="V89" s="111">
        <f>IF(RES_hhdet_tes!V89=0,"",RES_hhdet_tes!V89/RES_hhdet_fec!V89)</f>
        <v>0.91316896177817186</v>
      </c>
      <c r="W89" s="111">
        <f>IF(RES_hhdet_tes!W89=0,"",RES_hhdet_tes!W89/RES_hhdet_fec!W89)</f>
        <v>0.91992794470682848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0.49039743661313645</v>
      </c>
      <c r="C90" s="112">
        <f>IF(RES_hhdet_tes!C90=0,"",RES_hhdet_tes!C90/RES_hhdet_fec!C90)</f>
        <v>0.51175026210091346</v>
      </c>
      <c r="D90" s="112">
        <f>IF(RES_hhdet_tes!D90=0,"",RES_hhdet_tes!D90/RES_hhdet_fec!D90)</f>
        <v>0.51337524279957658</v>
      </c>
      <c r="E90" s="112">
        <f>IF(RES_hhdet_tes!E90=0,"",RES_hhdet_tes!E90/RES_hhdet_fec!E90)</f>
        <v>0.51526792250938414</v>
      </c>
      <c r="F90" s="112">
        <f>IF(RES_hhdet_tes!F90=0,"",RES_hhdet_tes!F90/RES_hhdet_fec!F90)</f>
        <v>0.52084314749198246</v>
      </c>
      <c r="G90" s="112">
        <f>IF(RES_hhdet_tes!G90=0,"",RES_hhdet_tes!G90/RES_hhdet_fec!G90)</f>
        <v>0.55645929977653164</v>
      </c>
      <c r="H90" s="112">
        <f>IF(RES_hhdet_tes!H90=0,"",RES_hhdet_tes!H90/RES_hhdet_fec!H90)</f>
        <v>0.56729509830755298</v>
      </c>
      <c r="I90" s="112">
        <f>IF(RES_hhdet_tes!I90=0,"",RES_hhdet_tes!I90/RES_hhdet_fec!I90)</f>
        <v>0.60389865182791891</v>
      </c>
      <c r="J90" s="112">
        <f>IF(RES_hhdet_tes!J90=0,"",RES_hhdet_tes!J90/RES_hhdet_fec!J90)</f>
        <v>0.61664765541977484</v>
      </c>
      <c r="K90" s="112">
        <f>IF(RES_hhdet_tes!K90=0,"",RES_hhdet_tes!K90/RES_hhdet_fec!K90)</f>
        <v>0.65669907107598746</v>
      </c>
      <c r="L90" s="112">
        <f>IF(RES_hhdet_tes!L90=0,"",RES_hhdet_tes!L90/RES_hhdet_fec!L90)</f>
        <v>0.68074250397716818</v>
      </c>
      <c r="M90" s="112">
        <f>IF(RES_hhdet_tes!M90=0,"",RES_hhdet_tes!M90/RES_hhdet_fec!M90)</f>
        <v>0.70796647666410073</v>
      </c>
      <c r="N90" s="112">
        <f>IF(RES_hhdet_tes!N90=0,"",RES_hhdet_tes!N90/RES_hhdet_fec!N90)</f>
        <v>0.73177188391400094</v>
      </c>
      <c r="O90" s="112">
        <f>IF(RES_hhdet_tes!O90=0,"",RES_hhdet_tes!O90/RES_hhdet_fec!O90)</f>
        <v>0.74602824198831796</v>
      </c>
      <c r="P90" s="112">
        <f>IF(RES_hhdet_tes!P90=0,"",RES_hhdet_tes!P90/RES_hhdet_fec!P90)</f>
        <v>0.74729935299439165</v>
      </c>
      <c r="Q90" s="112">
        <f>IF(RES_hhdet_tes!Q90=0,"",RES_hhdet_tes!Q90/RES_hhdet_fec!Q90)</f>
        <v>0.74943765879071256</v>
      </c>
      <c r="R90" s="112">
        <f>IF(RES_hhdet_tes!R90=0,"",RES_hhdet_tes!R90/RES_hhdet_fec!R90)</f>
        <v>0.75467496534612122</v>
      </c>
      <c r="S90" s="112">
        <f>IF(RES_hhdet_tes!S90=0,"",RES_hhdet_tes!S90/RES_hhdet_fec!S90)</f>
        <v>0.75833452504390719</v>
      </c>
      <c r="T90" s="112">
        <f>IF(RES_hhdet_tes!T90=0,"",RES_hhdet_tes!T90/RES_hhdet_fec!T90)</f>
        <v>0.76406311582376385</v>
      </c>
      <c r="U90" s="112">
        <f>IF(RES_hhdet_tes!U90=0,"",RES_hhdet_tes!U90/RES_hhdet_fec!U90)</f>
        <v>0.76990730495096937</v>
      </c>
      <c r="V90" s="112">
        <f>IF(RES_hhdet_tes!V90=0,"",RES_hhdet_tes!V90/RES_hhdet_fec!V90)</f>
        <v>0.78210077588992766</v>
      </c>
      <c r="W90" s="112">
        <f>IF(RES_hhdet_tes!W90=0,"",RES_hhdet_tes!W90/RES_hhdet_fec!W90)</f>
        <v>0.80453247254878268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0.58374745767524761</v>
      </c>
      <c r="C92" s="112">
        <f>IF(RES_hhdet_tes!C92=0,"",RES_hhdet_tes!C92/RES_hhdet_fec!C92)</f>
        <v>0.58724102187915761</v>
      </c>
      <c r="D92" s="112">
        <f>IF(RES_hhdet_tes!D92=0,"",RES_hhdet_tes!D92/RES_hhdet_fec!D92)</f>
        <v>0.59016647351850682</v>
      </c>
      <c r="E92" s="112">
        <f>IF(RES_hhdet_tes!E92=0,"",RES_hhdet_tes!E92/RES_hhdet_fec!E92)</f>
        <v>0.59248538650044735</v>
      </c>
      <c r="F92" s="112">
        <f>IF(RES_hhdet_tes!F92=0,"",RES_hhdet_tes!F92/RES_hhdet_fec!F92)</f>
        <v>0.59560089175667663</v>
      </c>
      <c r="G92" s="112">
        <f>IF(RES_hhdet_tes!G92=0,"",RES_hhdet_tes!G92/RES_hhdet_fec!G92)</f>
        <v>0.60054788873364939</v>
      </c>
      <c r="H92" s="112">
        <f>IF(RES_hhdet_tes!H92=0,"",RES_hhdet_tes!H92/RES_hhdet_fec!H92)</f>
        <v>0.60646587460466539</v>
      </c>
      <c r="I92" s="112">
        <f>IF(RES_hhdet_tes!I92=0,"",RES_hhdet_tes!I92/RES_hhdet_fec!I92)</f>
        <v>0.61020149972700388</v>
      </c>
      <c r="J92" s="112">
        <f>IF(RES_hhdet_tes!J92=0,"",RES_hhdet_tes!J92/RES_hhdet_fec!J92)</f>
        <v>0.6116807942749829</v>
      </c>
      <c r="K92" s="112">
        <f>IF(RES_hhdet_tes!K92=0,"",RES_hhdet_tes!K92/RES_hhdet_fec!K92)</f>
        <v>0.61498250501746199</v>
      </c>
      <c r="L92" s="112">
        <f>IF(RES_hhdet_tes!L92=0,"",RES_hhdet_tes!L92/RES_hhdet_fec!L92)</f>
        <v>0.61814598153981015</v>
      </c>
      <c r="M92" s="112">
        <f>IF(RES_hhdet_tes!M92=0,"",RES_hhdet_tes!M92/RES_hhdet_fec!M92)</f>
        <v>0.62125741733035522</v>
      </c>
      <c r="N92" s="112">
        <f>IF(RES_hhdet_tes!N92=0,"",RES_hhdet_tes!N92/RES_hhdet_fec!N92)</f>
        <v>0.62639794741764976</v>
      </c>
      <c r="O92" s="112">
        <f>IF(RES_hhdet_tes!O92=0,"",RES_hhdet_tes!O92/RES_hhdet_fec!O92)</f>
        <v>0.6353017820727207</v>
      </c>
      <c r="P92" s="112">
        <f>IF(RES_hhdet_tes!P92=0,"",RES_hhdet_tes!P92/RES_hhdet_fec!P92)</f>
        <v>0.64941168099855773</v>
      </c>
      <c r="Q92" s="112">
        <f>IF(RES_hhdet_tes!Q92=0,"",RES_hhdet_tes!Q92/RES_hhdet_fec!Q92)</f>
        <v>0.66951593770900208</v>
      </c>
      <c r="R92" s="112">
        <f>IF(RES_hhdet_tes!R92=0,"",RES_hhdet_tes!R92/RES_hhdet_fec!R92)</f>
        <v>0.68963427490055107</v>
      </c>
      <c r="S92" s="112">
        <f>IF(RES_hhdet_tes!S92=0,"",RES_hhdet_tes!S92/RES_hhdet_fec!S92)</f>
        <v>0.70960917311520322</v>
      </c>
      <c r="T92" s="112">
        <f>IF(RES_hhdet_tes!T92=0,"",RES_hhdet_tes!T92/RES_hhdet_fec!T92)</f>
        <v>0.72882942107762683</v>
      </c>
      <c r="U92" s="112">
        <f>IF(RES_hhdet_tes!U92=0,"",RES_hhdet_tes!U92/RES_hhdet_fec!U92)</f>
        <v>0.74456991687619989</v>
      </c>
      <c r="V92" s="112">
        <f>IF(RES_hhdet_tes!V92=0,"",RES_hhdet_tes!V92/RES_hhdet_fec!V92)</f>
        <v>0.758360851633333</v>
      </c>
      <c r="W92" s="112">
        <f>IF(RES_hhdet_tes!W92=0,"",RES_hhdet_tes!W92/RES_hhdet_fec!W92)</f>
        <v>0.7736880977663978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0.8045870355696747</v>
      </c>
      <c r="C93" s="113">
        <f>IF(RES_hhdet_tes!C93=0,"",RES_hhdet_tes!C93/RES_hhdet_fec!C93)</f>
        <v>0.81003962708292621</v>
      </c>
      <c r="D93" s="113">
        <f>IF(RES_hhdet_tes!D93=0,"",RES_hhdet_tes!D93/RES_hhdet_fec!D93)</f>
        <v>0.79495669713823791</v>
      </c>
      <c r="E93" s="113">
        <f>IF(RES_hhdet_tes!E93=0,"",RES_hhdet_tes!E93/RES_hhdet_fec!E93)</f>
        <v>0.75913256609050639</v>
      </c>
      <c r="F93" s="113">
        <f>IF(RES_hhdet_tes!F93=0,"",RES_hhdet_tes!F93/RES_hhdet_fec!F93)</f>
        <v>0.75139862559683512</v>
      </c>
      <c r="G93" s="113">
        <f>IF(RES_hhdet_tes!G93=0,"",RES_hhdet_tes!G93/RES_hhdet_fec!G93)</f>
        <v>0.77952262914384551</v>
      </c>
      <c r="H93" s="113">
        <f>IF(RES_hhdet_tes!H93=0,"",RES_hhdet_tes!H93/RES_hhdet_fec!H93)</f>
        <v>0.77763895476198064</v>
      </c>
      <c r="I93" s="113">
        <f>IF(RES_hhdet_tes!I93=0,"",RES_hhdet_tes!I93/RES_hhdet_fec!I93)</f>
        <v>0.8116364101389657</v>
      </c>
      <c r="J93" s="113">
        <f>IF(RES_hhdet_tes!J93=0,"",RES_hhdet_tes!J93/RES_hhdet_fec!J93)</f>
        <v>0.81012306588889493</v>
      </c>
      <c r="K93" s="113">
        <f>IF(RES_hhdet_tes!K93=0,"",RES_hhdet_tes!K93/RES_hhdet_fec!K93)</f>
        <v>0.81816249618720482</v>
      </c>
      <c r="L93" s="113">
        <f>IF(RES_hhdet_tes!L93=0,"",RES_hhdet_tes!L93/RES_hhdet_fec!L93)</f>
        <v>0.82552162366834814</v>
      </c>
      <c r="M93" s="113">
        <f>IF(RES_hhdet_tes!M93=0,"",RES_hhdet_tes!M93/RES_hhdet_fec!M93)</f>
        <v>0.82382214653602048</v>
      </c>
      <c r="N93" s="113">
        <f>IF(RES_hhdet_tes!N93=0,"",RES_hhdet_tes!N93/RES_hhdet_fec!N93)</f>
        <v>0.82841369828480527</v>
      </c>
      <c r="O93" s="113">
        <f>IF(RES_hhdet_tes!O93=0,"",RES_hhdet_tes!O93/RES_hhdet_fec!O93)</f>
        <v>0.83024286293009608</v>
      </c>
      <c r="P93" s="113">
        <f>IF(RES_hhdet_tes!P93=0,"",RES_hhdet_tes!P93/RES_hhdet_fec!P93)</f>
        <v>0.82439808295547279</v>
      </c>
      <c r="Q93" s="113">
        <f>IF(RES_hhdet_tes!Q93=0,"",RES_hhdet_tes!Q93/RES_hhdet_fec!Q93)</f>
        <v>0.84603932476983978</v>
      </c>
      <c r="R93" s="113">
        <f>IF(RES_hhdet_tes!R93=0,"",RES_hhdet_tes!R93/RES_hhdet_fec!R93)</f>
        <v>0.85939593338064602</v>
      </c>
      <c r="S93" s="113">
        <f>IF(RES_hhdet_tes!S93=0,"",RES_hhdet_tes!S93/RES_hhdet_fec!S93)</f>
        <v>0.87430022971618593</v>
      </c>
      <c r="T93" s="113">
        <f>IF(RES_hhdet_tes!T93=0,"",RES_hhdet_tes!T93/RES_hhdet_fec!T93)</f>
        <v>0.88586534884448054</v>
      </c>
      <c r="U93" s="113">
        <f>IF(RES_hhdet_tes!U93=0,"",RES_hhdet_tes!U93/RES_hhdet_fec!U93)</f>
        <v>0.90185293608724038</v>
      </c>
      <c r="V93" s="113">
        <f>IF(RES_hhdet_tes!V93=0,"",RES_hhdet_tes!V93/RES_hhdet_fec!V93)</f>
        <v>0.90406201164536226</v>
      </c>
      <c r="W93" s="113">
        <f>IF(RES_hhdet_tes!W93=0,"",RES_hhdet_tes!W93/RES_hhdet_fec!W93)</f>
        <v>0.90261028721402781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0.58374745767524761</v>
      </c>
      <c r="C94" s="111">
        <f>IF(RES_hhdet_tes!C94=0,"",RES_hhdet_tes!C94/RES_hhdet_fec!C94)</f>
        <v>0.58616407948915694</v>
      </c>
      <c r="D94" s="111">
        <f>IF(RES_hhdet_tes!D94=0,"",RES_hhdet_tes!D94/RES_hhdet_fec!D94)</f>
        <v>0.59211124247848523</v>
      </c>
      <c r="E94" s="111">
        <f>IF(RES_hhdet_tes!E94=0,"",RES_hhdet_tes!E94/RES_hhdet_fec!E94)</f>
        <v>0.59335612183345998</v>
      </c>
      <c r="F94" s="111">
        <f>IF(RES_hhdet_tes!F94=0,"",RES_hhdet_tes!F94/RES_hhdet_fec!F94)</f>
        <v>0.59537527578851779</v>
      </c>
      <c r="G94" s="111">
        <f>IF(RES_hhdet_tes!G94=0,"",RES_hhdet_tes!G94/RES_hhdet_fec!G94)</f>
        <v>0.60168767788440625</v>
      </c>
      <c r="H94" s="111">
        <f>IF(RES_hhdet_tes!H94=0,"",RES_hhdet_tes!H94/RES_hhdet_fec!H94)</f>
        <v>0.60510581630800198</v>
      </c>
      <c r="I94" s="111">
        <f>IF(RES_hhdet_tes!I94=0,"",RES_hhdet_tes!I94/RES_hhdet_fec!I94)</f>
        <v>0.60995388803835571</v>
      </c>
      <c r="J94" s="111">
        <f>IF(RES_hhdet_tes!J94=0,"",RES_hhdet_tes!J94/RES_hhdet_fec!J94)</f>
        <v>0.61151467049973807</v>
      </c>
      <c r="K94" s="111">
        <f>IF(RES_hhdet_tes!K94=0,"",RES_hhdet_tes!K94/RES_hhdet_fec!K94)</f>
        <v>0.61647375516087244</v>
      </c>
      <c r="L94" s="111">
        <f>IF(RES_hhdet_tes!L94=0,"",RES_hhdet_tes!L94/RES_hhdet_fec!L94)</f>
        <v>0.62053953313413113</v>
      </c>
      <c r="M94" s="111">
        <f>IF(RES_hhdet_tes!M94=0,"",RES_hhdet_tes!M94/RES_hhdet_fec!M94)</f>
        <v>0.62527408781233085</v>
      </c>
      <c r="N94" s="111">
        <f>IF(RES_hhdet_tes!N94=0,"",RES_hhdet_tes!N94/RES_hhdet_fec!N94)</f>
        <v>0.62912298605761219</v>
      </c>
      <c r="O94" s="111">
        <f>IF(RES_hhdet_tes!O94=0,"",RES_hhdet_tes!O94/RES_hhdet_fec!O94)</f>
        <v>0.63090480991406184</v>
      </c>
      <c r="P94" s="111">
        <f>IF(RES_hhdet_tes!P94=0,"",RES_hhdet_tes!P94/RES_hhdet_fec!P94)</f>
        <v>0.63189187347698272</v>
      </c>
      <c r="Q94" s="111">
        <f>IF(RES_hhdet_tes!Q94=0,"",RES_hhdet_tes!Q94/RES_hhdet_fec!Q94)</f>
        <v>0.66480582489329221</v>
      </c>
      <c r="R94" s="111">
        <f>IF(RES_hhdet_tes!R94=0,"",RES_hhdet_tes!R94/RES_hhdet_fec!R94)</f>
        <v>0.68328463874182288</v>
      </c>
      <c r="S94" s="111">
        <f>IF(RES_hhdet_tes!S94=0,"",RES_hhdet_tes!S94/RES_hhdet_fec!S94)</f>
        <v>0.7111949985813435</v>
      </c>
      <c r="T94" s="111">
        <f>IF(RES_hhdet_tes!T94=0,"",RES_hhdet_tes!T94/RES_hhdet_fec!T94)</f>
        <v>0.73556864250651299</v>
      </c>
      <c r="U94" s="111">
        <f>IF(RES_hhdet_tes!U94=0,"",RES_hhdet_tes!U94/RES_hhdet_fec!U94)</f>
        <v>0.75743051127953298</v>
      </c>
      <c r="V94" s="111">
        <f>IF(RES_hhdet_tes!V94=0,"",RES_hhdet_tes!V94/RES_hhdet_fec!V94)</f>
        <v>0.7630415523889067</v>
      </c>
      <c r="W94" s="111">
        <f>IF(RES_hhdet_tes!W94=0,"",RES_hhdet_tes!W94/RES_hhdet_fec!W94)</f>
        <v>0.76853141929240398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0.65398937739970076</v>
      </c>
      <c r="C96" s="112">
        <f>IF(RES_hhdet_tes!C96=0,"",RES_hhdet_tes!C96/RES_hhdet_fec!C96)</f>
        <v>0.65763341799343555</v>
      </c>
      <c r="D96" s="112">
        <f>IF(RES_hhdet_tes!D96=0,"",RES_hhdet_tes!D96/RES_hhdet_fec!D96)</f>
        <v>0.66111661716373815</v>
      </c>
      <c r="E96" s="112">
        <f>IF(RES_hhdet_tes!E96=0,"",RES_hhdet_tes!E96/RES_hhdet_fec!E96)</f>
        <v>0.66430553953953186</v>
      </c>
      <c r="F96" s="112">
        <f>IF(RES_hhdet_tes!F96=0,"",RES_hhdet_tes!F96/RES_hhdet_fec!F96)</f>
        <v>0.6688887582064762</v>
      </c>
      <c r="G96" s="112">
        <f>IF(RES_hhdet_tes!G96=0,"",RES_hhdet_tes!G96/RES_hhdet_fec!G96)</f>
        <v>0.67447815014079671</v>
      </c>
      <c r="H96" s="112">
        <f>IF(RES_hhdet_tes!H96=0,"",RES_hhdet_tes!H96/RES_hhdet_fec!H96)</f>
        <v>0.68006028006394093</v>
      </c>
      <c r="I96" s="112">
        <f>IF(RES_hhdet_tes!I96=0,"",RES_hhdet_tes!I96/RES_hhdet_fec!I96)</f>
        <v>0.68241295638899258</v>
      </c>
      <c r="J96" s="112">
        <f>IF(RES_hhdet_tes!J96=0,"",RES_hhdet_tes!J96/RES_hhdet_fec!J96)</f>
        <v>0.68308639444699049</v>
      </c>
      <c r="K96" s="112">
        <f>IF(RES_hhdet_tes!K96=0,"",RES_hhdet_tes!K96/RES_hhdet_fec!K96)</f>
        <v>0.68439204008195165</v>
      </c>
      <c r="L96" s="112">
        <f>IF(RES_hhdet_tes!L96=0,"",RES_hhdet_tes!L96/RES_hhdet_fec!L96)</f>
        <v>0.68611470307116307</v>
      </c>
      <c r="M96" s="112">
        <f>IF(RES_hhdet_tes!M96=0,"",RES_hhdet_tes!M96/RES_hhdet_fec!M96)</f>
        <v>0.68773386956128268</v>
      </c>
      <c r="N96" s="112">
        <f>IF(RES_hhdet_tes!N96=0,"",RES_hhdet_tes!N96/RES_hhdet_fec!N96)</f>
        <v>0.69117626489484341</v>
      </c>
      <c r="O96" s="112">
        <f>IF(RES_hhdet_tes!O96=0,"",RES_hhdet_tes!O96/RES_hhdet_fec!O96)</f>
        <v>0.69653837493070625</v>
      </c>
      <c r="P96" s="112">
        <f>IF(RES_hhdet_tes!P96=0,"",RES_hhdet_tes!P96/RES_hhdet_fec!P96)</f>
        <v>0.70285878567009163</v>
      </c>
      <c r="Q96" s="112">
        <f>IF(RES_hhdet_tes!Q96=0,"",RES_hhdet_tes!Q96/RES_hhdet_fec!Q96)</f>
        <v>0.71020978123083445</v>
      </c>
      <c r="R96" s="112">
        <f>IF(RES_hhdet_tes!R96=0,"",RES_hhdet_tes!R96/RES_hhdet_fec!R96)</f>
        <v>0.71691963083345323</v>
      </c>
      <c r="S96" s="112">
        <f>IF(RES_hhdet_tes!S96=0,"",RES_hhdet_tes!S96/RES_hhdet_fec!S96)</f>
        <v>0.72461722071755641</v>
      </c>
      <c r="T96" s="112">
        <f>IF(RES_hhdet_tes!T96=0,"",RES_hhdet_tes!T96/RES_hhdet_fec!T96)</f>
        <v>0.73437751287835262</v>
      </c>
      <c r="U96" s="112">
        <f>IF(RES_hhdet_tes!U96=0,"",RES_hhdet_tes!U96/RES_hhdet_fec!U96)</f>
        <v>0.7455434342698577</v>
      </c>
      <c r="V96" s="112">
        <f>IF(RES_hhdet_tes!V96=0,"",RES_hhdet_tes!V96/RES_hhdet_fec!V96)</f>
        <v>0.75646200208846437</v>
      </c>
      <c r="W96" s="112">
        <f>IF(RES_hhdet_tes!W96=0,"",RES_hhdet_tes!W96/RES_hhdet_fec!W96)</f>
        <v>0.76516777158978333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0.84752446916405433</v>
      </c>
      <c r="C97" s="113">
        <f>IF(RES_hhdet_tes!C97=0,"",RES_hhdet_tes!C97/RES_hhdet_fec!C97)</f>
        <v>0.85299081352926243</v>
      </c>
      <c r="D97" s="113">
        <f>IF(RES_hhdet_tes!D97=0,"",RES_hhdet_tes!D97/RES_hhdet_fec!D97)</f>
        <v>0.84006213010049846</v>
      </c>
      <c r="E97" s="113">
        <f>IF(RES_hhdet_tes!E97=0,"",RES_hhdet_tes!E97/RES_hhdet_fec!E97)</f>
        <v>0.81128623391338883</v>
      </c>
      <c r="F97" s="113">
        <f>IF(RES_hhdet_tes!F97=0,"",RES_hhdet_tes!F97/RES_hhdet_fec!F97)</f>
        <v>0.80635519377601628</v>
      </c>
      <c r="G97" s="113">
        <f>IF(RES_hhdet_tes!G97=0,"",RES_hhdet_tes!G97/RES_hhdet_fec!G97)</f>
        <v>0.82950407579118535</v>
      </c>
      <c r="H97" s="113">
        <f>IF(RES_hhdet_tes!H97=0,"",RES_hhdet_tes!H97/RES_hhdet_fec!H97)</f>
        <v>0.82892650857866013</v>
      </c>
      <c r="I97" s="113">
        <f>IF(RES_hhdet_tes!I97=0,"",RES_hhdet_tes!I97/RES_hhdet_fec!I97)</f>
        <v>0.85546368115365368</v>
      </c>
      <c r="J97" s="113">
        <f>IF(RES_hhdet_tes!J97=0,"",RES_hhdet_tes!J97/RES_hhdet_fec!J97)</f>
        <v>0.85367809643678827</v>
      </c>
      <c r="K97" s="113">
        <f>IF(RES_hhdet_tes!K97=0,"",RES_hhdet_tes!K97/RES_hhdet_fec!K97)</f>
        <v>0.85861521194323209</v>
      </c>
      <c r="L97" s="113">
        <f>IF(RES_hhdet_tes!L97=0,"",RES_hhdet_tes!L97/RES_hhdet_fec!L97)</f>
        <v>0.86353505403689179</v>
      </c>
      <c r="M97" s="113">
        <f>IF(RES_hhdet_tes!M97=0,"",RES_hhdet_tes!M97/RES_hhdet_fec!M97)</f>
        <v>0.86151331280946819</v>
      </c>
      <c r="N97" s="113">
        <f>IF(RES_hhdet_tes!N97=0,"",RES_hhdet_tes!N97/RES_hhdet_fec!N97)</f>
        <v>0.86545910309437335</v>
      </c>
      <c r="O97" s="113">
        <f>IF(RES_hhdet_tes!O97=0,"",RES_hhdet_tes!O97/RES_hhdet_fec!O97)</f>
        <v>0.86805821598484034</v>
      </c>
      <c r="P97" s="113">
        <f>IF(RES_hhdet_tes!P97=0,"",RES_hhdet_tes!P97/RES_hhdet_fec!P97)</f>
        <v>0.86552478378813102</v>
      </c>
      <c r="Q97" s="113">
        <f>IF(RES_hhdet_tes!Q97=0,"",RES_hhdet_tes!Q97/RES_hhdet_fec!Q97)</f>
        <v>0.87018244576571935</v>
      </c>
      <c r="R97" s="113">
        <f>IF(RES_hhdet_tes!R97=0,"",RES_hhdet_tes!R97/RES_hhdet_fec!R97)</f>
        <v>0.87576577883225837</v>
      </c>
      <c r="S97" s="113">
        <f>IF(RES_hhdet_tes!S97=0,"",RES_hhdet_tes!S97/RES_hhdet_fec!S97)</f>
        <v>0.88001666284187474</v>
      </c>
      <c r="T97" s="113">
        <f>IF(RES_hhdet_tes!T97=0,"",RES_hhdet_tes!T97/RES_hhdet_fec!T97)</f>
        <v>0.88406212420546348</v>
      </c>
      <c r="U97" s="113">
        <f>IF(RES_hhdet_tes!U97=0,"",RES_hhdet_tes!U97/RES_hhdet_fec!U97)</f>
        <v>0.89536524901802228</v>
      </c>
      <c r="V97" s="113">
        <f>IF(RES_hhdet_tes!V97=0,"",RES_hhdet_tes!V97/RES_hhdet_fec!V97)</f>
        <v>0.90076491370836298</v>
      </c>
      <c r="W97" s="113">
        <f>IF(RES_hhdet_tes!W97=0,"",RES_hhdet_tes!W97/RES_hhdet_fec!W97)</f>
        <v>0.90081847699710094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0.65398937739970076</v>
      </c>
      <c r="C98" s="111">
        <f>IF(RES_hhdet_tes!C98=0,"",RES_hhdet_tes!C98/RES_hhdet_fec!C98)</f>
        <v>0.65835288103873557</v>
      </c>
      <c r="D98" s="111">
        <f>IF(RES_hhdet_tes!D98=0,"",RES_hhdet_tes!D98/RES_hhdet_fec!D98)</f>
        <v>0.66208336241357701</v>
      </c>
      <c r="E98" s="111">
        <f>IF(RES_hhdet_tes!E98=0,"",RES_hhdet_tes!E98/RES_hhdet_fec!E98)</f>
        <v>0.66542970134609625</v>
      </c>
      <c r="F98" s="111">
        <f>IF(RES_hhdet_tes!F98=0,"",RES_hhdet_tes!F98/RES_hhdet_fec!F98)</f>
        <v>0.66971795047404081</v>
      </c>
      <c r="G98" s="111">
        <f>IF(RES_hhdet_tes!G98=0,"",RES_hhdet_tes!G98/RES_hhdet_fec!G98)</f>
        <v>0.67497876694609893</v>
      </c>
      <c r="H98" s="111">
        <f>IF(RES_hhdet_tes!H98=0,"",RES_hhdet_tes!H98/RES_hhdet_fec!H98)</f>
        <v>0.67992216755033619</v>
      </c>
      <c r="I98" s="111">
        <f>IF(RES_hhdet_tes!I98=0,"",RES_hhdet_tes!I98/RES_hhdet_fec!I98)</f>
        <v>0.68232712582754462</v>
      </c>
      <c r="J98" s="111">
        <f>IF(RES_hhdet_tes!J98=0,"",RES_hhdet_tes!J98/RES_hhdet_fec!J98)</f>
        <v>0.68303699529183015</v>
      </c>
      <c r="K98" s="111">
        <f>IF(RES_hhdet_tes!K98=0,"",RES_hhdet_tes!K98/RES_hhdet_fec!K98)</f>
        <v>0.68536083613921628</v>
      </c>
      <c r="L98" s="111">
        <f>IF(RES_hhdet_tes!L98=0,"",RES_hhdet_tes!L98/RES_hhdet_fec!L98)</f>
        <v>0.6870221698428528</v>
      </c>
      <c r="M98" s="111">
        <f>IF(RES_hhdet_tes!M98=0,"",RES_hhdet_tes!M98/RES_hhdet_fec!M98)</f>
        <v>0.68895021168913873</v>
      </c>
      <c r="N98" s="111">
        <f>IF(RES_hhdet_tes!N98=0,"",RES_hhdet_tes!N98/RES_hhdet_fec!N98)</f>
        <v>0.69275184502348786</v>
      </c>
      <c r="O98" s="111">
        <f>IF(RES_hhdet_tes!O98=0,"",RES_hhdet_tes!O98/RES_hhdet_fec!O98)</f>
        <v>0.69696657901170633</v>
      </c>
      <c r="P98" s="111">
        <f>IF(RES_hhdet_tes!P98=0,"",RES_hhdet_tes!P98/RES_hhdet_fec!P98)</f>
        <v>0.70215363180341617</v>
      </c>
      <c r="Q98" s="111">
        <f>IF(RES_hhdet_tes!Q98=0,"",RES_hhdet_tes!Q98/RES_hhdet_fec!Q98)</f>
        <v>0.70770813931558385</v>
      </c>
      <c r="R98" s="111">
        <f>IF(RES_hhdet_tes!R98=0,"",RES_hhdet_tes!R98/RES_hhdet_fec!R98)</f>
        <v>0.71423075411573411</v>
      </c>
      <c r="S98" s="111">
        <f>IF(RES_hhdet_tes!S98=0,"",RES_hhdet_tes!S98/RES_hhdet_fec!S98)</f>
        <v>0.72324397324251288</v>
      </c>
      <c r="T98" s="111">
        <f>IF(RES_hhdet_tes!T98=0,"",RES_hhdet_tes!T98/RES_hhdet_fec!T98)</f>
        <v>0.73332473574173984</v>
      </c>
      <c r="U98" s="111">
        <f>IF(RES_hhdet_tes!U98=0,"",RES_hhdet_tes!U98/RES_hhdet_fec!U98)</f>
        <v>0.74430817125448601</v>
      </c>
      <c r="V98" s="111">
        <f>IF(RES_hhdet_tes!V98=0,"",RES_hhdet_tes!V98/RES_hhdet_fec!V98)</f>
        <v>0.75610012739837984</v>
      </c>
      <c r="W98" s="111">
        <f>IF(RES_hhdet_tes!W98=0,"",RES_hhdet_tes!W98/RES_hhdet_fec!W98)</f>
        <v>0.76483550222729679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0.65083870791268827</v>
      </c>
      <c r="C100" s="124">
        <f>IF(RES_hhdet_tes!C100=0,"",RES_hhdet_tes!C100/RES_hhdet_fec!C100)</f>
        <v>0.65309591663476196</v>
      </c>
      <c r="D100" s="124">
        <f>IF(RES_hhdet_tes!D100=0,"",RES_hhdet_tes!D100/RES_hhdet_fec!D100)</f>
        <v>0.64943264966469227</v>
      </c>
      <c r="E100" s="124">
        <f>IF(RES_hhdet_tes!E100=0,"",RES_hhdet_tes!E100/RES_hhdet_fec!E100)</f>
        <v>0.67052735070837099</v>
      </c>
      <c r="F100" s="124">
        <f>IF(RES_hhdet_tes!F100=0,"",RES_hhdet_tes!F100/RES_hhdet_fec!F100)</f>
        <v>0.6722711076413993</v>
      </c>
      <c r="G100" s="124">
        <f>IF(RES_hhdet_tes!G100=0,"",RES_hhdet_tes!G100/RES_hhdet_fec!G100)</f>
        <v>0.66530362434129209</v>
      </c>
      <c r="H100" s="124">
        <f>IF(RES_hhdet_tes!H100=0,"",RES_hhdet_tes!H100/RES_hhdet_fec!H100)</f>
        <v>0.67411340125355756</v>
      </c>
      <c r="I100" s="124">
        <f>IF(RES_hhdet_tes!I100=0,"",RES_hhdet_tes!I100/RES_hhdet_fec!I100)</f>
        <v>0.67201336783708965</v>
      </c>
      <c r="J100" s="124">
        <f>IF(RES_hhdet_tes!J100=0,"",RES_hhdet_tes!J100/RES_hhdet_fec!J100)</f>
        <v>0.67860357627074885</v>
      </c>
      <c r="K100" s="124">
        <f>IF(RES_hhdet_tes!K100=0,"",RES_hhdet_tes!K100/RES_hhdet_fec!K100)</f>
        <v>0.66680853896757419</v>
      </c>
      <c r="L100" s="124">
        <f>IF(RES_hhdet_tes!L100=0,"",RES_hhdet_tes!L100/RES_hhdet_fec!L100)</f>
        <v>0.66853242483881037</v>
      </c>
      <c r="M100" s="124">
        <f>IF(RES_hhdet_tes!M100=0,"",RES_hhdet_tes!M100/RES_hhdet_fec!M100)</f>
        <v>0.67414981648450756</v>
      </c>
      <c r="N100" s="124">
        <f>IF(RES_hhdet_tes!N100=0,"",RES_hhdet_tes!N100/RES_hhdet_fec!N100)</f>
        <v>0.67887209834404638</v>
      </c>
      <c r="O100" s="124">
        <f>IF(RES_hhdet_tes!O100=0,"",RES_hhdet_tes!O100/RES_hhdet_fec!O100)</f>
        <v>0.68427975126464025</v>
      </c>
      <c r="P100" s="124">
        <f>IF(RES_hhdet_tes!P100=0,"",RES_hhdet_tes!P100/RES_hhdet_fec!P100)</f>
        <v>0.68884800607237162</v>
      </c>
      <c r="Q100" s="124">
        <f>IF(RES_hhdet_tes!Q100=0,"",RES_hhdet_tes!Q100/RES_hhdet_fec!Q100)</f>
        <v>0.69495117340945955</v>
      </c>
      <c r="R100" s="124">
        <f>IF(RES_hhdet_tes!R100=0,"",RES_hhdet_tes!R100/RES_hhdet_fec!R100)</f>
        <v>0.69889285901703613</v>
      </c>
      <c r="S100" s="124">
        <f>IF(RES_hhdet_tes!S100=0,"",RES_hhdet_tes!S100/RES_hhdet_fec!S100)</f>
        <v>0.70316716175534555</v>
      </c>
      <c r="T100" s="124">
        <f>IF(RES_hhdet_tes!T100=0,"",RES_hhdet_tes!T100/RES_hhdet_fec!T100)</f>
        <v>0.70875301997191009</v>
      </c>
      <c r="U100" s="124">
        <f>IF(RES_hhdet_tes!U100=0,"",RES_hhdet_tes!U100/RES_hhdet_fec!U100)</f>
        <v>0.71790670299828196</v>
      </c>
      <c r="V100" s="124">
        <f>IF(RES_hhdet_tes!V100=0,"",RES_hhdet_tes!V100/RES_hhdet_fec!V100)</f>
        <v>0.72064112754650567</v>
      </c>
      <c r="W100" s="124">
        <f>IF(RES_hhdet_tes!W100=0,"",RES_hhdet_tes!W100/RES_hhdet_fec!W100)</f>
        <v>0.73158034453822951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0.56887239622198926</v>
      </c>
      <c r="C101" s="111">
        <f>IF(RES_hhdet_tes!C101=0,"",RES_hhdet_tes!C101/RES_hhdet_fec!C101)</f>
        <v>0.56982105207756129</v>
      </c>
      <c r="D101" s="111">
        <f>IF(RES_hhdet_tes!D101=0,"",RES_hhdet_tes!D101/RES_hhdet_fec!D101)</f>
        <v>0.57096514756883976</v>
      </c>
      <c r="E101" s="111">
        <f>IF(RES_hhdet_tes!E101=0,"",RES_hhdet_tes!E101/RES_hhdet_fec!E101)</f>
        <v>0.57212497270477891</v>
      </c>
      <c r="F101" s="111">
        <f>IF(RES_hhdet_tes!F101=0,"",RES_hhdet_tes!F101/RES_hhdet_fec!F101)</f>
        <v>0.57324972004550478</v>
      </c>
      <c r="G101" s="111">
        <f>IF(RES_hhdet_tes!G101=0,"",RES_hhdet_tes!G101/RES_hhdet_fec!G101)</f>
        <v>0.57458200503801959</v>
      </c>
      <c r="H101" s="111">
        <f>IF(RES_hhdet_tes!H101=0,"",RES_hhdet_tes!H101/RES_hhdet_fec!H101)</f>
        <v>0.57578586351382099</v>
      </c>
      <c r="I101" s="111">
        <f>IF(RES_hhdet_tes!I101=0,"",RES_hhdet_tes!I101/RES_hhdet_fec!I101)</f>
        <v>0.57638825741445354</v>
      </c>
      <c r="J101" s="111">
        <f>IF(RES_hhdet_tes!J101=0,"",RES_hhdet_tes!J101/RES_hhdet_fec!J101)</f>
        <v>0.57664013207386167</v>
      </c>
      <c r="K101" s="111">
        <f>IF(RES_hhdet_tes!K101=0,"",RES_hhdet_tes!K101/RES_hhdet_fec!K101)</f>
        <v>0.57695417364926094</v>
      </c>
      <c r="L101" s="111">
        <f>IF(RES_hhdet_tes!L101=0,"",RES_hhdet_tes!L101/RES_hhdet_fec!L101)</f>
        <v>0.57727356182879563</v>
      </c>
      <c r="M101" s="111">
        <f>IF(RES_hhdet_tes!M101=0,"",RES_hhdet_tes!M101/RES_hhdet_fec!M101)</f>
        <v>0.57757830885022465</v>
      </c>
      <c r="N101" s="111">
        <f>IF(RES_hhdet_tes!N101=0,"",RES_hhdet_tes!N101/RES_hhdet_fec!N101)</f>
        <v>0.57786724732454808</v>
      </c>
      <c r="O101" s="111">
        <f>IF(RES_hhdet_tes!O101=0,"",RES_hhdet_tes!O101/RES_hhdet_fec!O101)</f>
        <v>0.57813256960070269</v>
      </c>
      <c r="P101" s="111">
        <f>IF(RES_hhdet_tes!P101=0,"",RES_hhdet_tes!P101/RES_hhdet_fec!P101)</f>
        <v>0.57825056291997801</v>
      </c>
      <c r="Q101" s="111">
        <f>IF(RES_hhdet_tes!Q101=0,"",RES_hhdet_tes!Q101/RES_hhdet_fec!Q101)</f>
        <v>0.5783485970539084</v>
      </c>
      <c r="R101" s="111">
        <f>IF(RES_hhdet_tes!R101=0,"",RES_hhdet_tes!R101/RES_hhdet_fec!R101)</f>
        <v>0.57857136780780749</v>
      </c>
      <c r="S101" s="111">
        <f>IF(RES_hhdet_tes!S101=0,"",RES_hhdet_tes!S101/RES_hhdet_fec!S101)</f>
        <v>0.57906584542906425</v>
      </c>
      <c r="T101" s="111">
        <f>IF(RES_hhdet_tes!T101=0,"",RES_hhdet_tes!T101/RES_hhdet_fec!T101)</f>
        <v>0.57991965483197339</v>
      </c>
      <c r="U101" s="111">
        <f>IF(RES_hhdet_tes!U101=0,"",RES_hhdet_tes!U101/RES_hhdet_fec!U101)</f>
        <v>0.58114866835348944</v>
      </c>
      <c r="V101" s="111">
        <f>IF(RES_hhdet_tes!V101=0,"",RES_hhdet_tes!V101/RES_hhdet_fec!V101)</f>
        <v>0.58277146160640769</v>
      </c>
      <c r="W101" s="111">
        <f>IF(RES_hhdet_tes!W101=0,"",RES_hhdet_tes!W101/RES_hhdet_fec!W101)</f>
        <v>0.5844927400908303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0.61313370421011459</v>
      </c>
      <c r="C102" s="111">
        <f>IF(RES_hhdet_tes!C102=0,"",RES_hhdet_tes!C102/RES_hhdet_fec!C102)</f>
        <v>0.61411068264626423</v>
      </c>
      <c r="D102" s="111">
        <f>IF(RES_hhdet_tes!D102=0,"",RES_hhdet_tes!D102/RES_hhdet_fec!D102)</f>
        <v>0.61501882359393822</v>
      </c>
      <c r="E102" s="111">
        <f>IF(RES_hhdet_tes!E102=0,"",RES_hhdet_tes!E102/RES_hhdet_fec!E102)</f>
        <v>0.61589267013466586</v>
      </c>
      <c r="F102" s="111">
        <f>IF(RES_hhdet_tes!F102=0,"",RES_hhdet_tes!F102/RES_hhdet_fec!F102)</f>
        <v>0.61700782321373437</v>
      </c>
      <c r="G102" s="111">
        <f>IF(RES_hhdet_tes!G102=0,"",RES_hhdet_tes!G102/RES_hhdet_fec!G102)</f>
        <v>0.61860741184714341</v>
      </c>
      <c r="H102" s="111">
        <f>IF(RES_hhdet_tes!H102=0,"",RES_hhdet_tes!H102/RES_hhdet_fec!H102)</f>
        <v>0.62005194657845675</v>
      </c>
      <c r="I102" s="111">
        <f>IF(RES_hhdet_tes!I102=0,"",RES_hhdet_tes!I102/RES_hhdet_fec!I102)</f>
        <v>0.6207170962504347</v>
      </c>
      <c r="J102" s="111">
        <f>IF(RES_hhdet_tes!J102=0,"",RES_hhdet_tes!J102/RES_hhdet_fec!J102)</f>
        <v>0.62088849734784357</v>
      </c>
      <c r="K102" s="111">
        <f>IF(RES_hhdet_tes!K102=0,"",RES_hhdet_tes!K102/RES_hhdet_fec!K102)</f>
        <v>0.62120870010568308</v>
      </c>
      <c r="L102" s="111">
        <f>IF(RES_hhdet_tes!L102=0,"",RES_hhdet_tes!L102/RES_hhdet_fec!L102)</f>
        <v>0.62145124969794163</v>
      </c>
      <c r="M102" s="111">
        <f>IF(RES_hhdet_tes!M102=0,"",RES_hhdet_tes!M102/RES_hhdet_fec!M102)</f>
        <v>0.62165685173066099</v>
      </c>
      <c r="N102" s="111">
        <f>IF(RES_hhdet_tes!N102=0,"",RES_hhdet_tes!N102/RES_hhdet_fec!N102)</f>
        <v>0.62183868184024882</v>
      </c>
      <c r="O102" s="111">
        <f>IF(RES_hhdet_tes!O102=0,"",RES_hhdet_tes!O102/RES_hhdet_fec!O102)</f>
        <v>0.62200470911024719</v>
      </c>
      <c r="P102" s="111">
        <f>IF(RES_hhdet_tes!P102=0,"",RES_hhdet_tes!P102/RES_hhdet_fec!P102)</f>
        <v>0.62210194800612684</v>
      </c>
      <c r="Q102" s="111">
        <f>IF(RES_hhdet_tes!Q102=0,"",RES_hhdet_tes!Q102/RES_hhdet_fec!Q102)</f>
        <v>0.62217640183002809</v>
      </c>
      <c r="R102" s="111">
        <f>IF(RES_hhdet_tes!R102=0,"",RES_hhdet_tes!R102/RES_hhdet_fec!R102)</f>
        <v>0.62232891746672625</v>
      </c>
      <c r="S102" s="111">
        <f>IF(RES_hhdet_tes!S102=0,"",RES_hhdet_tes!S102/RES_hhdet_fec!S102)</f>
        <v>0.62269552151545982</v>
      </c>
      <c r="T102" s="111">
        <f>IF(RES_hhdet_tes!T102=0,"",RES_hhdet_tes!T102/RES_hhdet_fec!T102)</f>
        <v>0.62325703186404191</v>
      </c>
      <c r="U102" s="111">
        <f>IF(RES_hhdet_tes!U102=0,"",RES_hhdet_tes!U102/RES_hhdet_fec!U102)</f>
        <v>0.62408776836098412</v>
      </c>
      <c r="V102" s="111">
        <f>IF(RES_hhdet_tes!V102=0,"",RES_hhdet_tes!V102/RES_hhdet_fec!V102)</f>
        <v>0.62520075186958757</v>
      </c>
      <c r="W102" s="111">
        <f>IF(RES_hhdet_tes!W102=0,"",RES_hhdet_tes!W102/RES_hhdet_fec!W102)</f>
        <v>0.62648276552907867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0.75586009570239854</v>
      </c>
      <c r="C103" s="45">
        <f>IF(RES_hhdet_tes!C103=0,"",RES_hhdet_tes!C103/RES_hhdet_fec!C103)</f>
        <v>0.7583845109322398</v>
      </c>
      <c r="D103" s="45">
        <f>IF(RES_hhdet_tes!D103=0,"",RES_hhdet_tes!D103/RES_hhdet_fec!D103)</f>
        <v>0.76100690817447569</v>
      </c>
      <c r="E103" s="45">
        <f>IF(RES_hhdet_tes!E103=0,"",RES_hhdet_tes!E103/RES_hhdet_fec!E103)</f>
        <v>0.76361791908082732</v>
      </c>
      <c r="F103" s="45">
        <f>IF(RES_hhdet_tes!F103=0,"",RES_hhdet_tes!F103/RES_hhdet_fec!F103)</f>
        <v>0.76676866366404361</v>
      </c>
      <c r="G103" s="45">
        <f>IF(RES_hhdet_tes!G103=0,"",RES_hhdet_tes!G103/RES_hhdet_fec!G103)</f>
        <v>0.77037254041935166</v>
      </c>
      <c r="H103" s="45">
        <f>IF(RES_hhdet_tes!H103=0,"",RES_hhdet_tes!H103/RES_hhdet_fec!H103)</f>
        <v>0.77408485055014054</v>
      </c>
      <c r="I103" s="45">
        <f>IF(RES_hhdet_tes!I103=0,"",RES_hhdet_tes!I103/RES_hhdet_fec!I103)</f>
        <v>0.77596652849495029</v>
      </c>
      <c r="J103" s="45">
        <f>IF(RES_hhdet_tes!J103=0,"",RES_hhdet_tes!J103/RES_hhdet_fec!J103)</f>
        <v>0.7768502007327599</v>
      </c>
      <c r="K103" s="45">
        <f>IF(RES_hhdet_tes!K103=0,"",RES_hhdet_tes!K103/RES_hhdet_fec!K103)</f>
        <v>0.77822656471777185</v>
      </c>
      <c r="L103" s="45">
        <f>IF(RES_hhdet_tes!L103=0,"",RES_hhdet_tes!L103/RES_hhdet_fec!L103)</f>
        <v>0.78002691104514621</v>
      </c>
      <c r="M103" s="45">
        <f>IF(RES_hhdet_tes!M103=0,"",RES_hhdet_tes!M103/RES_hhdet_fec!M103)</f>
        <v>0.78208588356612674</v>
      </c>
      <c r="N103" s="45">
        <f>IF(RES_hhdet_tes!N103=0,"",RES_hhdet_tes!N103/RES_hhdet_fec!N103)</f>
        <v>0.78510491884224476</v>
      </c>
      <c r="O103" s="45">
        <f>IF(RES_hhdet_tes!O103=0,"",RES_hhdet_tes!O103/RES_hhdet_fec!O103)</f>
        <v>0.78849608712259545</v>
      </c>
      <c r="P103" s="45">
        <f>IF(RES_hhdet_tes!P103=0,"",RES_hhdet_tes!P103/RES_hhdet_fec!P103)</f>
        <v>0.79159397402912346</v>
      </c>
      <c r="Q103" s="45">
        <f>IF(RES_hhdet_tes!Q103=0,"",RES_hhdet_tes!Q103/RES_hhdet_fec!Q103)</f>
        <v>0.79560510581664723</v>
      </c>
      <c r="R103" s="45">
        <f>IF(RES_hhdet_tes!R103=0,"",RES_hhdet_tes!R103/RES_hhdet_fec!R103)</f>
        <v>0.80004821832655804</v>
      </c>
      <c r="S103" s="45">
        <f>IF(RES_hhdet_tes!S103=0,"",RES_hhdet_tes!S103/RES_hhdet_fec!S103)</f>
        <v>0.80595471739727687</v>
      </c>
      <c r="T103" s="45">
        <f>IF(RES_hhdet_tes!T103=0,"",RES_hhdet_tes!T103/RES_hhdet_fec!T103)</f>
        <v>0.81489290023899863</v>
      </c>
      <c r="U103" s="45">
        <f>IF(RES_hhdet_tes!U103=0,"",RES_hhdet_tes!U103/RES_hhdet_fec!U103)</f>
        <v>0.82745229273868859</v>
      </c>
      <c r="V103" s="45">
        <f>IF(RES_hhdet_tes!V103=0,"",RES_hhdet_tes!V103/RES_hhdet_fec!V103)</f>
        <v>0.84100807853548387</v>
      </c>
      <c r="W103" s="45">
        <f>IF(RES_hhdet_tes!W103=0,"",RES_hhdet_tes!W103/RES_hhdet_fec!W103)</f>
        <v>0.85437785574895608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0.77163208479468581</v>
      </c>
      <c r="C124" s="119">
        <f>IF(RES_hhdet_tes!C124=0,"",RES_hhdet_tes!C124/RES_hhdet_fec!C124)</f>
        <v>0.7743116419803191</v>
      </c>
      <c r="D124" s="119">
        <f>IF(RES_hhdet_tes!D124=0,"",RES_hhdet_tes!D124/RES_hhdet_fec!D124)</f>
        <v>0.77473126160554673</v>
      </c>
      <c r="E124" s="119">
        <f>IF(RES_hhdet_tes!E124=0,"",RES_hhdet_tes!E124/RES_hhdet_fec!E124)</f>
        <v>0.77902434628709016</v>
      </c>
      <c r="F124" s="119">
        <f>IF(RES_hhdet_tes!F124=0,"",RES_hhdet_tes!F124/RES_hhdet_fec!F124)</f>
        <v>0.78172050168212004</v>
      </c>
      <c r="G124" s="119">
        <f>IF(RES_hhdet_tes!G124=0,"",RES_hhdet_tes!G124/RES_hhdet_fec!G124)</f>
        <v>0.78440899165214184</v>
      </c>
      <c r="H124" s="119">
        <f>IF(RES_hhdet_tes!H124=0,"",RES_hhdet_tes!H124/RES_hhdet_fec!H124)</f>
        <v>0.78878180803443987</v>
      </c>
      <c r="I124" s="119">
        <f>IF(RES_hhdet_tes!I124=0,"",RES_hhdet_tes!I124/RES_hhdet_fec!I124)</f>
        <v>0.79196440151598635</v>
      </c>
      <c r="J124" s="119">
        <f>IF(RES_hhdet_tes!J124=0,"",RES_hhdet_tes!J124/RES_hhdet_fec!J124)</f>
        <v>0.79609557837601241</v>
      </c>
      <c r="K124" s="119">
        <f>IF(RES_hhdet_tes!K124=0,"",RES_hhdet_tes!K124/RES_hhdet_fec!K124)</f>
        <v>0.80044286769838546</v>
      </c>
      <c r="L124" s="119">
        <f>IF(RES_hhdet_tes!L124=0,"",RES_hhdet_tes!L124/RES_hhdet_fec!L124)</f>
        <v>0.80621017716240961</v>
      </c>
      <c r="M124" s="119">
        <f>IF(RES_hhdet_tes!M124=0,"",RES_hhdet_tes!M124/RES_hhdet_fec!M124)</f>
        <v>0.81096588701467065</v>
      </c>
      <c r="N124" s="119">
        <f>IF(RES_hhdet_tes!N124=0,"",RES_hhdet_tes!N124/RES_hhdet_fec!N124)</f>
        <v>0.82228445099610714</v>
      </c>
      <c r="O124" s="119">
        <f>IF(RES_hhdet_tes!O124=0,"",RES_hhdet_tes!O124/RES_hhdet_fec!O124)</f>
        <v>0.82787727695292113</v>
      </c>
      <c r="P124" s="119">
        <f>IF(RES_hhdet_tes!P124=0,"",RES_hhdet_tes!P124/RES_hhdet_fec!P124)</f>
        <v>0.82342644780971952</v>
      </c>
      <c r="Q124" s="119">
        <f>IF(RES_hhdet_tes!Q124=0,"",RES_hhdet_tes!Q124/RES_hhdet_fec!Q124)</f>
        <v>0.83592870951493825</v>
      </c>
      <c r="R124" s="119">
        <f>IF(RES_hhdet_tes!R124=0,"",RES_hhdet_tes!R124/RES_hhdet_fec!R124)</f>
        <v>0.83299035617359163</v>
      </c>
      <c r="S124" s="119">
        <f>IF(RES_hhdet_tes!S124=0,"",RES_hhdet_tes!S124/RES_hhdet_fec!S124)</f>
        <v>0.84626747088759657</v>
      </c>
      <c r="T124" s="119">
        <f>IF(RES_hhdet_tes!T124=0,"",RES_hhdet_tes!T124/RES_hhdet_fec!T124)</f>
        <v>0.8484269675237921</v>
      </c>
      <c r="U124" s="119">
        <f>IF(RES_hhdet_tes!U124=0,"",RES_hhdet_tes!U124/RES_hhdet_fec!U124)</f>
        <v>0.86056610435183845</v>
      </c>
      <c r="V124" s="119">
        <f>IF(RES_hhdet_tes!V124=0,"",RES_hhdet_tes!V124/RES_hhdet_fec!V124)</f>
        <v>0.85825524414107324</v>
      </c>
      <c r="W124" s="119">
        <f>IF(RES_hhdet_tes!W124=0,"",RES_hhdet_tes!W124/RES_hhdet_fec!W124)</f>
        <v>0.87401348042021632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0.77854035251779663</v>
      </c>
      <c r="C125" s="124">
        <f>IF(RES_hhdet_tes!C125=0,"",RES_hhdet_tes!C125/RES_hhdet_fec!C125)</f>
        <v>0.78055000157474119</v>
      </c>
      <c r="D125" s="124">
        <f>IF(RES_hhdet_tes!D125=0,"",RES_hhdet_tes!D125/RES_hhdet_fec!D125)</f>
        <v>0.78216759482404696</v>
      </c>
      <c r="E125" s="124">
        <f>IF(RES_hhdet_tes!E125=0,"",RES_hhdet_tes!E125/RES_hhdet_fec!E125)</f>
        <v>0.78402749193458909</v>
      </c>
      <c r="F125" s="124">
        <f>IF(RES_hhdet_tes!F125=0,"",RES_hhdet_tes!F125/RES_hhdet_fec!F125)</f>
        <v>0.78672691241939041</v>
      </c>
      <c r="G125" s="124">
        <f>IF(RES_hhdet_tes!G125=0,"",RES_hhdet_tes!G125/RES_hhdet_fec!G125)</f>
        <v>0.78917839570728676</v>
      </c>
      <c r="H125" s="124">
        <f>IF(RES_hhdet_tes!H125=0,"",RES_hhdet_tes!H125/RES_hhdet_fec!H125)</f>
        <v>0.79193658627845609</v>
      </c>
      <c r="I125" s="124">
        <f>IF(RES_hhdet_tes!I125=0,"",RES_hhdet_tes!I125/RES_hhdet_fec!I125)</f>
        <v>0.7945348691917864</v>
      </c>
      <c r="J125" s="124">
        <f>IF(RES_hhdet_tes!J125=0,"",RES_hhdet_tes!J125/RES_hhdet_fec!J125)</f>
        <v>0.79784829208303165</v>
      </c>
      <c r="K125" s="124">
        <f>IF(RES_hhdet_tes!K125=0,"",RES_hhdet_tes!K125/RES_hhdet_fec!K125)</f>
        <v>0.80125712216741385</v>
      </c>
      <c r="L125" s="124">
        <f>IF(RES_hhdet_tes!L125=0,"",RES_hhdet_tes!L125/RES_hhdet_fec!L125)</f>
        <v>0.80487821589576214</v>
      </c>
      <c r="M125" s="124">
        <f>IF(RES_hhdet_tes!M125=0,"",RES_hhdet_tes!M125/RES_hhdet_fec!M125)</f>
        <v>0.80843876253489744</v>
      </c>
      <c r="N125" s="124">
        <f>IF(RES_hhdet_tes!N125=0,"",RES_hhdet_tes!N125/RES_hhdet_fec!N125)</f>
        <v>0.81269917486621635</v>
      </c>
      <c r="O125" s="124">
        <f>IF(RES_hhdet_tes!O125=0,"",RES_hhdet_tes!O125/RES_hhdet_fec!O125)</f>
        <v>0.81719281801040811</v>
      </c>
      <c r="P125" s="124">
        <f>IF(RES_hhdet_tes!P125=0,"",RES_hhdet_tes!P125/RES_hhdet_fec!P125)</f>
        <v>0.81828414892381784</v>
      </c>
      <c r="Q125" s="124">
        <f>IF(RES_hhdet_tes!Q125=0,"",RES_hhdet_tes!Q125/RES_hhdet_fec!Q125)</f>
        <v>0.82073199874957514</v>
      </c>
      <c r="R125" s="124">
        <f>IF(RES_hhdet_tes!R125=0,"",RES_hhdet_tes!R125/RES_hhdet_fec!R125)</f>
        <v>0.82424408078541556</v>
      </c>
      <c r="S125" s="124">
        <f>IF(RES_hhdet_tes!S125=0,"",RES_hhdet_tes!S125/RES_hhdet_fec!S125)</f>
        <v>0.828447483106166</v>
      </c>
      <c r="T125" s="124">
        <f>IF(RES_hhdet_tes!T125=0,"",RES_hhdet_tes!T125/RES_hhdet_fec!T125)</f>
        <v>0.83255296221741093</v>
      </c>
      <c r="U125" s="124">
        <f>IF(RES_hhdet_tes!U125=0,"",RES_hhdet_tes!U125/RES_hhdet_fec!U125)</f>
        <v>0.83671856914490172</v>
      </c>
      <c r="V125" s="124">
        <f>IF(RES_hhdet_tes!V125=0,"",RES_hhdet_tes!V125/RES_hhdet_fec!V125)</f>
        <v>0.84121831649889889</v>
      </c>
      <c r="W125" s="124">
        <f>IF(RES_hhdet_tes!W125=0,"",RES_hhdet_tes!W125/RES_hhdet_fec!W125)</f>
        <v>0.84569656876014432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0.77768436372809413</v>
      </c>
      <c r="C126" s="111">
        <f>IF(RES_hhdet_tes!C126=0,"",RES_hhdet_tes!C126/RES_hhdet_fec!C126)</f>
        <v>0.77972309417438634</v>
      </c>
      <c r="D126" s="111">
        <f>IF(RES_hhdet_tes!D126=0,"",RES_hhdet_tes!D126/RES_hhdet_fec!D126)</f>
        <v>0.78135543609354252</v>
      </c>
      <c r="E126" s="111">
        <f>IF(RES_hhdet_tes!E126=0,"",RES_hhdet_tes!E126/RES_hhdet_fec!E126)</f>
        <v>0.78322537927044267</v>
      </c>
      <c r="F126" s="111">
        <f>IF(RES_hhdet_tes!F126=0,"",RES_hhdet_tes!F126/RES_hhdet_fec!F126)</f>
        <v>0.7859401418760128</v>
      </c>
      <c r="G126" s="111">
        <f>IF(RES_hhdet_tes!G126=0,"",RES_hhdet_tes!G126/RES_hhdet_fec!G126)</f>
        <v>0.78842763704347296</v>
      </c>
      <c r="H126" s="111">
        <f>IF(RES_hhdet_tes!H126=0,"",RES_hhdet_tes!H126/RES_hhdet_fec!H126)</f>
        <v>0.79119839355417876</v>
      </c>
      <c r="I126" s="111">
        <f>IF(RES_hhdet_tes!I126=0,"",RES_hhdet_tes!I126/RES_hhdet_fec!I126)</f>
        <v>0.79382793784213224</v>
      </c>
      <c r="J126" s="111">
        <f>IF(RES_hhdet_tes!J126=0,"",RES_hhdet_tes!J126/RES_hhdet_fec!J126)</f>
        <v>0.79714889254595522</v>
      </c>
      <c r="K126" s="111">
        <f>IF(RES_hhdet_tes!K126=0,"",RES_hhdet_tes!K126/RES_hhdet_fec!K126)</f>
        <v>0.80057277535717519</v>
      </c>
      <c r="L126" s="111">
        <f>IF(RES_hhdet_tes!L126=0,"",RES_hhdet_tes!L126/RES_hhdet_fec!L126)</f>
        <v>0.8042115814769456</v>
      </c>
      <c r="M126" s="111">
        <f>IF(RES_hhdet_tes!M126=0,"",RES_hhdet_tes!M126/RES_hhdet_fec!M126)</f>
        <v>0.8077894072466717</v>
      </c>
      <c r="N126" s="111">
        <f>IF(RES_hhdet_tes!N126=0,"",RES_hhdet_tes!N126/RES_hhdet_fec!N126)</f>
        <v>0.81206971499342584</v>
      </c>
      <c r="O126" s="111">
        <f>IF(RES_hhdet_tes!O126=0,"",RES_hhdet_tes!O126/RES_hhdet_fec!O126)</f>
        <v>0.81658136098159717</v>
      </c>
      <c r="P126" s="111">
        <f>IF(RES_hhdet_tes!P126=0,"",RES_hhdet_tes!P126/RES_hhdet_fec!P126)</f>
        <v>0.81768412201894258</v>
      </c>
      <c r="Q126" s="111">
        <f>IF(RES_hhdet_tes!Q126=0,"",RES_hhdet_tes!Q126/RES_hhdet_fec!Q126)</f>
        <v>0.82014007020701785</v>
      </c>
      <c r="R126" s="111">
        <f>IF(RES_hhdet_tes!R126=0,"",RES_hhdet_tes!R126/RES_hhdet_fec!R126)</f>
        <v>0.82366482851920875</v>
      </c>
      <c r="S126" s="111">
        <f>IF(RES_hhdet_tes!S126=0,"",RES_hhdet_tes!S126/RES_hhdet_fec!S126)</f>
        <v>0.82788337718620786</v>
      </c>
      <c r="T126" s="111">
        <f>IF(RES_hhdet_tes!T126=0,"",RES_hhdet_tes!T126/RES_hhdet_fec!T126)</f>
        <v>0.83200507176266714</v>
      </c>
      <c r="U126" s="111">
        <f>IF(RES_hhdet_tes!U126=0,"",RES_hhdet_tes!U126/RES_hhdet_fec!U126)</f>
        <v>0.83618604091230786</v>
      </c>
      <c r="V126" s="111">
        <f>IF(RES_hhdet_tes!V126=0,"",RES_hhdet_tes!V126/RES_hhdet_fec!V126)</f>
        <v>0.84069985241469336</v>
      </c>
      <c r="W126" s="111">
        <f>IF(RES_hhdet_tes!W126=0,"",RES_hhdet_tes!W126/RES_hhdet_fec!W126)</f>
        <v>0.8451890662158188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1.7224603903789437</v>
      </c>
      <c r="C128" s="124">
        <f>IF(RES_hhdet_tes!C128=0,"",RES_hhdet_tes!C128/RES_hhdet_fec!C128)</f>
        <v>1.8427948329331714</v>
      </c>
      <c r="D128" s="124">
        <f>IF(RES_hhdet_tes!D128=0,"",RES_hhdet_tes!D128/RES_hhdet_fec!D128)</f>
        <v>1.9500510751222599</v>
      </c>
      <c r="E128" s="124">
        <f>IF(RES_hhdet_tes!E128=0,"",RES_hhdet_tes!E128/RES_hhdet_fec!E128)</f>
        <v>2.0439744329668352</v>
      </c>
      <c r="F128" s="124">
        <f>IF(RES_hhdet_tes!F128=0,"",RES_hhdet_tes!F128/RES_hhdet_fec!F128)</f>
        <v>2.142349043365829</v>
      </c>
      <c r="G128" s="124">
        <f>IF(RES_hhdet_tes!G128=0,"",RES_hhdet_tes!G128/RES_hhdet_fec!G128)</f>
        <v>2.2478085139133581</v>
      </c>
      <c r="H128" s="124">
        <f>IF(RES_hhdet_tes!H128=0,"",RES_hhdet_tes!H128/RES_hhdet_fec!H128)</f>
        <v>2.3469424411683426</v>
      </c>
      <c r="I128" s="124">
        <f>IF(RES_hhdet_tes!I128=0,"",RES_hhdet_tes!I128/RES_hhdet_fec!I128)</f>
        <v>2.4245313448783281</v>
      </c>
      <c r="J128" s="124">
        <f>IF(RES_hhdet_tes!J128=0,"",RES_hhdet_tes!J128/RES_hhdet_fec!J128)</f>
        <v>2.4920048163687185</v>
      </c>
      <c r="K128" s="124">
        <f>IF(RES_hhdet_tes!K128=0,"",RES_hhdet_tes!K128/RES_hhdet_fec!K128)</f>
        <v>2.5572425264636158</v>
      </c>
      <c r="L128" s="124">
        <f>IF(RES_hhdet_tes!L128=0,"",RES_hhdet_tes!L128/RES_hhdet_fec!L128)</f>
        <v>2.6294501721892005</v>
      </c>
      <c r="M128" s="124">
        <f>IF(RES_hhdet_tes!M128=0,"",RES_hhdet_tes!M128/RES_hhdet_fec!M128)</f>
        <v>2.6940615246154214</v>
      </c>
      <c r="N128" s="124">
        <f>IF(RES_hhdet_tes!N128=0,"",RES_hhdet_tes!N128/RES_hhdet_fec!N128)</f>
        <v>2.7646288262542651</v>
      </c>
      <c r="O128" s="124">
        <f>IF(RES_hhdet_tes!O128=0,"",RES_hhdet_tes!O128/RES_hhdet_fec!O128)</f>
        <v>2.8382033857666524</v>
      </c>
      <c r="P128" s="124">
        <f>IF(RES_hhdet_tes!P128=0,"",RES_hhdet_tes!P128/RES_hhdet_fec!P128)</f>
        <v>2.9114661673794338</v>
      </c>
      <c r="Q128" s="124">
        <f>IF(RES_hhdet_tes!Q128=0,"",RES_hhdet_tes!Q128/RES_hhdet_fec!Q128)</f>
        <v>3.0075187225004747</v>
      </c>
      <c r="R128" s="124">
        <f>IF(RES_hhdet_tes!R128=0,"",RES_hhdet_tes!R128/RES_hhdet_fec!R128)</f>
        <v>3.1403555745355938</v>
      </c>
      <c r="S128" s="124">
        <f>IF(RES_hhdet_tes!S128=0,"",RES_hhdet_tes!S128/RES_hhdet_fec!S128)</f>
        <v>3.2704755322856824</v>
      </c>
      <c r="T128" s="124">
        <f>IF(RES_hhdet_tes!T128=0,"",RES_hhdet_tes!T128/RES_hhdet_fec!T128)</f>
        <v>3.3798522801574706</v>
      </c>
      <c r="U128" s="124">
        <f>IF(RES_hhdet_tes!U128=0,"",RES_hhdet_tes!U128/RES_hhdet_fec!U128)</f>
        <v>3.4641651785480008</v>
      </c>
      <c r="V128" s="124">
        <f>IF(RES_hhdet_tes!V128=0,"",RES_hhdet_tes!V128/RES_hhdet_fec!V128)</f>
        <v>3.5299554463023655</v>
      </c>
      <c r="W128" s="124">
        <f>IF(RES_hhdet_tes!W128=0,"",RES_hhdet_tes!W128/RES_hhdet_fec!W128)</f>
        <v>3.5819859133383081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1.7224603903789437</v>
      </c>
      <c r="C129" s="111">
        <f>IF(RES_hhdet_tes!C129=0,"",RES_hhdet_tes!C129/RES_hhdet_fec!C129)</f>
        <v>1.8427948329331714</v>
      </c>
      <c r="D129" s="111">
        <f>IF(RES_hhdet_tes!D129=0,"",RES_hhdet_tes!D129/RES_hhdet_fec!D129)</f>
        <v>1.9500510751222599</v>
      </c>
      <c r="E129" s="111">
        <f>IF(RES_hhdet_tes!E129=0,"",RES_hhdet_tes!E129/RES_hhdet_fec!E129)</f>
        <v>2.0439744329668352</v>
      </c>
      <c r="F129" s="111">
        <f>IF(RES_hhdet_tes!F129=0,"",RES_hhdet_tes!F129/RES_hhdet_fec!F129)</f>
        <v>2.142349043365829</v>
      </c>
      <c r="G129" s="111">
        <f>IF(RES_hhdet_tes!G129=0,"",RES_hhdet_tes!G129/RES_hhdet_fec!G129)</f>
        <v>2.2478085139133581</v>
      </c>
      <c r="H129" s="111">
        <f>IF(RES_hhdet_tes!H129=0,"",RES_hhdet_tes!H129/RES_hhdet_fec!H129)</f>
        <v>2.3469424411683426</v>
      </c>
      <c r="I129" s="111">
        <f>IF(RES_hhdet_tes!I129=0,"",RES_hhdet_tes!I129/RES_hhdet_fec!I129)</f>
        <v>2.4245313448783281</v>
      </c>
      <c r="J129" s="111">
        <f>IF(RES_hhdet_tes!J129=0,"",RES_hhdet_tes!J129/RES_hhdet_fec!J129)</f>
        <v>2.4920048163687185</v>
      </c>
      <c r="K129" s="111">
        <f>IF(RES_hhdet_tes!K129=0,"",RES_hhdet_tes!K129/RES_hhdet_fec!K129)</f>
        <v>2.5572425264636158</v>
      </c>
      <c r="L129" s="111">
        <f>IF(RES_hhdet_tes!L129=0,"",RES_hhdet_tes!L129/RES_hhdet_fec!L129)</f>
        <v>2.6294501721892005</v>
      </c>
      <c r="M129" s="111">
        <f>IF(RES_hhdet_tes!M129=0,"",RES_hhdet_tes!M129/RES_hhdet_fec!M129)</f>
        <v>2.6940615246154214</v>
      </c>
      <c r="N129" s="111">
        <f>IF(RES_hhdet_tes!N129=0,"",RES_hhdet_tes!N129/RES_hhdet_fec!N129)</f>
        <v>2.7646288262542651</v>
      </c>
      <c r="O129" s="111">
        <f>IF(RES_hhdet_tes!O129=0,"",RES_hhdet_tes!O129/RES_hhdet_fec!O129)</f>
        <v>2.8382033857666524</v>
      </c>
      <c r="P129" s="111">
        <f>IF(RES_hhdet_tes!P129=0,"",RES_hhdet_tes!P129/RES_hhdet_fec!P129)</f>
        <v>2.9114661673794338</v>
      </c>
      <c r="Q129" s="111">
        <f>IF(RES_hhdet_tes!Q129=0,"",RES_hhdet_tes!Q129/RES_hhdet_fec!Q129)</f>
        <v>3.0075187225004747</v>
      </c>
      <c r="R129" s="111">
        <f>IF(RES_hhdet_tes!R129=0,"",RES_hhdet_tes!R129/RES_hhdet_fec!R129)</f>
        <v>3.1403555745355938</v>
      </c>
      <c r="S129" s="111">
        <f>IF(RES_hhdet_tes!S129=0,"",RES_hhdet_tes!S129/RES_hhdet_fec!S129)</f>
        <v>3.2704755322856824</v>
      </c>
      <c r="T129" s="111">
        <f>IF(RES_hhdet_tes!T129=0,"",RES_hhdet_tes!T129/RES_hhdet_fec!T129)</f>
        <v>3.3798522801574706</v>
      </c>
      <c r="U129" s="111">
        <f>IF(RES_hhdet_tes!U129=0,"",RES_hhdet_tes!U129/RES_hhdet_fec!U129)</f>
        <v>3.4641651785480008</v>
      </c>
      <c r="V129" s="111">
        <f>IF(RES_hhdet_tes!V129=0,"",RES_hhdet_tes!V129/RES_hhdet_fec!V129)</f>
        <v>3.5299554463023655</v>
      </c>
      <c r="W129" s="111">
        <f>IF(RES_hhdet_tes!W129=0,"",RES_hhdet_tes!W129/RES_hhdet_fec!W129)</f>
        <v>3.5819859133383081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0.77029042274689408</v>
      </c>
      <c r="C130" s="124">
        <f>IF(RES_hhdet_tes!C130=0,"",RES_hhdet_tes!C130/RES_hhdet_fec!C130)</f>
        <v>0.77326825969166291</v>
      </c>
      <c r="D130" s="124">
        <f>IF(RES_hhdet_tes!D130=0,"",RES_hhdet_tes!D130/RES_hhdet_fec!D130)</f>
        <v>0.77515918395665018</v>
      </c>
      <c r="E130" s="124">
        <f>IF(RES_hhdet_tes!E130=0,"",RES_hhdet_tes!E130/RES_hhdet_fec!E130)</f>
        <v>0.77439222482340009</v>
      </c>
      <c r="F130" s="124">
        <f>IF(RES_hhdet_tes!F130=0,"",RES_hhdet_tes!F130/RES_hhdet_fec!F130)</f>
        <v>0.77901512754081459</v>
      </c>
      <c r="G130" s="124">
        <f>IF(RES_hhdet_tes!G130=0,"",RES_hhdet_tes!G130/RES_hhdet_fec!G130)</f>
        <v>0.78290063395156917</v>
      </c>
      <c r="H130" s="124">
        <f>IF(RES_hhdet_tes!H130=0,"",RES_hhdet_tes!H130/RES_hhdet_fec!H130)</f>
        <v>0.78677257494026542</v>
      </c>
      <c r="I130" s="124">
        <f>IF(RES_hhdet_tes!I130=0,"",RES_hhdet_tes!I130/RES_hhdet_fec!I130)</f>
        <v>0.78979461437444642</v>
      </c>
      <c r="J130" s="124">
        <f>IF(RES_hhdet_tes!J130=0,"",RES_hhdet_tes!J130/RES_hhdet_fec!J130)</f>
        <v>0.79317875991561981</v>
      </c>
      <c r="K130" s="124">
        <f>IF(RES_hhdet_tes!K130=0,"",RES_hhdet_tes!K130/RES_hhdet_fec!K130)</f>
        <v>0.79926580239523881</v>
      </c>
      <c r="L130" s="124">
        <f>IF(RES_hhdet_tes!L130=0,"",RES_hhdet_tes!L130/RES_hhdet_fec!L130)</f>
        <v>0.80565209322406972</v>
      </c>
      <c r="M130" s="124">
        <f>IF(RES_hhdet_tes!M130=0,"",RES_hhdet_tes!M130/RES_hhdet_fec!M130)</f>
        <v>0.81167160913201464</v>
      </c>
      <c r="N130" s="124">
        <f>IF(RES_hhdet_tes!N130=0,"",RES_hhdet_tes!N130/RES_hhdet_fec!N130)</f>
        <v>0.82195094193369878</v>
      </c>
      <c r="O130" s="124">
        <f>IF(RES_hhdet_tes!O130=0,"",RES_hhdet_tes!O130/RES_hhdet_fec!O130)</f>
        <v>0.83565515594908035</v>
      </c>
      <c r="P130" s="124">
        <f>IF(RES_hhdet_tes!P130=0,"",RES_hhdet_tes!P130/RES_hhdet_fec!P130)</f>
        <v>0.84328914078259232</v>
      </c>
      <c r="Q130" s="124">
        <f>IF(RES_hhdet_tes!Q130=0,"",RES_hhdet_tes!Q130/RES_hhdet_fec!Q130)</f>
        <v>0.84368737452010156</v>
      </c>
      <c r="R130" s="124">
        <f>IF(RES_hhdet_tes!R130=0,"",RES_hhdet_tes!R130/RES_hhdet_fec!R130)</f>
        <v>0.84609340976886283</v>
      </c>
      <c r="S130" s="124">
        <f>IF(RES_hhdet_tes!S130=0,"",RES_hhdet_tes!S130/RES_hhdet_fec!S130)</f>
        <v>0.85131602099626802</v>
      </c>
      <c r="T130" s="124">
        <f>IF(RES_hhdet_tes!T130=0,"",RES_hhdet_tes!T130/RES_hhdet_fec!T130)</f>
        <v>0.85993523397824712</v>
      </c>
      <c r="U130" s="124">
        <f>IF(RES_hhdet_tes!U130=0,"",RES_hhdet_tes!U130/RES_hhdet_fec!U130)</f>
        <v>0.87085061595896418</v>
      </c>
      <c r="V130" s="124">
        <f>IF(RES_hhdet_tes!V130=0,"",RES_hhdet_tes!V130/RES_hhdet_fec!V130)</f>
        <v>0.88082194764694843</v>
      </c>
      <c r="W130" s="124">
        <f>IF(RES_hhdet_tes!W130=0,"",RES_hhdet_tes!W130/RES_hhdet_fec!W130)</f>
        <v>0.88679502529716281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0.80380668606006256</v>
      </c>
      <c r="C131" s="111">
        <f>IF(RES_hhdet_tes!C131=0,"",RES_hhdet_tes!C131/RES_hhdet_fec!C131)</f>
        <v>0.80581072048151969</v>
      </c>
      <c r="D131" s="111">
        <f>IF(RES_hhdet_tes!D131=0,"",RES_hhdet_tes!D131/RES_hhdet_fec!D131)</f>
        <v>0.8074863990070702</v>
      </c>
      <c r="E131" s="111">
        <f>IF(RES_hhdet_tes!E131=0,"",RES_hhdet_tes!E131/RES_hhdet_fec!E131)</f>
        <v>0.80943094351851208</v>
      </c>
      <c r="F131" s="111">
        <f>IF(RES_hhdet_tes!F131=0,"",RES_hhdet_tes!F131/RES_hhdet_fec!F131)</f>
        <v>0.81227396390554396</v>
      </c>
      <c r="G131" s="111">
        <f>IF(RES_hhdet_tes!G131=0,"",RES_hhdet_tes!G131/RES_hhdet_fec!G131)</f>
        <v>0.81491935845988406</v>
      </c>
      <c r="H131" s="111">
        <f>IF(RES_hhdet_tes!H131=0,"",RES_hhdet_tes!H131/RES_hhdet_fec!H131)</f>
        <v>0.81793399561710123</v>
      </c>
      <c r="I131" s="111">
        <f>IF(RES_hhdet_tes!I131=0,"",RES_hhdet_tes!I131/RES_hhdet_fec!I131)</f>
        <v>0.82094648477697696</v>
      </c>
      <c r="J131" s="111">
        <f>IF(RES_hhdet_tes!J131=0,"",RES_hhdet_tes!J131/RES_hhdet_fec!J131)</f>
        <v>0.82556438878373695</v>
      </c>
      <c r="K131" s="111">
        <f>IF(RES_hhdet_tes!K131=0,"",RES_hhdet_tes!K131/RES_hhdet_fec!K131)</f>
        <v>0.83028752751066859</v>
      </c>
      <c r="L131" s="111">
        <f>IF(RES_hhdet_tes!L131=0,"",RES_hhdet_tes!L131/RES_hhdet_fec!L131)</f>
        <v>0.83528508599551321</v>
      </c>
      <c r="M131" s="111">
        <f>IF(RES_hhdet_tes!M131=0,"",RES_hhdet_tes!M131/RES_hhdet_fec!M131)</f>
        <v>0.84050046964501623</v>
      </c>
      <c r="N131" s="111">
        <f>IF(RES_hhdet_tes!N131=0,"",RES_hhdet_tes!N131/RES_hhdet_fec!N131)</f>
        <v>0.84667753994529626</v>
      </c>
      <c r="O131" s="111">
        <f>IF(RES_hhdet_tes!O131=0,"",RES_hhdet_tes!O131/RES_hhdet_fec!O131)</f>
        <v>0.85246968497788966</v>
      </c>
      <c r="P131" s="111">
        <f>IF(RES_hhdet_tes!P131=0,"",RES_hhdet_tes!P131/RES_hhdet_fec!P131)</f>
        <v>0.85468642628717328</v>
      </c>
      <c r="Q131" s="111">
        <f>IF(RES_hhdet_tes!Q131=0,"",RES_hhdet_tes!Q131/RES_hhdet_fec!Q131)</f>
        <v>0.85684758477578116</v>
      </c>
      <c r="R131" s="111">
        <f>IF(RES_hhdet_tes!R131=0,"",RES_hhdet_tes!R131/RES_hhdet_fec!R131)</f>
        <v>0.85985709790862985</v>
      </c>
      <c r="S131" s="111">
        <f>IF(RES_hhdet_tes!S131=0,"",RES_hhdet_tes!S131/RES_hhdet_fec!S131)</f>
        <v>0.86455172757996857</v>
      </c>
      <c r="T131" s="111">
        <f>IF(RES_hhdet_tes!T131=0,"",RES_hhdet_tes!T131/RES_hhdet_fec!T131)</f>
        <v>0.87035395893464096</v>
      </c>
      <c r="U131" s="111">
        <f>IF(RES_hhdet_tes!U131=0,"",RES_hhdet_tes!U131/RES_hhdet_fec!U131)</f>
        <v>0.87680080355230372</v>
      </c>
      <c r="V131" s="111">
        <f>IF(RES_hhdet_tes!V131=0,"",RES_hhdet_tes!V131/RES_hhdet_fec!V131)</f>
        <v>0.88309762925314761</v>
      </c>
      <c r="W131" s="111">
        <f>IF(RES_hhdet_tes!W131=0,"",RES_hhdet_tes!W131/RES_hhdet_fec!W131)</f>
        <v>0.88821004093308364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0.92327130763893128</v>
      </c>
      <c r="C132" s="111">
        <f>IF(RES_hhdet_tes!C132=0,"",RES_hhdet_tes!C132/RES_hhdet_fec!C132)</f>
        <v>0.92613600517773775</v>
      </c>
      <c r="D132" s="111">
        <f>IF(RES_hhdet_tes!D132=0,"",RES_hhdet_tes!D132/RES_hhdet_fec!D132)</f>
        <v>0.91878803382533736</v>
      </c>
      <c r="E132" s="111">
        <f>IF(RES_hhdet_tes!E132=0,"",RES_hhdet_tes!E132/RES_hhdet_fec!E132)</f>
        <v>0.901632473257721</v>
      </c>
      <c r="F132" s="111">
        <f>IF(RES_hhdet_tes!F132=0,"",RES_hhdet_tes!F132/RES_hhdet_fec!F132)</f>
        <v>0.89941824039840435</v>
      </c>
      <c r="G132" s="111">
        <f>IF(RES_hhdet_tes!G132=0,"",RES_hhdet_tes!G132/RES_hhdet_fec!G132)</f>
        <v>0.91203645021176161</v>
      </c>
      <c r="H132" s="111">
        <f>IF(RES_hhdet_tes!H132=0,"",RES_hhdet_tes!H132/RES_hhdet_fec!H132)</f>
        <v>0.91138716180993051</v>
      </c>
      <c r="I132" s="111">
        <f>IF(RES_hhdet_tes!I132=0,"",RES_hhdet_tes!I132/RES_hhdet_fec!I132)</f>
        <v>0.92663195702500856</v>
      </c>
      <c r="J132" s="111">
        <f>IF(RES_hhdet_tes!J132=0,"",RES_hhdet_tes!J132/RES_hhdet_fec!J132)</f>
        <v>0.92756308500110629</v>
      </c>
      <c r="K132" s="111">
        <f>IF(RES_hhdet_tes!K132=0,"",RES_hhdet_tes!K132/RES_hhdet_fec!K132)</f>
        <v>0.93329100101655316</v>
      </c>
      <c r="L132" s="111">
        <f>IF(RES_hhdet_tes!L132=0,"",RES_hhdet_tes!L132/RES_hhdet_fec!L132)</f>
        <v>0.93762170016098312</v>
      </c>
      <c r="M132" s="111">
        <f>IF(RES_hhdet_tes!M132=0,"",RES_hhdet_tes!M132/RES_hhdet_fec!M132)</f>
        <v>0.93805228417159814</v>
      </c>
      <c r="N132" s="111">
        <f>IF(RES_hhdet_tes!N132=0,"",RES_hhdet_tes!N132/RES_hhdet_fec!N132)</f>
        <v>0.94127024634983347</v>
      </c>
      <c r="O132" s="111">
        <f>IF(RES_hhdet_tes!O132=0,"",RES_hhdet_tes!O132/RES_hhdet_fec!O132)</f>
        <v>0.94358585300109576</v>
      </c>
      <c r="P132" s="111">
        <f>IF(RES_hhdet_tes!P132=0,"",RES_hhdet_tes!P132/RES_hhdet_fec!P132)</f>
        <v>0.94197178778049484</v>
      </c>
      <c r="Q132" s="111">
        <f>IF(RES_hhdet_tes!Q132=0,"",RES_hhdet_tes!Q132/RES_hhdet_fec!Q132)</f>
        <v>0.94300371833022345</v>
      </c>
      <c r="R132" s="111">
        <f>IF(RES_hhdet_tes!R132=0,"",RES_hhdet_tes!R132/RES_hhdet_fec!R132)</f>
        <v>0.94427771665324334</v>
      </c>
      <c r="S132" s="111">
        <f>IF(RES_hhdet_tes!S132=0,"",RES_hhdet_tes!S132/RES_hhdet_fec!S132)</f>
        <v>0.94491317470713643</v>
      </c>
      <c r="T132" s="111">
        <f>IF(RES_hhdet_tes!T132=0,"",RES_hhdet_tes!T132/RES_hhdet_fec!T132)</f>
        <v>0.94708344485627993</v>
      </c>
      <c r="U132" s="111">
        <f>IF(RES_hhdet_tes!U132=0,"",RES_hhdet_tes!U132/RES_hhdet_fec!U132)</f>
        <v>0.95301463146023357</v>
      </c>
      <c r="V132" s="111">
        <f>IF(RES_hhdet_tes!V132=0,"",RES_hhdet_tes!V132/RES_hhdet_fec!V132)</f>
        <v>0.9548126274395291</v>
      </c>
      <c r="W132" s="111">
        <f>IF(RES_hhdet_tes!W132=0,"",RES_hhdet_tes!W132/RES_hhdet_fec!W132)</f>
        <v>0.95514229514395832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0.80380668606006256</v>
      </c>
      <c r="C133" s="112">
        <f>IF(RES_hhdet_tes!C133=0,"",RES_hhdet_tes!C133/RES_hhdet_fec!C133)</f>
        <v>0.80666100269477081</v>
      </c>
      <c r="D133" s="112">
        <f>IF(RES_hhdet_tes!D133=0,"",RES_hhdet_tes!D133/RES_hhdet_fec!D133)</f>
        <v>0.80877486163320644</v>
      </c>
      <c r="E133" s="112">
        <f>IF(RES_hhdet_tes!E133=0,"",RES_hhdet_tes!E133/RES_hhdet_fec!E133)</f>
        <v>0.80917824764345969</v>
      </c>
      <c r="F133" s="112">
        <f>IF(RES_hhdet_tes!F133=0,"",RES_hhdet_tes!F133/RES_hhdet_fec!F133)</f>
        <v>0.81325917747500909</v>
      </c>
      <c r="G133" s="112">
        <f>IF(RES_hhdet_tes!G133=0,"",RES_hhdet_tes!G133/RES_hhdet_fec!G133)</f>
        <v>0.81572685147069501</v>
      </c>
      <c r="H133" s="112">
        <f>IF(RES_hhdet_tes!H133=0,"",RES_hhdet_tes!H133/RES_hhdet_fec!H133)</f>
        <v>0.81853258807856732</v>
      </c>
      <c r="I133" s="112">
        <f>IF(RES_hhdet_tes!I133=0,"",RES_hhdet_tes!I133/RES_hhdet_fec!I133)</f>
        <v>0.82092599760815343</v>
      </c>
      <c r="J133" s="112">
        <f>IF(RES_hhdet_tes!J133=0,"",RES_hhdet_tes!J133/RES_hhdet_fec!J133)</f>
        <v>0.82528870336090121</v>
      </c>
      <c r="K133" s="112">
        <f>IF(RES_hhdet_tes!K133=0,"",RES_hhdet_tes!K133/RES_hhdet_fec!K133)</f>
        <v>0.83379002327639307</v>
      </c>
      <c r="L133" s="112">
        <f>IF(RES_hhdet_tes!L133=0,"",RES_hhdet_tes!L133/RES_hhdet_fec!L133)</f>
        <v>0.83935382525540347</v>
      </c>
      <c r="M133" s="112">
        <f>IF(RES_hhdet_tes!M133=0,"",RES_hhdet_tes!M133/RES_hhdet_fec!M133)</f>
        <v>0.84346980811757366</v>
      </c>
      <c r="N133" s="112">
        <f>IF(RES_hhdet_tes!N133=0,"",RES_hhdet_tes!N133/RES_hhdet_fec!N133)</f>
        <v>0.84881588215272374</v>
      </c>
      <c r="O133" s="112">
        <f>IF(RES_hhdet_tes!O133=0,"",RES_hhdet_tes!O133/RES_hhdet_fec!O133)</f>
        <v>0.85411899986324913</v>
      </c>
      <c r="P133" s="112">
        <f>IF(RES_hhdet_tes!P133=0,"",RES_hhdet_tes!P133/RES_hhdet_fec!P133)</f>
        <v>0.8561255250656794</v>
      </c>
      <c r="Q133" s="112">
        <f>IF(RES_hhdet_tes!Q133=0,"",RES_hhdet_tes!Q133/RES_hhdet_fec!Q133)</f>
        <v>0.85676023050231198</v>
      </c>
      <c r="R133" s="112">
        <f>IF(RES_hhdet_tes!R133=0,"",RES_hhdet_tes!R133/RES_hhdet_fec!R133)</f>
        <v>0.85740961638312263</v>
      </c>
      <c r="S133" s="112">
        <f>IF(RES_hhdet_tes!S133=0,"",RES_hhdet_tes!S133/RES_hhdet_fec!S133)</f>
        <v>0.8593588781980569</v>
      </c>
      <c r="T133" s="112">
        <f>IF(RES_hhdet_tes!T133=0,"",RES_hhdet_tes!T133/RES_hhdet_fec!T133)</f>
        <v>0.86577047119029305</v>
      </c>
      <c r="U133" s="112">
        <f>IF(RES_hhdet_tes!U133=0,"",RES_hhdet_tes!U133/RES_hhdet_fec!U133)</f>
        <v>0.87343439567167291</v>
      </c>
      <c r="V133" s="112">
        <f>IF(RES_hhdet_tes!V133=0,"",RES_hhdet_tes!V133/RES_hhdet_fec!V133)</f>
        <v>0.8782477562101445</v>
      </c>
      <c r="W133" s="112">
        <f>IF(RES_hhdet_tes!W133=0,"",RES_hhdet_tes!W133/RES_hhdet_fec!W133)</f>
        <v>0.88408117577344181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0.65398937739970076</v>
      </c>
      <c r="C135" s="112">
        <f>IF(RES_hhdet_tes!C135=0,"",RES_hhdet_tes!C135/RES_hhdet_fec!C135)</f>
        <v>0.65738975072436923</v>
      </c>
      <c r="D135" s="112">
        <f>IF(RES_hhdet_tes!D135=0,"",RES_hhdet_tes!D135/RES_hhdet_fec!D135)</f>
        <v>0.66064906041448279</v>
      </c>
      <c r="E135" s="112">
        <f>IF(RES_hhdet_tes!E135=0,"",RES_hhdet_tes!E135/RES_hhdet_fec!E135)</f>
        <v>0.66435547191060762</v>
      </c>
      <c r="F135" s="112">
        <f>IF(RES_hhdet_tes!F135=0,"",RES_hhdet_tes!F135/RES_hhdet_fec!F135)</f>
        <v>0.66897162208991834</v>
      </c>
      <c r="G135" s="112">
        <f>IF(RES_hhdet_tes!G135=0,"",RES_hhdet_tes!G135/RES_hhdet_fec!G135)</f>
        <v>0.67376359698740684</v>
      </c>
      <c r="H135" s="112">
        <f>IF(RES_hhdet_tes!H135=0,"",RES_hhdet_tes!H135/RES_hhdet_fec!H135)</f>
        <v>0.67917289837642725</v>
      </c>
      <c r="I135" s="112">
        <f>IF(RES_hhdet_tes!I135=0,"",RES_hhdet_tes!I135/RES_hhdet_fec!I135)</f>
        <v>0.68173215717321989</v>
      </c>
      <c r="J135" s="112">
        <f>IF(RES_hhdet_tes!J135=0,"",RES_hhdet_tes!J135/RES_hhdet_fec!J135)</f>
        <v>0.68262659216485677</v>
      </c>
      <c r="K135" s="112">
        <f>IF(RES_hhdet_tes!K135=0,"",RES_hhdet_tes!K135/RES_hhdet_fec!K135)</f>
        <v>0.68390494303532501</v>
      </c>
      <c r="L135" s="112">
        <f>IF(RES_hhdet_tes!L135=0,"",RES_hhdet_tes!L135/RES_hhdet_fec!L135)</f>
        <v>0.68538907610180222</v>
      </c>
      <c r="M135" s="112">
        <f>IF(RES_hhdet_tes!M135=0,"",RES_hhdet_tes!M135/RES_hhdet_fec!M135)</f>
        <v>0.68654290001143781</v>
      </c>
      <c r="N135" s="112">
        <f>IF(RES_hhdet_tes!N135=0,"",RES_hhdet_tes!N135/RES_hhdet_fec!N135)</f>
        <v>0.68761078590545155</v>
      </c>
      <c r="O135" s="112">
        <f>IF(RES_hhdet_tes!O135=0,"",RES_hhdet_tes!O135/RES_hhdet_fec!O135)</f>
        <v>0.68926503226757441</v>
      </c>
      <c r="P135" s="112">
        <f>IF(RES_hhdet_tes!P135=0,"",RES_hhdet_tes!P135/RES_hhdet_fec!P135)</f>
        <v>0.69052664330501479</v>
      </c>
      <c r="Q135" s="112">
        <f>IF(RES_hhdet_tes!Q135=0,"",RES_hhdet_tes!Q135/RES_hhdet_fec!Q135)</f>
        <v>0.707817496842292</v>
      </c>
      <c r="R135" s="112">
        <f>IF(RES_hhdet_tes!R135=0,"",RES_hhdet_tes!R135/RES_hhdet_fec!R135)</f>
        <v>0.72786118304272318</v>
      </c>
      <c r="S135" s="112">
        <f>IF(RES_hhdet_tes!S135=0,"",RES_hhdet_tes!S135/RES_hhdet_fec!S135)</f>
        <v>0.73910993511492173</v>
      </c>
      <c r="T135" s="112">
        <f>IF(RES_hhdet_tes!T135=0,"",RES_hhdet_tes!T135/RES_hhdet_fec!T135)</f>
        <v>0.74676620975970676</v>
      </c>
      <c r="U135" s="112">
        <f>IF(RES_hhdet_tes!U135=0,"",RES_hhdet_tes!U135/RES_hhdet_fec!U135)</f>
        <v>0.75066047661365498</v>
      </c>
      <c r="V135" s="112">
        <f>IF(RES_hhdet_tes!V135=0,"",RES_hhdet_tes!V135/RES_hhdet_fec!V135)</f>
        <v>0.75596021380485368</v>
      </c>
      <c r="W135" s="112">
        <f>IF(RES_hhdet_tes!W135=0,"",RES_hhdet_tes!W135/RES_hhdet_fec!W135)</f>
        <v>0.75625598870665356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0.84752446916405433</v>
      </c>
      <c r="C136" s="113">
        <f>IF(RES_hhdet_tes!C136=0,"",RES_hhdet_tes!C136/RES_hhdet_fec!C136)</f>
        <v>0.85283469518140353</v>
      </c>
      <c r="D136" s="113">
        <f>IF(RES_hhdet_tes!D136=0,"",RES_hhdet_tes!D136/RES_hhdet_fec!D136)</f>
        <v>0.83976196013108939</v>
      </c>
      <c r="E136" s="113">
        <f>IF(RES_hhdet_tes!E136=0,"",RES_hhdet_tes!E136/RES_hhdet_fec!E136)</f>
        <v>0.81132758523595272</v>
      </c>
      <c r="F136" s="113">
        <f>IF(RES_hhdet_tes!F136=0,"",RES_hhdet_tes!F136/RES_hhdet_fec!F136)</f>
        <v>0.80641791154707565</v>
      </c>
      <c r="G136" s="113">
        <f>IF(RES_hhdet_tes!G136=0,"",RES_hhdet_tes!G136/RES_hhdet_fec!G136)</f>
        <v>0.82907843424220029</v>
      </c>
      <c r="H136" s="113">
        <f>IF(RES_hhdet_tes!H136=0,"",RES_hhdet_tes!H136/RES_hhdet_fec!H136)</f>
        <v>0.82839876194277329</v>
      </c>
      <c r="I136" s="113">
        <f>IF(RES_hhdet_tes!I136=0,"",RES_hhdet_tes!I136/RES_hhdet_fec!I136)</f>
        <v>0.85505701483417562</v>
      </c>
      <c r="J136" s="113">
        <f>IF(RES_hhdet_tes!J136=0,"",RES_hhdet_tes!J136/RES_hhdet_fec!J136)</f>
        <v>0.85339238567384512</v>
      </c>
      <c r="K136" s="113">
        <f>IF(RES_hhdet_tes!K136=0,"",RES_hhdet_tes!K136/RES_hhdet_fec!K136)</f>
        <v>0.85826931583559174</v>
      </c>
      <c r="L136" s="113">
        <f>IF(RES_hhdet_tes!L136=0,"",RES_hhdet_tes!L136/RES_hhdet_fec!L136)</f>
        <v>0.86312845897264767</v>
      </c>
      <c r="M136" s="113">
        <f>IF(RES_hhdet_tes!M136=0,"",RES_hhdet_tes!M136/RES_hhdet_fec!M136)</f>
        <v>0.86076284878664155</v>
      </c>
      <c r="N136" s="113">
        <f>IF(RES_hhdet_tes!N136=0,"",RES_hhdet_tes!N136/RES_hhdet_fec!N136)</f>
        <v>0.86315247974930209</v>
      </c>
      <c r="O136" s="113">
        <f>IF(RES_hhdet_tes!O136=0,"",RES_hhdet_tes!O136/RES_hhdet_fec!O136)</f>
        <v>0.86411923937208335</v>
      </c>
      <c r="P136" s="113">
        <f>IF(RES_hhdet_tes!P136=0,"",RES_hhdet_tes!P136/RES_hhdet_fec!P136)</f>
        <v>0.85905820187369764</v>
      </c>
      <c r="Q136" s="113">
        <f>IF(RES_hhdet_tes!Q136=0,"",RES_hhdet_tes!Q136/RES_hhdet_fec!Q136)</f>
        <v>0.86796110993820996</v>
      </c>
      <c r="R136" s="113">
        <f>IF(RES_hhdet_tes!R136=0,"",RES_hhdet_tes!R136/RES_hhdet_fec!R136)</f>
        <v>0.88105562753253497</v>
      </c>
      <c r="S136" s="113">
        <f>IF(RES_hhdet_tes!S136=0,"",RES_hhdet_tes!S136/RES_hhdet_fec!S136)</f>
        <v>0.88836079221677133</v>
      </c>
      <c r="T136" s="113">
        <f>IF(RES_hhdet_tes!T136=0,"",RES_hhdet_tes!T136/RES_hhdet_fec!T136)</f>
        <v>0.89150351604451106</v>
      </c>
      <c r="U136" s="113">
        <f>IF(RES_hhdet_tes!U136=0,"",RES_hhdet_tes!U136/RES_hhdet_fec!U136)</f>
        <v>0.89866588770073497</v>
      </c>
      <c r="V136" s="113">
        <f>IF(RES_hhdet_tes!V136=0,"",RES_hhdet_tes!V136/RES_hhdet_fec!V136)</f>
        <v>0.90073333365090424</v>
      </c>
      <c r="W136" s="113">
        <f>IF(RES_hhdet_tes!W136=0,"",RES_hhdet_tes!W136/RES_hhdet_fec!W136)</f>
        <v>0.8965288736827306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0.65398937739970076</v>
      </c>
      <c r="C137" s="111">
        <f>IF(RES_hhdet_tes!C137=0,"",RES_hhdet_tes!C137/RES_hhdet_fec!C137)</f>
        <v>0.65807292077412383</v>
      </c>
      <c r="D137" s="111">
        <f>IF(RES_hhdet_tes!D137=0,"",RES_hhdet_tes!D137/RES_hhdet_fec!D137)</f>
        <v>0.66158372595184578</v>
      </c>
      <c r="E137" s="111">
        <f>IF(RES_hhdet_tes!E137=0,"",RES_hhdet_tes!E137/RES_hhdet_fec!E137)</f>
        <v>0.66548983511035298</v>
      </c>
      <c r="F137" s="111">
        <f>IF(RES_hhdet_tes!F137=0,"",RES_hhdet_tes!F137/RES_hhdet_fec!F137)</f>
        <v>0.66980680081945809</v>
      </c>
      <c r="G137" s="111">
        <f>IF(RES_hhdet_tes!G137=0,"",RES_hhdet_tes!G137/RES_hhdet_fec!G137)</f>
        <v>0.67431881637787239</v>
      </c>
      <c r="H137" s="111">
        <f>IF(RES_hhdet_tes!H137=0,"",RES_hhdet_tes!H137/RES_hhdet_fec!H137)</f>
        <v>0.6791126975435805</v>
      </c>
      <c r="I137" s="111">
        <f>IF(RES_hhdet_tes!I137=0,"",RES_hhdet_tes!I137/RES_hhdet_fec!I137)</f>
        <v>0.68161462532641381</v>
      </c>
      <c r="J137" s="111">
        <f>IF(RES_hhdet_tes!J137=0,"",RES_hhdet_tes!J137/RES_hhdet_fec!J137)</f>
        <v>0.68254199386944403</v>
      </c>
      <c r="K137" s="111">
        <f>IF(RES_hhdet_tes!K137=0,"",RES_hhdet_tes!K137/RES_hhdet_fec!K137)</f>
        <v>0.68474670356554945</v>
      </c>
      <c r="L137" s="111">
        <f>IF(RES_hhdet_tes!L137=0,"",RES_hhdet_tes!L137/RES_hhdet_fec!L137)</f>
        <v>0.68628072144197372</v>
      </c>
      <c r="M137" s="111">
        <f>IF(RES_hhdet_tes!M137=0,"",RES_hhdet_tes!M137/RES_hhdet_fec!M137)</f>
        <v>0.68760371137626497</v>
      </c>
      <c r="N137" s="111">
        <f>IF(RES_hhdet_tes!N137=0,"",RES_hhdet_tes!N137/RES_hhdet_fec!N137)</f>
        <v>0.68854981172532492</v>
      </c>
      <c r="O137" s="111">
        <f>IF(RES_hhdet_tes!O137=0,"",RES_hhdet_tes!O137/RES_hhdet_fec!O137)</f>
        <v>0.68974542294119456</v>
      </c>
      <c r="P137" s="111">
        <f>IF(RES_hhdet_tes!P137=0,"",RES_hhdet_tes!P137/RES_hhdet_fec!P137)</f>
        <v>0.69063891404283273</v>
      </c>
      <c r="Q137" s="111">
        <f>IF(RES_hhdet_tes!Q137=0,"",RES_hhdet_tes!Q137/RES_hhdet_fec!Q137)</f>
        <v>0.70365346399231343</v>
      </c>
      <c r="R137" s="111">
        <f>IF(RES_hhdet_tes!R137=0,"",RES_hhdet_tes!R137/RES_hhdet_fec!R137)</f>
        <v>0.72423288209602199</v>
      </c>
      <c r="S137" s="111">
        <f>IF(RES_hhdet_tes!S137=0,"",RES_hhdet_tes!S137/RES_hhdet_fec!S137)</f>
        <v>0.73926038519825032</v>
      </c>
      <c r="T137" s="111">
        <f>IF(RES_hhdet_tes!T137=0,"",RES_hhdet_tes!T137/RES_hhdet_fec!T137)</f>
        <v>0.74767976680622494</v>
      </c>
      <c r="U137" s="111">
        <f>IF(RES_hhdet_tes!U137=0,"",RES_hhdet_tes!U137/RES_hhdet_fec!U137)</f>
        <v>0.75104893126256722</v>
      </c>
      <c r="V137" s="111">
        <f>IF(RES_hhdet_tes!V137=0,"",RES_hhdet_tes!V137/RES_hhdet_fec!V137)</f>
        <v>0.75603497882775039</v>
      </c>
      <c r="W137" s="111">
        <f>IF(RES_hhdet_tes!W137=0,"",RES_hhdet_tes!W137/RES_hhdet_fec!W137)</f>
        <v>0.756255988706654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0.68273940276447898</v>
      </c>
      <c r="C139" s="124">
        <f>IF(RES_hhdet_tes!C139=0,"",RES_hhdet_tes!C139/RES_hhdet_fec!C139)</f>
        <v>0.68923033069581463</v>
      </c>
      <c r="D139" s="124">
        <f>IF(RES_hhdet_tes!D139=0,"",RES_hhdet_tes!D139/RES_hhdet_fec!D139)</f>
        <v>0.67615646639879445</v>
      </c>
      <c r="E139" s="124">
        <f>IF(RES_hhdet_tes!E139=0,"",RES_hhdet_tes!E139/RES_hhdet_fec!E139)</f>
        <v>0.70629411154761379</v>
      </c>
      <c r="F139" s="124">
        <f>IF(RES_hhdet_tes!F139=0,"",RES_hhdet_tes!F139/RES_hhdet_fec!F139)</f>
        <v>0.70833415872848182</v>
      </c>
      <c r="G139" s="124">
        <f>IF(RES_hhdet_tes!G139=0,"",RES_hhdet_tes!G139/RES_hhdet_fec!G139)</f>
        <v>0.70182352506558221</v>
      </c>
      <c r="H139" s="124">
        <f>IF(RES_hhdet_tes!H139=0,"",RES_hhdet_tes!H139/RES_hhdet_fec!H139)</f>
        <v>0.71066117657619887</v>
      </c>
      <c r="I139" s="124">
        <f>IF(RES_hhdet_tes!I139=0,"",RES_hhdet_tes!I139/RES_hhdet_fec!I139)</f>
        <v>0.71285460258390654</v>
      </c>
      <c r="J139" s="124">
        <f>IF(RES_hhdet_tes!J139=0,"",RES_hhdet_tes!J139/RES_hhdet_fec!J139)</f>
        <v>0.71942077630856316</v>
      </c>
      <c r="K139" s="124">
        <f>IF(RES_hhdet_tes!K139=0,"",RES_hhdet_tes!K139/RES_hhdet_fec!K139)</f>
        <v>0.70215354905361838</v>
      </c>
      <c r="L139" s="124">
        <f>IF(RES_hhdet_tes!L139=0,"",RES_hhdet_tes!L139/RES_hhdet_fec!L139)</f>
        <v>0.70263038812646927</v>
      </c>
      <c r="M139" s="124">
        <f>IF(RES_hhdet_tes!M139=0,"",RES_hhdet_tes!M139/RES_hhdet_fec!M139)</f>
        <v>0.70637916245479782</v>
      </c>
      <c r="N139" s="124">
        <f>IF(RES_hhdet_tes!N139=0,"",RES_hhdet_tes!N139/RES_hhdet_fec!N139)</f>
        <v>0.70849731979981001</v>
      </c>
      <c r="O139" s="124">
        <f>IF(RES_hhdet_tes!O139=0,"",RES_hhdet_tes!O139/RES_hhdet_fec!O139)</f>
        <v>0.71261389937466901</v>
      </c>
      <c r="P139" s="124">
        <f>IF(RES_hhdet_tes!P139=0,"",RES_hhdet_tes!P139/RES_hhdet_fec!P139)</f>
        <v>0.71683809375864105</v>
      </c>
      <c r="Q139" s="124">
        <f>IF(RES_hhdet_tes!Q139=0,"",RES_hhdet_tes!Q139/RES_hhdet_fec!Q139)</f>
        <v>0.72352207193818896</v>
      </c>
      <c r="R139" s="124">
        <f>IF(RES_hhdet_tes!R139=0,"",RES_hhdet_tes!R139/RES_hhdet_fec!R139)</f>
        <v>0.72970683815512971</v>
      </c>
      <c r="S139" s="124">
        <f>IF(RES_hhdet_tes!S139=0,"",RES_hhdet_tes!S139/RES_hhdet_fec!S139)</f>
        <v>0.73609454397555552</v>
      </c>
      <c r="T139" s="124">
        <f>IF(RES_hhdet_tes!T139=0,"",RES_hhdet_tes!T139/RES_hhdet_fec!T139)</f>
        <v>0.74367058762074578</v>
      </c>
      <c r="U139" s="124">
        <f>IF(RES_hhdet_tes!U139=0,"",RES_hhdet_tes!U139/RES_hhdet_fec!U139)</f>
        <v>0.75303334381624865</v>
      </c>
      <c r="V139" s="124">
        <f>IF(RES_hhdet_tes!V139=0,"",RES_hhdet_tes!V139/RES_hhdet_fec!V139)</f>
        <v>0.75751950096395848</v>
      </c>
      <c r="W139" s="124">
        <f>IF(RES_hhdet_tes!W139=0,"",RES_hhdet_tes!W139/RES_hhdet_fec!W139)</f>
        <v>0.7688696958110689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0.61313370421011459</v>
      </c>
      <c r="C140" s="111">
        <f>IF(RES_hhdet_tes!C140=0,"",RES_hhdet_tes!C140/RES_hhdet_fec!C140)</f>
        <v>0.61404847228019854</v>
      </c>
      <c r="D140" s="111">
        <f>IF(RES_hhdet_tes!D140=0,"",RES_hhdet_tes!D140/RES_hhdet_fec!D140)</f>
        <v>0.61487584246507299</v>
      </c>
      <c r="E140" s="111">
        <f>IF(RES_hhdet_tes!E140=0,"",RES_hhdet_tes!E140/RES_hhdet_fec!E140)</f>
        <v>0.61578809167431914</v>
      </c>
      <c r="F140" s="111">
        <f>IF(RES_hhdet_tes!F140=0,"",RES_hhdet_tes!F140/RES_hhdet_fec!F140)</f>
        <v>0.61694277558659161</v>
      </c>
      <c r="G140" s="111">
        <f>IF(RES_hhdet_tes!G140=0,"",RES_hhdet_tes!G140/RES_hhdet_fec!G140)</f>
        <v>0.61835005688943345</v>
      </c>
      <c r="H140" s="111">
        <f>IF(RES_hhdet_tes!H140=0,"",RES_hhdet_tes!H140/RES_hhdet_fec!H140)</f>
        <v>0.61986214702925313</v>
      </c>
      <c r="I140" s="111">
        <f>IF(RES_hhdet_tes!I140=0,"",RES_hhdet_tes!I140/RES_hhdet_fec!I140)</f>
        <v>0.62059434065216945</v>
      </c>
      <c r="J140" s="111">
        <f>IF(RES_hhdet_tes!J140=0,"",RES_hhdet_tes!J140/RES_hhdet_fec!J140)</f>
        <v>0.6208141852904504</v>
      </c>
      <c r="K140" s="111">
        <f>IF(RES_hhdet_tes!K140=0,"",RES_hhdet_tes!K140/RES_hhdet_fec!K140)</f>
        <v>0.62114764923735677</v>
      </c>
      <c r="L140" s="111">
        <f>IF(RES_hhdet_tes!L140=0,"",RES_hhdet_tes!L140/RES_hhdet_fec!L140)</f>
        <v>0.62139676300508961</v>
      </c>
      <c r="M140" s="111">
        <f>IF(RES_hhdet_tes!M140=0,"",RES_hhdet_tes!M140/RES_hhdet_fec!M140)</f>
        <v>0.62160800780002767</v>
      </c>
      <c r="N140" s="111">
        <f>IF(RES_hhdet_tes!N140=0,"",RES_hhdet_tes!N140/RES_hhdet_fec!N140)</f>
        <v>0.62180122917499525</v>
      </c>
      <c r="O140" s="111">
        <f>IF(RES_hhdet_tes!O140=0,"",RES_hhdet_tes!O140/RES_hhdet_fec!O140)</f>
        <v>0.62197701208378886</v>
      </c>
      <c r="P140" s="111">
        <f>IF(RES_hhdet_tes!P140=0,"",RES_hhdet_tes!P140/RES_hhdet_fec!P140)</f>
        <v>0.62206484319928845</v>
      </c>
      <c r="Q140" s="111">
        <f>IF(RES_hhdet_tes!Q140=0,"",RES_hhdet_tes!Q140/RES_hhdet_fec!Q140)</f>
        <v>0.6221443078237413</v>
      </c>
      <c r="R140" s="111">
        <f>IF(RES_hhdet_tes!R140=0,"",RES_hhdet_tes!R140/RES_hhdet_fec!R140)</f>
        <v>0.62236489613132129</v>
      </c>
      <c r="S140" s="111">
        <f>IF(RES_hhdet_tes!S140=0,"",RES_hhdet_tes!S140/RES_hhdet_fec!S140)</f>
        <v>0.62285012056136646</v>
      </c>
      <c r="T140" s="111">
        <f>IF(RES_hhdet_tes!T140=0,"",RES_hhdet_tes!T140/RES_hhdet_fec!T140)</f>
        <v>0.62345840873561831</v>
      </c>
      <c r="U140" s="111">
        <f>IF(RES_hhdet_tes!U140=0,"",RES_hhdet_tes!U140/RES_hhdet_fec!U140)</f>
        <v>0.62416360566266682</v>
      </c>
      <c r="V140" s="111">
        <f>IF(RES_hhdet_tes!V140=0,"",RES_hhdet_tes!V140/RES_hhdet_fec!V140)</f>
        <v>0.62510935284167268</v>
      </c>
      <c r="W140" s="111">
        <f>IF(RES_hhdet_tes!W140=0,"",RES_hhdet_tes!W140/RES_hhdet_fec!W140)</f>
        <v>0.62620899343175818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0.75586009570239854</v>
      </c>
      <c r="C141" s="45">
        <f>IF(RES_hhdet_tes!C141=0,"",RES_hhdet_tes!C141/RES_hhdet_fec!C141)</f>
        <v>0.75822764639004825</v>
      </c>
      <c r="D141" s="45">
        <f>IF(RES_hhdet_tes!D141=0,"",RES_hhdet_tes!D141/RES_hhdet_fec!D141)</f>
        <v>0.76062971997998463</v>
      </c>
      <c r="E141" s="45">
        <f>IF(RES_hhdet_tes!E141=0,"",RES_hhdet_tes!E141/RES_hhdet_fec!E141)</f>
        <v>0.76339896863139145</v>
      </c>
      <c r="F141" s="45">
        <f>IF(RES_hhdet_tes!F141=0,"",RES_hhdet_tes!F141/RES_hhdet_fec!F141)</f>
        <v>0.76668447250191862</v>
      </c>
      <c r="G141" s="45">
        <f>IF(RES_hhdet_tes!G141=0,"",RES_hhdet_tes!G141/RES_hhdet_fec!G141)</f>
        <v>0.76982368833539072</v>
      </c>
      <c r="H141" s="45">
        <f>IF(RES_hhdet_tes!H141=0,"",RES_hhdet_tes!H141/RES_hhdet_fec!H141)</f>
        <v>0.7734863783678797</v>
      </c>
      <c r="I141" s="45">
        <f>IF(RES_hhdet_tes!I141=0,"",RES_hhdet_tes!I141/RES_hhdet_fec!I141)</f>
        <v>0.77532114692740528</v>
      </c>
      <c r="J141" s="45">
        <f>IF(RES_hhdet_tes!J141=0,"",RES_hhdet_tes!J141/RES_hhdet_fec!J141)</f>
        <v>0.77640387427932422</v>
      </c>
      <c r="K141" s="45">
        <f>IF(RES_hhdet_tes!K141=0,"",RES_hhdet_tes!K141/RES_hhdet_fec!K141)</f>
        <v>0.77780988184527622</v>
      </c>
      <c r="L141" s="45">
        <f>IF(RES_hhdet_tes!L141=0,"",RES_hhdet_tes!L141/RES_hhdet_fec!L141)</f>
        <v>0.77957324391310179</v>
      </c>
      <c r="M141" s="45">
        <f>IF(RES_hhdet_tes!M141=0,"",RES_hhdet_tes!M141/RES_hhdet_fec!M141)</f>
        <v>0.78156415344548724</v>
      </c>
      <c r="N141" s="45">
        <f>IF(RES_hhdet_tes!N141=0,"",RES_hhdet_tes!N141/RES_hhdet_fec!N141)</f>
        <v>0.78438170111550687</v>
      </c>
      <c r="O141" s="45">
        <f>IF(RES_hhdet_tes!O141=0,"",RES_hhdet_tes!O141/RES_hhdet_fec!O141)</f>
        <v>0.78770658050445663</v>
      </c>
      <c r="P141" s="45">
        <f>IF(RES_hhdet_tes!P141=0,"",RES_hhdet_tes!P141/RES_hhdet_fec!P141)</f>
        <v>0.79061952698366356</v>
      </c>
      <c r="Q141" s="45">
        <f>IF(RES_hhdet_tes!Q141=0,"",RES_hhdet_tes!Q141/RES_hhdet_fec!Q141)</f>
        <v>0.79518914298292975</v>
      </c>
      <c r="R141" s="45">
        <f>IF(RES_hhdet_tes!R141=0,"",RES_hhdet_tes!R141/RES_hhdet_fec!R141)</f>
        <v>0.80157221498241038</v>
      </c>
      <c r="S141" s="45">
        <f>IF(RES_hhdet_tes!S141=0,"",RES_hhdet_tes!S141/RES_hhdet_fec!S141)</f>
        <v>0.8091938938673412</v>
      </c>
      <c r="T141" s="45">
        <f>IF(RES_hhdet_tes!T141=0,"",RES_hhdet_tes!T141/RES_hhdet_fec!T141)</f>
        <v>0.8187400833540347</v>
      </c>
      <c r="U141" s="45">
        <f>IF(RES_hhdet_tes!U141=0,"",RES_hhdet_tes!U141/RES_hhdet_fec!U141)</f>
        <v>0.82941512082279134</v>
      </c>
      <c r="V141" s="45">
        <f>IF(RES_hhdet_tes!V141=0,"",RES_hhdet_tes!V141/RES_hhdet_fec!V141)</f>
        <v>0.84088174782619896</v>
      </c>
      <c r="W141" s="45">
        <f>IF(RES_hhdet_tes!W141=0,"",RES_hhdet_tes!W141/RES_hhdet_fec!W141)</f>
        <v>0.85236052459931078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1.1107386041574632</v>
      </c>
      <c r="C143" s="119">
        <f>IF(RES_hhdet_tes!C143=0,"",RES_hhdet_tes!C143/RES_hhdet_fec!C143)</f>
        <v>1.1360805827767608</v>
      </c>
      <c r="D143" s="119">
        <f>IF(RES_hhdet_tes!D143=0,"",RES_hhdet_tes!D143/RES_hhdet_fec!D143)</f>
        <v>1.1306198863690546</v>
      </c>
      <c r="E143" s="119">
        <f>IF(RES_hhdet_tes!E143=0,"",RES_hhdet_tes!E143/RES_hhdet_fec!E143)</f>
        <v>1.1656134333219268</v>
      </c>
      <c r="F143" s="119">
        <f>IF(RES_hhdet_tes!F143=0,"",RES_hhdet_tes!F143/RES_hhdet_fec!F143)</f>
        <v>1.2158300506205058</v>
      </c>
      <c r="G143" s="119">
        <f>IF(RES_hhdet_tes!G143=0,"",RES_hhdet_tes!G143/RES_hhdet_fec!G143)</f>
        <v>1.289049229077015</v>
      </c>
      <c r="H143" s="119">
        <f>IF(RES_hhdet_tes!H143=0,"",RES_hhdet_tes!H143/RES_hhdet_fec!H143)</f>
        <v>1.3255143712483031</v>
      </c>
      <c r="I143" s="119">
        <f>IF(RES_hhdet_tes!I143=0,"",RES_hhdet_tes!I143/RES_hhdet_fec!I143)</f>
        <v>1.3783640849247043</v>
      </c>
      <c r="J143" s="119">
        <f>IF(RES_hhdet_tes!J143=0,"",RES_hhdet_tes!J143/RES_hhdet_fec!J143)</f>
        <v>1.420177810550906</v>
      </c>
      <c r="K143" s="119">
        <f>IF(RES_hhdet_tes!K143=0,"",RES_hhdet_tes!K143/RES_hhdet_fec!K143)</f>
        <v>1.4741141755662219</v>
      </c>
      <c r="L143" s="119">
        <f>IF(RES_hhdet_tes!L143=0,"",RES_hhdet_tes!L143/RES_hhdet_fec!L143)</f>
        <v>1.5474277365099318</v>
      </c>
      <c r="M143" s="119">
        <f>IF(RES_hhdet_tes!M143=0,"",RES_hhdet_tes!M143/RES_hhdet_fec!M143)</f>
        <v>1.5656880057472233</v>
      </c>
      <c r="N143" s="119">
        <f>IF(RES_hhdet_tes!N143=0,"",RES_hhdet_tes!N143/RES_hhdet_fec!N143)</f>
        <v>1.6865828053499969</v>
      </c>
      <c r="O143" s="119">
        <f>IF(RES_hhdet_tes!O143=0,"",RES_hhdet_tes!O143/RES_hhdet_fec!O143)</f>
        <v>1.7274342872549604</v>
      </c>
      <c r="P143" s="119">
        <f>IF(RES_hhdet_tes!P143=0,"",RES_hhdet_tes!P143/RES_hhdet_fec!P143)</f>
        <v>1.6668027978224649</v>
      </c>
      <c r="Q143" s="119">
        <f>IF(RES_hhdet_tes!Q143=0,"",RES_hhdet_tes!Q143/RES_hhdet_fec!Q143)</f>
        <v>1.8073131992232263</v>
      </c>
      <c r="R143" s="119">
        <f>IF(RES_hhdet_tes!R143=0,"",RES_hhdet_tes!R143/RES_hhdet_fec!R143)</f>
        <v>1.8498102899025333</v>
      </c>
      <c r="S143" s="119">
        <f>IF(RES_hhdet_tes!S143=0,"",RES_hhdet_tes!S143/RES_hhdet_fec!S143)</f>
        <v>1.8817764690117655</v>
      </c>
      <c r="T143" s="119">
        <f>IF(RES_hhdet_tes!T143=0,"",RES_hhdet_tes!T143/RES_hhdet_fec!T143)</f>
        <v>1.879152885619511</v>
      </c>
      <c r="U143" s="119">
        <f>IF(RES_hhdet_tes!U143=0,"",RES_hhdet_tes!U143/RES_hhdet_fec!U143)</f>
        <v>1.9176178107015696</v>
      </c>
      <c r="V143" s="119">
        <f>IF(RES_hhdet_tes!V143=0,"",RES_hhdet_tes!V143/RES_hhdet_fec!V143)</f>
        <v>1.9598738640186495</v>
      </c>
      <c r="W143" s="119">
        <f>IF(RES_hhdet_tes!W143=0,"",RES_hhdet_tes!W143/RES_hhdet_fec!W143)</f>
        <v>2.0925898599071506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1.3448532591832631</v>
      </c>
      <c r="C144" s="124">
        <f>IF(RES_hhdet_tes!C144=0,"",RES_hhdet_tes!C144/RES_hhdet_fec!C144)</f>
        <v>1.3593449007924869</v>
      </c>
      <c r="D144" s="124">
        <f>IF(RES_hhdet_tes!D144=0,"",RES_hhdet_tes!D144/RES_hhdet_fec!D144)</f>
        <v>1.3978138454683753</v>
      </c>
      <c r="E144" s="124">
        <f>IF(RES_hhdet_tes!E144=0,"",RES_hhdet_tes!E144/RES_hhdet_fec!E144)</f>
        <v>1.4592612319235601</v>
      </c>
      <c r="F144" s="124">
        <f>IF(RES_hhdet_tes!F144=0,"",RES_hhdet_tes!F144/RES_hhdet_fec!F144)</f>
        <v>1.5521498731332151</v>
      </c>
      <c r="G144" s="124">
        <f>IF(RES_hhdet_tes!G144=0,"",RES_hhdet_tes!G144/RES_hhdet_fec!G144)</f>
        <v>1.6524586440555462</v>
      </c>
      <c r="H144" s="124">
        <f>IF(RES_hhdet_tes!H144=0,"",RES_hhdet_tes!H144/RES_hhdet_fec!H144)</f>
        <v>1.7574245578461156</v>
      </c>
      <c r="I144" s="124">
        <f>IF(RES_hhdet_tes!I144=0,"",RES_hhdet_tes!I144/RES_hhdet_fec!I144)</f>
        <v>1.8572734931780552</v>
      </c>
      <c r="J144" s="124">
        <f>IF(RES_hhdet_tes!J144=0,"",RES_hhdet_tes!J144/RES_hhdet_fec!J144)</f>
        <v>1.9605663161377718</v>
      </c>
      <c r="K144" s="124">
        <f>IF(RES_hhdet_tes!K144=0,"",RES_hhdet_tes!K144/RES_hhdet_fec!K144)</f>
        <v>2.067236943401876</v>
      </c>
      <c r="L144" s="124">
        <f>IF(RES_hhdet_tes!L144=0,"",RES_hhdet_tes!L144/RES_hhdet_fec!L144)</f>
        <v>2.1911220088683749</v>
      </c>
      <c r="M144" s="124">
        <f>IF(RES_hhdet_tes!M144=0,"",RES_hhdet_tes!M144/RES_hhdet_fec!M144)</f>
        <v>2.3300265149534938</v>
      </c>
      <c r="N144" s="124">
        <f>IF(RES_hhdet_tes!N144=0,"",RES_hhdet_tes!N144/RES_hhdet_fec!N144)</f>
        <v>2.4828581643567365</v>
      </c>
      <c r="O144" s="124">
        <f>IF(RES_hhdet_tes!O144=0,"",RES_hhdet_tes!O144/RES_hhdet_fec!O144)</f>
        <v>2.6191355563984309</v>
      </c>
      <c r="P144" s="124">
        <f>IF(RES_hhdet_tes!P144=0,"",RES_hhdet_tes!P144/RES_hhdet_fec!P144)</f>
        <v>2.7374827039175109</v>
      </c>
      <c r="Q144" s="124">
        <f>IF(RES_hhdet_tes!Q144=0,"",RES_hhdet_tes!Q144/RES_hhdet_fec!Q144)</f>
        <v>2.8438179804179775</v>
      </c>
      <c r="R144" s="124">
        <f>IF(RES_hhdet_tes!R144=0,"",RES_hhdet_tes!R144/RES_hhdet_fec!R144)</f>
        <v>2.9407506625627846</v>
      </c>
      <c r="S144" s="124">
        <f>IF(RES_hhdet_tes!S144=0,"",RES_hhdet_tes!S144/RES_hhdet_fec!S144)</f>
        <v>3.0291045121578666</v>
      </c>
      <c r="T144" s="124">
        <f>IF(RES_hhdet_tes!T144=0,"",RES_hhdet_tes!T144/RES_hhdet_fec!T144)</f>
        <v>3.1171922869686028</v>
      </c>
      <c r="U144" s="124">
        <f>IF(RES_hhdet_tes!U144=0,"",RES_hhdet_tes!U144/RES_hhdet_fec!U144)</f>
        <v>3.1978540674241289</v>
      </c>
      <c r="V144" s="124">
        <f>IF(RES_hhdet_tes!V144=0,"",RES_hhdet_tes!V144/RES_hhdet_fec!V144)</f>
        <v>3.2820045600052761</v>
      </c>
      <c r="W144" s="124">
        <f>IF(RES_hhdet_tes!W144=0,"",RES_hhdet_tes!W144/RES_hhdet_fec!W144)</f>
        <v>3.3500433446398912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1.3448532591832631</v>
      </c>
      <c r="C145" s="111">
        <f>IF(RES_hhdet_tes!C145=0,"",RES_hhdet_tes!C145/RES_hhdet_fec!C145)</f>
        <v>1.3593449007924869</v>
      </c>
      <c r="D145" s="111">
        <f>IF(RES_hhdet_tes!D145=0,"",RES_hhdet_tes!D145/RES_hhdet_fec!D145)</f>
        <v>1.3978138454683753</v>
      </c>
      <c r="E145" s="111">
        <f>IF(RES_hhdet_tes!E145=0,"",RES_hhdet_tes!E145/RES_hhdet_fec!E145)</f>
        <v>1.4592612319235601</v>
      </c>
      <c r="F145" s="111">
        <f>IF(RES_hhdet_tes!F145=0,"",RES_hhdet_tes!F145/RES_hhdet_fec!F145)</f>
        <v>1.5521498731332151</v>
      </c>
      <c r="G145" s="111">
        <f>IF(RES_hhdet_tes!G145=0,"",RES_hhdet_tes!G145/RES_hhdet_fec!G145)</f>
        <v>1.6524586440555462</v>
      </c>
      <c r="H145" s="111">
        <f>IF(RES_hhdet_tes!H145=0,"",RES_hhdet_tes!H145/RES_hhdet_fec!H145)</f>
        <v>1.7574245578461156</v>
      </c>
      <c r="I145" s="111">
        <f>IF(RES_hhdet_tes!I145=0,"",RES_hhdet_tes!I145/RES_hhdet_fec!I145)</f>
        <v>1.8572734931780552</v>
      </c>
      <c r="J145" s="111">
        <f>IF(RES_hhdet_tes!J145=0,"",RES_hhdet_tes!J145/RES_hhdet_fec!J145)</f>
        <v>1.9605663161377718</v>
      </c>
      <c r="K145" s="111">
        <f>IF(RES_hhdet_tes!K145=0,"",RES_hhdet_tes!K145/RES_hhdet_fec!K145)</f>
        <v>2.067236943401876</v>
      </c>
      <c r="L145" s="111">
        <f>IF(RES_hhdet_tes!L145=0,"",RES_hhdet_tes!L145/RES_hhdet_fec!L145)</f>
        <v>2.1911220088683749</v>
      </c>
      <c r="M145" s="111">
        <f>IF(RES_hhdet_tes!M145=0,"",RES_hhdet_tes!M145/RES_hhdet_fec!M145)</f>
        <v>2.3300265149534938</v>
      </c>
      <c r="N145" s="111">
        <f>IF(RES_hhdet_tes!N145=0,"",RES_hhdet_tes!N145/RES_hhdet_fec!N145)</f>
        <v>2.4828581643567365</v>
      </c>
      <c r="O145" s="111">
        <f>IF(RES_hhdet_tes!O145=0,"",RES_hhdet_tes!O145/RES_hhdet_fec!O145)</f>
        <v>2.6191355563984309</v>
      </c>
      <c r="P145" s="111">
        <f>IF(RES_hhdet_tes!P145=0,"",RES_hhdet_tes!P145/RES_hhdet_fec!P145)</f>
        <v>2.7374827039175109</v>
      </c>
      <c r="Q145" s="111">
        <f>IF(RES_hhdet_tes!Q145=0,"",RES_hhdet_tes!Q145/RES_hhdet_fec!Q145)</f>
        <v>2.8438179804179775</v>
      </c>
      <c r="R145" s="111">
        <f>IF(RES_hhdet_tes!R145=0,"",RES_hhdet_tes!R145/RES_hhdet_fec!R145)</f>
        <v>2.9407506625627846</v>
      </c>
      <c r="S145" s="111">
        <f>IF(RES_hhdet_tes!S145=0,"",RES_hhdet_tes!S145/RES_hhdet_fec!S145)</f>
        <v>3.0291045121578666</v>
      </c>
      <c r="T145" s="111">
        <f>IF(RES_hhdet_tes!T145=0,"",RES_hhdet_tes!T145/RES_hhdet_fec!T145)</f>
        <v>3.1171922869686028</v>
      </c>
      <c r="U145" s="111">
        <f>IF(RES_hhdet_tes!U145=0,"",RES_hhdet_tes!U145/RES_hhdet_fec!U145)</f>
        <v>3.1978540674241289</v>
      </c>
      <c r="V145" s="111">
        <f>IF(RES_hhdet_tes!V145=0,"",RES_hhdet_tes!V145/RES_hhdet_fec!V145)</f>
        <v>3.2820045600052761</v>
      </c>
      <c r="W145" s="111">
        <f>IF(RES_hhdet_tes!W145=0,"",RES_hhdet_tes!W145/RES_hhdet_fec!W145)</f>
        <v>3.3500433446398912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1.7224603903789437</v>
      </c>
      <c r="C146" s="124">
        <f>IF(RES_hhdet_tes!C146=0,"",RES_hhdet_tes!C146/RES_hhdet_fec!C146)</f>
        <v>1.7999796232146128</v>
      </c>
      <c r="D146" s="124">
        <f>IF(RES_hhdet_tes!D146=0,"",RES_hhdet_tes!D146/RES_hhdet_fec!D146)</f>
        <v>1.9045027104262879</v>
      </c>
      <c r="E146" s="124">
        <f>IF(RES_hhdet_tes!E146=0,"",RES_hhdet_tes!E146/RES_hhdet_fec!E146)</f>
        <v>1.9923710700741224</v>
      </c>
      <c r="F146" s="124">
        <f>IF(RES_hhdet_tes!F146=0,"",RES_hhdet_tes!F146/RES_hhdet_fec!F146)</f>
        <v>2.1180849880815438</v>
      </c>
      <c r="G146" s="124">
        <f>IF(RES_hhdet_tes!G146=0,"",RES_hhdet_tes!G146/RES_hhdet_fec!G146)</f>
        <v>2.2571656478989195</v>
      </c>
      <c r="H146" s="124">
        <f>IF(RES_hhdet_tes!H146=0,"",RES_hhdet_tes!H146/RES_hhdet_fec!H146)</f>
        <v>2.3882315601232436</v>
      </c>
      <c r="I146" s="124">
        <f>IF(RES_hhdet_tes!I146=0,"",RES_hhdet_tes!I146/RES_hhdet_fec!I146)</f>
        <v>2.474721104836632</v>
      </c>
      <c r="J146" s="124">
        <f>IF(RES_hhdet_tes!J146=0,"",RES_hhdet_tes!J146/RES_hhdet_fec!J146)</f>
        <v>2.5435403462288027</v>
      </c>
      <c r="K146" s="124">
        <f>IF(RES_hhdet_tes!K146=0,"",RES_hhdet_tes!K146/RES_hhdet_fec!K146)</f>
        <v>2.6084919594877896</v>
      </c>
      <c r="L146" s="124">
        <f>IF(RES_hhdet_tes!L146=0,"",RES_hhdet_tes!L146/RES_hhdet_fec!L146)</f>
        <v>2.6743192061350354</v>
      </c>
      <c r="M146" s="124">
        <f>IF(RES_hhdet_tes!M146=0,"",RES_hhdet_tes!M146/RES_hhdet_fec!M146)</f>
        <v>2.7434872037830886</v>
      </c>
      <c r="N146" s="124">
        <f>IF(RES_hhdet_tes!N146=0,"",RES_hhdet_tes!N146/RES_hhdet_fec!N146)</f>
        <v>2.8208552917175971</v>
      </c>
      <c r="O146" s="124">
        <f>IF(RES_hhdet_tes!O146=0,"",RES_hhdet_tes!O146/RES_hhdet_fec!O146)</f>
        <v>2.9119951734073508</v>
      </c>
      <c r="P146" s="124">
        <f>IF(RES_hhdet_tes!P146=0,"",RES_hhdet_tes!P146/RES_hhdet_fec!P146)</f>
        <v>3.017469605877884</v>
      </c>
      <c r="Q146" s="124">
        <f>IF(RES_hhdet_tes!Q146=0,"",RES_hhdet_tes!Q146/RES_hhdet_fec!Q146)</f>
        <v>3.1446700661458631</v>
      </c>
      <c r="R146" s="124">
        <f>IF(RES_hhdet_tes!R146=0,"",RES_hhdet_tes!R146/RES_hhdet_fec!R146)</f>
        <v>3.2441842635849678</v>
      </c>
      <c r="S146" s="124">
        <f>IF(RES_hhdet_tes!S146=0,"",RES_hhdet_tes!S146/RES_hhdet_fec!S146)</f>
        <v>3.3274927518235233</v>
      </c>
      <c r="T146" s="124">
        <f>IF(RES_hhdet_tes!T146=0,"",RES_hhdet_tes!T146/RES_hhdet_fec!T146)</f>
        <v>3.4117410134967185</v>
      </c>
      <c r="U146" s="124">
        <f>IF(RES_hhdet_tes!U146=0,"",RES_hhdet_tes!U146/RES_hhdet_fec!U146)</f>
        <v>3.4829624297456778</v>
      </c>
      <c r="V146" s="124">
        <f>IF(RES_hhdet_tes!V146=0,"",RES_hhdet_tes!V146/RES_hhdet_fec!V146)</f>
        <v>3.5372630829340705</v>
      </c>
      <c r="W146" s="124">
        <f>IF(RES_hhdet_tes!W146=0,"",RES_hhdet_tes!W146/RES_hhdet_fec!W146)</f>
        <v>3.5926969292737247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1.7224603903789437</v>
      </c>
      <c r="C147" s="111">
        <f>IF(RES_hhdet_tes!C147=0,"",RES_hhdet_tes!C147/RES_hhdet_fec!C147)</f>
        <v>1.7999796232146128</v>
      </c>
      <c r="D147" s="111">
        <f>IF(RES_hhdet_tes!D147=0,"",RES_hhdet_tes!D147/RES_hhdet_fec!D147)</f>
        <v>1.9045027104262879</v>
      </c>
      <c r="E147" s="111">
        <f>IF(RES_hhdet_tes!E147=0,"",RES_hhdet_tes!E147/RES_hhdet_fec!E147)</f>
        <v>1.9923710700741224</v>
      </c>
      <c r="F147" s="111">
        <f>IF(RES_hhdet_tes!F147=0,"",RES_hhdet_tes!F147/RES_hhdet_fec!F147)</f>
        <v>2.1180849880815438</v>
      </c>
      <c r="G147" s="111">
        <f>IF(RES_hhdet_tes!G147=0,"",RES_hhdet_tes!G147/RES_hhdet_fec!G147)</f>
        <v>2.2571656478989195</v>
      </c>
      <c r="H147" s="111">
        <f>IF(RES_hhdet_tes!H147=0,"",RES_hhdet_tes!H147/RES_hhdet_fec!H147)</f>
        <v>2.3882315601232436</v>
      </c>
      <c r="I147" s="111">
        <f>IF(RES_hhdet_tes!I147=0,"",RES_hhdet_tes!I147/RES_hhdet_fec!I147)</f>
        <v>2.474721104836632</v>
      </c>
      <c r="J147" s="111">
        <f>IF(RES_hhdet_tes!J147=0,"",RES_hhdet_tes!J147/RES_hhdet_fec!J147)</f>
        <v>2.5435403462288027</v>
      </c>
      <c r="K147" s="111">
        <f>IF(RES_hhdet_tes!K147=0,"",RES_hhdet_tes!K147/RES_hhdet_fec!K147)</f>
        <v>2.6084919594877896</v>
      </c>
      <c r="L147" s="111">
        <f>IF(RES_hhdet_tes!L147=0,"",RES_hhdet_tes!L147/RES_hhdet_fec!L147)</f>
        <v>2.6743192061350354</v>
      </c>
      <c r="M147" s="111">
        <f>IF(RES_hhdet_tes!M147=0,"",RES_hhdet_tes!M147/RES_hhdet_fec!M147)</f>
        <v>2.7434872037830886</v>
      </c>
      <c r="N147" s="111">
        <f>IF(RES_hhdet_tes!N147=0,"",RES_hhdet_tes!N147/RES_hhdet_fec!N147)</f>
        <v>2.8208552917175971</v>
      </c>
      <c r="O147" s="111">
        <f>IF(RES_hhdet_tes!O147=0,"",RES_hhdet_tes!O147/RES_hhdet_fec!O147)</f>
        <v>2.9119951734073508</v>
      </c>
      <c r="P147" s="111">
        <f>IF(RES_hhdet_tes!P147=0,"",RES_hhdet_tes!P147/RES_hhdet_fec!P147)</f>
        <v>3.017469605877884</v>
      </c>
      <c r="Q147" s="111">
        <f>IF(RES_hhdet_tes!Q147=0,"",RES_hhdet_tes!Q147/RES_hhdet_fec!Q147)</f>
        <v>3.1446700661458631</v>
      </c>
      <c r="R147" s="111">
        <f>IF(RES_hhdet_tes!R147=0,"",RES_hhdet_tes!R147/RES_hhdet_fec!R147)</f>
        <v>3.2441842635849678</v>
      </c>
      <c r="S147" s="111">
        <f>IF(RES_hhdet_tes!S147=0,"",RES_hhdet_tes!S147/RES_hhdet_fec!S147)</f>
        <v>3.3274927518235233</v>
      </c>
      <c r="T147" s="111">
        <f>IF(RES_hhdet_tes!T147=0,"",RES_hhdet_tes!T147/RES_hhdet_fec!T147)</f>
        <v>3.4117410134967185</v>
      </c>
      <c r="U147" s="111">
        <f>IF(RES_hhdet_tes!U147=0,"",RES_hhdet_tes!U147/RES_hhdet_fec!U147)</f>
        <v>3.4829624297456778</v>
      </c>
      <c r="V147" s="111">
        <f>IF(RES_hhdet_tes!V147=0,"",RES_hhdet_tes!V147/RES_hhdet_fec!V147)</f>
        <v>3.5372630829340705</v>
      </c>
      <c r="W147" s="111">
        <f>IF(RES_hhdet_tes!W147=0,"",RES_hhdet_tes!W147/RES_hhdet_fec!W147)</f>
        <v>3.5926969292737247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0.6724612630327067</v>
      </c>
      <c r="C148" s="124">
        <f>IF(RES_hhdet_tes!C148=0,"",RES_hhdet_tes!C148/RES_hhdet_fec!C148)</f>
        <v>0.67797455580219324</v>
      </c>
      <c r="D148" s="124">
        <f>IF(RES_hhdet_tes!D148=0,"",RES_hhdet_tes!D148/RES_hhdet_fec!D148)</f>
        <v>0.67911882671146995</v>
      </c>
      <c r="E148" s="124">
        <f>IF(RES_hhdet_tes!E148=0,"",RES_hhdet_tes!E148/RES_hhdet_fec!E148)</f>
        <v>0.68438509980409235</v>
      </c>
      <c r="F148" s="124">
        <f>IF(RES_hhdet_tes!F148=0,"",RES_hhdet_tes!F148/RES_hhdet_fec!F148)</f>
        <v>0.690478519776629</v>
      </c>
      <c r="G148" s="124">
        <f>IF(RES_hhdet_tes!G148=0,"",RES_hhdet_tes!G148/RES_hhdet_fec!G148)</f>
        <v>0.69705447015348387</v>
      </c>
      <c r="H148" s="124">
        <f>IF(RES_hhdet_tes!H148=0,"",RES_hhdet_tes!H148/RES_hhdet_fec!H148)</f>
        <v>0.70193636679196236</v>
      </c>
      <c r="I148" s="124">
        <f>IF(RES_hhdet_tes!I148=0,"",RES_hhdet_tes!I148/RES_hhdet_fec!I148)</f>
        <v>0.70788329114542015</v>
      </c>
      <c r="J148" s="124">
        <f>IF(RES_hhdet_tes!J148=0,"",RES_hhdet_tes!J148/RES_hhdet_fec!J148)</f>
        <v>0.70839867232632037</v>
      </c>
      <c r="K148" s="124">
        <f>IF(RES_hhdet_tes!K148=0,"",RES_hhdet_tes!K148/RES_hhdet_fec!K148)</f>
        <v>0.71869157025516084</v>
      </c>
      <c r="L148" s="124">
        <f>IF(RES_hhdet_tes!L148=0,"",RES_hhdet_tes!L148/RES_hhdet_fec!L148)</f>
        <v>0.72284801687523625</v>
      </c>
      <c r="M148" s="124">
        <f>IF(RES_hhdet_tes!M148=0,"",RES_hhdet_tes!M148/RES_hhdet_fec!M148)</f>
        <v>0.72828986137910101</v>
      </c>
      <c r="N148" s="124">
        <f>IF(RES_hhdet_tes!N148=0,"",RES_hhdet_tes!N148/RES_hhdet_fec!N148)</f>
        <v>0.73815187913484559</v>
      </c>
      <c r="O148" s="124">
        <f>IF(RES_hhdet_tes!O148=0,"",RES_hhdet_tes!O148/RES_hhdet_fec!O148)</f>
        <v>0.74426144175881626</v>
      </c>
      <c r="P148" s="124">
        <f>IF(RES_hhdet_tes!P148=0,"",RES_hhdet_tes!P148/RES_hhdet_fec!P148)</f>
        <v>0.75034169183246091</v>
      </c>
      <c r="Q148" s="124">
        <f>IF(RES_hhdet_tes!Q148=0,"",RES_hhdet_tes!Q148/RES_hhdet_fec!Q148)</f>
        <v>0.75425145227071555</v>
      </c>
      <c r="R148" s="124">
        <f>IF(RES_hhdet_tes!R148=0,"",RES_hhdet_tes!R148/RES_hhdet_fec!R148)</f>
        <v>0.76210618595298507</v>
      </c>
      <c r="S148" s="124">
        <f>IF(RES_hhdet_tes!S148=0,"",RES_hhdet_tes!S148/RES_hhdet_fec!S148)</f>
        <v>0.76960714528944896</v>
      </c>
      <c r="T148" s="124">
        <f>IF(RES_hhdet_tes!T148=0,"",RES_hhdet_tes!T148/RES_hhdet_fec!T148)</f>
        <v>0.77820357769978632</v>
      </c>
      <c r="U148" s="124">
        <f>IF(RES_hhdet_tes!U148=0,"",RES_hhdet_tes!U148/RES_hhdet_fec!U148)</f>
        <v>0.786945857651565</v>
      </c>
      <c r="V148" s="124">
        <f>IF(RES_hhdet_tes!V148=0,"",RES_hhdet_tes!V148/RES_hhdet_fec!V148)</f>
        <v>0.79611247171406874</v>
      </c>
      <c r="W148" s="124">
        <f>IF(RES_hhdet_tes!W148=0,"",RES_hhdet_tes!W148/RES_hhdet_fec!W148)</f>
        <v>0.80230635162669495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0.58374745767524761</v>
      </c>
      <c r="C149" s="111">
        <f>IF(RES_hhdet_tes!C149=0,"",RES_hhdet_tes!C149/RES_hhdet_fec!C149)</f>
        <v>0.58716415712954251</v>
      </c>
      <c r="D149" s="111">
        <f>IF(RES_hhdet_tes!D149=0,"",RES_hhdet_tes!D149/RES_hhdet_fec!D149)</f>
        <v>0.59140068379660093</v>
      </c>
      <c r="E149" s="111">
        <f>IF(RES_hhdet_tes!E149=0,"",RES_hhdet_tes!E149/RES_hhdet_fec!E149)</f>
        <v>0.59535759370495878</v>
      </c>
      <c r="F149" s="111">
        <f>IF(RES_hhdet_tes!F149=0,"",RES_hhdet_tes!F149/RES_hhdet_fec!F149)</f>
        <v>0.59947804592299891</v>
      </c>
      <c r="G149" s="111">
        <f>IF(RES_hhdet_tes!G149=0,"",RES_hhdet_tes!G149/RES_hhdet_fec!G149)</f>
        <v>0.6041375119999759</v>
      </c>
      <c r="H149" s="111">
        <f>IF(RES_hhdet_tes!H149=0,"",RES_hhdet_tes!H149/RES_hhdet_fec!H149)</f>
        <v>0.60833443150566047</v>
      </c>
      <c r="I149" s="111">
        <f>IF(RES_hhdet_tes!I149=0,"",RES_hhdet_tes!I149/RES_hhdet_fec!I149)</f>
        <v>0.61131526859732677</v>
      </c>
      <c r="J149" s="111">
        <f>IF(RES_hhdet_tes!J149=0,"",RES_hhdet_tes!J149/RES_hhdet_fec!J149)</f>
        <v>0.61386691655095327</v>
      </c>
      <c r="K149" s="111">
        <f>IF(RES_hhdet_tes!K149=0,"",RES_hhdet_tes!K149/RES_hhdet_fec!K149)</f>
        <v>0.61683812956326278</v>
      </c>
      <c r="L149" s="111">
        <f>IF(RES_hhdet_tes!L149=0,"",RES_hhdet_tes!L149/RES_hhdet_fec!L149)</f>
        <v>0.62020166332297166</v>
      </c>
      <c r="M149" s="111">
        <f>IF(RES_hhdet_tes!M149=0,"",RES_hhdet_tes!M149/RES_hhdet_fec!M149)</f>
        <v>0.62513310505572373</v>
      </c>
      <c r="N149" s="111">
        <f>IF(RES_hhdet_tes!N149=0,"",RES_hhdet_tes!N149/RES_hhdet_fec!N149)</f>
        <v>0.63144626227228506</v>
      </c>
      <c r="O149" s="111">
        <f>IF(RES_hhdet_tes!O149=0,"",RES_hhdet_tes!O149/RES_hhdet_fec!O149)</f>
        <v>0.64168009609117171</v>
      </c>
      <c r="P149" s="111">
        <f>IF(RES_hhdet_tes!P149=0,"",RES_hhdet_tes!P149/RES_hhdet_fec!P149)</f>
        <v>0.65924053238267888</v>
      </c>
      <c r="Q149" s="111">
        <f>IF(RES_hhdet_tes!Q149=0,"",RES_hhdet_tes!Q149/RES_hhdet_fec!Q149)</f>
        <v>0.68124114340847508</v>
      </c>
      <c r="R149" s="111">
        <f>IF(RES_hhdet_tes!R149=0,"",RES_hhdet_tes!R149/RES_hhdet_fec!R149)</f>
        <v>0.70314048806746865</v>
      </c>
      <c r="S149" s="111">
        <f>IF(RES_hhdet_tes!S149=0,"",RES_hhdet_tes!S149/RES_hhdet_fec!S149)</f>
        <v>0.72052922833502053</v>
      </c>
      <c r="T149" s="111">
        <f>IF(RES_hhdet_tes!T149=0,"",RES_hhdet_tes!T149/RES_hhdet_fec!T149)</f>
        <v>0.7368634852371313</v>
      </c>
      <c r="U149" s="111">
        <f>IF(RES_hhdet_tes!U149=0,"",RES_hhdet_tes!U149/RES_hhdet_fec!U149)</f>
        <v>0.75037077634958083</v>
      </c>
      <c r="V149" s="111">
        <f>IF(RES_hhdet_tes!V149=0,"",RES_hhdet_tes!V149/RES_hhdet_fec!V149)</f>
        <v>0.76239800105303412</v>
      </c>
      <c r="W149" s="111">
        <f>IF(RES_hhdet_tes!W149=0,"",RES_hhdet_tes!W149/RES_hhdet_fec!W149)</f>
        <v>0.7774179761521457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0.80458703556967492</v>
      </c>
      <c r="C150" s="111">
        <f>IF(RES_hhdet_tes!C150=0,"",RES_hhdet_tes!C150/RES_hhdet_fec!C150)</f>
        <v>0.80850324128565376</v>
      </c>
      <c r="D150" s="111">
        <f>IF(RES_hhdet_tes!D150=0,"",RES_hhdet_tes!D150/RES_hhdet_fec!D150)</f>
        <v>0.78927198614740479</v>
      </c>
      <c r="E150" s="111">
        <f>IF(RES_hhdet_tes!E150=0,"",RES_hhdet_tes!E150/RES_hhdet_fec!E150)</f>
        <v>0.75180253786808249</v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>
        <f>IF(RES_hhdet_tes!J150=0,"",RES_hhdet_tes!J150/RES_hhdet_fec!J150)</f>
        <v>0.8155556753444958</v>
      </c>
      <c r="K150" s="111">
        <f>IF(RES_hhdet_tes!K150=0,"",RES_hhdet_tes!K150/RES_hhdet_fec!K150)</f>
        <v>0.82197759329054676</v>
      </c>
      <c r="L150" s="111">
        <f>IF(RES_hhdet_tes!L150=0,"",RES_hhdet_tes!L150/RES_hhdet_fec!L150)</f>
        <v>0.82820527086385909</v>
      </c>
      <c r="M150" s="111">
        <f>IF(RES_hhdet_tes!M150=0,"",RES_hhdet_tes!M150/RES_hhdet_fec!M150)</f>
        <v>0.82726333782755046</v>
      </c>
      <c r="N150" s="111">
        <f>IF(RES_hhdet_tes!N150=0,"",RES_hhdet_tes!N150/RES_hhdet_fec!N150)</f>
        <v>0.83199715241837668</v>
      </c>
      <c r="O150" s="111">
        <f>IF(RES_hhdet_tes!O150=0,"",RES_hhdet_tes!O150/RES_hhdet_fec!O150)</f>
        <v>0.83273374498627561</v>
      </c>
      <c r="P150" s="111">
        <f>IF(RES_hhdet_tes!P150=0,"",RES_hhdet_tes!P150/RES_hhdet_fec!P150)</f>
        <v>0.82634910340911505</v>
      </c>
      <c r="Q150" s="111">
        <f>IF(RES_hhdet_tes!Q150=0,"",RES_hhdet_tes!Q150/RES_hhdet_fec!Q150)</f>
        <v>0.8439858997441847</v>
      </c>
      <c r="R150" s="111">
        <f>IF(RES_hhdet_tes!R150=0,"",RES_hhdet_tes!R150/RES_hhdet_fec!R150)</f>
        <v>0.8613171669288695</v>
      </c>
      <c r="S150" s="111">
        <f>IF(RES_hhdet_tes!S150=0,"",RES_hhdet_tes!S150/RES_hhdet_fec!S150)</f>
        <v>0.87413182802678724</v>
      </c>
      <c r="T150" s="111">
        <f>IF(RES_hhdet_tes!T150=0,"",RES_hhdet_tes!T150/RES_hhdet_fec!T150)</f>
        <v>0.88373228906440604</v>
      </c>
      <c r="U150" s="111">
        <f>IF(RES_hhdet_tes!U150=0,"",RES_hhdet_tes!U150/RES_hhdet_fec!U150)</f>
        <v>0.90407256549466863</v>
      </c>
      <c r="V150" s="111">
        <f>IF(RES_hhdet_tes!V150=0,"",RES_hhdet_tes!V150/RES_hhdet_fec!V150)</f>
        <v>0.90461472578659086</v>
      </c>
      <c r="W150" s="111">
        <f>IF(RES_hhdet_tes!W150=0,"",RES_hhdet_tes!W150/RES_hhdet_fec!W150)</f>
        <v>0.90347417564497201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0.58374745767524761</v>
      </c>
      <c r="C151" s="112">
        <f>IF(RES_hhdet_tes!C151=0,"",RES_hhdet_tes!C151/RES_hhdet_fec!C151)</f>
        <v>0.58374745767524761</v>
      </c>
      <c r="D151" s="112">
        <f>IF(RES_hhdet_tes!D151=0,"",RES_hhdet_tes!D151/RES_hhdet_fec!D151)</f>
        <v>0.58374745767524761</v>
      </c>
      <c r="E151" s="112">
        <f>IF(RES_hhdet_tes!E151=0,"",RES_hhdet_tes!E151/RES_hhdet_fec!E151)</f>
        <v>0.58374745767524761</v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>
        <f>IF(RES_hhdet_tes!J151=0,"",RES_hhdet_tes!J151/RES_hhdet_fec!J151)</f>
        <v>0.61996402974897225</v>
      </c>
      <c r="K151" s="112">
        <f>IF(RES_hhdet_tes!K151=0,"",RES_hhdet_tes!K151/RES_hhdet_fec!K151)</f>
        <v>0.62256834210989143</v>
      </c>
      <c r="L151" s="112">
        <f>IF(RES_hhdet_tes!L151=0,"",RES_hhdet_tes!L151/RES_hhdet_fec!L151)</f>
        <v>0.62494359261732058</v>
      </c>
      <c r="M151" s="112">
        <f>IF(RES_hhdet_tes!M151=0,"",RES_hhdet_tes!M151/RES_hhdet_fec!M151)</f>
        <v>0.63085567175269597</v>
      </c>
      <c r="N151" s="112">
        <f>IF(RES_hhdet_tes!N151=0,"",RES_hhdet_tes!N151/RES_hhdet_fec!N151)</f>
        <v>0.63503485608855514</v>
      </c>
      <c r="O151" s="112">
        <f>IF(RES_hhdet_tes!O151=0,"",RES_hhdet_tes!O151/RES_hhdet_fec!O151)</f>
        <v>0.63503485608855514</v>
      </c>
      <c r="P151" s="112">
        <f>IF(RES_hhdet_tes!P151=0,"",RES_hhdet_tes!P151/RES_hhdet_fec!P151)</f>
        <v>0.63503485608855514</v>
      </c>
      <c r="Q151" s="112">
        <f>IF(RES_hhdet_tes!Q151=0,"",RES_hhdet_tes!Q151/RES_hhdet_fec!Q151)</f>
        <v>0.66130290066608288</v>
      </c>
      <c r="R151" s="112">
        <f>IF(RES_hhdet_tes!R151=0,"",RES_hhdet_tes!R151/RES_hhdet_fec!R151)</f>
        <v>0.68673510314951525</v>
      </c>
      <c r="S151" s="112">
        <f>IF(RES_hhdet_tes!S151=0,"",RES_hhdet_tes!S151/RES_hhdet_fec!S151)</f>
        <v>0.71088034241912967</v>
      </c>
      <c r="T151" s="112">
        <f>IF(RES_hhdet_tes!T151=0,"",RES_hhdet_tes!T151/RES_hhdet_fec!T151)</f>
        <v>0.73147811722751177</v>
      </c>
      <c r="U151" s="112">
        <f>IF(RES_hhdet_tes!U151=0,"",RES_hhdet_tes!U151/RES_hhdet_fec!U151)</f>
        <v>0.76205455684023993</v>
      </c>
      <c r="V151" s="112">
        <f>IF(RES_hhdet_tes!V151=0,"",RES_hhdet_tes!V151/RES_hhdet_fec!V151)</f>
        <v>0.76419480006833707</v>
      </c>
      <c r="W151" s="112">
        <f>IF(RES_hhdet_tes!W151=0,"",RES_hhdet_tes!W151/RES_hhdet_fec!W151)</f>
        <v>0.77028195349810202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0.65398937739970076</v>
      </c>
      <c r="C153" s="112">
        <f>IF(RES_hhdet_tes!C153=0,"",RES_hhdet_tes!C153/RES_hhdet_fec!C153)</f>
        <v>0.65754137792778999</v>
      </c>
      <c r="D153" s="112">
        <f>IF(RES_hhdet_tes!D153=0,"",RES_hhdet_tes!D153/RES_hhdet_fec!D153)</f>
        <v>0.66260460377323338</v>
      </c>
      <c r="E153" s="112">
        <f>IF(RES_hhdet_tes!E153=0,"",RES_hhdet_tes!E153/RES_hhdet_fec!E153)</f>
        <v>0.66807427636987426</v>
      </c>
      <c r="F153" s="112">
        <f>IF(RES_hhdet_tes!F153=0,"",RES_hhdet_tes!F153/RES_hhdet_fec!F153)</f>
        <v>0.67359500389788085</v>
      </c>
      <c r="G153" s="112">
        <f>IF(RES_hhdet_tes!G153=0,"",RES_hhdet_tes!G153/RES_hhdet_fec!G153)</f>
        <v>0.67780402336502732</v>
      </c>
      <c r="H153" s="112">
        <f>IF(RES_hhdet_tes!H153=0,"",RES_hhdet_tes!H153/RES_hhdet_fec!H153)</f>
        <v>0.68119343630720752</v>
      </c>
      <c r="I153" s="112">
        <f>IF(RES_hhdet_tes!I153=0,"",RES_hhdet_tes!I153/RES_hhdet_fec!I153)</f>
        <v>0.68283655075489225</v>
      </c>
      <c r="J153" s="112">
        <f>IF(RES_hhdet_tes!J153=0,"",RES_hhdet_tes!J153/RES_hhdet_fec!J153)</f>
        <v>0.68405141784450774</v>
      </c>
      <c r="K153" s="112">
        <f>IF(RES_hhdet_tes!K153=0,"",RES_hhdet_tes!K153/RES_hhdet_fec!K153)</f>
        <v>0.68530863523444185</v>
      </c>
      <c r="L153" s="112">
        <f>IF(RES_hhdet_tes!L153=0,"",RES_hhdet_tes!L153/RES_hhdet_fec!L153)</f>
        <v>0.68732568140872996</v>
      </c>
      <c r="M153" s="112">
        <f>IF(RES_hhdet_tes!M153=0,"",RES_hhdet_tes!M153/RES_hhdet_fec!M153)</f>
        <v>0.68989557136267288</v>
      </c>
      <c r="N153" s="112">
        <f>IF(RES_hhdet_tes!N153=0,"",RES_hhdet_tes!N153/RES_hhdet_fec!N153)</f>
        <v>0.69394464693256741</v>
      </c>
      <c r="O153" s="112">
        <f>IF(RES_hhdet_tes!O153=0,"",RES_hhdet_tes!O153/RES_hhdet_fec!O153)</f>
        <v>0.69962737907523564</v>
      </c>
      <c r="P153" s="112">
        <f>IF(RES_hhdet_tes!P153=0,"",RES_hhdet_tes!P153/RES_hhdet_fec!P153)</f>
        <v>0.70653146597477567</v>
      </c>
      <c r="Q153" s="112">
        <f>IF(RES_hhdet_tes!Q153=0,"",RES_hhdet_tes!Q153/RES_hhdet_fec!Q153)</f>
        <v>0.71436157801219269</v>
      </c>
      <c r="R153" s="112">
        <f>IF(RES_hhdet_tes!R153=0,"",RES_hhdet_tes!R153/RES_hhdet_fec!R153)</f>
        <v>0.72195905447556974</v>
      </c>
      <c r="S153" s="112">
        <f>IF(RES_hhdet_tes!S153=0,"",RES_hhdet_tes!S153/RES_hhdet_fec!S153)</f>
        <v>0.72964532257232106</v>
      </c>
      <c r="T153" s="112">
        <f>IF(RES_hhdet_tes!T153=0,"",RES_hhdet_tes!T153/RES_hhdet_fec!T153)</f>
        <v>0.73888582103820022</v>
      </c>
      <c r="U153" s="112">
        <f>IF(RES_hhdet_tes!U153=0,"",RES_hhdet_tes!U153/RES_hhdet_fec!U153)</f>
        <v>0.74890650355412136</v>
      </c>
      <c r="V153" s="112">
        <f>IF(RES_hhdet_tes!V153=0,"",RES_hhdet_tes!V153/RES_hhdet_fec!V153)</f>
        <v>0.75898899315026769</v>
      </c>
      <c r="W153" s="112">
        <f>IF(RES_hhdet_tes!W153=0,"",RES_hhdet_tes!W153/RES_hhdet_fec!W153)</f>
        <v>0.76718102268243149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0.84752446916405444</v>
      </c>
      <c r="C154" s="113">
        <f>IF(RES_hhdet_tes!C154=0,"",RES_hhdet_tes!C154/RES_hhdet_fec!C154)</f>
        <v>0.85294432769835549</v>
      </c>
      <c r="D154" s="113">
        <f>IF(RES_hhdet_tes!D154=0,"",RES_hhdet_tes!D154/RES_hhdet_fec!D154)</f>
        <v>0.84099107917541194</v>
      </c>
      <c r="E154" s="113">
        <f>IF(RES_hhdet_tes!E154=0,"",RES_hhdet_tes!E154/RES_hhdet_fec!E154)</f>
        <v>0.81386711462846895</v>
      </c>
      <c r="F154" s="113">
        <f>IF(RES_hhdet_tes!F154=0,"",RES_hhdet_tes!F154/RES_hhdet_fec!F154)</f>
        <v>0.80945878934629101</v>
      </c>
      <c r="G154" s="113">
        <f>IF(RES_hhdet_tes!G154=0,"",RES_hhdet_tes!G154/RES_hhdet_fec!G154)</f>
        <v>0.83147140017316434</v>
      </c>
      <c r="H154" s="113">
        <f>IF(RES_hhdet_tes!H154=0,"",RES_hhdet_tes!H154/RES_hhdet_fec!H154)</f>
        <v>0.82965203132648313</v>
      </c>
      <c r="I154" s="113">
        <f>IF(RES_hhdet_tes!I154=0,"",RES_hhdet_tes!I154/RES_hhdet_fec!I154)</f>
        <v>0.85574430629353115</v>
      </c>
      <c r="J154" s="113">
        <f>IF(RES_hhdet_tes!J154=0,"",RES_hhdet_tes!J154/RES_hhdet_fec!J154)</f>
        <v>0.85426324822112309</v>
      </c>
      <c r="K154" s="113">
        <f>IF(RES_hhdet_tes!K154=0,"",RES_hhdet_tes!K154/RES_hhdet_fec!K154)</f>
        <v>0.85914175497408685</v>
      </c>
      <c r="L154" s="113">
        <f>IF(RES_hhdet_tes!L154=0,"",RES_hhdet_tes!L154/RES_hhdet_fec!L154)</f>
        <v>0.86410116220185362</v>
      </c>
      <c r="M154" s="113">
        <f>IF(RES_hhdet_tes!M154=0,"",RES_hhdet_tes!M154/RES_hhdet_fec!M154)</f>
        <v>0.86262982018578482</v>
      </c>
      <c r="N154" s="113">
        <f>IF(RES_hhdet_tes!N154=0,"",RES_hhdet_tes!N154/RES_hhdet_fec!N154)</f>
        <v>0.8667523365634564</v>
      </c>
      <c r="O154" s="113">
        <f>IF(RES_hhdet_tes!O154=0,"",RES_hhdet_tes!O154/RES_hhdet_fec!O154)</f>
        <v>0.86942572655726524</v>
      </c>
      <c r="P154" s="113">
        <f>IF(RES_hhdet_tes!P154=0,"",RES_hhdet_tes!P154/RES_hhdet_fec!P154)</f>
        <v>0.8674708869494655</v>
      </c>
      <c r="Q154" s="113">
        <f>IF(RES_hhdet_tes!Q154=0,"",RES_hhdet_tes!Q154/RES_hhdet_fec!Q154)</f>
        <v>0.8723981253862223</v>
      </c>
      <c r="R154" s="113">
        <f>IF(RES_hhdet_tes!R154=0,"",RES_hhdet_tes!R154/RES_hhdet_fec!R154)</f>
        <v>0.87851369358593179</v>
      </c>
      <c r="S154" s="113">
        <f>IF(RES_hhdet_tes!S154=0,"",RES_hhdet_tes!S154/RES_hhdet_fec!S154)</f>
        <v>0.88280904271714244</v>
      </c>
      <c r="T154" s="113">
        <f>IF(RES_hhdet_tes!T154=0,"",RES_hhdet_tes!T154/RES_hhdet_fec!T154)</f>
        <v>0.88667969855451123</v>
      </c>
      <c r="U154" s="113">
        <f>IF(RES_hhdet_tes!U154=0,"",RES_hhdet_tes!U154/RES_hhdet_fec!U154)</f>
        <v>0.89719274031502638</v>
      </c>
      <c r="V154" s="113">
        <f>IF(RES_hhdet_tes!V154=0,"",RES_hhdet_tes!V154/RES_hhdet_fec!V154)</f>
        <v>0.9019497883548192</v>
      </c>
      <c r="W154" s="113">
        <f>IF(RES_hhdet_tes!W154=0,"",RES_hhdet_tes!W154/RES_hhdet_fec!W154)</f>
        <v>0.90178538550001597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0.65398937739970076</v>
      </c>
      <c r="C155" s="111">
        <f>IF(RES_hhdet_tes!C155=0,"",RES_hhdet_tes!C155/RES_hhdet_fec!C155)</f>
        <v>0.65826950582923094</v>
      </c>
      <c r="D155" s="111">
        <f>IF(RES_hhdet_tes!D155=0,"",RES_hhdet_tes!D155/RES_hhdet_fec!D155)</f>
        <v>0.66363212978026964</v>
      </c>
      <c r="E155" s="111">
        <f>IF(RES_hhdet_tes!E155=0,"",RES_hhdet_tes!E155/RES_hhdet_fec!E155)</f>
        <v>0.66919196260323022</v>
      </c>
      <c r="F155" s="111">
        <f>IF(RES_hhdet_tes!F155=0,"",RES_hhdet_tes!F155/RES_hhdet_fec!F155)</f>
        <v>0.67412645068362897</v>
      </c>
      <c r="G155" s="111">
        <f>IF(RES_hhdet_tes!G155=0,"",RES_hhdet_tes!G155/RES_hhdet_fec!G155)</f>
        <v>0.67803706512695772</v>
      </c>
      <c r="H155" s="111">
        <f>IF(RES_hhdet_tes!H155=0,"",RES_hhdet_tes!H155/RES_hhdet_fec!H155)</f>
        <v>0.68103645770359611</v>
      </c>
      <c r="I155" s="111">
        <f>IF(RES_hhdet_tes!I155=0,"",RES_hhdet_tes!I155/RES_hhdet_fec!I155)</f>
        <v>0.68281926900359291</v>
      </c>
      <c r="J155" s="111">
        <f>IF(RES_hhdet_tes!J155=0,"",RES_hhdet_tes!J155/RES_hhdet_fec!J155)</f>
        <v>0.68405199322156962</v>
      </c>
      <c r="K155" s="111">
        <f>IF(RES_hhdet_tes!K155=0,"",RES_hhdet_tes!K155/RES_hhdet_fec!K155)</f>
        <v>0.68629686912632992</v>
      </c>
      <c r="L155" s="111">
        <f>IF(RES_hhdet_tes!L155=0,"",RES_hhdet_tes!L155/RES_hhdet_fec!L155)</f>
        <v>0.68805600449887183</v>
      </c>
      <c r="M155" s="111">
        <f>IF(RES_hhdet_tes!M155=0,"",RES_hhdet_tes!M155/RES_hhdet_fec!M155)</f>
        <v>0.69095889385874598</v>
      </c>
      <c r="N155" s="111">
        <f>IF(RES_hhdet_tes!N155=0,"",RES_hhdet_tes!N155/RES_hhdet_fec!N155)</f>
        <v>0.69512036412417755</v>
      </c>
      <c r="O155" s="111">
        <f>IF(RES_hhdet_tes!O155=0,"",RES_hhdet_tes!O155/RES_hhdet_fec!O155)</f>
        <v>0.69949349067384103</v>
      </c>
      <c r="P155" s="111">
        <f>IF(RES_hhdet_tes!P155=0,"",RES_hhdet_tes!P155/RES_hhdet_fec!P155)</f>
        <v>0.70565999179833083</v>
      </c>
      <c r="Q155" s="111">
        <f>IF(RES_hhdet_tes!Q155=0,"",RES_hhdet_tes!Q155/RES_hhdet_fec!Q155)</f>
        <v>0.71177838226182999</v>
      </c>
      <c r="R155" s="111">
        <f>IF(RES_hhdet_tes!R155=0,"",RES_hhdet_tes!R155/RES_hhdet_fec!R155)</f>
        <v>0.71940686468780435</v>
      </c>
      <c r="S155" s="111">
        <f>IF(RES_hhdet_tes!S155=0,"",RES_hhdet_tes!S155/RES_hhdet_fec!S155)</f>
        <v>0.728559531972785</v>
      </c>
      <c r="T155" s="111">
        <f>IF(RES_hhdet_tes!T155=0,"",RES_hhdet_tes!T155/RES_hhdet_fec!T155)</f>
        <v>0.73833828219300124</v>
      </c>
      <c r="U155" s="111">
        <f>IF(RES_hhdet_tes!U155=0,"",RES_hhdet_tes!U155/RES_hhdet_fec!U155)</f>
        <v>0.74803149116143897</v>
      </c>
      <c r="V155" s="111">
        <f>IF(RES_hhdet_tes!V155=0,"",RES_hhdet_tes!V155/RES_hhdet_fec!V155)</f>
        <v>0.75854930445244373</v>
      </c>
      <c r="W155" s="111">
        <f>IF(RES_hhdet_tes!W155=0,"",RES_hhdet_tes!W155/RES_hhdet_fec!W155)</f>
        <v>0.76678488316088567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0.68274164712098018</v>
      </c>
      <c r="C157" s="124">
        <f>IF(RES_hhdet_tes!C157=0,"",RES_hhdet_tes!C157/RES_hhdet_fec!C157)</f>
        <v>0.68940170190590633</v>
      </c>
      <c r="D157" s="124">
        <f>IF(RES_hhdet_tes!D157=0,"",RES_hhdet_tes!D157/RES_hhdet_fec!D157)</f>
        <v>0.67799394404865543</v>
      </c>
      <c r="E157" s="124">
        <f>IF(RES_hhdet_tes!E157=0,"",RES_hhdet_tes!E157/RES_hhdet_fec!E157)</f>
        <v>0.71038991988151146</v>
      </c>
      <c r="F157" s="124">
        <f>IF(RES_hhdet_tes!F157=0,"",RES_hhdet_tes!F157/RES_hhdet_fec!F157)</f>
        <v>0.71376234262951743</v>
      </c>
      <c r="G157" s="124">
        <f>IF(RES_hhdet_tes!G157=0,"",RES_hhdet_tes!G157/RES_hhdet_fec!G157)</f>
        <v>0.70496118987410006</v>
      </c>
      <c r="H157" s="124">
        <f>IF(RES_hhdet_tes!H157=0,"",RES_hhdet_tes!H157/RES_hhdet_fec!H157)</f>
        <v>0.71201880445446164</v>
      </c>
      <c r="I157" s="124">
        <f>IF(RES_hhdet_tes!I157=0,"",RES_hhdet_tes!I157/RES_hhdet_fec!I157)</f>
        <v>0.71221870524440822</v>
      </c>
      <c r="J157" s="124">
        <f>IF(RES_hhdet_tes!J157=0,"",RES_hhdet_tes!J157/RES_hhdet_fec!J157)</f>
        <v>0.7183190922492696</v>
      </c>
      <c r="K157" s="124">
        <f>IF(RES_hhdet_tes!K157=0,"",RES_hhdet_tes!K157/RES_hhdet_fec!K157)</f>
        <v>0.69857156599503989</v>
      </c>
      <c r="L157" s="124">
        <f>IF(RES_hhdet_tes!L157=0,"",RES_hhdet_tes!L157/RES_hhdet_fec!L157)</f>
        <v>0.70062449118218895</v>
      </c>
      <c r="M157" s="124">
        <f>IF(RES_hhdet_tes!M157=0,"",RES_hhdet_tes!M157/RES_hhdet_fec!M157)</f>
        <v>0.70708773225927413</v>
      </c>
      <c r="N157" s="124">
        <f>IF(RES_hhdet_tes!N157=0,"",RES_hhdet_tes!N157/RES_hhdet_fec!N157)</f>
        <v>0.71369500798696317</v>
      </c>
      <c r="O157" s="124">
        <f>IF(RES_hhdet_tes!O157=0,"",RES_hhdet_tes!O157/RES_hhdet_fec!O157)</f>
        <v>0.71916573101737091</v>
      </c>
      <c r="P157" s="124">
        <f>IF(RES_hhdet_tes!P157=0,"",RES_hhdet_tes!P157/RES_hhdet_fec!P157)</f>
        <v>0.72463869983327545</v>
      </c>
      <c r="Q157" s="124">
        <f>IF(RES_hhdet_tes!Q157=0,"",RES_hhdet_tes!Q157/RES_hhdet_fec!Q157)</f>
        <v>0.7303649513650865</v>
      </c>
      <c r="R157" s="124">
        <f>IF(RES_hhdet_tes!R157=0,"",RES_hhdet_tes!R157/RES_hhdet_fec!R157)</f>
        <v>0.73400122673278245</v>
      </c>
      <c r="S157" s="124">
        <f>IF(RES_hhdet_tes!S157=0,"",RES_hhdet_tes!S157/RES_hhdet_fec!S157)</f>
        <v>0.73766556657854021</v>
      </c>
      <c r="T157" s="124">
        <f>IF(RES_hhdet_tes!T157=0,"",RES_hhdet_tes!T157/RES_hhdet_fec!T157)</f>
        <v>0.74493803000979308</v>
      </c>
      <c r="U157" s="124">
        <f>IF(RES_hhdet_tes!U157=0,"",RES_hhdet_tes!U157/RES_hhdet_fec!U157)</f>
        <v>0.75567292635566818</v>
      </c>
      <c r="V157" s="124">
        <f>IF(RES_hhdet_tes!V157=0,"",RES_hhdet_tes!V157/RES_hhdet_fec!V157)</f>
        <v>0.76167722661412107</v>
      </c>
      <c r="W157" s="124">
        <f>IF(RES_hhdet_tes!W157=0,"",RES_hhdet_tes!W157/RES_hhdet_fec!W157)</f>
        <v>0.77359518337173894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0.61313370421011459</v>
      </c>
      <c r="C158" s="111">
        <f>IF(RES_hhdet_tes!C158=0,"",RES_hhdet_tes!C158/RES_hhdet_fec!C158)</f>
        <v>0.61410493073799166</v>
      </c>
      <c r="D158" s="111">
        <f>IF(RES_hhdet_tes!D158=0,"",RES_hhdet_tes!D158/RES_hhdet_fec!D158)</f>
        <v>0.61536676559450709</v>
      </c>
      <c r="E158" s="111">
        <f>IF(RES_hhdet_tes!E158=0,"",RES_hhdet_tes!E158/RES_hhdet_fec!E158)</f>
        <v>0.61669674736963342</v>
      </c>
      <c r="F158" s="111">
        <f>IF(RES_hhdet_tes!F158=0,"",RES_hhdet_tes!F158/RES_hhdet_fec!F158)</f>
        <v>0.61812404716274494</v>
      </c>
      <c r="G158" s="111">
        <f>IF(RES_hhdet_tes!G158=0,"",RES_hhdet_tes!G158/RES_hhdet_fec!G158)</f>
        <v>0.61945698418726181</v>
      </c>
      <c r="H158" s="111">
        <f>IF(RES_hhdet_tes!H158=0,"",RES_hhdet_tes!H158/RES_hhdet_fec!H158)</f>
        <v>0.62039224585356445</v>
      </c>
      <c r="I158" s="111">
        <f>IF(RES_hhdet_tes!I158=0,"",RES_hhdet_tes!I158/RES_hhdet_fec!I158)</f>
        <v>0.62083154678488428</v>
      </c>
      <c r="J158" s="111">
        <f>IF(RES_hhdet_tes!J158=0,"",RES_hhdet_tes!J158/RES_hhdet_fec!J158)</f>
        <v>0.62106838154180699</v>
      </c>
      <c r="K158" s="111">
        <f>IF(RES_hhdet_tes!K158=0,"",RES_hhdet_tes!K158/RES_hhdet_fec!K158)</f>
        <v>0.62137023316223927</v>
      </c>
      <c r="L158" s="111">
        <f>IF(RES_hhdet_tes!L158=0,"",RES_hhdet_tes!L158/RES_hhdet_fec!L158)</f>
        <v>0.62161882930971668</v>
      </c>
      <c r="M158" s="111">
        <f>IF(RES_hhdet_tes!M158=0,"",RES_hhdet_tes!M158/RES_hhdet_fec!M158)</f>
        <v>0.62183662499956116</v>
      </c>
      <c r="N158" s="111">
        <f>IF(RES_hhdet_tes!N158=0,"",RES_hhdet_tes!N158/RES_hhdet_fec!N158)</f>
        <v>0.62198739302232231</v>
      </c>
      <c r="O158" s="111">
        <f>IF(RES_hhdet_tes!O158=0,"",RES_hhdet_tes!O158/RES_hhdet_fec!O158)</f>
        <v>0.62209676669755865</v>
      </c>
      <c r="P158" s="111">
        <f>IF(RES_hhdet_tes!P158=0,"",RES_hhdet_tes!P158/RES_hhdet_fec!P158)</f>
        <v>0.62216637064642333</v>
      </c>
      <c r="Q158" s="111">
        <f>IF(RES_hhdet_tes!Q158=0,"",RES_hhdet_tes!Q158/RES_hhdet_fec!Q158)</f>
        <v>0.6222125379895298</v>
      </c>
      <c r="R158" s="111">
        <f>IF(RES_hhdet_tes!R158=0,"",RES_hhdet_tes!R158/RES_hhdet_fec!R158)</f>
        <v>0.62241234307422055</v>
      </c>
      <c r="S158" s="111">
        <f>IF(RES_hhdet_tes!S158=0,"",RES_hhdet_tes!S158/RES_hhdet_fec!S158)</f>
        <v>0.62286899145143071</v>
      </c>
      <c r="T158" s="111">
        <f>IF(RES_hhdet_tes!T158=0,"",RES_hhdet_tes!T158/RES_hhdet_fec!T158)</f>
        <v>0.62354004508007099</v>
      </c>
      <c r="U158" s="111">
        <f>IF(RES_hhdet_tes!U158=0,"",RES_hhdet_tes!U158/RES_hhdet_fec!U158)</f>
        <v>0.6243859729972101</v>
      </c>
      <c r="V158" s="111">
        <f>IF(RES_hhdet_tes!V158=0,"",RES_hhdet_tes!V158/RES_hhdet_fec!V158)</f>
        <v>0.62559273405673788</v>
      </c>
      <c r="W158" s="111">
        <f>IF(RES_hhdet_tes!W158=0,"",RES_hhdet_tes!W158/RES_hhdet_fec!W158)</f>
        <v>0.62680328565256271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0.75586009570239854</v>
      </c>
      <c r="C159" s="45">
        <f>IF(RES_hhdet_tes!C159=0,"",RES_hhdet_tes!C159/RES_hhdet_fec!C159)</f>
        <v>0.75837780136580002</v>
      </c>
      <c r="D159" s="45">
        <f>IF(RES_hhdet_tes!D159=0,"",RES_hhdet_tes!D159/RES_hhdet_fec!D159)</f>
        <v>0.7619845334922597</v>
      </c>
      <c r="E159" s="45">
        <f>IF(RES_hhdet_tes!E159=0,"",RES_hhdet_tes!E159/RES_hhdet_fec!E159)</f>
        <v>0.76583601075137775</v>
      </c>
      <c r="F159" s="45">
        <f>IF(RES_hhdet_tes!F159=0,"",RES_hhdet_tes!F159/RES_hhdet_fec!F159)</f>
        <v>0.76960648185770242</v>
      </c>
      <c r="G159" s="45">
        <f>IF(RES_hhdet_tes!G159=0,"",RES_hhdet_tes!G159/RES_hhdet_fec!G159)</f>
        <v>0.77245119717620114</v>
      </c>
      <c r="H159" s="45">
        <f>IF(RES_hhdet_tes!H159=0,"",RES_hhdet_tes!H159/RES_hhdet_fec!H159)</f>
        <v>0.77504360475111855</v>
      </c>
      <c r="I159" s="45">
        <f>IF(RES_hhdet_tes!I159=0,"",RES_hhdet_tes!I159/RES_hhdet_fec!I159)</f>
        <v>0.77653348109333276</v>
      </c>
      <c r="J159" s="45">
        <f>IF(RES_hhdet_tes!J159=0,"",RES_hhdet_tes!J159/RES_hhdet_fec!J159)</f>
        <v>0.77781462508222177</v>
      </c>
      <c r="K159" s="45">
        <f>IF(RES_hhdet_tes!K159=0,"",RES_hhdet_tes!K159/RES_hhdet_fec!K159)</f>
        <v>0.77917522331791311</v>
      </c>
      <c r="L159" s="45">
        <f>IF(RES_hhdet_tes!L159=0,"",RES_hhdet_tes!L159/RES_hhdet_fec!L159)</f>
        <v>0.78125221870346684</v>
      </c>
      <c r="M159" s="45">
        <f>IF(RES_hhdet_tes!M159=0,"",RES_hhdet_tes!M159/RES_hhdet_fec!M159)</f>
        <v>0.7837316944503917</v>
      </c>
      <c r="N159" s="45">
        <f>IF(RES_hhdet_tes!N159=0,"",RES_hhdet_tes!N159/RES_hhdet_fec!N159)</f>
        <v>0.7869260493617839</v>
      </c>
      <c r="O159" s="45">
        <f>IF(RES_hhdet_tes!O159=0,"",RES_hhdet_tes!O159/RES_hhdet_fec!O159)</f>
        <v>0.79014943053666153</v>
      </c>
      <c r="P159" s="45">
        <f>IF(RES_hhdet_tes!P159=0,"",RES_hhdet_tes!P159/RES_hhdet_fec!P159)</f>
        <v>0.79393307895953436</v>
      </c>
      <c r="Q159" s="45">
        <f>IF(RES_hhdet_tes!Q159=0,"",RES_hhdet_tes!Q159/RES_hhdet_fec!Q159)</f>
        <v>0.79830352926270975</v>
      </c>
      <c r="R159" s="45">
        <f>IF(RES_hhdet_tes!R159=0,"",RES_hhdet_tes!R159/RES_hhdet_fec!R159)</f>
        <v>0.80366774814953756</v>
      </c>
      <c r="S159" s="45">
        <f>IF(RES_hhdet_tes!S159=0,"",RES_hhdet_tes!S159/RES_hhdet_fec!S159)</f>
        <v>0.81028128505440422</v>
      </c>
      <c r="T159" s="45">
        <f>IF(RES_hhdet_tes!T159=0,"",RES_hhdet_tes!T159/RES_hhdet_fec!T159)</f>
        <v>0.82009631267770888</v>
      </c>
      <c r="U159" s="45">
        <f>IF(RES_hhdet_tes!U159=0,"",RES_hhdet_tes!U159/RES_hhdet_fec!U159)</f>
        <v>0.83219897888495009</v>
      </c>
      <c r="V159" s="45">
        <f>IF(RES_hhdet_tes!V159=0,"",RES_hhdet_tes!V159/RES_hhdet_fec!V159)</f>
        <v>0.8455935273959686</v>
      </c>
      <c r="W159" s="45">
        <f>IF(RES_hhdet_tes!W159=0,"",RES_hhdet_tes!W159/RES_hhdet_fec!W159)</f>
        <v>0.85747143657287372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0.69510149915048614</v>
      </c>
      <c r="C161" s="119">
        <f>IF(RES_hhdet_tes!C161=0,"",RES_hhdet_tes!C161/RES_hhdet_fec!C161)</f>
        <v>0.70057031548334681</v>
      </c>
      <c r="D161" s="119">
        <f>IF(RES_hhdet_tes!D161=0,"",RES_hhdet_tes!D161/RES_hhdet_fec!D161)</f>
        <v>0.70566130050493914</v>
      </c>
      <c r="E161" s="119">
        <f>IF(RES_hhdet_tes!E161=0,"",RES_hhdet_tes!E161/RES_hhdet_fec!E161)</f>
        <v>0.71601343882217727</v>
      </c>
      <c r="F161" s="119">
        <f>IF(RES_hhdet_tes!F161=0,"",RES_hhdet_tes!F161/RES_hhdet_fec!F161)</f>
        <v>0.71648074520471472</v>
      </c>
      <c r="G161" s="119">
        <f>IF(RES_hhdet_tes!G161=0,"",RES_hhdet_tes!G161/RES_hhdet_fec!G161)</f>
        <v>0.71998289134813609</v>
      </c>
      <c r="H161" s="119">
        <f>IF(RES_hhdet_tes!H161=0,"",RES_hhdet_tes!H161/RES_hhdet_fec!H161)</f>
        <v>0.72648231418731712</v>
      </c>
      <c r="I161" s="119">
        <f>IF(RES_hhdet_tes!I161=0,"",RES_hhdet_tes!I161/RES_hhdet_fec!I161)</f>
        <v>0.73141574059369963</v>
      </c>
      <c r="J161" s="119">
        <f>IF(RES_hhdet_tes!J161=0,"",RES_hhdet_tes!J161/RES_hhdet_fec!J161)</f>
        <v>0.73638099415871394</v>
      </c>
      <c r="K161" s="119">
        <f>IF(RES_hhdet_tes!K161=0,"",RES_hhdet_tes!K161/RES_hhdet_fec!K161)</f>
        <v>0.74303149191528617</v>
      </c>
      <c r="L161" s="119">
        <f>IF(RES_hhdet_tes!L161=0,"",RES_hhdet_tes!L161/RES_hhdet_fec!L161)</f>
        <v>0.74994229121322309</v>
      </c>
      <c r="M161" s="119">
        <f>IF(RES_hhdet_tes!M161=0,"",RES_hhdet_tes!M161/RES_hhdet_fec!M161)</f>
        <v>0.75346196436445234</v>
      </c>
      <c r="N161" s="119">
        <f>IF(RES_hhdet_tes!N161=0,"",RES_hhdet_tes!N161/RES_hhdet_fec!N161)</f>
        <v>0.76906557093204175</v>
      </c>
      <c r="O161" s="119">
        <f>IF(RES_hhdet_tes!O161=0,"",RES_hhdet_tes!O161/RES_hhdet_fec!O161)</f>
        <v>0.77464524235301313</v>
      </c>
      <c r="P161" s="119">
        <f>IF(RES_hhdet_tes!P161=0,"",RES_hhdet_tes!P161/RES_hhdet_fec!P161)</f>
        <v>0.76583821593636237</v>
      </c>
      <c r="Q161" s="119">
        <f>IF(RES_hhdet_tes!Q161=0,"",RES_hhdet_tes!Q161/RES_hhdet_fec!Q161)</f>
        <v>0.79424301517471718</v>
      </c>
      <c r="R161" s="119">
        <f>IF(RES_hhdet_tes!R161=0,"",RES_hhdet_tes!R161/RES_hhdet_fec!R161)</f>
        <v>0.79122738196039277</v>
      </c>
      <c r="S161" s="119">
        <f>IF(RES_hhdet_tes!S161=0,"",RES_hhdet_tes!S161/RES_hhdet_fec!S161)</f>
        <v>0.8206836349969705</v>
      </c>
      <c r="T161" s="119">
        <f>IF(RES_hhdet_tes!T161=0,"",RES_hhdet_tes!T161/RES_hhdet_fec!T161)</f>
        <v>0.82554886436200736</v>
      </c>
      <c r="U161" s="119">
        <f>IF(RES_hhdet_tes!U161=0,"",RES_hhdet_tes!U161/RES_hhdet_fec!U161)</f>
        <v>0.85363090364502325</v>
      </c>
      <c r="V161" s="119">
        <f>IF(RES_hhdet_tes!V161=0,"",RES_hhdet_tes!V161/RES_hhdet_fec!V161)</f>
        <v>0.85623305732680788</v>
      </c>
      <c r="W161" s="119">
        <f>IF(RES_hhdet_tes!W161=0,"",RES_hhdet_tes!W161/RES_hhdet_fec!W161)</f>
        <v>0.88645801600443674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0.69716140773283108</v>
      </c>
      <c r="C162" s="124">
        <f>IF(RES_hhdet_tes!C162=0,"",RES_hhdet_tes!C162/RES_hhdet_fec!C162)</f>
        <v>0.70161460945397969</v>
      </c>
      <c r="D162" s="124">
        <f>IF(RES_hhdet_tes!D162=0,"",RES_hhdet_tes!D162/RES_hhdet_fec!D162)</f>
        <v>0.70853916087966862</v>
      </c>
      <c r="E162" s="124">
        <f>IF(RES_hhdet_tes!E162=0,"",RES_hhdet_tes!E162/RES_hhdet_fec!E162)</f>
        <v>0.71356121253993054</v>
      </c>
      <c r="F162" s="124">
        <f>IF(RES_hhdet_tes!F162=0,"",RES_hhdet_tes!F162/RES_hhdet_fec!F162)</f>
        <v>0.71705551296540582</v>
      </c>
      <c r="G162" s="124">
        <f>IF(RES_hhdet_tes!G162=0,"",RES_hhdet_tes!G162/RES_hhdet_fec!G162)</f>
        <v>0.71924920346777732</v>
      </c>
      <c r="H162" s="124">
        <f>IF(RES_hhdet_tes!H162=0,"",RES_hhdet_tes!H162/RES_hhdet_fec!H162)</f>
        <v>0.72286149378521081</v>
      </c>
      <c r="I162" s="124">
        <f>IF(RES_hhdet_tes!I162=0,"",RES_hhdet_tes!I162/RES_hhdet_fec!I162)</f>
        <v>0.72658586331542985</v>
      </c>
      <c r="J162" s="124">
        <f>IF(RES_hhdet_tes!J162=0,"",RES_hhdet_tes!J162/RES_hhdet_fec!J162)</f>
        <v>0.7324000440393692</v>
      </c>
      <c r="K162" s="124">
        <f>IF(RES_hhdet_tes!K162=0,"",RES_hhdet_tes!K162/RES_hhdet_fec!K162)</f>
        <v>0.7373756965376036</v>
      </c>
      <c r="L162" s="124">
        <f>IF(RES_hhdet_tes!L162=0,"",RES_hhdet_tes!L162/RES_hhdet_fec!L162)</f>
        <v>0.74150641172060039</v>
      </c>
      <c r="M162" s="124">
        <f>IF(RES_hhdet_tes!M162=0,"",RES_hhdet_tes!M162/RES_hhdet_fec!M162)</f>
        <v>0.74521507554491473</v>
      </c>
      <c r="N162" s="124">
        <f>IF(RES_hhdet_tes!N162=0,"",RES_hhdet_tes!N162/RES_hhdet_fec!N162)</f>
        <v>0.75146837172279979</v>
      </c>
      <c r="O162" s="124">
        <f>IF(RES_hhdet_tes!O162=0,"",RES_hhdet_tes!O162/RES_hhdet_fec!O162)</f>
        <v>0.75839415877930183</v>
      </c>
      <c r="P162" s="124">
        <f>IF(RES_hhdet_tes!P162=0,"",RES_hhdet_tes!P162/RES_hhdet_fec!P162)</f>
        <v>0.76305671720705726</v>
      </c>
      <c r="Q162" s="124">
        <f>IF(RES_hhdet_tes!Q162=0,"",RES_hhdet_tes!Q162/RES_hhdet_fec!Q162)</f>
        <v>0.76737868005468457</v>
      </c>
      <c r="R162" s="124">
        <f>IF(RES_hhdet_tes!R162=0,"",RES_hhdet_tes!R162/RES_hhdet_fec!R162)</f>
        <v>0.77428644785385259</v>
      </c>
      <c r="S162" s="124">
        <f>IF(RES_hhdet_tes!S162=0,"",RES_hhdet_tes!S162/RES_hhdet_fec!S162)</f>
        <v>0.78735460343749941</v>
      </c>
      <c r="T162" s="124">
        <f>IF(RES_hhdet_tes!T162=0,"",RES_hhdet_tes!T162/RES_hhdet_fec!T162)</f>
        <v>0.80104121921464588</v>
      </c>
      <c r="U162" s="124">
        <f>IF(RES_hhdet_tes!U162=0,"",RES_hhdet_tes!U162/RES_hhdet_fec!U162)</f>
        <v>0.82174935013822969</v>
      </c>
      <c r="V162" s="124">
        <f>IF(RES_hhdet_tes!V162=0,"",RES_hhdet_tes!V162/RES_hhdet_fec!V162)</f>
        <v>0.83730433811933058</v>
      </c>
      <c r="W162" s="124">
        <f>IF(RES_hhdet_tes!W162=0,"",RES_hhdet_tes!W162/RES_hhdet_fec!W162)</f>
        <v>0.8427796409046312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0.69716140773283108</v>
      </c>
      <c r="C163" s="45">
        <f>IF(RES_hhdet_tes!C163=0,"",RES_hhdet_tes!C163/RES_hhdet_fec!C163)</f>
        <v>0.70161460945397969</v>
      </c>
      <c r="D163" s="45">
        <f>IF(RES_hhdet_tes!D163=0,"",RES_hhdet_tes!D163/RES_hhdet_fec!D163)</f>
        <v>0.70853916087966862</v>
      </c>
      <c r="E163" s="45">
        <f>IF(RES_hhdet_tes!E163=0,"",RES_hhdet_tes!E163/RES_hhdet_fec!E163)</f>
        <v>0.71356121253993054</v>
      </c>
      <c r="F163" s="45">
        <f>IF(RES_hhdet_tes!F163=0,"",RES_hhdet_tes!F163/RES_hhdet_fec!F163)</f>
        <v>0.71705551296540582</v>
      </c>
      <c r="G163" s="45">
        <f>IF(RES_hhdet_tes!G163=0,"",RES_hhdet_tes!G163/RES_hhdet_fec!G163)</f>
        <v>0.71924920346777732</v>
      </c>
      <c r="H163" s="45">
        <f>IF(RES_hhdet_tes!H163=0,"",RES_hhdet_tes!H163/RES_hhdet_fec!H163)</f>
        <v>0.72286149378521081</v>
      </c>
      <c r="I163" s="45">
        <f>IF(RES_hhdet_tes!I163=0,"",RES_hhdet_tes!I163/RES_hhdet_fec!I163)</f>
        <v>0.72658586331542985</v>
      </c>
      <c r="J163" s="45">
        <f>IF(RES_hhdet_tes!J163=0,"",RES_hhdet_tes!J163/RES_hhdet_fec!J163)</f>
        <v>0.7324000440393692</v>
      </c>
      <c r="K163" s="45">
        <f>IF(RES_hhdet_tes!K163=0,"",RES_hhdet_tes!K163/RES_hhdet_fec!K163)</f>
        <v>0.7373756965376036</v>
      </c>
      <c r="L163" s="45">
        <f>IF(RES_hhdet_tes!L163=0,"",RES_hhdet_tes!L163/RES_hhdet_fec!L163)</f>
        <v>0.74150641172060039</v>
      </c>
      <c r="M163" s="45">
        <f>IF(RES_hhdet_tes!M163=0,"",RES_hhdet_tes!M163/RES_hhdet_fec!M163)</f>
        <v>0.74521507554491473</v>
      </c>
      <c r="N163" s="45">
        <f>IF(RES_hhdet_tes!N163=0,"",RES_hhdet_tes!N163/RES_hhdet_fec!N163)</f>
        <v>0.75146837172279979</v>
      </c>
      <c r="O163" s="45">
        <f>IF(RES_hhdet_tes!O163=0,"",RES_hhdet_tes!O163/RES_hhdet_fec!O163)</f>
        <v>0.75839415877930183</v>
      </c>
      <c r="P163" s="45">
        <f>IF(RES_hhdet_tes!P163=0,"",RES_hhdet_tes!P163/RES_hhdet_fec!P163)</f>
        <v>0.76305671720705726</v>
      </c>
      <c r="Q163" s="45">
        <f>IF(RES_hhdet_tes!Q163=0,"",RES_hhdet_tes!Q163/RES_hhdet_fec!Q163)</f>
        <v>0.76737868005468457</v>
      </c>
      <c r="R163" s="45">
        <f>IF(RES_hhdet_tes!R163=0,"",RES_hhdet_tes!R163/RES_hhdet_fec!R163)</f>
        <v>0.77428644785385259</v>
      </c>
      <c r="S163" s="45">
        <f>IF(RES_hhdet_tes!S163=0,"",RES_hhdet_tes!S163/RES_hhdet_fec!S163)</f>
        <v>0.78735460343749941</v>
      </c>
      <c r="T163" s="45">
        <f>IF(RES_hhdet_tes!T163=0,"",RES_hhdet_tes!T163/RES_hhdet_fec!T163)</f>
        <v>0.80104121921464588</v>
      </c>
      <c r="U163" s="45">
        <f>IF(RES_hhdet_tes!U163=0,"",RES_hhdet_tes!U163/RES_hhdet_fec!U163)</f>
        <v>0.82174935013822969</v>
      </c>
      <c r="V163" s="45">
        <f>IF(RES_hhdet_tes!V163=0,"",RES_hhdet_tes!V163/RES_hhdet_fec!V163)</f>
        <v>0.83730433811933058</v>
      </c>
      <c r="W163" s="45">
        <f>IF(RES_hhdet_tes!W163=0,"",RES_hhdet_tes!W163/RES_hhdet_fec!W163)</f>
        <v>0.8427796409046312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1.7224603903789437</v>
      </c>
      <c r="C164" s="124">
        <f>IF(RES_hhdet_tes!C164=0,"",RES_hhdet_tes!C164/RES_hhdet_fec!C164)</f>
        <v>1.8184537578635807</v>
      </c>
      <c r="D164" s="124">
        <f>IF(RES_hhdet_tes!D164=0,"",RES_hhdet_tes!D164/RES_hhdet_fec!D164)</f>
        <v>1.9430895406704218</v>
      </c>
      <c r="E164" s="124">
        <f>IF(RES_hhdet_tes!E164=0,"",RES_hhdet_tes!E164/RES_hhdet_fec!E164)</f>
        <v>2.0514305138895259</v>
      </c>
      <c r="F164" s="124">
        <f>IF(RES_hhdet_tes!F164=0,"",RES_hhdet_tes!F164/RES_hhdet_fec!F164)</f>
        <v>2.1536925349000229</v>
      </c>
      <c r="G164" s="124">
        <f>IF(RES_hhdet_tes!G164=0,"",RES_hhdet_tes!G164/RES_hhdet_fec!G164)</f>
        <v>2.2386225715332526</v>
      </c>
      <c r="H164" s="124">
        <f>IF(RES_hhdet_tes!H164=0,"",RES_hhdet_tes!H164/RES_hhdet_fec!H164)</f>
        <v>2.3254220200555311</v>
      </c>
      <c r="I164" s="124">
        <f>IF(RES_hhdet_tes!I164=0,"",RES_hhdet_tes!I164/RES_hhdet_fec!I164)</f>
        <v>2.3935082094907476</v>
      </c>
      <c r="J164" s="124">
        <f>IF(RES_hhdet_tes!J164=0,"",RES_hhdet_tes!J164/RES_hhdet_fec!J164)</f>
        <v>2.4684076172667089</v>
      </c>
      <c r="K164" s="124">
        <f>IF(RES_hhdet_tes!K164=0,"",RES_hhdet_tes!K164/RES_hhdet_fec!K164)</f>
        <v>2.5547297620262435</v>
      </c>
      <c r="L164" s="124">
        <f>IF(RES_hhdet_tes!L164=0,"",RES_hhdet_tes!L164/RES_hhdet_fec!L164)</f>
        <v>2.6277658746812933</v>
      </c>
      <c r="M164" s="124">
        <f>IF(RES_hhdet_tes!M164=0,"",RES_hhdet_tes!M164/RES_hhdet_fec!M164)</f>
        <v>2.675417158008444</v>
      </c>
      <c r="N164" s="124">
        <f>IF(RES_hhdet_tes!N164=0,"",RES_hhdet_tes!N164/RES_hhdet_fec!N164)</f>
        <v>2.7369100486614775</v>
      </c>
      <c r="O164" s="124">
        <f>IF(RES_hhdet_tes!O164=0,"",RES_hhdet_tes!O164/RES_hhdet_fec!O164)</f>
        <v>2.8243878017798885</v>
      </c>
      <c r="P164" s="124">
        <f>IF(RES_hhdet_tes!P164=0,"",RES_hhdet_tes!P164/RES_hhdet_fec!P164)</f>
        <v>2.9093362197322938</v>
      </c>
      <c r="Q164" s="124">
        <f>IF(RES_hhdet_tes!Q164=0,"",RES_hhdet_tes!Q164/RES_hhdet_fec!Q164)</f>
        <v>3.0388418031836979</v>
      </c>
      <c r="R164" s="124">
        <f>IF(RES_hhdet_tes!R164=0,"",RES_hhdet_tes!R164/RES_hhdet_fec!R164)</f>
        <v>3.182466662042748</v>
      </c>
      <c r="S164" s="124">
        <f>IF(RES_hhdet_tes!S164=0,"",RES_hhdet_tes!S164/RES_hhdet_fec!S164)</f>
        <v>3.3275252076105111</v>
      </c>
      <c r="T164" s="124">
        <f>IF(RES_hhdet_tes!T164=0,"",RES_hhdet_tes!T164/RES_hhdet_fec!T164)</f>
        <v>3.4369013275993887</v>
      </c>
      <c r="U164" s="124">
        <f>IF(RES_hhdet_tes!U164=0,"",RES_hhdet_tes!U164/RES_hhdet_fec!U164)</f>
        <v>3.5179976564191398</v>
      </c>
      <c r="V164" s="124">
        <f>IF(RES_hhdet_tes!V164=0,"",RES_hhdet_tes!V164/RES_hhdet_fec!V164)</f>
        <v>3.5807341845051273</v>
      </c>
      <c r="W164" s="124">
        <f>IF(RES_hhdet_tes!W164=0,"",RES_hhdet_tes!W164/RES_hhdet_fec!W164)</f>
        <v>3.6240182264049929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1.7224603903789437</v>
      </c>
      <c r="C165" s="111">
        <f>IF(RES_hhdet_tes!C165=0,"",RES_hhdet_tes!C165/RES_hhdet_fec!C165)</f>
        <v>1.8184537578635807</v>
      </c>
      <c r="D165" s="111">
        <f>IF(RES_hhdet_tes!D165=0,"",RES_hhdet_tes!D165/RES_hhdet_fec!D165)</f>
        <v>1.9430895406704218</v>
      </c>
      <c r="E165" s="111">
        <f>IF(RES_hhdet_tes!E165=0,"",RES_hhdet_tes!E165/RES_hhdet_fec!E165)</f>
        <v>2.0514305138895259</v>
      </c>
      <c r="F165" s="111">
        <f>IF(RES_hhdet_tes!F165=0,"",RES_hhdet_tes!F165/RES_hhdet_fec!F165)</f>
        <v>2.1536925349000229</v>
      </c>
      <c r="G165" s="111">
        <f>IF(RES_hhdet_tes!G165=0,"",RES_hhdet_tes!G165/RES_hhdet_fec!G165)</f>
        <v>2.2386225715332526</v>
      </c>
      <c r="H165" s="111">
        <f>IF(RES_hhdet_tes!H165=0,"",RES_hhdet_tes!H165/RES_hhdet_fec!H165)</f>
        <v>2.3254220200555311</v>
      </c>
      <c r="I165" s="111">
        <f>IF(RES_hhdet_tes!I165=0,"",RES_hhdet_tes!I165/RES_hhdet_fec!I165)</f>
        <v>2.3935082094907476</v>
      </c>
      <c r="J165" s="111">
        <f>IF(RES_hhdet_tes!J165=0,"",RES_hhdet_tes!J165/RES_hhdet_fec!J165)</f>
        <v>2.4684076172667089</v>
      </c>
      <c r="K165" s="111">
        <f>IF(RES_hhdet_tes!K165=0,"",RES_hhdet_tes!K165/RES_hhdet_fec!K165)</f>
        <v>2.5547297620262435</v>
      </c>
      <c r="L165" s="111">
        <f>IF(RES_hhdet_tes!L165=0,"",RES_hhdet_tes!L165/RES_hhdet_fec!L165)</f>
        <v>2.6277658746812933</v>
      </c>
      <c r="M165" s="111">
        <f>IF(RES_hhdet_tes!M165=0,"",RES_hhdet_tes!M165/RES_hhdet_fec!M165)</f>
        <v>2.675417158008444</v>
      </c>
      <c r="N165" s="111">
        <f>IF(RES_hhdet_tes!N165=0,"",RES_hhdet_tes!N165/RES_hhdet_fec!N165)</f>
        <v>2.7369100486614775</v>
      </c>
      <c r="O165" s="111">
        <f>IF(RES_hhdet_tes!O165=0,"",RES_hhdet_tes!O165/RES_hhdet_fec!O165)</f>
        <v>2.8243878017798885</v>
      </c>
      <c r="P165" s="111">
        <f>IF(RES_hhdet_tes!P165=0,"",RES_hhdet_tes!P165/RES_hhdet_fec!P165)</f>
        <v>2.9093362197322938</v>
      </c>
      <c r="Q165" s="111">
        <f>IF(RES_hhdet_tes!Q165=0,"",RES_hhdet_tes!Q165/RES_hhdet_fec!Q165)</f>
        <v>3.0388418031836979</v>
      </c>
      <c r="R165" s="111">
        <f>IF(RES_hhdet_tes!R165=0,"",RES_hhdet_tes!R165/RES_hhdet_fec!R165)</f>
        <v>3.182466662042748</v>
      </c>
      <c r="S165" s="111">
        <f>IF(RES_hhdet_tes!S165=0,"",RES_hhdet_tes!S165/RES_hhdet_fec!S165)</f>
        <v>3.3275252076105111</v>
      </c>
      <c r="T165" s="111">
        <f>IF(RES_hhdet_tes!T165=0,"",RES_hhdet_tes!T165/RES_hhdet_fec!T165)</f>
        <v>3.4369013275993887</v>
      </c>
      <c r="U165" s="111">
        <f>IF(RES_hhdet_tes!U165=0,"",RES_hhdet_tes!U165/RES_hhdet_fec!U165)</f>
        <v>3.5179976564191398</v>
      </c>
      <c r="V165" s="111">
        <f>IF(RES_hhdet_tes!V165=0,"",RES_hhdet_tes!V165/RES_hhdet_fec!V165)</f>
        <v>3.5807341845051273</v>
      </c>
      <c r="W165" s="111">
        <f>IF(RES_hhdet_tes!W165=0,"",RES_hhdet_tes!W165/RES_hhdet_fec!W165)</f>
        <v>3.6240182264049929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0.67246233771012343</v>
      </c>
      <c r="C166" s="124">
        <f>IF(RES_hhdet_tes!C166=0,"",RES_hhdet_tes!C166/RES_hhdet_fec!C166)</f>
        <v>0.67866805436707556</v>
      </c>
      <c r="D166" s="124">
        <f>IF(RES_hhdet_tes!D166=0,"",RES_hhdet_tes!D166/RES_hhdet_fec!D166)</f>
        <v>0.68027086546968174</v>
      </c>
      <c r="E166" s="124">
        <f>IF(RES_hhdet_tes!E166=0,"",RES_hhdet_tes!E166/RES_hhdet_fec!E166)</f>
        <v>0.6840652812407767</v>
      </c>
      <c r="F166" s="124">
        <f>IF(RES_hhdet_tes!F166=0,"",RES_hhdet_tes!F166/RES_hhdet_fec!F166)</f>
        <v>0.68793930902299527</v>
      </c>
      <c r="G166" s="124">
        <f>IF(RES_hhdet_tes!G166=0,"",RES_hhdet_tes!G166/RES_hhdet_fec!G166)</f>
        <v>0.69314396642753806</v>
      </c>
      <c r="H166" s="124">
        <f>IF(RES_hhdet_tes!H166=0,"",RES_hhdet_tes!H166/RES_hhdet_fec!H166)</f>
        <v>0.69950319444839271</v>
      </c>
      <c r="I166" s="124">
        <f>IF(RES_hhdet_tes!I166=0,"",RES_hhdet_tes!I166/RES_hhdet_fec!I166)</f>
        <v>0.70552607904374498</v>
      </c>
      <c r="J166" s="124">
        <f>IF(RES_hhdet_tes!J166=0,"",RES_hhdet_tes!J166/RES_hhdet_fec!J166)</f>
        <v>0.70658071230978814</v>
      </c>
      <c r="K166" s="124">
        <f>IF(RES_hhdet_tes!K166=0,"",RES_hhdet_tes!K166/RES_hhdet_fec!K166)</f>
        <v>0.71611442682431203</v>
      </c>
      <c r="L166" s="124">
        <f>IF(RES_hhdet_tes!L166=0,"",RES_hhdet_tes!L166/RES_hhdet_fec!L166)</f>
        <v>0.72064216011683369</v>
      </c>
      <c r="M166" s="124">
        <f>IF(RES_hhdet_tes!M166=0,"",RES_hhdet_tes!M166/RES_hhdet_fec!M166)</f>
        <v>0.72316714948463479</v>
      </c>
      <c r="N166" s="124">
        <f>IF(RES_hhdet_tes!N166=0,"",RES_hhdet_tes!N166/RES_hhdet_fec!N166)</f>
        <v>0.73103671145765803</v>
      </c>
      <c r="O166" s="124">
        <f>IF(RES_hhdet_tes!O166=0,"",RES_hhdet_tes!O166/RES_hhdet_fec!O166)</f>
        <v>0.73826437043257265</v>
      </c>
      <c r="P166" s="124">
        <f>IF(RES_hhdet_tes!P166=0,"",RES_hhdet_tes!P166/RES_hhdet_fec!P166)</f>
        <v>0.7449580339447559</v>
      </c>
      <c r="Q166" s="124">
        <f>IF(RES_hhdet_tes!Q166=0,"",RES_hhdet_tes!Q166/RES_hhdet_fec!Q166)</f>
        <v>0.74945055454677056</v>
      </c>
      <c r="R166" s="124">
        <f>IF(RES_hhdet_tes!R166=0,"",RES_hhdet_tes!R166/RES_hhdet_fec!R166)</f>
        <v>0.75990387274155402</v>
      </c>
      <c r="S166" s="124">
        <f>IF(RES_hhdet_tes!S166=0,"",RES_hhdet_tes!S166/RES_hhdet_fec!S166)</f>
        <v>0.77046417282096558</v>
      </c>
      <c r="T166" s="124">
        <f>IF(RES_hhdet_tes!T166=0,"",RES_hhdet_tes!T166/RES_hhdet_fec!T166)</f>
        <v>0.7803675421470625</v>
      </c>
      <c r="U166" s="124">
        <f>IF(RES_hhdet_tes!U166=0,"",RES_hhdet_tes!U166/RES_hhdet_fec!U166)</f>
        <v>0.79133231957127859</v>
      </c>
      <c r="V166" s="124">
        <f>IF(RES_hhdet_tes!V166=0,"",RES_hhdet_tes!V166/RES_hhdet_fec!V166)</f>
        <v>0.80053603880628532</v>
      </c>
      <c r="W166" s="124">
        <f>IF(RES_hhdet_tes!W166=0,"",RES_hhdet_tes!W166/RES_hhdet_fec!W166)</f>
        <v>0.80402839191454634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0.58374745767524761</v>
      </c>
      <c r="C167" s="111">
        <f>IF(RES_hhdet_tes!C167=0,"",RES_hhdet_tes!C167/RES_hhdet_fec!C167)</f>
        <v>0.58775136048413379</v>
      </c>
      <c r="D167" s="111">
        <f>IF(RES_hhdet_tes!D167=0,"",RES_hhdet_tes!D167/RES_hhdet_fec!D167)</f>
        <v>0.59231970478780827</v>
      </c>
      <c r="E167" s="111">
        <f>IF(RES_hhdet_tes!E167=0,"",RES_hhdet_tes!E167/RES_hhdet_fec!E167)</f>
        <v>0.59550786990927629</v>
      </c>
      <c r="F167" s="111">
        <f>IF(RES_hhdet_tes!F167=0,"",RES_hhdet_tes!F167/RES_hhdet_fec!F167)</f>
        <v>0.59828206211129431</v>
      </c>
      <c r="G167" s="111">
        <f>IF(RES_hhdet_tes!G167=0,"",RES_hhdet_tes!G167/RES_hhdet_fec!G167)</f>
        <v>0.6014808353862322</v>
      </c>
      <c r="H167" s="111">
        <f>IF(RES_hhdet_tes!H167=0,"",RES_hhdet_tes!H167/RES_hhdet_fec!H167)</f>
        <v>0.6057546327944674</v>
      </c>
      <c r="I167" s="111">
        <f>IF(RES_hhdet_tes!I167=0,"",RES_hhdet_tes!I167/RES_hhdet_fec!I167)</f>
        <v>0.60867217703761967</v>
      </c>
      <c r="J167" s="111">
        <f>IF(RES_hhdet_tes!J167=0,"",RES_hhdet_tes!J167/RES_hhdet_fec!J167)</f>
        <v>0.61138590097690759</v>
      </c>
      <c r="K167" s="111">
        <f>IF(RES_hhdet_tes!K167=0,"",RES_hhdet_tes!K167/RES_hhdet_fec!K167)</f>
        <v>0.61494655328141734</v>
      </c>
      <c r="L167" s="111">
        <f>IF(RES_hhdet_tes!L167=0,"",RES_hhdet_tes!L167/RES_hhdet_fec!L167)</f>
        <v>0.61850379995499882</v>
      </c>
      <c r="M167" s="111">
        <f>IF(RES_hhdet_tes!M167=0,"",RES_hhdet_tes!M167/RES_hhdet_fec!M167)</f>
        <v>0.62162085852358306</v>
      </c>
      <c r="N167" s="111">
        <f>IF(RES_hhdet_tes!N167=0,"",RES_hhdet_tes!N167/RES_hhdet_fec!N167)</f>
        <v>0.62558541124160516</v>
      </c>
      <c r="O167" s="111">
        <f>IF(RES_hhdet_tes!O167=0,"",RES_hhdet_tes!O167/RES_hhdet_fec!O167)</f>
        <v>0.63250543543437787</v>
      </c>
      <c r="P167" s="111">
        <f>IF(RES_hhdet_tes!P167=0,"",RES_hhdet_tes!P167/RES_hhdet_fec!P167)</f>
        <v>0.64592198022310432</v>
      </c>
      <c r="Q167" s="111">
        <f>IF(RES_hhdet_tes!Q167=0,"",RES_hhdet_tes!Q167/RES_hhdet_fec!Q167)</f>
        <v>0.66559924414207072</v>
      </c>
      <c r="R167" s="111">
        <f>IF(RES_hhdet_tes!R167=0,"",RES_hhdet_tes!R167/RES_hhdet_fec!R167)</f>
        <v>0.69436199910263763</v>
      </c>
      <c r="S167" s="111">
        <f>IF(RES_hhdet_tes!S167=0,"",RES_hhdet_tes!S167/RES_hhdet_fec!S167)</f>
        <v>0.72065034240445691</v>
      </c>
      <c r="T167" s="111">
        <f>IF(RES_hhdet_tes!T167=0,"",RES_hhdet_tes!T167/RES_hhdet_fec!T167)</f>
        <v>0.73967757138197254</v>
      </c>
      <c r="U167" s="111">
        <f>IF(RES_hhdet_tes!U167=0,"",RES_hhdet_tes!U167/RES_hhdet_fec!U167)</f>
        <v>0.75716426768514977</v>
      </c>
      <c r="V167" s="111">
        <f>IF(RES_hhdet_tes!V167=0,"",RES_hhdet_tes!V167/RES_hhdet_fec!V167)</f>
        <v>0.77061078399415173</v>
      </c>
      <c r="W167" s="111">
        <f>IF(RES_hhdet_tes!W167=0,"",RES_hhdet_tes!W167/RES_hhdet_fec!W167)</f>
        <v>0.78088218531722831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0.80458703556967492</v>
      </c>
      <c r="C168" s="111">
        <f>IF(RES_hhdet_tes!C168=0,"",RES_hhdet_tes!C168/RES_hhdet_fec!C168)</f>
        <v>0.80850324128565376</v>
      </c>
      <c r="D168" s="111">
        <f>IF(RES_hhdet_tes!D168=0,"",RES_hhdet_tes!D168/RES_hhdet_fec!D168)</f>
        <v>0.79645835684327271</v>
      </c>
      <c r="E168" s="111">
        <f>IF(RES_hhdet_tes!E168=0,"",RES_hhdet_tes!E168/RES_hhdet_fec!E168)</f>
        <v>0.76151530101704623</v>
      </c>
      <c r="F168" s="111">
        <f>IF(RES_hhdet_tes!F168=0,"",RES_hhdet_tes!F168/RES_hhdet_fec!F168)</f>
        <v>0.75227562877117671</v>
      </c>
      <c r="G168" s="111">
        <f>IF(RES_hhdet_tes!G168=0,"",RES_hhdet_tes!G168/RES_hhdet_fec!G168)</f>
        <v>0.77815851157837701</v>
      </c>
      <c r="H168" s="111">
        <f>IF(RES_hhdet_tes!H168=0,"",RES_hhdet_tes!H168/RES_hhdet_fec!H168)</f>
        <v>0.77780889177217838</v>
      </c>
      <c r="I168" s="111">
        <f>IF(RES_hhdet_tes!I168=0,"",RES_hhdet_tes!I168/RES_hhdet_fec!I168)</f>
        <v>0.80866029845088427</v>
      </c>
      <c r="J168" s="111">
        <f>IF(RES_hhdet_tes!J168=0,"",RES_hhdet_tes!J168/RES_hhdet_fec!J168)</f>
        <v>0.80610465535871556</v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>
        <f>IF(RES_hhdet_tes!S168=0,"",RES_hhdet_tes!S168/RES_hhdet_fec!S168)</f>
        <v>0.90444774380007098</v>
      </c>
      <c r="T168" s="111">
        <f>IF(RES_hhdet_tes!T168=0,"",RES_hhdet_tes!T168/RES_hhdet_fec!T168)</f>
        <v>0.9033874193108935</v>
      </c>
      <c r="U168" s="111">
        <f>IF(RES_hhdet_tes!U168=0,"",RES_hhdet_tes!U168/RES_hhdet_fec!U168)</f>
        <v>0.91684227624713488</v>
      </c>
      <c r="V168" s="111">
        <f>IF(RES_hhdet_tes!V168=0,"",RES_hhdet_tes!V168/RES_hhdet_fec!V168)</f>
        <v>0.91641641574462418</v>
      </c>
      <c r="W168" s="111">
        <f>IF(RES_hhdet_tes!W168=0,"",RES_hhdet_tes!W168/RES_hhdet_fec!W168)</f>
        <v>0.91272642623072819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0.58374745767524761</v>
      </c>
      <c r="C169" s="112">
        <f>IF(RES_hhdet_tes!C169=0,"",RES_hhdet_tes!C169/RES_hhdet_fec!C169)</f>
        <v>0.58374745767524761</v>
      </c>
      <c r="D169" s="112">
        <f>IF(RES_hhdet_tes!D169=0,"",RES_hhdet_tes!D169/RES_hhdet_fec!D169)</f>
        <v>0.59434039533042604</v>
      </c>
      <c r="E169" s="112">
        <f>IF(RES_hhdet_tes!E169=0,"",RES_hhdet_tes!E169/RES_hhdet_fec!E169)</f>
        <v>0.59650712533132633</v>
      </c>
      <c r="F169" s="112">
        <f>IF(RES_hhdet_tes!F169=0,"",RES_hhdet_tes!F169/RES_hhdet_fec!F169)</f>
        <v>0.59650712533132644</v>
      </c>
      <c r="G169" s="112">
        <f>IF(RES_hhdet_tes!G169=0,"",RES_hhdet_tes!G169/RES_hhdet_fec!G169)</f>
        <v>0.59978816893317799</v>
      </c>
      <c r="H169" s="112">
        <f>IF(RES_hhdet_tes!H169=0,"",RES_hhdet_tes!H169/RES_hhdet_fec!H169)</f>
        <v>0.6053406914027768</v>
      </c>
      <c r="I169" s="112">
        <f>IF(RES_hhdet_tes!I169=0,"",RES_hhdet_tes!I169/RES_hhdet_fec!I169)</f>
        <v>0.6053406914027768</v>
      </c>
      <c r="J169" s="112">
        <f>IF(RES_hhdet_tes!J169=0,"",RES_hhdet_tes!J169/RES_hhdet_fec!J169)</f>
        <v>0.60534069140277669</v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>
        <f>IF(RES_hhdet_tes!S169=0,"",RES_hhdet_tes!S169/RES_hhdet_fec!S169)</f>
        <v>0.77017836673119788</v>
      </c>
      <c r="T169" s="112">
        <f>IF(RES_hhdet_tes!T169=0,"",RES_hhdet_tes!T169/RES_hhdet_fec!T169)</f>
        <v>0.77017836673119788</v>
      </c>
      <c r="U169" s="112">
        <f>IF(RES_hhdet_tes!U169=0,"",RES_hhdet_tes!U169/RES_hhdet_fec!U169)</f>
        <v>0.78932400195509989</v>
      </c>
      <c r="V169" s="112">
        <f>IF(RES_hhdet_tes!V169=0,"",RES_hhdet_tes!V169/RES_hhdet_fec!V169)</f>
        <v>0.78932400195509989</v>
      </c>
      <c r="W169" s="112">
        <f>IF(RES_hhdet_tes!W169=0,"",RES_hhdet_tes!W169/RES_hhdet_fec!W169)</f>
        <v>0.78932400195509977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0.65398937739970076</v>
      </c>
      <c r="C171" s="112">
        <f>IF(RES_hhdet_tes!C171=0,"",RES_hhdet_tes!C171/RES_hhdet_fec!C171)</f>
        <v>0.6581606050159714</v>
      </c>
      <c r="D171" s="112">
        <f>IF(RES_hhdet_tes!D171=0,"",RES_hhdet_tes!D171/RES_hhdet_fec!D171)</f>
        <v>0.66365677141711665</v>
      </c>
      <c r="E171" s="112">
        <f>IF(RES_hhdet_tes!E171=0,"",RES_hhdet_tes!E171/RES_hhdet_fec!E171)</f>
        <v>0.66804869704936543</v>
      </c>
      <c r="F171" s="112">
        <f>IF(RES_hhdet_tes!F171=0,"",RES_hhdet_tes!F171/RES_hhdet_fec!F171)</f>
        <v>0.67178382070359133</v>
      </c>
      <c r="G171" s="112">
        <f>IF(RES_hhdet_tes!G171=0,"",RES_hhdet_tes!G171/RES_hhdet_fec!G171)</f>
        <v>0.67519046496466595</v>
      </c>
      <c r="H171" s="112">
        <f>IF(RES_hhdet_tes!H171=0,"",RES_hhdet_tes!H171/RES_hhdet_fec!H171)</f>
        <v>0.67937652257479986</v>
      </c>
      <c r="I171" s="112">
        <f>IF(RES_hhdet_tes!I171=0,"",RES_hhdet_tes!I171/RES_hhdet_fec!I171)</f>
        <v>0.68147874479445358</v>
      </c>
      <c r="J171" s="112">
        <f>IF(RES_hhdet_tes!J171=0,"",RES_hhdet_tes!J171/RES_hhdet_fec!J171)</f>
        <v>0.68291866340618468</v>
      </c>
      <c r="K171" s="112">
        <f>IF(RES_hhdet_tes!K171=0,"",RES_hhdet_tes!K171/RES_hhdet_fec!K171)</f>
        <v>0.68446225309927455</v>
      </c>
      <c r="L171" s="112">
        <f>IF(RES_hhdet_tes!L171=0,"",RES_hhdet_tes!L171/RES_hhdet_fec!L171)</f>
        <v>0.68632918465568749</v>
      </c>
      <c r="M171" s="112">
        <f>IF(RES_hhdet_tes!M171=0,"",RES_hhdet_tes!M171/RES_hhdet_fec!M171)</f>
        <v>0.68801221876532481</v>
      </c>
      <c r="N171" s="112">
        <f>IF(RES_hhdet_tes!N171=0,"",RES_hhdet_tes!N171/RES_hhdet_fec!N171)</f>
        <v>0.69086730664883933</v>
      </c>
      <c r="O171" s="112">
        <f>IF(RES_hhdet_tes!O171=0,"",RES_hhdet_tes!O171/RES_hhdet_fec!O171)</f>
        <v>0.69554399314568471</v>
      </c>
      <c r="P171" s="112">
        <f>IF(RES_hhdet_tes!P171=0,"",RES_hhdet_tes!P171/RES_hhdet_fec!P171)</f>
        <v>0.70182740061529691</v>
      </c>
      <c r="Q171" s="112">
        <f>IF(RES_hhdet_tes!Q171=0,"",RES_hhdet_tes!Q171/RES_hhdet_fec!Q171)</f>
        <v>0.70946090085728908</v>
      </c>
      <c r="R171" s="112">
        <f>IF(RES_hhdet_tes!R171=0,"",RES_hhdet_tes!R171/RES_hhdet_fec!R171)</f>
        <v>0.71923266801785635</v>
      </c>
      <c r="S171" s="112">
        <f>IF(RES_hhdet_tes!S171=0,"",RES_hhdet_tes!S171/RES_hhdet_fec!S171)</f>
        <v>0.73026860902748292</v>
      </c>
      <c r="T171" s="112">
        <f>IF(RES_hhdet_tes!T171=0,"",RES_hhdet_tes!T171/RES_hhdet_fec!T171)</f>
        <v>0.74075495715797368</v>
      </c>
      <c r="U171" s="112">
        <f>IF(RES_hhdet_tes!U171=0,"",RES_hhdet_tes!U171/RES_hhdet_fec!U171)</f>
        <v>0.75413419710494434</v>
      </c>
      <c r="V171" s="112">
        <f>IF(RES_hhdet_tes!V171=0,"",RES_hhdet_tes!V171/RES_hhdet_fec!V171)</f>
        <v>0.76418167661884129</v>
      </c>
      <c r="W171" s="112">
        <f>IF(RES_hhdet_tes!W171=0,"",RES_hhdet_tes!W171/RES_hhdet_fec!W171)</f>
        <v>0.76935328776329237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0.84752446916405444</v>
      </c>
      <c r="C172" s="113">
        <f>IF(RES_hhdet_tes!C172=0,"",RES_hhdet_tes!C172/RES_hhdet_fec!C172)</f>
        <v>0.85333332250418359</v>
      </c>
      <c r="D172" s="113">
        <f>IF(RES_hhdet_tes!D172=0,"",RES_hhdet_tes!D172/RES_hhdet_fec!D172)</f>
        <v>0.84163321002357228</v>
      </c>
      <c r="E172" s="113">
        <f>IF(RES_hhdet_tes!E172=0,"",RES_hhdet_tes!E172/RES_hhdet_fec!E172)</f>
        <v>0.81382464952825562</v>
      </c>
      <c r="F172" s="113">
        <f>IF(RES_hhdet_tes!F172=0,"",RES_hhdet_tes!F172/RES_hhdet_fec!F172)</f>
        <v>0.80832333000317569</v>
      </c>
      <c r="G172" s="113">
        <f>IF(RES_hhdet_tes!G172=0,"",RES_hhdet_tes!G172/RES_hhdet_fec!G172)</f>
        <v>0.82993644428734392</v>
      </c>
      <c r="H172" s="113">
        <f>IF(RES_hhdet_tes!H172=0,"",RES_hhdet_tes!H172/RES_hhdet_fec!H172)</f>
        <v>0.82851513858507175</v>
      </c>
      <c r="I172" s="113">
        <f>IF(RES_hhdet_tes!I172=0,"",RES_hhdet_tes!I172/RES_hhdet_fec!I172)</f>
        <v>0.85491805981564251</v>
      </c>
      <c r="J172" s="113">
        <f>IF(RES_hhdet_tes!J172=0,"",RES_hhdet_tes!J172/RES_hhdet_fec!J172)</f>
        <v>0.85355987904147768</v>
      </c>
      <c r="K172" s="113">
        <f>IF(RES_hhdet_tes!K172=0,"",RES_hhdet_tes!K172/RES_hhdet_fec!K172)</f>
        <v>0.85865227814707001</v>
      </c>
      <c r="L172" s="113">
        <f>IF(RES_hhdet_tes!L172=0,"",RES_hhdet_tes!L172/RES_hhdet_fec!L172)</f>
        <v>0.86362504921414485</v>
      </c>
      <c r="M172" s="113">
        <f>IF(RES_hhdet_tes!M172=0,"",RES_hhdet_tes!M172/RES_hhdet_fec!M172)</f>
        <v>0.86155940056009817</v>
      </c>
      <c r="N172" s="113">
        <f>IF(RES_hhdet_tes!N172=0,"",RES_hhdet_tes!N172/RES_hhdet_fec!N172)</f>
        <v>0.86509855782404743</v>
      </c>
      <c r="O172" s="113">
        <f>IF(RES_hhdet_tes!O172=0,"",RES_hhdet_tes!O172/RES_hhdet_fec!O172)</f>
        <v>0.86743379091009509</v>
      </c>
      <c r="P172" s="113">
        <f>IF(RES_hhdet_tes!P172=0,"",RES_hhdet_tes!P172/RES_hhdet_fec!P172)</f>
        <v>0.86506874348224017</v>
      </c>
      <c r="Q172" s="113">
        <f>IF(RES_hhdet_tes!Q172=0,"",RES_hhdet_tes!Q172/RES_hhdet_fec!Q172)</f>
        <v>0.8699051274208679</v>
      </c>
      <c r="R172" s="113">
        <f>IF(RES_hhdet_tes!R172=0,"",RES_hhdet_tes!R172/RES_hhdet_fec!R172)</f>
        <v>0.87692333338330453</v>
      </c>
      <c r="S172" s="113">
        <f>IF(RES_hhdet_tes!S172=0,"",RES_hhdet_tes!S172/RES_hhdet_fec!S172)</f>
        <v>0.88336726673793409</v>
      </c>
      <c r="T172" s="113">
        <f>IF(RES_hhdet_tes!T172=0,"",RES_hhdet_tes!T172/RES_hhdet_fec!T172)</f>
        <v>0.88769821859428055</v>
      </c>
      <c r="U172" s="113">
        <f>IF(RES_hhdet_tes!U172=0,"",RES_hhdet_tes!U172/RES_hhdet_fec!U172)</f>
        <v>0.89952724415447127</v>
      </c>
      <c r="V172" s="113">
        <f>IF(RES_hhdet_tes!V172=0,"",RES_hhdet_tes!V172/RES_hhdet_fec!V172)</f>
        <v>0.90432183641080222</v>
      </c>
      <c r="W172" s="113">
        <f>IF(RES_hhdet_tes!W172=0,"",RES_hhdet_tes!W172/RES_hhdet_fec!W172)</f>
        <v>0.90276232904198661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0.65398937739970076</v>
      </c>
      <c r="C173" s="111">
        <f>IF(RES_hhdet_tes!C173=0,"",RES_hhdet_tes!C173/RES_hhdet_fec!C173)</f>
        <v>0.65896756315374894</v>
      </c>
      <c r="D173" s="111">
        <f>IF(RES_hhdet_tes!D173=0,"",RES_hhdet_tes!D173/RES_hhdet_fec!D173)</f>
        <v>0.66470493923245988</v>
      </c>
      <c r="E173" s="111">
        <f>IF(RES_hhdet_tes!E173=0,"",RES_hhdet_tes!E173/RES_hhdet_fec!E173)</f>
        <v>0.66912990932937477</v>
      </c>
      <c r="F173" s="111">
        <f>IF(RES_hhdet_tes!F173=0,"",RES_hhdet_tes!F173/RES_hhdet_fec!F173)</f>
        <v>0.67251080571693866</v>
      </c>
      <c r="G173" s="111">
        <f>IF(RES_hhdet_tes!G173=0,"",RES_hhdet_tes!G173/RES_hhdet_fec!G173)</f>
        <v>0.67564977630251766</v>
      </c>
      <c r="H173" s="111">
        <f>IF(RES_hhdet_tes!H173=0,"",RES_hhdet_tes!H173/RES_hhdet_fec!H173)</f>
        <v>0.67929112160809435</v>
      </c>
      <c r="I173" s="111">
        <f>IF(RES_hhdet_tes!I173=0,"",RES_hhdet_tes!I173/RES_hhdet_fec!I173)</f>
        <v>0.68137135478321031</v>
      </c>
      <c r="J173" s="111">
        <f>IF(RES_hhdet_tes!J173=0,"",RES_hhdet_tes!J173/RES_hhdet_fec!J173)</f>
        <v>0.68283213368422657</v>
      </c>
      <c r="K173" s="111">
        <f>IF(RES_hhdet_tes!K173=0,"",RES_hhdet_tes!K173/RES_hhdet_fec!K173)</f>
        <v>0.68542668251620598</v>
      </c>
      <c r="L173" s="111">
        <f>IF(RES_hhdet_tes!L173=0,"",RES_hhdet_tes!L173/RES_hhdet_fec!L173)</f>
        <v>0.68718640307189471</v>
      </c>
      <c r="M173" s="111">
        <f>IF(RES_hhdet_tes!M173=0,"",RES_hhdet_tes!M173/RES_hhdet_fec!M173)</f>
        <v>0.68903299869807411</v>
      </c>
      <c r="N173" s="111">
        <f>IF(RES_hhdet_tes!N173=0,"",RES_hhdet_tes!N173/RES_hhdet_fec!N173)</f>
        <v>0.6920931358346134</v>
      </c>
      <c r="O173" s="111">
        <f>IF(RES_hhdet_tes!O173=0,"",RES_hhdet_tes!O173/RES_hhdet_fec!O173)</f>
        <v>0.69581618476423646</v>
      </c>
      <c r="P173" s="111">
        <f>IF(RES_hhdet_tes!P173=0,"",RES_hhdet_tes!P173/RES_hhdet_fec!P173)</f>
        <v>0.70133473718771533</v>
      </c>
      <c r="Q173" s="111">
        <f>IF(RES_hhdet_tes!Q173=0,"",RES_hhdet_tes!Q173/RES_hhdet_fec!Q173)</f>
        <v>0.70720052649390563</v>
      </c>
      <c r="R173" s="111">
        <f>IF(RES_hhdet_tes!R173=0,"",RES_hhdet_tes!R173/RES_hhdet_fec!R173)</f>
        <v>0.71640602485183014</v>
      </c>
      <c r="S173" s="111">
        <f>IF(RES_hhdet_tes!S173=0,"",RES_hhdet_tes!S173/RES_hhdet_fec!S173)</f>
        <v>0.72962747698686203</v>
      </c>
      <c r="T173" s="111">
        <f>IF(RES_hhdet_tes!T173=0,"",RES_hhdet_tes!T173/RES_hhdet_fec!T173)</f>
        <v>0.74029958297636345</v>
      </c>
      <c r="U173" s="111">
        <f>IF(RES_hhdet_tes!U173=0,"",RES_hhdet_tes!U173/RES_hhdet_fec!U173)</f>
        <v>0.75281992907892992</v>
      </c>
      <c r="V173" s="111">
        <f>IF(RES_hhdet_tes!V173=0,"",RES_hhdet_tes!V173/RES_hhdet_fec!V173)</f>
        <v>0.76348079846199313</v>
      </c>
      <c r="W173" s="111">
        <f>IF(RES_hhdet_tes!W173=0,"",RES_hhdet_tes!W173/RES_hhdet_fec!W173)</f>
        <v>0.76876034020128337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0.682735417763079</v>
      </c>
      <c r="C175" s="124">
        <f>IF(RES_hhdet_tes!C175=0,"",RES_hhdet_tes!C175/RES_hhdet_fec!C175)</f>
        <v>0.68987023961608918</v>
      </c>
      <c r="D175" s="124">
        <f>IF(RES_hhdet_tes!D175=0,"",RES_hhdet_tes!D175/RES_hhdet_fec!D175)</f>
        <v>0.67884094394523786</v>
      </c>
      <c r="E175" s="124">
        <f>IF(RES_hhdet_tes!E175=0,"",RES_hhdet_tes!E175/RES_hhdet_fec!E175)</f>
        <v>0.70997536448464271</v>
      </c>
      <c r="F175" s="124">
        <f>IF(RES_hhdet_tes!F175=0,"",RES_hhdet_tes!F175/RES_hhdet_fec!F175)</f>
        <v>0.71093938820218783</v>
      </c>
      <c r="G175" s="124">
        <f>IF(RES_hhdet_tes!G175=0,"",RES_hhdet_tes!G175/RES_hhdet_fec!G175)</f>
        <v>0.7037870473654857</v>
      </c>
      <c r="H175" s="124">
        <f>IF(RES_hhdet_tes!H175=0,"",RES_hhdet_tes!H175/RES_hhdet_fec!H175)</f>
        <v>0.71161260704982032</v>
      </c>
      <c r="I175" s="124">
        <f>IF(RES_hhdet_tes!I175=0,"",RES_hhdet_tes!I175/RES_hhdet_fec!I175)</f>
        <v>0.71322748788418056</v>
      </c>
      <c r="J175" s="124">
        <f>IF(RES_hhdet_tes!J175=0,"",RES_hhdet_tes!J175/RES_hhdet_fec!J175)</f>
        <v>0.71934735467200839</v>
      </c>
      <c r="K175" s="124">
        <f>IF(RES_hhdet_tes!K175=0,"",RES_hhdet_tes!K175/RES_hhdet_fec!K175)</f>
        <v>0.70086712265304829</v>
      </c>
      <c r="L175" s="124">
        <f>IF(RES_hhdet_tes!L175=0,"",RES_hhdet_tes!L175/RES_hhdet_fec!L175)</f>
        <v>0.70134200527465795</v>
      </c>
      <c r="M175" s="124">
        <f>IF(RES_hhdet_tes!M175=0,"",RES_hhdet_tes!M175/RES_hhdet_fec!M175)</f>
        <v>0.70491575182108945</v>
      </c>
      <c r="N175" s="124">
        <f>IF(RES_hhdet_tes!N175=0,"",RES_hhdet_tes!N175/RES_hhdet_fec!N175)</f>
        <v>0.70752985943771318</v>
      </c>
      <c r="O175" s="124">
        <f>IF(RES_hhdet_tes!O175=0,"",RES_hhdet_tes!O175/RES_hhdet_fec!O175)</f>
        <v>0.71191785303697774</v>
      </c>
      <c r="P175" s="124">
        <f>IF(RES_hhdet_tes!P175=0,"",RES_hhdet_tes!P175/RES_hhdet_fec!P175)</f>
        <v>0.71753529967490404</v>
      </c>
      <c r="Q175" s="124">
        <f>IF(RES_hhdet_tes!Q175=0,"",RES_hhdet_tes!Q175/RES_hhdet_fec!Q175)</f>
        <v>0.72417655090699973</v>
      </c>
      <c r="R175" s="124">
        <f>IF(RES_hhdet_tes!R175=0,"",RES_hhdet_tes!R175/RES_hhdet_fec!R175)</f>
        <v>0.73070485451017886</v>
      </c>
      <c r="S175" s="124">
        <f>IF(RES_hhdet_tes!S175=0,"",RES_hhdet_tes!S175/RES_hhdet_fec!S175)</f>
        <v>0.73749413372472072</v>
      </c>
      <c r="T175" s="124">
        <f>IF(RES_hhdet_tes!T175=0,"",RES_hhdet_tes!T175/RES_hhdet_fec!T175)</f>
        <v>0.74573683043736438</v>
      </c>
      <c r="U175" s="124">
        <f>IF(RES_hhdet_tes!U175=0,"",RES_hhdet_tes!U175/RES_hhdet_fec!U175)</f>
        <v>0.76156979300078964</v>
      </c>
      <c r="V175" s="124">
        <f>IF(RES_hhdet_tes!V175=0,"",RES_hhdet_tes!V175/RES_hhdet_fec!V175)</f>
        <v>0.76801132065973265</v>
      </c>
      <c r="W175" s="124">
        <f>IF(RES_hhdet_tes!W175=0,"",RES_hhdet_tes!W175/RES_hhdet_fec!W175)</f>
        <v>0.77664714306679261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0.61313370421011459</v>
      </c>
      <c r="C176" s="111">
        <f>IF(RES_hhdet_tes!C176=0,"",RES_hhdet_tes!C176/RES_hhdet_fec!C176)</f>
        <v>0.61427499753438974</v>
      </c>
      <c r="D176" s="111">
        <f>IF(RES_hhdet_tes!D176=0,"",RES_hhdet_tes!D176/RES_hhdet_fec!D176)</f>
        <v>0.61564909685293112</v>
      </c>
      <c r="E176" s="111">
        <f>IF(RES_hhdet_tes!E176=0,"",RES_hhdet_tes!E176/RES_hhdet_fec!E176)</f>
        <v>0.61672688192599923</v>
      </c>
      <c r="F176" s="111">
        <f>IF(RES_hhdet_tes!F176=0,"",RES_hhdet_tes!F176/RES_hhdet_fec!F176)</f>
        <v>0.61768901764512729</v>
      </c>
      <c r="G176" s="111">
        <f>IF(RES_hhdet_tes!G176=0,"",RES_hhdet_tes!G176/RES_hhdet_fec!G176)</f>
        <v>0.61871516597192988</v>
      </c>
      <c r="H176" s="111">
        <f>IF(RES_hhdet_tes!H176=0,"",RES_hhdet_tes!H176/RES_hhdet_fec!H176)</f>
        <v>0.61991743012200096</v>
      </c>
      <c r="I176" s="111">
        <f>IF(RES_hhdet_tes!I176=0,"",RES_hhdet_tes!I176/RES_hhdet_fec!I176)</f>
        <v>0.62053313137547994</v>
      </c>
      <c r="J176" s="111">
        <f>IF(RES_hhdet_tes!J176=0,"",RES_hhdet_tes!J176/RES_hhdet_fec!J176)</f>
        <v>0.62083851711267679</v>
      </c>
      <c r="K176" s="111">
        <f>IF(RES_hhdet_tes!K176=0,"",RES_hhdet_tes!K176/RES_hhdet_fec!K176)</f>
        <v>0.6212268720441575</v>
      </c>
      <c r="L176" s="111">
        <f>IF(RES_hhdet_tes!L176=0,"",RES_hhdet_tes!L176/RES_hhdet_fec!L176)</f>
        <v>0.62149670511264987</v>
      </c>
      <c r="M176" s="111">
        <f>IF(RES_hhdet_tes!M176=0,"",RES_hhdet_tes!M176/RES_hhdet_fec!M176)</f>
        <v>0.62167510756085076</v>
      </c>
      <c r="N176" s="111">
        <f>IF(RES_hhdet_tes!N176=0,"",RES_hhdet_tes!N176/RES_hhdet_fec!N176)</f>
        <v>0.62182763589044321</v>
      </c>
      <c r="O176" s="111">
        <f>IF(RES_hhdet_tes!O176=0,"",RES_hhdet_tes!O176/RES_hhdet_fec!O176)</f>
        <v>0.62195975091407385</v>
      </c>
      <c r="P176" s="111">
        <f>IF(RES_hhdet_tes!P176=0,"",RES_hhdet_tes!P176/RES_hhdet_fec!P176)</f>
        <v>0.62205413911902541</v>
      </c>
      <c r="Q176" s="111">
        <f>IF(RES_hhdet_tes!Q176=0,"",RES_hhdet_tes!Q176/RES_hhdet_fec!Q176)</f>
        <v>0.62213501257645776</v>
      </c>
      <c r="R176" s="111">
        <f>IF(RES_hhdet_tes!R176=0,"",RES_hhdet_tes!R176/RES_hhdet_fec!R176)</f>
        <v>0.62236808533379417</v>
      </c>
      <c r="S176" s="111">
        <f>IF(RES_hhdet_tes!S176=0,"",RES_hhdet_tes!S176/RES_hhdet_fec!S176)</f>
        <v>0.62298202988128992</v>
      </c>
      <c r="T176" s="111">
        <f>IF(RES_hhdet_tes!T176=0,"",RES_hhdet_tes!T176/RES_hhdet_fec!T176)</f>
        <v>0.62371500405679725</v>
      </c>
      <c r="U176" s="111">
        <f>IF(RES_hhdet_tes!U176=0,"",RES_hhdet_tes!U176/RES_hhdet_fec!U176)</f>
        <v>0.6249925274341338</v>
      </c>
      <c r="V176" s="111">
        <f>IF(RES_hhdet_tes!V176=0,"",RES_hhdet_tes!V176/RES_hhdet_fec!V176)</f>
        <v>0.6263560514266957</v>
      </c>
      <c r="W176" s="111">
        <f>IF(RES_hhdet_tes!W176=0,"",RES_hhdet_tes!W176/RES_hhdet_fec!W176)</f>
        <v>0.62711628074414349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0.75586009570239854</v>
      </c>
      <c r="C177" s="45">
        <f>IF(RES_hhdet_tes!C177=0,"",RES_hhdet_tes!C177/RES_hhdet_fec!C177)</f>
        <v>0.75879910759724201</v>
      </c>
      <c r="D177" s="45">
        <f>IF(RES_hhdet_tes!D177=0,"",RES_hhdet_tes!D177/RES_hhdet_fec!D177)</f>
        <v>0.76267878255284804</v>
      </c>
      <c r="E177" s="45">
        <f>IF(RES_hhdet_tes!E177=0,"",RES_hhdet_tes!E177/RES_hhdet_fec!E177)</f>
        <v>0.76573833460252583</v>
      </c>
      <c r="F177" s="45">
        <f>IF(RES_hhdet_tes!F177=0,"",RES_hhdet_tes!F177/RES_hhdet_fec!F177)</f>
        <v>0.76825283258919341</v>
      </c>
      <c r="G177" s="45">
        <f>IF(RES_hhdet_tes!G177=0,"",RES_hhdet_tes!G177/RES_hhdet_fec!G177)</f>
        <v>0.77045108325203593</v>
      </c>
      <c r="H177" s="45">
        <f>IF(RES_hhdet_tes!H177=0,"",RES_hhdet_tes!H177/RES_hhdet_fec!H177)</f>
        <v>0.77333802772882065</v>
      </c>
      <c r="I177" s="45">
        <f>IF(RES_hhdet_tes!I177=0,"",RES_hhdet_tes!I177/RES_hhdet_fec!I177)</f>
        <v>0.77497442087137824</v>
      </c>
      <c r="J177" s="45">
        <f>IF(RES_hhdet_tes!J177=0,"",RES_hhdet_tes!J177/RES_hhdet_fec!J177)</f>
        <v>0.77647355889382319</v>
      </c>
      <c r="K177" s="45">
        <f>IF(RES_hhdet_tes!K177=0,"",RES_hhdet_tes!K177/RES_hhdet_fec!K177)</f>
        <v>0.77816855340060254</v>
      </c>
      <c r="L177" s="45">
        <f>IF(RES_hhdet_tes!L177=0,"",RES_hhdet_tes!L177/RES_hhdet_fec!L177)</f>
        <v>0.78018590655360898</v>
      </c>
      <c r="M177" s="45">
        <f>IF(RES_hhdet_tes!M177=0,"",RES_hhdet_tes!M177/RES_hhdet_fec!M177)</f>
        <v>0.78196905534205097</v>
      </c>
      <c r="N177" s="45">
        <f>IF(RES_hhdet_tes!N177=0,"",RES_hhdet_tes!N177/RES_hhdet_fec!N177)</f>
        <v>0.78455139844128141</v>
      </c>
      <c r="O177" s="45">
        <f>IF(RES_hhdet_tes!O177=0,"",RES_hhdet_tes!O177/RES_hhdet_fec!O177)</f>
        <v>0.78763776483901382</v>
      </c>
      <c r="P177" s="45">
        <f>IF(RES_hhdet_tes!P177=0,"",RES_hhdet_tes!P177/RES_hhdet_fec!P177)</f>
        <v>0.79140429798683254</v>
      </c>
      <c r="Q177" s="45">
        <f>IF(RES_hhdet_tes!Q177=0,"",RES_hhdet_tes!Q177/RES_hhdet_fec!Q177)</f>
        <v>0.79580706730991146</v>
      </c>
      <c r="R177" s="45">
        <f>IF(RES_hhdet_tes!R177=0,"",RES_hhdet_tes!R177/RES_hhdet_fec!R177)</f>
        <v>0.80233596213077463</v>
      </c>
      <c r="S177" s="45">
        <f>IF(RES_hhdet_tes!S177=0,"",RES_hhdet_tes!S177/RES_hhdet_fec!S177)</f>
        <v>0.8115246215483779</v>
      </c>
      <c r="T177" s="45">
        <f>IF(RES_hhdet_tes!T177=0,"",RES_hhdet_tes!T177/RES_hhdet_fec!T177)</f>
        <v>0.82238176514448924</v>
      </c>
      <c r="U177" s="45">
        <f>IF(RES_hhdet_tes!U177=0,"",RES_hhdet_tes!U177/RES_hhdet_fec!U177)</f>
        <v>0.83955674823322834</v>
      </c>
      <c r="V177" s="45">
        <f>IF(RES_hhdet_tes!V177=0,"",RES_hhdet_tes!V177/RES_hhdet_fec!V177)</f>
        <v>0.85343646672297313</v>
      </c>
      <c r="W177" s="45">
        <f>IF(RES_hhdet_tes!W177=0,"",RES_hhdet_tes!W177/RES_hhdet_fec!W177)</f>
        <v>0.86077932807565327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59.233059195140072</v>
      </c>
      <c r="C24" s="117">
        <f t="shared" si="7"/>
        <v>58.337438217454334</v>
      </c>
      <c r="D24" s="117">
        <f t="shared" si="7"/>
        <v>69.998278459630114</v>
      </c>
      <c r="E24" s="117">
        <f t="shared" si="7"/>
        <v>88.755396472412443</v>
      </c>
      <c r="F24" s="117">
        <f t="shared" si="7"/>
        <v>72.696483416529418</v>
      </c>
      <c r="G24" s="117">
        <f t="shared" si="7"/>
        <v>70.735294585491786</v>
      </c>
      <c r="H24" s="117">
        <f t="shared" si="7"/>
        <v>47.583801758926974</v>
      </c>
      <c r="I24" s="117">
        <f t="shared" si="7"/>
        <v>49.361274587836675</v>
      </c>
      <c r="J24" s="117">
        <f t="shared" si="7"/>
        <v>66.101466238837276</v>
      </c>
      <c r="K24" s="117">
        <f t="shared" si="7"/>
        <v>45.302185683366801</v>
      </c>
      <c r="L24" s="117">
        <f t="shared" si="7"/>
        <v>44.767611652273473</v>
      </c>
      <c r="M24" s="117">
        <f t="shared" si="7"/>
        <v>49.732015632285915</v>
      </c>
      <c r="N24" s="117">
        <f t="shared" si="7"/>
        <v>43.313892161520236</v>
      </c>
      <c r="O24" s="117">
        <f t="shared" si="7"/>
        <v>31.690631377522536</v>
      </c>
      <c r="P24" s="117">
        <f t="shared" si="7"/>
        <v>19.427092254522446</v>
      </c>
      <c r="Q24" s="117">
        <f t="shared" si="7"/>
        <v>40.398278235755029</v>
      </c>
      <c r="R24" s="117">
        <f t="shared" ref="R24:V24" si="8">R25+R28+R30+R39</f>
        <v>39.266602678168645</v>
      </c>
      <c r="S24" s="117">
        <f t="shared" si="8"/>
        <v>39.120572426392314</v>
      </c>
      <c r="T24" s="117">
        <f t="shared" si="8"/>
        <v>32.094709814059165</v>
      </c>
      <c r="U24" s="117">
        <f t="shared" si="8"/>
        <v>30.088441557806092</v>
      </c>
      <c r="V24" s="117">
        <f t="shared" si="8"/>
        <v>19.154676599793675</v>
      </c>
      <c r="W24" s="117">
        <f t="shared" ref="W24" si="9">W25+W28+W30+W39</f>
        <v>30.188232473979319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56.159712745599641</v>
      </c>
      <c r="C25" s="122">
        <f t="shared" si="10"/>
        <v>55.298207816999664</v>
      </c>
      <c r="D25" s="122">
        <f t="shared" si="10"/>
        <v>66.146147427714254</v>
      </c>
      <c r="E25" s="122">
        <f t="shared" si="10"/>
        <v>85.621549235602103</v>
      </c>
      <c r="F25" s="122">
        <f t="shared" si="10"/>
        <v>69.846484657259083</v>
      </c>
      <c r="G25" s="122">
        <f t="shared" si="10"/>
        <v>67.920054766563851</v>
      </c>
      <c r="H25" s="122">
        <f t="shared" si="10"/>
        <v>45.548103806658958</v>
      </c>
      <c r="I25" s="122">
        <f t="shared" si="10"/>
        <v>47.470232841391812</v>
      </c>
      <c r="J25" s="122">
        <f t="shared" si="10"/>
        <v>64.250362023257978</v>
      </c>
      <c r="K25" s="122">
        <f t="shared" si="10"/>
        <v>43.563426526667918</v>
      </c>
      <c r="L25" s="122">
        <f t="shared" si="10"/>
        <v>43.223105624999995</v>
      </c>
      <c r="M25" s="122">
        <f t="shared" si="10"/>
        <v>48.13666160999999</v>
      </c>
      <c r="N25" s="122">
        <f t="shared" si="10"/>
        <v>41.953214970000026</v>
      </c>
      <c r="O25" s="122">
        <f t="shared" si="10"/>
        <v>30.504615989999984</v>
      </c>
      <c r="P25" s="122">
        <f t="shared" si="10"/>
        <v>18.358635809999999</v>
      </c>
      <c r="Q25" s="122">
        <f t="shared" si="10"/>
        <v>39.195729194999984</v>
      </c>
      <c r="R25" s="122">
        <f t="shared" ref="R25:V25" si="11">SUM(R26:R27)</f>
        <v>38.129241390000011</v>
      </c>
      <c r="S25" s="122">
        <f t="shared" si="11"/>
        <v>37.984048289999976</v>
      </c>
      <c r="T25" s="122">
        <f t="shared" si="11"/>
        <v>31.033567514999966</v>
      </c>
      <c r="U25" s="122">
        <f t="shared" si="11"/>
        <v>29.127288119999996</v>
      </c>
      <c r="V25" s="122">
        <f t="shared" si="11"/>
        <v>18.29164253999998</v>
      </c>
      <c r="W25" s="122">
        <f t="shared" ref="W25" si="12">SUM(W26:W27)</f>
        <v>29.304453990000003</v>
      </c>
      <c r="DA25" s="130" t="s">
        <v>2096</v>
      </c>
    </row>
    <row r="26" spans="1:105" ht="12" customHeight="1" x14ac:dyDescent="0.25">
      <c r="A26" s="97" t="s">
        <v>74</v>
      </c>
      <c r="B26" s="98">
        <v>56.159712745599641</v>
      </c>
      <c r="C26" s="98">
        <v>55.298207816999664</v>
      </c>
      <c r="D26" s="98">
        <v>66.146147427714254</v>
      </c>
      <c r="E26" s="98">
        <v>85.621549235602103</v>
      </c>
      <c r="F26" s="98">
        <v>69.846484657259083</v>
      </c>
      <c r="G26" s="98">
        <v>67.920054766563851</v>
      </c>
      <c r="H26" s="98">
        <v>45.548103806658958</v>
      </c>
      <c r="I26" s="98">
        <v>47.470232841391812</v>
      </c>
      <c r="J26" s="98">
        <v>64.250362023257978</v>
      </c>
      <c r="K26" s="98">
        <v>43.563426526667918</v>
      </c>
      <c r="L26" s="98">
        <v>43.223105624999995</v>
      </c>
      <c r="M26" s="98">
        <v>48.13666160999999</v>
      </c>
      <c r="N26" s="98">
        <v>41.953214970000026</v>
      </c>
      <c r="O26" s="98">
        <v>30.504615989999984</v>
      </c>
      <c r="P26" s="98">
        <v>18.358635809999999</v>
      </c>
      <c r="Q26" s="98">
        <v>39.195729194999984</v>
      </c>
      <c r="R26" s="98">
        <v>38.129241390000011</v>
      </c>
      <c r="S26" s="98">
        <v>37.984048289999976</v>
      </c>
      <c r="T26" s="98">
        <v>31.033567514999966</v>
      </c>
      <c r="U26" s="98">
        <v>29.127288119999996</v>
      </c>
      <c r="V26" s="98">
        <v>18.29164253999998</v>
      </c>
      <c r="W26" s="98">
        <v>29.304453990000003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1.4296490229277268</v>
      </c>
      <c r="C30" s="122">
        <v>1.3178190659324354</v>
      </c>
      <c r="D30" s="122">
        <v>1.6969278692382554</v>
      </c>
      <c r="E30" s="122">
        <v>1.5119259083142553</v>
      </c>
      <c r="F30" s="122">
        <v>1.3551120239379963</v>
      </c>
      <c r="G30" s="122">
        <v>1.2629530666408888</v>
      </c>
      <c r="H30" s="122">
        <v>0.88010609192939626</v>
      </c>
      <c r="I30" s="122">
        <v>0.81383492774742272</v>
      </c>
      <c r="J30" s="122">
        <v>0.8536940816358245</v>
      </c>
      <c r="K30" s="122">
        <v>0.695415818819205</v>
      </c>
      <c r="L30" s="122">
        <v>0.60197725100014432</v>
      </c>
      <c r="M30" s="122">
        <v>0.68471214724902962</v>
      </c>
      <c r="N30" s="122">
        <v>0.53226798384031582</v>
      </c>
      <c r="O30" s="122">
        <v>0.39538071540637304</v>
      </c>
      <c r="P30" s="122">
        <v>0.30056648873721747</v>
      </c>
      <c r="Q30" s="122">
        <v>0.46027296933862882</v>
      </c>
      <c r="R30" s="122">
        <v>0.41006322762066111</v>
      </c>
      <c r="S30" s="122">
        <v>0.43090889269298854</v>
      </c>
      <c r="T30" s="122">
        <v>0.38590364540455896</v>
      </c>
      <c r="U30" s="122">
        <v>0.36409283743359394</v>
      </c>
      <c r="V30" s="122">
        <v>0.1957231177804154</v>
      </c>
      <c r="W30" s="122">
        <v>0.27442688568884194</v>
      </c>
      <c r="DA30" s="130" t="s">
        <v>2101</v>
      </c>
    </row>
    <row r="31" spans="1:105" ht="12" customHeight="1" x14ac:dyDescent="0.25">
      <c r="A31" s="97" t="s">
        <v>141</v>
      </c>
      <c r="B31" s="98">
        <v>1.4283924201273279</v>
      </c>
      <c r="C31" s="98">
        <v>1.3169029226220343</v>
      </c>
      <c r="D31" s="98">
        <v>1.6950940531706042</v>
      </c>
      <c r="E31" s="98">
        <v>1.510106071424999</v>
      </c>
      <c r="F31" s="98">
        <v>1.3535424857876963</v>
      </c>
      <c r="G31" s="98">
        <v>1.2617450000275379</v>
      </c>
      <c r="H31" s="98">
        <v>0.87929806154539747</v>
      </c>
      <c r="I31" s="98">
        <v>0.81313763214294166</v>
      </c>
      <c r="J31" s="98">
        <v>0.85290448435981236</v>
      </c>
      <c r="K31" s="98">
        <v>0.695415818819205</v>
      </c>
      <c r="L31" s="98">
        <v>0.60197725100014432</v>
      </c>
      <c r="M31" s="98">
        <v>0.68444391986553332</v>
      </c>
      <c r="N31" s="98">
        <v>0.53203106785819232</v>
      </c>
      <c r="O31" s="98">
        <v>0.39518658659415484</v>
      </c>
      <c r="P31" s="98">
        <v>0.30040376955130343</v>
      </c>
      <c r="Q31" s="98">
        <v>0.46001901049610783</v>
      </c>
      <c r="R31" s="98">
        <v>0.40984288243620587</v>
      </c>
      <c r="S31" s="98">
        <v>0.43066643378458996</v>
      </c>
      <c r="T31" s="98">
        <v>0.38590364540455896</v>
      </c>
      <c r="U31" s="98">
        <v>0.36409283743359394</v>
      </c>
      <c r="V31" s="98">
        <v>0.1957231177804154</v>
      </c>
      <c r="W31" s="98">
        <v>0.27442688568884194</v>
      </c>
      <c r="DA31" s="63" t="s">
        <v>2102</v>
      </c>
    </row>
    <row r="32" spans="1:105" ht="12" customHeight="1" x14ac:dyDescent="0.25">
      <c r="A32" s="97" t="s">
        <v>140</v>
      </c>
      <c r="B32" s="98">
        <v>1.2566028003987979E-3</v>
      </c>
      <c r="C32" s="98">
        <v>9.1614331040093262E-4</v>
      </c>
      <c r="D32" s="98">
        <v>1.8338160676511699E-3</v>
      </c>
      <c r="E32" s="98">
        <v>1.8198368892562847E-3</v>
      </c>
      <c r="F32" s="98">
        <v>1.5695381503000954E-3</v>
      </c>
      <c r="G32" s="98">
        <v>1.2080666133509532E-3</v>
      </c>
      <c r="H32" s="98">
        <v>8.0803038399884363E-4</v>
      </c>
      <c r="I32" s="98">
        <v>6.97295604481022E-4</v>
      </c>
      <c r="J32" s="98">
        <v>7.8959727601215504E-4</v>
      </c>
      <c r="K32" s="98">
        <v>0</v>
      </c>
      <c r="L32" s="98">
        <v>0</v>
      </c>
      <c r="M32" s="98">
        <v>2.6822738349631831E-4</v>
      </c>
      <c r="N32" s="98">
        <v>2.3691598212346838E-4</v>
      </c>
      <c r="O32" s="98">
        <v>1.9412881221821923E-4</v>
      </c>
      <c r="P32" s="98">
        <v>1.6271918591403371E-4</v>
      </c>
      <c r="Q32" s="98">
        <v>2.5395884252101409E-4</v>
      </c>
      <c r="R32" s="98">
        <v>2.203451844552509E-4</v>
      </c>
      <c r="S32" s="98">
        <v>2.4245890839858078E-4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1.2566028003987979E-3</v>
      </c>
      <c r="C33" s="101">
        <v>9.1614331040093262E-4</v>
      </c>
      <c r="D33" s="101">
        <v>1.8338160676511699E-3</v>
      </c>
      <c r="E33" s="101">
        <v>1.8198368892562847E-3</v>
      </c>
      <c r="F33" s="101">
        <v>1.5695381503000954E-3</v>
      </c>
      <c r="G33" s="101">
        <v>1.2080666133509532E-3</v>
      </c>
      <c r="H33" s="101">
        <v>8.0803038399884363E-4</v>
      </c>
      <c r="I33" s="101">
        <v>6.97295604481022E-4</v>
      </c>
      <c r="J33" s="101">
        <v>7.8959727601215504E-4</v>
      </c>
      <c r="K33" s="101">
        <v>0</v>
      </c>
      <c r="L33" s="101">
        <v>0</v>
      </c>
      <c r="M33" s="101">
        <v>2.6822738349631831E-4</v>
      </c>
      <c r="N33" s="101">
        <v>2.3691598212346838E-4</v>
      </c>
      <c r="O33" s="101">
        <v>1.9412881221821923E-4</v>
      </c>
      <c r="P33" s="101">
        <v>1.6271918591403371E-4</v>
      </c>
      <c r="Q33" s="101">
        <v>2.5395884252101409E-4</v>
      </c>
      <c r="R33" s="101">
        <v>2.203451844552509E-4</v>
      </c>
      <c r="S33" s="101">
        <v>2.4245890839858078E-4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1.6436974266127016</v>
      </c>
      <c r="C39" s="122">
        <v>1.7214113345222364</v>
      </c>
      <c r="D39" s="122">
        <v>2.1552031626776142</v>
      </c>
      <c r="E39" s="122">
        <v>1.6219213284960881</v>
      </c>
      <c r="F39" s="122">
        <v>1.4948867353323394</v>
      </c>
      <c r="G39" s="122">
        <v>1.5522867522870505</v>
      </c>
      <c r="H39" s="122">
        <v>1.1555918603386206</v>
      </c>
      <c r="I39" s="122">
        <v>1.0772068186974417</v>
      </c>
      <c r="J39" s="122">
        <v>0.99741013394347555</v>
      </c>
      <c r="K39" s="122">
        <v>1.0433433378796753</v>
      </c>
      <c r="L39" s="122">
        <v>0.94252877627333287</v>
      </c>
      <c r="M39" s="122">
        <v>0.91064187503689209</v>
      </c>
      <c r="N39" s="122">
        <v>0.82840920767989368</v>
      </c>
      <c r="O39" s="122">
        <v>0.79063467211617966</v>
      </c>
      <c r="P39" s="122">
        <v>0.76788995578522801</v>
      </c>
      <c r="Q39" s="122">
        <v>0.74227607141641128</v>
      </c>
      <c r="R39" s="122">
        <v>0.72729806054797153</v>
      </c>
      <c r="S39" s="122">
        <v>0.70561524369934547</v>
      </c>
      <c r="T39" s="122">
        <v>0.67523865365463831</v>
      </c>
      <c r="U39" s="122">
        <v>0.59706060037250042</v>
      </c>
      <c r="V39" s="122">
        <v>0.667310942013282</v>
      </c>
      <c r="W39" s="122">
        <v>0.60935159829047181</v>
      </c>
      <c r="DA39" s="130" t="s">
        <v>2110</v>
      </c>
    </row>
    <row r="40" spans="1:105" ht="12" customHeight="1" x14ac:dyDescent="0.25">
      <c r="A40" s="97" t="s">
        <v>50</v>
      </c>
      <c r="B40" s="98">
        <v>1.6436974266127016</v>
      </c>
      <c r="C40" s="98">
        <v>1.7214113345222364</v>
      </c>
      <c r="D40" s="98">
        <v>2.1552031626776142</v>
      </c>
      <c r="E40" s="98">
        <v>1.6219213284960881</v>
      </c>
      <c r="F40" s="98">
        <v>1.4948867353323394</v>
      </c>
      <c r="G40" s="98">
        <v>1.5522867522870505</v>
      </c>
      <c r="H40" s="98">
        <v>1.1555918603386206</v>
      </c>
      <c r="I40" s="98">
        <v>1.0772068186974417</v>
      </c>
      <c r="J40" s="98">
        <v>0.99741013394347555</v>
      </c>
      <c r="K40" s="98">
        <v>1.0433433378796753</v>
      </c>
      <c r="L40" s="98">
        <v>0.94252877627333287</v>
      </c>
      <c r="M40" s="98">
        <v>0.91064187503689209</v>
      </c>
      <c r="N40" s="98">
        <v>0.82840920767989368</v>
      </c>
      <c r="O40" s="98">
        <v>0.79063467211617966</v>
      </c>
      <c r="P40" s="98">
        <v>0.76788995578522801</v>
      </c>
      <c r="Q40" s="98">
        <v>0.74227607141641128</v>
      </c>
      <c r="R40" s="98">
        <v>0.72729806054797153</v>
      </c>
      <c r="S40" s="98">
        <v>0.70561524369934547</v>
      </c>
      <c r="T40" s="98">
        <v>0.67523865365463831</v>
      </c>
      <c r="U40" s="98">
        <v>0.59706060037250042</v>
      </c>
      <c r="V40" s="98">
        <v>0.667310942013282</v>
      </c>
      <c r="W40" s="98">
        <v>0.60935159829047181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1085.7878724924556</v>
      </c>
      <c r="C43" s="117">
        <f t="shared" si="14"/>
        <v>1019.4679080428291</v>
      </c>
      <c r="D43" s="117">
        <f t="shared" si="14"/>
        <v>1212.4802776450465</v>
      </c>
      <c r="E43" s="117">
        <f t="shared" si="14"/>
        <v>1339.6393023771141</v>
      </c>
      <c r="F43" s="117">
        <f t="shared" si="14"/>
        <v>1283.6726507513461</v>
      </c>
      <c r="G43" s="117">
        <f t="shared" si="14"/>
        <v>1118.8977122664428</v>
      </c>
      <c r="H43" s="117">
        <f t="shared" si="14"/>
        <v>1069.5644135397547</v>
      </c>
      <c r="I43" s="117">
        <f t="shared" si="14"/>
        <v>779.8294622232462</v>
      </c>
      <c r="J43" s="117">
        <f t="shared" si="14"/>
        <v>854.34752990953473</v>
      </c>
      <c r="K43" s="117">
        <f t="shared" si="14"/>
        <v>813.88972182234886</v>
      </c>
      <c r="L43" s="117">
        <f t="shared" si="14"/>
        <v>853.87602814348634</v>
      </c>
      <c r="M43" s="117">
        <f t="shared" si="14"/>
        <v>672.85827038749846</v>
      </c>
      <c r="N43" s="117">
        <f t="shared" si="14"/>
        <v>583.4171322847078</v>
      </c>
      <c r="O43" s="117">
        <f t="shared" si="14"/>
        <v>481.34249620637308</v>
      </c>
      <c r="P43" s="117">
        <f t="shared" si="14"/>
        <v>392.20215344920757</v>
      </c>
      <c r="Q43" s="117">
        <f t="shared" si="14"/>
        <v>381.84038700391221</v>
      </c>
      <c r="R43" s="117">
        <f t="shared" ref="R43:V43" si="15">R44+R47+R49+R58</f>
        <v>352.65544484229736</v>
      </c>
      <c r="S43" s="117">
        <f t="shared" si="15"/>
        <v>322.33281544472521</v>
      </c>
      <c r="T43" s="117">
        <f t="shared" si="15"/>
        <v>303.09130993157214</v>
      </c>
      <c r="U43" s="117">
        <f t="shared" si="15"/>
        <v>308.06955504986058</v>
      </c>
      <c r="V43" s="117">
        <f t="shared" si="15"/>
        <v>336.87596225057388</v>
      </c>
      <c r="W43" s="117">
        <f t="shared" ref="W43" si="16">W44+W47+W49+W58</f>
        <v>276.26698142061599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948.4443785727176</v>
      </c>
      <c r="C44" s="122">
        <f t="shared" si="17"/>
        <v>901.3689726939399</v>
      </c>
      <c r="D44" s="122">
        <f t="shared" si="17"/>
        <v>1055.1454502868098</v>
      </c>
      <c r="E44" s="122">
        <f t="shared" si="17"/>
        <v>1175.3213500830909</v>
      </c>
      <c r="F44" s="122">
        <f t="shared" si="17"/>
        <v>1119.3179633934687</v>
      </c>
      <c r="G44" s="122">
        <f t="shared" si="17"/>
        <v>988.6884878260779</v>
      </c>
      <c r="H44" s="122">
        <f t="shared" si="17"/>
        <v>928.33516272125746</v>
      </c>
      <c r="I44" s="122">
        <f t="shared" si="17"/>
        <v>681.01574667217676</v>
      </c>
      <c r="J44" s="122">
        <f t="shared" si="17"/>
        <v>746.66887881099171</v>
      </c>
      <c r="K44" s="122">
        <f t="shared" si="17"/>
        <v>704.93317275822471</v>
      </c>
      <c r="L44" s="122">
        <f t="shared" si="17"/>
        <v>744.79814369999963</v>
      </c>
      <c r="M44" s="122">
        <f t="shared" si="17"/>
        <v>584.57867909999993</v>
      </c>
      <c r="N44" s="122">
        <f t="shared" si="17"/>
        <v>506.56510242000024</v>
      </c>
      <c r="O44" s="122">
        <f t="shared" si="17"/>
        <v>418.42018841999948</v>
      </c>
      <c r="P44" s="122">
        <f t="shared" si="17"/>
        <v>332.25516713999963</v>
      </c>
      <c r="Q44" s="122">
        <f t="shared" si="17"/>
        <v>331.74676703999995</v>
      </c>
      <c r="R44" s="122">
        <f t="shared" ref="R44:V44" si="18">SUM(R45:R46)</f>
        <v>309.19926335999986</v>
      </c>
      <c r="S44" s="122">
        <f t="shared" si="18"/>
        <v>282.42958613999991</v>
      </c>
      <c r="T44" s="122">
        <f t="shared" si="18"/>
        <v>262.86145080000011</v>
      </c>
      <c r="U44" s="122">
        <f t="shared" si="18"/>
        <v>266.93680259999985</v>
      </c>
      <c r="V44" s="122">
        <f t="shared" si="18"/>
        <v>293.12421683999997</v>
      </c>
      <c r="W44" s="122">
        <f t="shared" ref="W44" si="19">SUM(W45:W46)</f>
        <v>243.06590255999976</v>
      </c>
      <c r="DA44" s="130" t="s">
        <v>2114</v>
      </c>
    </row>
    <row r="45" spans="1:105" ht="12" customHeight="1" x14ac:dyDescent="0.25">
      <c r="A45" s="97" t="s">
        <v>216</v>
      </c>
      <c r="B45" s="98">
        <v>948.4443785727176</v>
      </c>
      <c r="C45" s="98">
        <v>901.3689726939399</v>
      </c>
      <c r="D45" s="98">
        <v>1055.1454502868098</v>
      </c>
      <c r="E45" s="98">
        <v>1175.3213500830909</v>
      </c>
      <c r="F45" s="98">
        <v>1119.3179633934687</v>
      </c>
      <c r="G45" s="98">
        <v>988.6884878260779</v>
      </c>
      <c r="H45" s="98">
        <v>928.33516272125746</v>
      </c>
      <c r="I45" s="98">
        <v>681.01574667217676</v>
      </c>
      <c r="J45" s="98">
        <v>746.66887881099171</v>
      </c>
      <c r="K45" s="98">
        <v>704.93317275822471</v>
      </c>
      <c r="L45" s="98">
        <v>744.79814369999963</v>
      </c>
      <c r="M45" s="98">
        <v>584.57867909999993</v>
      </c>
      <c r="N45" s="98">
        <v>506.56510242000024</v>
      </c>
      <c r="O45" s="98">
        <v>418.42018841999948</v>
      </c>
      <c r="P45" s="98">
        <v>332.25516713999963</v>
      </c>
      <c r="Q45" s="98">
        <v>331.74676703999995</v>
      </c>
      <c r="R45" s="98">
        <v>309.19926335999986</v>
      </c>
      <c r="S45" s="98">
        <v>282.42958613999991</v>
      </c>
      <c r="T45" s="98">
        <v>262.86145080000011</v>
      </c>
      <c r="U45" s="98">
        <v>266.93680259999985</v>
      </c>
      <c r="V45" s="98">
        <v>293.12421683999997</v>
      </c>
      <c r="W45" s="98">
        <v>243.06590255999976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115.77970286728231</v>
      </c>
      <c r="C49" s="122">
        <v>95.942897666060148</v>
      </c>
      <c r="D49" s="122">
        <v>130.15806079319009</v>
      </c>
      <c r="E49" s="122">
        <v>143.80684991690933</v>
      </c>
      <c r="F49" s="122">
        <v>145.64301804653084</v>
      </c>
      <c r="G49" s="122">
        <v>110.58492325392227</v>
      </c>
      <c r="H49" s="122">
        <v>125.98918835874284</v>
      </c>
      <c r="I49" s="122">
        <v>86.052633327823003</v>
      </c>
      <c r="J49" s="122">
        <v>96.1593411890086</v>
      </c>
      <c r="K49" s="122">
        <v>96.858556161775397</v>
      </c>
      <c r="L49" s="122">
        <v>98.030076300000061</v>
      </c>
      <c r="M49" s="122">
        <v>78.319920900000071</v>
      </c>
      <c r="N49" s="122">
        <v>67.947106500000032</v>
      </c>
      <c r="O49" s="122">
        <v>55.090015499999978</v>
      </c>
      <c r="P49" s="122">
        <v>52.83930210000004</v>
      </c>
      <c r="Q49" s="122">
        <v>43.887058800000013</v>
      </c>
      <c r="R49" s="122">
        <v>38.02515599999996</v>
      </c>
      <c r="S49" s="122">
        <v>34.950524699999931</v>
      </c>
      <c r="T49" s="122">
        <v>35.468261399999903</v>
      </c>
      <c r="U49" s="122">
        <v>36.566719799999952</v>
      </c>
      <c r="V49" s="122">
        <v>37.902001799999994</v>
      </c>
      <c r="W49" s="122">
        <v>28.147922399999988</v>
      </c>
      <c r="DA49" s="130" t="s">
        <v>2119</v>
      </c>
    </row>
    <row r="50" spans="1:105" ht="12" customHeight="1" x14ac:dyDescent="0.25">
      <c r="A50" s="97" t="s">
        <v>138</v>
      </c>
      <c r="B50" s="98">
        <v>115.68217388897357</v>
      </c>
      <c r="C50" s="98">
        <v>95.870136916724675</v>
      </c>
      <c r="D50" s="98">
        <v>130.02097109002946</v>
      </c>
      <c r="E50" s="98">
        <v>143.61980413579877</v>
      </c>
      <c r="F50" s="98">
        <v>145.44490263220413</v>
      </c>
      <c r="G50" s="98">
        <v>110.45114308575556</v>
      </c>
      <c r="H50" s="98">
        <v>125.83064398658405</v>
      </c>
      <c r="I50" s="98">
        <v>85.961314717393108</v>
      </c>
      <c r="J50" s="98">
        <v>96.065592627078246</v>
      </c>
      <c r="K50" s="98">
        <v>96.741985038168394</v>
      </c>
      <c r="L50" s="98">
        <v>97.900806507285708</v>
      </c>
      <c r="M50" s="98">
        <v>78.216975479622079</v>
      </c>
      <c r="N50" s="98">
        <v>67.847387663956056</v>
      </c>
      <c r="O50" s="98">
        <v>55.010677602425446</v>
      </c>
      <c r="P50" s="98">
        <v>52.75173135013344</v>
      </c>
      <c r="Q50" s="98">
        <v>43.813809733449027</v>
      </c>
      <c r="R50" s="98">
        <v>37.9611782699073</v>
      </c>
      <c r="S50" s="98">
        <v>34.896256956213932</v>
      </c>
      <c r="T50" s="98">
        <v>35.415124995037367</v>
      </c>
      <c r="U50" s="98">
        <v>36.515142952513095</v>
      </c>
      <c r="V50" s="98">
        <v>37.845580542343939</v>
      </c>
      <c r="W50" s="98">
        <v>28.103290079872657</v>
      </c>
      <c r="DA50" s="63" t="s">
        <v>2120</v>
      </c>
    </row>
    <row r="51" spans="1:105" ht="12" customHeight="1" x14ac:dyDescent="0.25">
      <c r="A51" s="97" t="s">
        <v>137</v>
      </c>
      <c r="B51" s="98">
        <v>9.7528978308748154E-2</v>
      </c>
      <c r="C51" s="98">
        <v>7.2760749335467445E-2</v>
      </c>
      <c r="D51" s="98">
        <v>0.13708970316062163</v>
      </c>
      <c r="E51" s="98">
        <v>0.18704578111055797</v>
      </c>
      <c r="F51" s="98">
        <v>0.19811541432671645</v>
      </c>
      <c r="G51" s="98">
        <v>0.13378016816670743</v>
      </c>
      <c r="H51" s="98">
        <v>0.15854437215878514</v>
      </c>
      <c r="I51" s="98">
        <v>9.1318610429893754E-2</v>
      </c>
      <c r="J51" s="98">
        <v>9.374856193035648E-2</v>
      </c>
      <c r="K51" s="98">
        <v>0.11657112360700823</v>
      </c>
      <c r="L51" s="98">
        <v>0.12926979271435043</v>
      </c>
      <c r="M51" s="98">
        <v>0.10294542037799466</v>
      </c>
      <c r="N51" s="98">
        <v>9.9718836043974371E-2</v>
      </c>
      <c r="O51" s="98">
        <v>7.9337897574534938E-2</v>
      </c>
      <c r="P51" s="98">
        <v>8.7570749866599129E-2</v>
      </c>
      <c r="Q51" s="98">
        <v>7.3249066550988409E-2</v>
      </c>
      <c r="R51" s="98">
        <v>6.3977730092658988E-2</v>
      </c>
      <c r="S51" s="98">
        <v>5.4267743785995748E-2</v>
      </c>
      <c r="T51" s="98">
        <v>5.313640496253532E-2</v>
      </c>
      <c r="U51" s="98">
        <v>5.1576847486856377E-2</v>
      </c>
      <c r="V51" s="98">
        <v>5.6421257656055254E-2</v>
      </c>
      <c r="W51" s="98">
        <v>4.46323201273316E-2</v>
      </c>
      <c r="DA51" s="63" t="s">
        <v>2121</v>
      </c>
    </row>
    <row r="52" spans="1:105" ht="12" customHeight="1" x14ac:dyDescent="0.25">
      <c r="A52" s="100" t="s">
        <v>216</v>
      </c>
      <c r="B52" s="101">
        <v>9.7528978308748154E-2</v>
      </c>
      <c r="C52" s="101">
        <v>7.2760749335467445E-2</v>
      </c>
      <c r="D52" s="101">
        <v>0.13708970316062163</v>
      </c>
      <c r="E52" s="101">
        <v>0.18704578111055797</v>
      </c>
      <c r="F52" s="101">
        <v>0.19811541432671645</v>
      </c>
      <c r="G52" s="101">
        <v>0.13378016816670743</v>
      </c>
      <c r="H52" s="101">
        <v>0.15854437215878514</v>
      </c>
      <c r="I52" s="101">
        <v>9.1318610429893754E-2</v>
      </c>
      <c r="J52" s="101">
        <v>9.374856193035648E-2</v>
      </c>
      <c r="K52" s="101">
        <v>0.11657112360700823</v>
      </c>
      <c r="L52" s="101">
        <v>0.12926979271435043</v>
      </c>
      <c r="M52" s="101">
        <v>0.10294542037799466</v>
      </c>
      <c r="N52" s="101">
        <v>9.9718836043974371E-2</v>
      </c>
      <c r="O52" s="101">
        <v>7.9337897574534938E-2</v>
      </c>
      <c r="P52" s="101">
        <v>8.7570749866599129E-2</v>
      </c>
      <c r="Q52" s="101">
        <v>7.3249066550988409E-2</v>
      </c>
      <c r="R52" s="101">
        <v>6.3977730092658988E-2</v>
      </c>
      <c r="S52" s="101">
        <v>5.4267743785995748E-2</v>
      </c>
      <c r="T52" s="101">
        <v>5.313640496253532E-2</v>
      </c>
      <c r="U52" s="101">
        <v>5.1576847486856377E-2</v>
      </c>
      <c r="V52" s="101">
        <v>5.6421257656055254E-2</v>
      </c>
      <c r="W52" s="101">
        <v>4.46323201273316E-2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21.563791052455567</v>
      </c>
      <c r="C58" s="122">
        <v>22.156037682829094</v>
      </c>
      <c r="D58" s="122">
        <v>27.176766565046563</v>
      </c>
      <c r="E58" s="122">
        <v>20.511102377113701</v>
      </c>
      <c r="F58" s="122">
        <v>18.711669311346441</v>
      </c>
      <c r="G58" s="122">
        <v>19.62430118644253</v>
      </c>
      <c r="H58" s="122">
        <v>15.240062459754443</v>
      </c>
      <c r="I58" s="122">
        <v>12.76108222324644</v>
      </c>
      <c r="J58" s="122">
        <v>11.519309909534373</v>
      </c>
      <c r="K58" s="122">
        <v>12.097992902348759</v>
      </c>
      <c r="L58" s="122">
        <v>11.047808143486664</v>
      </c>
      <c r="M58" s="122">
        <v>9.9596703874984609</v>
      </c>
      <c r="N58" s="122">
        <v>8.904923364707571</v>
      </c>
      <c r="O58" s="122">
        <v>7.8322922863736348</v>
      </c>
      <c r="P58" s="122">
        <v>7.1076842092078927</v>
      </c>
      <c r="Q58" s="122">
        <v>6.2065611639122027</v>
      </c>
      <c r="R58" s="122">
        <v>5.4310254822975388</v>
      </c>
      <c r="S58" s="122">
        <v>4.9527046047253993</v>
      </c>
      <c r="T58" s="122">
        <v>4.7615977315721283</v>
      </c>
      <c r="U58" s="122">
        <v>4.5660326498607997</v>
      </c>
      <c r="V58" s="122">
        <v>5.849743610573908</v>
      </c>
      <c r="W58" s="122">
        <v>5.0531564606162735</v>
      </c>
      <c r="DA58" s="130" t="s">
        <v>2128</v>
      </c>
    </row>
    <row r="59" spans="1:105" ht="12" customHeight="1" x14ac:dyDescent="0.25">
      <c r="A59" s="97" t="s">
        <v>50</v>
      </c>
      <c r="B59" s="98">
        <v>21.563791052455567</v>
      </c>
      <c r="C59" s="98">
        <v>22.156037682829094</v>
      </c>
      <c r="D59" s="98">
        <v>27.176766565046563</v>
      </c>
      <c r="E59" s="98">
        <v>20.511102377113701</v>
      </c>
      <c r="F59" s="98">
        <v>18.711669311346441</v>
      </c>
      <c r="G59" s="98">
        <v>19.62430118644253</v>
      </c>
      <c r="H59" s="98">
        <v>15.240062459754443</v>
      </c>
      <c r="I59" s="98">
        <v>12.76108222324644</v>
      </c>
      <c r="J59" s="98">
        <v>11.519309909534373</v>
      </c>
      <c r="K59" s="98">
        <v>12.097992902348759</v>
      </c>
      <c r="L59" s="98">
        <v>11.047808143486664</v>
      </c>
      <c r="M59" s="98">
        <v>9.9596703874984609</v>
      </c>
      <c r="N59" s="98">
        <v>8.904923364707571</v>
      </c>
      <c r="O59" s="98">
        <v>7.8322922863736348</v>
      </c>
      <c r="P59" s="98">
        <v>7.1076842092078927</v>
      </c>
      <c r="Q59" s="98">
        <v>6.2065611639122027</v>
      </c>
      <c r="R59" s="98">
        <v>5.4310254822975388</v>
      </c>
      <c r="S59" s="98">
        <v>4.9527046047253993</v>
      </c>
      <c r="T59" s="98">
        <v>4.7615977315721283</v>
      </c>
      <c r="U59" s="98">
        <v>4.5660326498607997</v>
      </c>
      <c r="V59" s="98">
        <v>5.849743610573908</v>
      </c>
      <c r="W59" s="98">
        <v>5.0531564606162735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137.63574000000003</v>
      </c>
      <c r="C62" s="117">
        <f t="shared" si="21"/>
        <v>145.31022000000002</v>
      </c>
      <c r="D62" s="117">
        <f t="shared" si="21"/>
        <v>160.55820000000003</v>
      </c>
      <c r="E62" s="117">
        <f t="shared" si="21"/>
        <v>202.61637000000005</v>
      </c>
      <c r="F62" s="117">
        <f t="shared" si="21"/>
        <v>230.23440000000005</v>
      </c>
      <c r="G62" s="117">
        <f t="shared" si="21"/>
        <v>231.29469000000006</v>
      </c>
      <c r="H62" s="117">
        <f t="shared" si="21"/>
        <v>219.42953999999997</v>
      </c>
      <c r="I62" s="117">
        <f t="shared" si="21"/>
        <v>200.3443200000001</v>
      </c>
      <c r="J62" s="117">
        <f t="shared" si="21"/>
        <v>240.23142000000007</v>
      </c>
      <c r="K62" s="117">
        <f t="shared" si="21"/>
        <v>249.11765999999989</v>
      </c>
      <c r="L62" s="117">
        <f t="shared" si="21"/>
        <v>267.09209999999996</v>
      </c>
      <c r="M62" s="117">
        <f t="shared" si="21"/>
        <v>265.98131999999998</v>
      </c>
      <c r="N62" s="117">
        <f t="shared" si="21"/>
        <v>275.27148</v>
      </c>
      <c r="O62" s="117">
        <f t="shared" si="21"/>
        <v>268.7077799999999</v>
      </c>
      <c r="P62" s="117">
        <f t="shared" si="21"/>
        <v>208.0188</v>
      </c>
      <c r="Q62" s="117">
        <f t="shared" si="21"/>
        <v>243.05886000000015</v>
      </c>
      <c r="R62" s="117">
        <f t="shared" ref="R62:V62" si="22">R63+R66+R68+R77</f>
        <v>270.02051999999998</v>
      </c>
      <c r="S62" s="117">
        <f t="shared" si="22"/>
        <v>279.63280620000006</v>
      </c>
      <c r="T62" s="117">
        <f t="shared" si="22"/>
        <v>260.58676644000019</v>
      </c>
      <c r="U62" s="117">
        <f t="shared" si="22"/>
        <v>248.40777059999999</v>
      </c>
      <c r="V62" s="117">
        <f t="shared" si="22"/>
        <v>248.04484848000024</v>
      </c>
      <c r="W62" s="117">
        <f t="shared" ref="W62" si="23">W63+W66+W68+W77</f>
        <v>264.1263174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109.49778586314542</v>
      </c>
      <c r="C63" s="122">
        <f t="shared" si="24"/>
        <v>117.79376625152005</v>
      </c>
      <c r="D63" s="122">
        <f t="shared" si="24"/>
        <v>126.89806538343156</v>
      </c>
      <c r="E63" s="122">
        <f t="shared" si="24"/>
        <v>159.51986545833898</v>
      </c>
      <c r="F63" s="122">
        <f t="shared" si="24"/>
        <v>179.94526770529799</v>
      </c>
      <c r="G63" s="122">
        <f t="shared" si="24"/>
        <v>185.49368926055283</v>
      </c>
      <c r="H63" s="122">
        <f t="shared" si="24"/>
        <v>170.20660055419344</v>
      </c>
      <c r="I63" s="122">
        <f t="shared" si="24"/>
        <v>157.23715952992151</v>
      </c>
      <c r="J63" s="122">
        <f t="shared" si="24"/>
        <v>188.04157771858416</v>
      </c>
      <c r="K63" s="122">
        <f t="shared" si="24"/>
        <v>194.80325177142467</v>
      </c>
      <c r="L63" s="122">
        <f t="shared" si="24"/>
        <v>211.73739080595308</v>
      </c>
      <c r="M63" s="122">
        <f t="shared" si="24"/>
        <v>208.30437881427679</v>
      </c>
      <c r="N63" s="122">
        <f t="shared" si="24"/>
        <v>214.69893486767069</v>
      </c>
      <c r="O63" s="122">
        <f t="shared" si="24"/>
        <v>210.0026404508024</v>
      </c>
      <c r="P63" s="122">
        <f t="shared" si="24"/>
        <v>156.11748101190847</v>
      </c>
      <c r="Q63" s="122">
        <f t="shared" si="24"/>
        <v>188.65299350901915</v>
      </c>
      <c r="R63" s="122">
        <f t="shared" ref="R63:V63" si="25">SUM(R64:R65)</f>
        <v>212.3362479044975</v>
      </c>
      <c r="S63" s="122">
        <f t="shared" si="25"/>
        <v>219.84229480113856</v>
      </c>
      <c r="T63" s="122">
        <f t="shared" si="25"/>
        <v>202.71786207781761</v>
      </c>
      <c r="U63" s="122">
        <f t="shared" si="25"/>
        <v>193.41201808176882</v>
      </c>
      <c r="V63" s="122">
        <f t="shared" si="25"/>
        <v>193.47224529169839</v>
      </c>
      <c r="W63" s="122">
        <f t="shared" ref="W63" si="26">SUM(W64:W65)</f>
        <v>211.11308456663426</v>
      </c>
      <c r="DA63" s="130" t="s">
        <v>2132</v>
      </c>
    </row>
    <row r="64" spans="1:105" ht="12" customHeight="1" x14ac:dyDescent="0.25">
      <c r="A64" s="97" t="s">
        <v>217</v>
      </c>
      <c r="B64" s="98">
        <v>109.49778586314542</v>
      </c>
      <c r="C64" s="98">
        <v>117.79376625152005</v>
      </c>
      <c r="D64" s="98">
        <v>126.89806538343156</v>
      </c>
      <c r="E64" s="98">
        <v>159.51986545833898</v>
      </c>
      <c r="F64" s="98">
        <v>179.94526770529799</v>
      </c>
      <c r="G64" s="98">
        <v>185.49368926055283</v>
      </c>
      <c r="H64" s="98">
        <v>170.20660055419344</v>
      </c>
      <c r="I64" s="98">
        <v>157.23715952992151</v>
      </c>
      <c r="J64" s="98">
        <v>188.04157771858416</v>
      </c>
      <c r="K64" s="98">
        <v>194.80325177142467</v>
      </c>
      <c r="L64" s="98">
        <v>211.73739080595308</v>
      </c>
      <c r="M64" s="98">
        <v>208.30437881427679</v>
      </c>
      <c r="N64" s="98">
        <v>214.69893486767069</v>
      </c>
      <c r="O64" s="98">
        <v>210.0026404508024</v>
      </c>
      <c r="P64" s="98">
        <v>156.11748101190847</v>
      </c>
      <c r="Q64" s="98">
        <v>188.65299350901915</v>
      </c>
      <c r="R64" s="98">
        <v>212.3362479044975</v>
      </c>
      <c r="S64" s="98">
        <v>219.84229480113856</v>
      </c>
      <c r="T64" s="98">
        <v>202.71786207781761</v>
      </c>
      <c r="U64" s="98">
        <v>193.41201808176882</v>
      </c>
      <c r="V64" s="98">
        <v>193.47224529169839</v>
      </c>
      <c r="W64" s="98">
        <v>211.11308456663426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21.421851347167276</v>
      </c>
      <c r="C68" s="122">
        <v>20.100522913035174</v>
      </c>
      <c r="D68" s="122">
        <v>25.050210314697747</v>
      </c>
      <c r="E68" s="122">
        <v>31.289029282634992</v>
      </c>
      <c r="F68" s="122">
        <v>37.604725653808622</v>
      </c>
      <c r="G68" s="122">
        <v>33.428924725574483</v>
      </c>
      <c r="H68" s="122">
        <v>37.31706452764562</v>
      </c>
      <c r="I68" s="122">
        <v>32.180007984797292</v>
      </c>
      <c r="J68" s="122">
        <v>39.162261797050597</v>
      </c>
      <c r="K68" s="122">
        <v>43.013234598246036</v>
      </c>
      <c r="L68" s="122">
        <v>44.335743776762357</v>
      </c>
      <c r="M68" s="122">
        <v>46.057964438337692</v>
      </c>
      <c r="N68" s="122">
        <v>48.111096770592326</v>
      </c>
      <c r="O68" s="122">
        <v>46.468490085706861</v>
      </c>
      <c r="P68" s="122">
        <v>40.841098221541614</v>
      </c>
      <c r="Q68" s="122">
        <v>42.626502448219192</v>
      </c>
      <c r="R68" s="122">
        <v>46.121220595502464</v>
      </c>
      <c r="S68" s="122">
        <v>48.573765198861459</v>
      </c>
      <c r="T68" s="122">
        <v>47.029037962182606</v>
      </c>
      <c r="U68" s="122">
        <v>44.53860031823114</v>
      </c>
      <c r="V68" s="122">
        <v>40.590126988301883</v>
      </c>
      <c r="W68" s="122">
        <v>40.46035293336579</v>
      </c>
      <c r="DA68" s="130" t="s">
        <v>2137</v>
      </c>
    </row>
    <row r="69" spans="1:105" ht="12" customHeight="1" x14ac:dyDescent="0.25">
      <c r="A69" s="97" t="s">
        <v>134</v>
      </c>
      <c r="B69" s="98">
        <v>21.402640443487595</v>
      </c>
      <c r="C69" s="98">
        <v>20.083391969968492</v>
      </c>
      <c r="D69" s="98">
        <v>25.025039086555658</v>
      </c>
      <c r="E69" s="98">
        <v>31.250138522262773</v>
      </c>
      <c r="F69" s="98">
        <v>37.55310222332659</v>
      </c>
      <c r="G69" s="98">
        <v>33.389666550199763</v>
      </c>
      <c r="H69" s="98">
        <v>37.272423173782229</v>
      </c>
      <c r="I69" s="98">
        <v>32.149927682477411</v>
      </c>
      <c r="J69" s="98">
        <v>39.123349024012747</v>
      </c>
      <c r="K69" s="98">
        <v>42.962580673756563</v>
      </c>
      <c r="L69" s="98">
        <v>44.282273007167134</v>
      </c>
      <c r="M69" s="98">
        <v>45.997031544585667</v>
      </c>
      <c r="N69" s="98">
        <v>48.038000450839242</v>
      </c>
      <c r="O69" s="98">
        <v>46.396901187618404</v>
      </c>
      <c r="P69" s="98">
        <v>40.776436291374452</v>
      </c>
      <c r="Q69" s="98">
        <v>42.563222535653736</v>
      </c>
      <c r="R69" s="98">
        <v>46.052179713203074</v>
      </c>
      <c r="S69" s="98">
        <v>48.49997454720345</v>
      </c>
      <c r="T69" s="98">
        <v>46.958076474345326</v>
      </c>
      <c r="U69" s="98">
        <v>44.477596197486349</v>
      </c>
      <c r="V69" s="98">
        <v>40.536161032644635</v>
      </c>
      <c r="W69" s="98">
        <v>40.404137777233231</v>
      </c>
      <c r="DA69" s="63" t="s">
        <v>2138</v>
      </c>
    </row>
    <row r="70" spans="1:105" ht="12" customHeight="1" x14ac:dyDescent="0.25">
      <c r="A70" s="97" t="s">
        <v>133</v>
      </c>
      <c r="B70" s="98">
        <v>1.9210903679681011E-2</v>
      </c>
      <c r="C70" s="98">
        <v>1.7130943066682294E-2</v>
      </c>
      <c r="D70" s="98">
        <v>2.5171228142089573E-2</v>
      </c>
      <c r="E70" s="98">
        <v>3.8890760372219724E-2</v>
      </c>
      <c r="F70" s="98">
        <v>5.1623430482031496E-2</v>
      </c>
      <c r="G70" s="98">
        <v>3.9258175374716084E-2</v>
      </c>
      <c r="H70" s="98">
        <v>4.4641353863387967E-2</v>
      </c>
      <c r="I70" s="98">
        <v>3.0080302319882703E-2</v>
      </c>
      <c r="J70" s="98">
        <v>3.8912773037853718E-2</v>
      </c>
      <c r="K70" s="98">
        <v>5.065392448947454E-2</v>
      </c>
      <c r="L70" s="98">
        <v>5.3470769595222817E-2</v>
      </c>
      <c r="M70" s="98">
        <v>6.0932893752026734E-2</v>
      </c>
      <c r="N70" s="98">
        <v>7.309631975308134E-2</v>
      </c>
      <c r="O70" s="98">
        <v>7.158889808845835E-2</v>
      </c>
      <c r="P70" s="98">
        <v>6.4661930167159112E-2</v>
      </c>
      <c r="Q70" s="98">
        <v>6.3279912565455218E-2</v>
      </c>
      <c r="R70" s="98">
        <v>6.9040882299388373E-2</v>
      </c>
      <c r="S70" s="98">
        <v>7.379065165800916E-2</v>
      </c>
      <c r="T70" s="98">
        <v>7.096148783727961E-2</v>
      </c>
      <c r="U70" s="98">
        <v>6.100412074478738E-2</v>
      </c>
      <c r="V70" s="98">
        <v>5.3965955657247516E-2</v>
      </c>
      <c r="W70" s="98">
        <v>5.621515613255653E-2</v>
      </c>
      <c r="DA70" s="63" t="s">
        <v>2139</v>
      </c>
    </row>
    <row r="71" spans="1:105" ht="12" customHeight="1" x14ac:dyDescent="0.25">
      <c r="A71" s="100" t="s">
        <v>217</v>
      </c>
      <c r="B71" s="101">
        <v>1.9210903679681011E-2</v>
      </c>
      <c r="C71" s="101">
        <v>1.7130943066682294E-2</v>
      </c>
      <c r="D71" s="101">
        <v>2.5171228142089573E-2</v>
      </c>
      <c r="E71" s="101">
        <v>3.8890760372219724E-2</v>
      </c>
      <c r="F71" s="101">
        <v>5.1623430482031496E-2</v>
      </c>
      <c r="G71" s="101">
        <v>3.9258175374716084E-2</v>
      </c>
      <c r="H71" s="101">
        <v>4.4641353863387967E-2</v>
      </c>
      <c r="I71" s="101">
        <v>3.0080302319882703E-2</v>
      </c>
      <c r="J71" s="101">
        <v>3.8912773037853718E-2</v>
      </c>
      <c r="K71" s="101">
        <v>5.065392448947454E-2</v>
      </c>
      <c r="L71" s="101">
        <v>5.3470769595222817E-2</v>
      </c>
      <c r="M71" s="101">
        <v>6.0932893752026734E-2</v>
      </c>
      <c r="N71" s="101">
        <v>7.309631975308134E-2</v>
      </c>
      <c r="O71" s="101">
        <v>7.158889808845835E-2</v>
      </c>
      <c r="P71" s="101">
        <v>6.4661930167159112E-2</v>
      </c>
      <c r="Q71" s="101">
        <v>6.3279912565455218E-2</v>
      </c>
      <c r="R71" s="101">
        <v>6.9040882299388373E-2</v>
      </c>
      <c r="S71" s="101">
        <v>7.379065165800916E-2</v>
      </c>
      <c r="T71" s="101">
        <v>7.096148783727961E-2</v>
      </c>
      <c r="U71" s="101">
        <v>6.100412074478738E-2</v>
      </c>
      <c r="V71" s="101">
        <v>5.3965955657247516E-2</v>
      </c>
      <c r="W71" s="101">
        <v>5.621515613255653E-2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6.716102789687314</v>
      </c>
      <c r="C77" s="122">
        <v>7.4159308354447706</v>
      </c>
      <c r="D77" s="122">
        <v>8.6099243018707305</v>
      </c>
      <c r="E77" s="122">
        <v>11.807475259026051</v>
      </c>
      <c r="F77" s="122">
        <v>12.684406640893423</v>
      </c>
      <c r="G77" s="122">
        <v>12.372076013872739</v>
      </c>
      <c r="H77" s="122">
        <v>11.905874918160906</v>
      </c>
      <c r="I77" s="122">
        <v>10.927152485281292</v>
      </c>
      <c r="J77" s="122">
        <v>13.027580484365302</v>
      </c>
      <c r="K77" s="122">
        <v>11.301173630329178</v>
      </c>
      <c r="L77" s="122">
        <v>11.018965417284504</v>
      </c>
      <c r="M77" s="122">
        <v>11.618976747385512</v>
      </c>
      <c r="N77" s="122">
        <v>12.461448361736959</v>
      </c>
      <c r="O77" s="122">
        <v>12.236649463490677</v>
      </c>
      <c r="P77" s="122">
        <v>11.060220766549916</v>
      </c>
      <c r="Q77" s="122">
        <v>11.779364042761799</v>
      </c>
      <c r="R77" s="122">
        <v>11.563051500000013</v>
      </c>
      <c r="S77" s="122">
        <v>11.216746200000058</v>
      </c>
      <c r="T77" s="122">
        <v>10.83986639999998</v>
      </c>
      <c r="U77" s="122">
        <v>10.45715220000003</v>
      </c>
      <c r="V77" s="122">
        <v>13.982476199999981</v>
      </c>
      <c r="W77" s="122">
        <v>12.552879899999988</v>
      </c>
      <c r="DA77" s="130" t="s">
        <v>2146</v>
      </c>
    </row>
    <row r="78" spans="1:105" ht="12" customHeight="1" x14ac:dyDescent="0.25">
      <c r="A78" s="97" t="s">
        <v>192</v>
      </c>
      <c r="B78" s="98">
        <v>6.716102789687314</v>
      </c>
      <c r="C78" s="98">
        <v>7.4159308354447706</v>
      </c>
      <c r="D78" s="98">
        <v>8.6099243018707305</v>
      </c>
      <c r="E78" s="98">
        <v>11.807475259026051</v>
      </c>
      <c r="F78" s="98">
        <v>12.684406640893423</v>
      </c>
      <c r="G78" s="98">
        <v>12.372076013872739</v>
      </c>
      <c r="H78" s="98">
        <v>11.905874918160906</v>
      </c>
      <c r="I78" s="98">
        <v>10.927152485281292</v>
      </c>
      <c r="J78" s="98">
        <v>13.027580484365302</v>
      </c>
      <c r="K78" s="98">
        <v>11.301173630329178</v>
      </c>
      <c r="L78" s="98">
        <v>11.018965417284504</v>
      </c>
      <c r="M78" s="98">
        <v>11.618976747385512</v>
      </c>
      <c r="N78" s="98">
        <v>12.461448361736959</v>
      </c>
      <c r="O78" s="98">
        <v>12.236649463490677</v>
      </c>
      <c r="P78" s="98">
        <v>11.060220766549916</v>
      </c>
      <c r="Q78" s="98">
        <v>11.779364042761799</v>
      </c>
      <c r="R78" s="98">
        <v>11.563051500000013</v>
      </c>
      <c r="S78" s="98">
        <v>11.216746200000058</v>
      </c>
      <c r="T78" s="98">
        <v>10.83986639999998</v>
      </c>
      <c r="U78" s="98">
        <v>10.45715220000003</v>
      </c>
      <c r="V78" s="98">
        <v>13.982476199999981</v>
      </c>
      <c r="W78" s="98">
        <v>12.552879899999988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29.800976136413176</v>
      </c>
      <c r="C81" s="117">
        <f t="shared" si="28"/>
        <v>29.835580612588799</v>
      </c>
      <c r="D81" s="117">
        <f t="shared" si="28"/>
        <v>37.027136618073747</v>
      </c>
      <c r="E81" s="117">
        <f t="shared" si="28"/>
        <v>28.43478380889783</v>
      </c>
      <c r="F81" s="117">
        <f t="shared" si="28"/>
        <v>26.048488086614771</v>
      </c>
      <c r="G81" s="117">
        <f t="shared" si="28"/>
        <v>31.344287072790479</v>
      </c>
      <c r="H81" s="117">
        <f t="shared" si="28"/>
        <v>27.934152534546875</v>
      </c>
      <c r="I81" s="117">
        <f t="shared" si="28"/>
        <v>29.12593497386187</v>
      </c>
      <c r="J81" s="117">
        <f t="shared" si="28"/>
        <v>28.183528404273023</v>
      </c>
      <c r="K81" s="117">
        <f t="shared" si="28"/>
        <v>30.117199808707753</v>
      </c>
      <c r="L81" s="117">
        <f t="shared" si="28"/>
        <v>29.2921627170048</v>
      </c>
      <c r="M81" s="117">
        <f t="shared" si="28"/>
        <v>30.853667591276562</v>
      </c>
      <c r="N81" s="117">
        <f t="shared" si="28"/>
        <v>29.85527163274994</v>
      </c>
      <c r="O81" s="117">
        <f t="shared" si="28"/>
        <v>28.255268226621141</v>
      </c>
      <c r="P81" s="117">
        <f t="shared" si="28"/>
        <v>26.617737459385783</v>
      </c>
      <c r="Q81" s="117">
        <f t="shared" si="28"/>
        <v>28.394679092779569</v>
      </c>
      <c r="R81" s="117">
        <f t="shared" ref="R81:V81" si="29">R82+R85+R87+R100</f>
        <v>27.042738782825566</v>
      </c>
      <c r="S81" s="117">
        <f t="shared" si="29"/>
        <v>26.145882882627618</v>
      </c>
      <c r="T81" s="117">
        <f t="shared" si="29"/>
        <v>24.397266901895595</v>
      </c>
      <c r="U81" s="117">
        <f t="shared" si="29"/>
        <v>23.277801918309635</v>
      </c>
      <c r="V81" s="117">
        <f t="shared" si="29"/>
        <v>26.607982784581193</v>
      </c>
      <c r="W81" s="117">
        <f t="shared" ref="W81" si="30">W82+W85+W87+W100</f>
        <v>25.177145728755224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9.3782999575204276</v>
      </c>
      <c r="C87" s="122">
        <v>8.6077735293959652</v>
      </c>
      <c r="D87" s="122">
        <v>10.822626948219268</v>
      </c>
      <c r="E87" s="122">
        <v>9.2190017926132519</v>
      </c>
      <c r="F87" s="122">
        <v>8.2165811557481483</v>
      </c>
      <c r="G87" s="122">
        <v>8.6188137088599444</v>
      </c>
      <c r="H87" s="122">
        <v>6.9875235514440979</v>
      </c>
      <c r="I87" s="122">
        <v>7.1999365432350517</v>
      </c>
      <c r="J87" s="122">
        <v>7.7065775149452413</v>
      </c>
      <c r="K87" s="122">
        <v>7.0647139454905368</v>
      </c>
      <c r="L87" s="122">
        <v>6.9043952540288895</v>
      </c>
      <c r="M87" s="122">
        <v>8.2053374214127235</v>
      </c>
      <c r="N87" s="122">
        <v>6.9399705951661286</v>
      </c>
      <c r="O87" s="122">
        <v>5.2726826359372598</v>
      </c>
      <c r="P87" s="122">
        <v>4.0165865666622622</v>
      </c>
      <c r="Q87" s="122">
        <v>6.3713969646888824</v>
      </c>
      <c r="R87" s="122">
        <v>5.6894763837925417</v>
      </c>
      <c r="S87" s="122">
        <v>5.8770405884501873</v>
      </c>
      <c r="T87" s="122">
        <v>5.3644385879548784</v>
      </c>
      <c r="U87" s="122">
        <v>5.3544187831550571</v>
      </c>
      <c r="V87" s="122">
        <v>3.1952052807705291</v>
      </c>
      <c r="W87" s="122">
        <v>4.362716725831409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9.3697131717177022</v>
      </c>
      <c r="C92" s="101">
        <v>8.6004753292176677</v>
      </c>
      <c r="D92" s="101">
        <v>10.810298950008907</v>
      </c>
      <c r="E92" s="101">
        <v>9.2065444693623117</v>
      </c>
      <c r="F92" s="101">
        <v>8.2058868677112251</v>
      </c>
      <c r="G92" s="101">
        <v>8.6070823340202125</v>
      </c>
      <c r="H92" s="101">
        <v>6.9794477172194958</v>
      </c>
      <c r="I92" s="101">
        <v>7.1923426453642163</v>
      </c>
      <c r="J92" s="101">
        <v>7.698266147285997</v>
      </c>
      <c r="K92" s="101">
        <v>7.0557250508289249</v>
      </c>
      <c r="L92" s="101">
        <v>6.8957972986991667</v>
      </c>
      <c r="M92" s="101">
        <v>8.1920661015168292</v>
      </c>
      <c r="N92" s="101">
        <v>6.9280920839939375</v>
      </c>
      <c r="O92" s="101">
        <v>5.2641477129656469</v>
      </c>
      <c r="P92" s="101">
        <v>4.0099337764402856</v>
      </c>
      <c r="Q92" s="101">
        <v>6.3606201648415253</v>
      </c>
      <c r="R92" s="101">
        <v>5.6808171095537991</v>
      </c>
      <c r="S92" s="101">
        <v>5.8681216802445233</v>
      </c>
      <c r="T92" s="101">
        <v>5.3557082598635111</v>
      </c>
      <c r="U92" s="101">
        <v>5.3457267014995065</v>
      </c>
      <c r="V92" s="101">
        <v>3.1897512379571151</v>
      </c>
      <c r="W92" s="101">
        <v>4.3550729241691215</v>
      </c>
      <c r="DA92" s="131" t="s">
        <v>2160</v>
      </c>
    </row>
    <row r="93" spans="1:105" ht="12" customHeight="1" x14ac:dyDescent="0.25">
      <c r="A93" s="107" t="s">
        <v>123</v>
      </c>
      <c r="B93" s="104">
        <v>8.5867858027251186E-3</v>
      </c>
      <c r="C93" s="104">
        <v>7.2982001782972124E-3</v>
      </c>
      <c r="D93" s="104">
        <v>1.232799821036186E-2</v>
      </c>
      <c r="E93" s="104">
        <v>1.2457323250940264E-2</v>
      </c>
      <c r="F93" s="104">
        <v>1.069428803692382E-2</v>
      </c>
      <c r="G93" s="104">
        <v>1.1731374839731917E-2</v>
      </c>
      <c r="H93" s="104">
        <v>8.0758342246017665E-3</v>
      </c>
      <c r="I93" s="104">
        <v>7.5938978708352065E-3</v>
      </c>
      <c r="J93" s="104">
        <v>8.3113676592442409E-3</v>
      </c>
      <c r="K93" s="104">
        <v>8.9888946616118633E-3</v>
      </c>
      <c r="L93" s="104">
        <v>8.597955329722809E-3</v>
      </c>
      <c r="M93" s="104">
        <v>1.3271319895894E-2</v>
      </c>
      <c r="N93" s="104">
        <v>1.1878511172190945E-2</v>
      </c>
      <c r="O93" s="104">
        <v>8.5349229716130542E-3</v>
      </c>
      <c r="P93" s="104">
        <v>6.6527902219769546E-3</v>
      </c>
      <c r="Q93" s="104">
        <v>1.0776799847357308E-2</v>
      </c>
      <c r="R93" s="104">
        <v>8.6592742387429679E-3</v>
      </c>
      <c r="S93" s="104">
        <v>8.9189082056641503E-3</v>
      </c>
      <c r="T93" s="104">
        <v>8.7303280913670431E-3</v>
      </c>
      <c r="U93" s="104">
        <v>8.6920816555510795E-3</v>
      </c>
      <c r="V93" s="104">
        <v>5.4540428134140801E-3</v>
      </c>
      <c r="W93" s="104">
        <v>7.6438016622877199E-3</v>
      </c>
      <c r="DA93" s="132" t="s">
        <v>2161</v>
      </c>
    </row>
    <row r="94" spans="1:105" ht="12" customHeight="1" x14ac:dyDescent="0.25">
      <c r="A94" s="108" t="s">
        <v>50</v>
      </c>
      <c r="B94" s="98">
        <v>8.5867858027251186E-3</v>
      </c>
      <c r="C94" s="98">
        <v>7.2982001782972124E-3</v>
      </c>
      <c r="D94" s="98">
        <v>1.232799821036186E-2</v>
      </c>
      <c r="E94" s="98">
        <v>1.2457323250940264E-2</v>
      </c>
      <c r="F94" s="98">
        <v>1.069428803692382E-2</v>
      </c>
      <c r="G94" s="98">
        <v>1.1731374839731917E-2</v>
      </c>
      <c r="H94" s="98">
        <v>8.0758342246017665E-3</v>
      </c>
      <c r="I94" s="98">
        <v>7.5938978708352065E-3</v>
      </c>
      <c r="J94" s="98">
        <v>8.3113676592442409E-3</v>
      </c>
      <c r="K94" s="98">
        <v>8.9888946616118633E-3</v>
      </c>
      <c r="L94" s="98">
        <v>8.597955329722809E-3</v>
      </c>
      <c r="M94" s="98">
        <v>1.3271319895894E-2</v>
      </c>
      <c r="N94" s="98">
        <v>1.1878511172190945E-2</v>
      </c>
      <c r="O94" s="98">
        <v>8.5349229716130542E-3</v>
      </c>
      <c r="P94" s="98">
        <v>6.6527902219769546E-3</v>
      </c>
      <c r="Q94" s="98">
        <v>1.0776799847357308E-2</v>
      </c>
      <c r="R94" s="98">
        <v>8.6592742387429679E-3</v>
      </c>
      <c r="S94" s="98">
        <v>8.9189082056641503E-3</v>
      </c>
      <c r="T94" s="98">
        <v>8.7303280913670431E-3</v>
      </c>
      <c r="U94" s="98">
        <v>8.6920816555510795E-3</v>
      </c>
      <c r="V94" s="98">
        <v>5.4540428134140801E-3</v>
      </c>
      <c r="W94" s="98">
        <v>7.6438016622877199E-3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20.422676178892747</v>
      </c>
      <c r="C100" s="122">
        <v>21.227807083192832</v>
      </c>
      <c r="D100" s="122">
        <v>26.204509669854477</v>
      </c>
      <c r="E100" s="122">
        <v>19.215782016284578</v>
      </c>
      <c r="F100" s="122">
        <v>17.831906930866623</v>
      </c>
      <c r="G100" s="122">
        <v>22.725473363930536</v>
      </c>
      <c r="H100" s="122">
        <v>20.946628983102777</v>
      </c>
      <c r="I100" s="122">
        <v>21.925998430626819</v>
      </c>
      <c r="J100" s="122">
        <v>20.476950889327782</v>
      </c>
      <c r="K100" s="122">
        <v>23.052485863217218</v>
      </c>
      <c r="L100" s="122">
        <v>22.387767462975912</v>
      </c>
      <c r="M100" s="122">
        <v>22.648330169863836</v>
      </c>
      <c r="N100" s="122">
        <v>22.915301037583809</v>
      </c>
      <c r="O100" s="122">
        <v>22.982585590683879</v>
      </c>
      <c r="P100" s="122">
        <v>22.601150892723521</v>
      </c>
      <c r="Q100" s="122">
        <v>22.023282128090688</v>
      </c>
      <c r="R100" s="122">
        <v>21.353262399033024</v>
      </c>
      <c r="S100" s="122">
        <v>20.268842294177432</v>
      </c>
      <c r="T100" s="122">
        <v>19.032828313940716</v>
      </c>
      <c r="U100" s="122">
        <v>17.923383135154577</v>
      </c>
      <c r="V100" s="122">
        <v>23.412777503810663</v>
      </c>
      <c r="W100" s="122">
        <v>20.814429002923816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20.422676178892747</v>
      </c>
      <c r="C102" s="98">
        <v>21.227807083192832</v>
      </c>
      <c r="D102" s="98">
        <v>26.204509669854477</v>
      </c>
      <c r="E102" s="98">
        <v>19.215782016284578</v>
      </c>
      <c r="F102" s="98">
        <v>17.831906930866623</v>
      </c>
      <c r="G102" s="98">
        <v>22.725473363930536</v>
      </c>
      <c r="H102" s="98">
        <v>20.946628983102777</v>
      </c>
      <c r="I102" s="98">
        <v>21.925998430626819</v>
      </c>
      <c r="J102" s="98">
        <v>20.476950889327782</v>
      </c>
      <c r="K102" s="98">
        <v>23.052485863217218</v>
      </c>
      <c r="L102" s="98">
        <v>22.387767462975912</v>
      </c>
      <c r="M102" s="98">
        <v>22.648330169863836</v>
      </c>
      <c r="N102" s="98">
        <v>22.915301037583809</v>
      </c>
      <c r="O102" s="98">
        <v>22.982585590683879</v>
      </c>
      <c r="P102" s="98">
        <v>22.601150892723521</v>
      </c>
      <c r="Q102" s="98">
        <v>22.023282128090688</v>
      </c>
      <c r="R102" s="98">
        <v>21.353262399033024</v>
      </c>
      <c r="S102" s="98">
        <v>20.268842294177432</v>
      </c>
      <c r="T102" s="98">
        <v>19.032828313940716</v>
      </c>
      <c r="U102" s="98">
        <v>17.923383135154577</v>
      </c>
      <c r="V102" s="98">
        <v>23.412777503810663</v>
      </c>
      <c r="W102" s="98">
        <v>20.814429002923816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9.2750110402048733</v>
      </c>
      <c r="C124" s="117">
        <f t="shared" si="42"/>
        <v>9.5329405044314779</v>
      </c>
      <c r="D124" s="117">
        <f t="shared" si="42"/>
        <v>11.555119481208479</v>
      </c>
      <c r="E124" s="117">
        <f t="shared" si="42"/>
        <v>8.4956862978347178</v>
      </c>
      <c r="F124" s="117">
        <f t="shared" si="42"/>
        <v>7.9031846747948826</v>
      </c>
      <c r="G124" s="117">
        <f t="shared" si="42"/>
        <v>9.1282072805910719</v>
      </c>
      <c r="H124" s="117">
        <f t="shared" si="42"/>
        <v>7.6202190093235869</v>
      </c>
      <c r="I124" s="117">
        <f t="shared" si="42"/>
        <v>7.1412880479462304</v>
      </c>
      <c r="J124" s="117">
        <f t="shared" si="42"/>
        <v>6.6450342654040826</v>
      </c>
      <c r="K124" s="117">
        <f t="shared" si="42"/>
        <v>7.0302365012556614</v>
      </c>
      <c r="L124" s="117">
        <f t="shared" si="42"/>
        <v>6.4094964884124979</v>
      </c>
      <c r="M124" s="117">
        <f t="shared" si="42"/>
        <v>5.9944870264452641</v>
      </c>
      <c r="N124" s="117">
        <f t="shared" si="42"/>
        <v>5.5499805046685795</v>
      </c>
      <c r="O124" s="117">
        <f t="shared" si="42"/>
        <v>5.18937968910629</v>
      </c>
      <c r="P124" s="117">
        <f t="shared" si="42"/>
        <v>4.9852529241773444</v>
      </c>
      <c r="Q124" s="117">
        <f t="shared" si="42"/>
        <v>4.8096847778386174</v>
      </c>
      <c r="R124" s="117">
        <f t="shared" ref="R124:V124" si="43">R125+R128+R130+R139</f>
        <v>4.7307703564650696</v>
      </c>
      <c r="S124" s="117">
        <f t="shared" si="43"/>
        <v>4.6755169532495975</v>
      </c>
      <c r="T124" s="117">
        <f t="shared" si="43"/>
        <v>4.5412765613996298</v>
      </c>
      <c r="U124" s="117">
        <f t="shared" si="43"/>
        <v>4.3232201812984918</v>
      </c>
      <c r="V124" s="117">
        <f t="shared" si="43"/>
        <v>5.7206165591186116</v>
      </c>
      <c r="W124" s="117">
        <f t="shared" ref="W124" si="44">W125+W128+W130+W139</f>
        <v>5.095708700582958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9.2750110402048733</v>
      </c>
      <c r="C139" s="122">
        <v>9.5329405044314779</v>
      </c>
      <c r="D139" s="122">
        <v>11.555119481208479</v>
      </c>
      <c r="E139" s="122">
        <v>8.4956862978347178</v>
      </c>
      <c r="F139" s="122">
        <v>7.9031846747948826</v>
      </c>
      <c r="G139" s="122">
        <v>9.1282072805910719</v>
      </c>
      <c r="H139" s="122">
        <v>7.6202190093235869</v>
      </c>
      <c r="I139" s="122">
        <v>7.1412880479462304</v>
      </c>
      <c r="J139" s="122">
        <v>6.6450342654040826</v>
      </c>
      <c r="K139" s="122">
        <v>7.0302365012556614</v>
      </c>
      <c r="L139" s="122">
        <v>6.4094964884124979</v>
      </c>
      <c r="M139" s="122">
        <v>5.9944870264452641</v>
      </c>
      <c r="N139" s="122">
        <v>5.5499805046685795</v>
      </c>
      <c r="O139" s="122">
        <v>5.18937968910629</v>
      </c>
      <c r="P139" s="122">
        <v>4.9852529241773444</v>
      </c>
      <c r="Q139" s="122">
        <v>4.8096847778386174</v>
      </c>
      <c r="R139" s="122">
        <v>4.7307703564650696</v>
      </c>
      <c r="S139" s="122">
        <v>4.6755169532495975</v>
      </c>
      <c r="T139" s="122">
        <v>4.5412765613996298</v>
      </c>
      <c r="U139" s="122">
        <v>4.3232201812984918</v>
      </c>
      <c r="V139" s="122">
        <v>5.7206165591186116</v>
      </c>
      <c r="W139" s="122">
        <v>5.095708700582958</v>
      </c>
      <c r="DA139" s="130" t="s">
        <v>2205</v>
      </c>
    </row>
    <row r="140" spans="1:105" ht="12" customHeight="1" x14ac:dyDescent="0.25">
      <c r="A140" s="97" t="s">
        <v>50</v>
      </c>
      <c r="B140" s="98">
        <v>9.2750110402048733</v>
      </c>
      <c r="C140" s="98">
        <v>9.5329405044314779</v>
      </c>
      <c r="D140" s="98">
        <v>11.555119481208479</v>
      </c>
      <c r="E140" s="98">
        <v>8.4956862978347178</v>
      </c>
      <c r="F140" s="98">
        <v>7.9031846747948826</v>
      </c>
      <c r="G140" s="98">
        <v>9.1282072805910719</v>
      </c>
      <c r="H140" s="98">
        <v>7.6202190093235869</v>
      </c>
      <c r="I140" s="98">
        <v>7.1412880479462304</v>
      </c>
      <c r="J140" s="98">
        <v>6.6450342654040826</v>
      </c>
      <c r="K140" s="98">
        <v>7.0302365012556614</v>
      </c>
      <c r="L140" s="98">
        <v>6.4094964884124979</v>
      </c>
      <c r="M140" s="98">
        <v>5.9944870264452641</v>
      </c>
      <c r="N140" s="98">
        <v>5.5499805046685795</v>
      </c>
      <c r="O140" s="98">
        <v>5.18937968910629</v>
      </c>
      <c r="P140" s="98">
        <v>4.9852529241773444</v>
      </c>
      <c r="Q140" s="98">
        <v>4.8096847778386174</v>
      </c>
      <c r="R140" s="98">
        <v>4.7307703564650696</v>
      </c>
      <c r="S140" s="98">
        <v>4.6755169532495975</v>
      </c>
      <c r="T140" s="98">
        <v>4.5412765613996298</v>
      </c>
      <c r="U140" s="98">
        <v>4.3232201812984918</v>
      </c>
      <c r="V140" s="98">
        <v>5.7206165591186116</v>
      </c>
      <c r="W140" s="98">
        <v>5.095708700582958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0.68788043945852717</v>
      </c>
      <c r="C143" s="117">
        <f t="shared" si="49"/>
        <v>0.67461684156466961</v>
      </c>
      <c r="D143" s="117">
        <f t="shared" si="49"/>
        <v>0.91028364456373678</v>
      </c>
      <c r="E143" s="117">
        <f t="shared" si="49"/>
        <v>0.82254915277569618</v>
      </c>
      <c r="F143" s="117">
        <f t="shared" si="49"/>
        <v>0.89742920909527057</v>
      </c>
      <c r="G143" s="117">
        <f t="shared" si="49"/>
        <v>1.2514264554113719</v>
      </c>
      <c r="H143" s="117">
        <f t="shared" si="49"/>
        <v>1.2781953156492072</v>
      </c>
      <c r="I143" s="117">
        <f t="shared" si="49"/>
        <v>1.5470700978547662</v>
      </c>
      <c r="J143" s="117">
        <f t="shared" si="49"/>
        <v>1.9016385651301624</v>
      </c>
      <c r="K143" s="117">
        <f t="shared" si="49"/>
        <v>2.3371138748452158</v>
      </c>
      <c r="L143" s="117">
        <f t="shared" si="49"/>
        <v>2.6415247891379656</v>
      </c>
      <c r="M143" s="117">
        <f t="shared" si="49"/>
        <v>3.4224745943618844</v>
      </c>
      <c r="N143" s="117">
        <f t="shared" si="49"/>
        <v>3.7749067132445826</v>
      </c>
      <c r="O143" s="117">
        <f t="shared" si="49"/>
        <v>4.0582949316135402</v>
      </c>
      <c r="P143" s="117">
        <f t="shared" si="49"/>
        <v>4.4449960105479471</v>
      </c>
      <c r="Q143" s="117">
        <f t="shared" si="49"/>
        <v>5.8597451929143638</v>
      </c>
      <c r="R143" s="117">
        <f t="shared" ref="R143:V143" si="50">R144+R146+R148+R157</f>
        <v>6.3739386226940944</v>
      </c>
      <c r="S143" s="117">
        <f t="shared" si="50"/>
        <v>7.2467535599163106</v>
      </c>
      <c r="T143" s="117">
        <f t="shared" si="50"/>
        <v>7.5691272030779784</v>
      </c>
      <c r="U143" s="117">
        <f t="shared" si="50"/>
        <v>7.8519171183333292</v>
      </c>
      <c r="V143" s="117">
        <f t="shared" si="50"/>
        <v>9.1192246409599402</v>
      </c>
      <c r="W143" s="117">
        <f t="shared" ref="W143" si="51">W144+W146+W148+W157</f>
        <v>9.6787806657682758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0.31995289418156042</v>
      </c>
      <c r="C148" s="122">
        <v>0.29247756484777676</v>
      </c>
      <c r="D148" s="122">
        <v>0.40219739883262845</v>
      </c>
      <c r="E148" s="122">
        <v>0.394686774944014</v>
      </c>
      <c r="F148" s="122">
        <v>0.41246945979652827</v>
      </c>
      <c r="G148" s="122">
        <v>0.51254088557766808</v>
      </c>
      <c r="H148" s="122">
        <v>0.48142227845528579</v>
      </c>
      <c r="I148" s="122">
        <v>0.58518466129996594</v>
      </c>
      <c r="J148" s="122">
        <v>0.79866126209829458</v>
      </c>
      <c r="K148" s="122">
        <v>0.86696836471969452</v>
      </c>
      <c r="L148" s="122">
        <v>0.98141050616419767</v>
      </c>
      <c r="M148" s="122">
        <v>1.4273161249216799</v>
      </c>
      <c r="N148" s="122">
        <v>1.405390674796875</v>
      </c>
      <c r="O148" s="122">
        <v>1.2710657652194906</v>
      </c>
      <c r="P148" s="122">
        <v>1.1891690872122298</v>
      </c>
      <c r="Q148" s="122">
        <v>2.2202946949751539</v>
      </c>
      <c r="R148" s="122">
        <v>2.2987761781656366</v>
      </c>
      <c r="S148" s="122">
        <v>2.7205345686156308</v>
      </c>
      <c r="T148" s="122">
        <v>2.7272758570834608</v>
      </c>
      <c r="U148" s="122">
        <v>2.8542025174919625</v>
      </c>
      <c r="V148" s="122">
        <v>1.8218014441009476</v>
      </c>
      <c r="W148" s="122">
        <v>2.7414448168481709</v>
      </c>
      <c r="DA148" s="130" t="s">
        <v>2213</v>
      </c>
    </row>
    <row r="149" spans="1:105" ht="12" customHeight="1" x14ac:dyDescent="0.25">
      <c r="A149" s="97" t="s">
        <v>124</v>
      </c>
      <c r="B149" s="98">
        <v>0.31974346038149398</v>
      </c>
      <c r="C149" s="98">
        <v>0.29229433618569656</v>
      </c>
      <c r="D149" s="98">
        <v>0.40193120035787089</v>
      </c>
      <c r="E149" s="98">
        <v>0.39437774689634242</v>
      </c>
      <c r="F149" s="98">
        <v>0.41246945979652827</v>
      </c>
      <c r="G149" s="98">
        <v>0.51254088557766808</v>
      </c>
      <c r="H149" s="98">
        <v>0.48142227845528579</v>
      </c>
      <c r="I149" s="98">
        <v>0.58518466129996594</v>
      </c>
      <c r="J149" s="98">
        <v>0.79840390813880935</v>
      </c>
      <c r="K149" s="98">
        <v>0.86628458132375885</v>
      </c>
      <c r="L149" s="98">
        <v>0.98034501752207692</v>
      </c>
      <c r="M149" s="98">
        <v>1.4248989831398118</v>
      </c>
      <c r="N149" s="98">
        <v>1.4028032535271833</v>
      </c>
      <c r="O149" s="98">
        <v>1.2689456337986746</v>
      </c>
      <c r="P149" s="98">
        <v>1.1873919885173791</v>
      </c>
      <c r="Q149" s="98">
        <v>2.2169391122634359</v>
      </c>
      <c r="R149" s="98">
        <v>2.2959938478499446</v>
      </c>
      <c r="S149" s="98">
        <v>2.7173840280514097</v>
      </c>
      <c r="T149" s="98">
        <v>2.7243235905966494</v>
      </c>
      <c r="U149" s="98">
        <v>2.851559275639862</v>
      </c>
      <c r="V149" s="98">
        <v>1.8201798509459199</v>
      </c>
      <c r="W149" s="98">
        <v>2.7386317626316301</v>
      </c>
      <c r="DA149" s="63" t="s">
        <v>2214</v>
      </c>
    </row>
    <row r="150" spans="1:105" ht="12" customHeight="1" x14ac:dyDescent="0.25">
      <c r="A150" s="97" t="s">
        <v>123</v>
      </c>
      <c r="B150" s="98">
        <v>2.0943380006646631E-4</v>
      </c>
      <c r="C150" s="98">
        <v>1.8322866208018653E-4</v>
      </c>
      <c r="D150" s="98">
        <v>2.6619847475755915E-4</v>
      </c>
      <c r="E150" s="98">
        <v>3.0902804767159907E-4</v>
      </c>
      <c r="F150" s="98">
        <v>0</v>
      </c>
      <c r="G150" s="98">
        <v>0</v>
      </c>
      <c r="H150" s="98">
        <v>0</v>
      </c>
      <c r="I150" s="98">
        <v>0</v>
      </c>
      <c r="J150" s="98">
        <v>2.5735395948527393E-4</v>
      </c>
      <c r="K150" s="98">
        <v>6.8378339593569296E-4</v>
      </c>
      <c r="L150" s="98">
        <v>1.0654886421207308E-3</v>
      </c>
      <c r="M150" s="98">
        <v>2.4171417818680484E-3</v>
      </c>
      <c r="N150" s="98">
        <v>2.5874212696916882E-3</v>
      </c>
      <c r="O150" s="98">
        <v>2.1201314208158187E-3</v>
      </c>
      <c r="P150" s="98">
        <v>1.777098694850698E-3</v>
      </c>
      <c r="Q150" s="98">
        <v>3.3555827117179499E-3</v>
      </c>
      <c r="R150" s="98">
        <v>2.782330315692146E-3</v>
      </c>
      <c r="S150" s="98">
        <v>3.1505405642213635E-3</v>
      </c>
      <c r="T150" s="98">
        <v>2.952266486811541E-3</v>
      </c>
      <c r="U150" s="98">
        <v>2.6432418521006532E-3</v>
      </c>
      <c r="V150" s="98">
        <v>1.6215931550277146E-3</v>
      </c>
      <c r="W150" s="98">
        <v>2.813054216540589E-3</v>
      </c>
      <c r="DA150" s="63" t="s">
        <v>2215</v>
      </c>
    </row>
    <row r="151" spans="1:105" ht="12" customHeight="1" x14ac:dyDescent="0.25">
      <c r="A151" s="100" t="s">
        <v>50</v>
      </c>
      <c r="B151" s="101">
        <v>2.0943380006646631E-4</v>
      </c>
      <c r="C151" s="101">
        <v>1.8322866208018653E-4</v>
      </c>
      <c r="D151" s="101">
        <v>2.6619847475755915E-4</v>
      </c>
      <c r="E151" s="101">
        <v>3.0902804767159907E-4</v>
      </c>
      <c r="F151" s="101">
        <v>0</v>
      </c>
      <c r="G151" s="101">
        <v>0</v>
      </c>
      <c r="H151" s="101">
        <v>0</v>
      </c>
      <c r="I151" s="101">
        <v>0</v>
      </c>
      <c r="J151" s="101">
        <v>2.5735395948527393E-4</v>
      </c>
      <c r="K151" s="101">
        <v>6.8378339593569296E-4</v>
      </c>
      <c r="L151" s="101">
        <v>1.0654886421207308E-3</v>
      </c>
      <c r="M151" s="101">
        <v>2.4171417818680484E-3</v>
      </c>
      <c r="N151" s="101">
        <v>2.5874212696916882E-3</v>
      </c>
      <c r="O151" s="101">
        <v>2.1201314208158187E-3</v>
      </c>
      <c r="P151" s="101">
        <v>1.777098694850698E-3</v>
      </c>
      <c r="Q151" s="101">
        <v>3.3555827117179499E-3</v>
      </c>
      <c r="R151" s="101">
        <v>2.782330315692146E-3</v>
      </c>
      <c r="S151" s="101">
        <v>3.1505405642213635E-3</v>
      </c>
      <c r="T151" s="101">
        <v>2.952266486811541E-3</v>
      </c>
      <c r="U151" s="101">
        <v>2.6432418521006532E-3</v>
      </c>
      <c r="V151" s="101">
        <v>1.6215931550277146E-3</v>
      </c>
      <c r="W151" s="101">
        <v>2.813054216540589E-3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0.36792754527696681</v>
      </c>
      <c r="C157" s="122">
        <v>0.38213927671689291</v>
      </c>
      <c r="D157" s="122">
        <v>0.50808624573110839</v>
      </c>
      <c r="E157" s="122">
        <v>0.42786237783168218</v>
      </c>
      <c r="F157" s="122">
        <v>0.4849597492987423</v>
      </c>
      <c r="G157" s="122">
        <v>0.73888556983370379</v>
      </c>
      <c r="H157" s="122">
        <v>0.79677303719392134</v>
      </c>
      <c r="I157" s="122">
        <v>0.96188543655480041</v>
      </c>
      <c r="J157" s="122">
        <v>1.1029773030318677</v>
      </c>
      <c r="K157" s="122">
        <v>1.4701455101255212</v>
      </c>
      <c r="L157" s="122">
        <v>1.6601142829737681</v>
      </c>
      <c r="M157" s="122">
        <v>1.9951584694402045</v>
      </c>
      <c r="N157" s="122">
        <v>2.3695160384477076</v>
      </c>
      <c r="O157" s="122">
        <v>2.7872291663940496</v>
      </c>
      <c r="P157" s="122">
        <v>3.2558269233357171</v>
      </c>
      <c r="Q157" s="122">
        <v>3.6394504979392095</v>
      </c>
      <c r="R157" s="122">
        <v>4.0751624445284573</v>
      </c>
      <c r="S157" s="122">
        <v>4.5262189913006798</v>
      </c>
      <c r="T157" s="122">
        <v>4.8418513459945176</v>
      </c>
      <c r="U157" s="122">
        <v>4.9977146008413671</v>
      </c>
      <c r="V157" s="122">
        <v>7.2974231968589924</v>
      </c>
      <c r="W157" s="122">
        <v>6.9373358489201058</v>
      </c>
      <c r="DA157" s="130" t="s">
        <v>2222</v>
      </c>
    </row>
    <row r="158" spans="1:105" ht="12" customHeight="1" x14ac:dyDescent="0.25">
      <c r="A158" s="97" t="s">
        <v>50</v>
      </c>
      <c r="B158" s="98">
        <v>0.36792754527696681</v>
      </c>
      <c r="C158" s="98">
        <v>0.38213927671689291</v>
      </c>
      <c r="D158" s="98">
        <v>0.50808624573110839</v>
      </c>
      <c r="E158" s="98">
        <v>0.42786237783168218</v>
      </c>
      <c r="F158" s="98">
        <v>0.4849597492987423</v>
      </c>
      <c r="G158" s="98">
        <v>0.73888556983370379</v>
      </c>
      <c r="H158" s="98">
        <v>0.79677303719392134</v>
      </c>
      <c r="I158" s="98">
        <v>0.96188543655480041</v>
      </c>
      <c r="J158" s="98">
        <v>1.1029773030318677</v>
      </c>
      <c r="K158" s="98">
        <v>1.4701455101255212</v>
      </c>
      <c r="L158" s="98">
        <v>1.6601142829737681</v>
      </c>
      <c r="M158" s="98">
        <v>1.9951584694402045</v>
      </c>
      <c r="N158" s="98">
        <v>2.3695160384477076</v>
      </c>
      <c r="O158" s="98">
        <v>2.7872291663940496</v>
      </c>
      <c r="P158" s="98">
        <v>3.2558269233357171</v>
      </c>
      <c r="Q158" s="98">
        <v>3.6394504979392095</v>
      </c>
      <c r="R158" s="98">
        <v>4.0751624445284573</v>
      </c>
      <c r="S158" s="98">
        <v>4.5262189913006798</v>
      </c>
      <c r="T158" s="98">
        <v>4.8418513459945176</v>
      </c>
      <c r="U158" s="98">
        <v>4.9977146008413671</v>
      </c>
      <c r="V158" s="98">
        <v>7.2974231968589924</v>
      </c>
      <c r="W158" s="98">
        <v>6.9373358489201058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1.8090111763277861</v>
      </c>
      <c r="C161" s="117">
        <f t="shared" si="54"/>
        <v>1.8331151811316189</v>
      </c>
      <c r="D161" s="117">
        <f t="shared" si="54"/>
        <v>2.5638142714773289</v>
      </c>
      <c r="E161" s="117">
        <f t="shared" si="54"/>
        <v>2.2118809309655809</v>
      </c>
      <c r="F161" s="117">
        <f t="shared" si="54"/>
        <v>2.0817848216193253</v>
      </c>
      <c r="G161" s="117">
        <f t="shared" si="54"/>
        <v>2.2248334192728296</v>
      </c>
      <c r="H161" s="117">
        <f t="shared" si="54"/>
        <v>1.8209384417989087</v>
      </c>
      <c r="I161" s="117">
        <f t="shared" si="54"/>
        <v>1.7646993492540952</v>
      </c>
      <c r="J161" s="117">
        <f t="shared" si="54"/>
        <v>1.8792983368211491</v>
      </c>
      <c r="K161" s="117">
        <f t="shared" si="54"/>
        <v>1.9110169494758156</v>
      </c>
      <c r="L161" s="117">
        <f t="shared" si="54"/>
        <v>1.7313112096846517</v>
      </c>
      <c r="M161" s="117">
        <f t="shared" si="54"/>
        <v>1.7390340481319915</v>
      </c>
      <c r="N161" s="117">
        <f t="shared" si="54"/>
        <v>1.5851099031092146</v>
      </c>
      <c r="O161" s="117">
        <f t="shared" si="54"/>
        <v>1.4295184887630468</v>
      </c>
      <c r="P161" s="117">
        <f t="shared" si="54"/>
        <v>1.3439228621588855</v>
      </c>
      <c r="Q161" s="117">
        <f t="shared" si="54"/>
        <v>1.5037015368004814</v>
      </c>
      <c r="R161" s="117">
        <f t="shared" ref="R161:V161" si="55">R162+R164+R166+R175</f>
        <v>1.4217433575494665</v>
      </c>
      <c r="S161" s="117">
        <f t="shared" si="55"/>
        <v>1.5733900530890952</v>
      </c>
      <c r="T161" s="117">
        <f t="shared" si="55"/>
        <v>1.6249451879959285</v>
      </c>
      <c r="U161" s="117">
        <f t="shared" si="55"/>
        <v>1.9320645343918887</v>
      </c>
      <c r="V161" s="117">
        <f t="shared" si="55"/>
        <v>2.5273885649730921</v>
      </c>
      <c r="W161" s="117">
        <f t="shared" ref="W161" si="56">W162+W164+W166+W175</f>
        <v>2.5736118502985175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0.8413941012416164</v>
      </c>
      <c r="C166" s="122">
        <v>0.79655354833047964</v>
      </c>
      <c r="D166" s="122">
        <v>1.1360867395879704</v>
      </c>
      <c r="E166" s="122">
        <v>1.0686508077788741</v>
      </c>
      <c r="F166" s="122">
        <v>0.99111443829963297</v>
      </c>
      <c r="G166" s="122">
        <v>0.99085351184637926</v>
      </c>
      <c r="H166" s="122">
        <v>0.76896218761382218</v>
      </c>
      <c r="I166" s="122">
        <v>0.74635401301855986</v>
      </c>
      <c r="J166" s="122">
        <v>0.84948454328282952</v>
      </c>
      <c r="K166" s="122">
        <v>0.74814128264802493</v>
      </c>
      <c r="L166" s="122">
        <v>0.66534523880677554</v>
      </c>
      <c r="M166" s="122">
        <v>0.74484359141657264</v>
      </c>
      <c r="N166" s="122">
        <v>0.61837808619667778</v>
      </c>
      <c r="O166" s="122">
        <v>0.4734518884368672</v>
      </c>
      <c r="P166" s="122">
        <v>0.37492597738829442</v>
      </c>
      <c r="Q166" s="122">
        <v>0.57480168599734538</v>
      </c>
      <c r="R166" s="122">
        <v>0.51072904042116019</v>
      </c>
      <c r="S166" s="122">
        <v>0.58956500024120206</v>
      </c>
      <c r="T166" s="122">
        <v>0.57962024455711902</v>
      </c>
      <c r="U166" s="122">
        <v>0.6733982719193996</v>
      </c>
      <c r="V166" s="122">
        <v>0.45930391734811415</v>
      </c>
      <c r="W166" s="122">
        <v>0.67035292163158711</v>
      </c>
      <c r="DA166" s="130" t="s">
        <v>2230</v>
      </c>
    </row>
    <row r="167" spans="1:105" ht="12" customHeight="1" x14ac:dyDescent="0.25">
      <c r="A167" s="97" t="s">
        <v>124</v>
      </c>
      <c r="B167" s="98">
        <v>0.84055636604135053</v>
      </c>
      <c r="C167" s="98">
        <v>0.79600386234423903</v>
      </c>
      <c r="D167" s="98">
        <v>1.1345191219950768</v>
      </c>
      <c r="E167" s="98">
        <v>1.0671399989372894</v>
      </c>
      <c r="F167" s="98">
        <v>0.98954490014933283</v>
      </c>
      <c r="G167" s="98">
        <v>0.98964544523302833</v>
      </c>
      <c r="H167" s="98">
        <v>0.76815415722982339</v>
      </c>
      <c r="I167" s="98">
        <v>0.7456567174140788</v>
      </c>
      <c r="J167" s="98">
        <v>0.84869494600681739</v>
      </c>
      <c r="K167" s="98">
        <v>0.74814128264802493</v>
      </c>
      <c r="L167" s="98">
        <v>0.66534523880677554</v>
      </c>
      <c r="M167" s="98">
        <v>0.74484359141657264</v>
      </c>
      <c r="N167" s="98">
        <v>0.61837808619667778</v>
      </c>
      <c r="O167" s="98">
        <v>0.4734518884368672</v>
      </c>
      <c r="P167" s="98">
        <v>0.37492597738829442</v>
      </c>
      <c r="Q167" s="98">
        <v>0.57480168599734538</v>
      </c>
      <c r="R167" s="98">
        <v>0.51072904042116019</v>
      </c>
      <c r="S167" s="98">
        <v>0.58937862439732569</v>
      </c>
      <c r="T167" s="98">
        <v>0.57943998956231657</v>
      </c>
      <c r="U167" s="98">
        <v>0.67285673311341465</v>
      </c>
      <c r="V167" s="98">
        <v>0.45894554698569112</v>
      </c>
      <c r="W167" s="98">
        <v>0.66980892966708427</v>
      </c>
      <c r="DA167" s="63" t="s">
        <v>2231</v>
      </c>
    </row>
    <row r="168" spans="1:105" ht="12" customHeight="1" x14ac:dyDescent="0.25">
      <c r="A168" s="97" t="s">
        <v>123</v>
      </c>
      <c r="B168" s="98">
        <v>8.3773520026586524E-4</v>
      </c>
      <c r="C168" s="98">
        <v>5.4968598624055966E-4</v>
      </c>
      <c r="D168" s="98">
        <v>1.5676175928936108E-3</v>
      </c>
      <c r="E168" s="98">
        <v>1.5108088415846856E-3</v>
      </c>
      <c r="F168" s="98">
        <v>1.5695381503000954E-3</v>
      </c>
      <c r="G168" s="98">
        <v>1.2080666133509532E-3</v>
      </c>
      <c r="H168" s="98">
        <v>8.0803038399884363E-4</v>
      </c>
      <c r="I168" s="98">
        <v>6.97295604481022E-4</v>
      </c>
      <c r="J168" s="98">
        <v>7.8959727601215504E-4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1.8637584387638955E-4</v>
      </c>
      <c r="T168" s="98">
        <v>1.8025499480243124E-4</v>
      </c>
      <c r="U168" s="98">
        <v>5.4153880598498171E-4</v>
      </c>
      <c r="V168" s="98">
        <v>3.5837036242305977E-4</v>
      </c>
      <c r="W168" s="98">
        <v>5.4399196450288291E-4</v>
      </c>
      <c r="DA168" s="63" t="s">
        <v>2232</v>
      </c>
    </row>
    <row r="169" spans="1:105" ht="12" customHeight="1" x14ac:dyDescent="0.25">
      <c r="A169" s="100" t="s">
        <v>50</v>
      </c>
      <c r="B169" s="101">
        <v>8.3773520026586524E-4</v>
      </c>
      <c r="C169" s="101">
        <v>5.4968598624055966E-4</v>
      </c>
      <c r="D169" s="101">
        <v>1.5676175928936108E-3</v>
      </c>
      <c r="E169" s="101">
        <v>1.5108088415846856E-3</v>
      </c>
      <c r="F169" s="101">
        <v>1.5695381503000954E-3</v>
      </c>
      <c r="G169" s="101">
        <v>1.2080666133509532E-3</v>
      </c>
      <c r="H169" s="101">
        <v>8.0803038399884363E-4</v>
      </c>
      <c r="I169" s="101">
        <v>6.97295604481022E-4</v>
      </c>
      <c r="J169" s="101">
        <v>7.8959727601215504E-4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1.8637584387638955E-4</v>
      </c>
      <c r="T169" s="101">
        <v>1.8025499480243124E-4</v>
      </c>
      <c r="U169" s="101">
        <v>5.4153880598498171E-4</v>
      </c>
      <c r="V169" s="101">
        <v>3.5837036242305977E-4</v>
      </c>
      <c r="W169" s="101">
        <v>5.4399196450288291E-4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0.96761707508616979</v>
      </c>
      <c r="C175" s="122">
        <v>1.0365616328011391</v>
      </c>
      <c r="D175" s="122">
        <v>1.4277275318893585</v>
      </c>
      <c r="E175" s="122">
        <v>1.143230123186707</v>
      </c>
      <c r="F175" s="122">
        <v>1.0906703833196922</v>
      </c>
      <c r="G175" s="122">
        <v>1.2339799074264504</v>
      </c>
      <c r="H175" s="122">
        <v>1.0519762541850866</v>
      </c>
      <c r="I175" s="122">
        <v>1.0183453362355355</v>
      </c>
      <c r="J175" s="122">
        <v>1.0298137935383196</v>
      </c>
      <c r="K175" s="122">
        <v>1.1628756668277906</v>
      </c>
      <c r="L175" s="122">
        <v>1.0659659708778761</v>
      </c>
      <c r="M175" s="122">
        <v>0.99419045671541872</v>
      </c>
      <c r="N175" s="122">
        <v>0.96673181691253673</v>
      </c>
      <c r="O175" s="122">
        <v>0.95606660032617963</v>
      </c>
      <c r="P175" s="122">
        <v>0.96899688477059109</v>
      </c>
      <c r="Q175" s="122">
        <v>0.92889985080313597</v>
      </c>
      <c r="R175" s="122">
        <v>0.91101431712830627</v>
      </c>
      <c r="S175" s="122">
        <v>0.98382505284789312</v>
      </c>
      <c r="T175" s="122">
        <v>1.0453249434388094</v>
      </c>
      <c r="U175" s="122">
        <v>1.2586662624724891</v>
      </c>
      <c r="V175" s="122">
        <v>2.0680846476249779</v>
      </c>
      <c r="W175" s="122">
        <v>1.9032589286669301</v>
      </c>
      <c r="DA175" s="130" t="s">
        <v>2239</v>
      </c>
    </row>
    <row r="176" spans="1:105" ht="12" customHeight="1" x14ac:dyDescent="0.25">
      <c r="A176" s="97" t="s">
        <v>50</v>
      </c>
      <c r="B176" s="98">
        <v>0.96761707508616979</v>
      </c>
      <c r="C176" s="98">
        <v>1.0365616328011391</v>
      </c>
      <c r="D176" s="98">
        <v>1.4277275318893585</v>
      </c>
      <c r="E176" s="98">
        <v>1.143230123186707</v>
      </c>
      <c r="F176" s="98">
        <v>1.0906703833196922</v>
      </c>
      <c r="G176" s="98">
        <v>1.2339799074264504</v>
      </c>
      <c r="H176" s="98">
        <v>1.0519762541850866</v>
      </c>
      <c r="I176" s="98">
        <v>1.0183453362355355</v>
      </c>
      <c r="J176" s="98">
        <v>1.0298137935383196</v>
      </c>
      <c r="K176" s="98">
        <v>1.1628756668277906</v>
      </c>
      <c r="L176" s="98">
        <v>1.0659659708778761</v>
      </c>
      <c r="M176" s="98">
        <v>0.99419045671541872</v>
      </c>
      <c r="N176" s="98">
        <v>0.96673181691253673</v>
      </c>
      <c r="O176" s="98">
        <v>0.95606660032617963</v>
      </c>
      <c r="P176" s="98">
        <v>0.96899688477059109</v>
      </c>
      <c r="Q176" s="98">
        <v>0.92889985080313597</v>
      </c>
      <c r="R176" s="98">
        <v>0.91101431712830627</v>
      </c>
      <c r="S176" s="98">
        <v>0.98382505284789312</v>
      </c>
      <c r="T176" s="98">
        <v>1.0453249434388094</v>
      </c>
      <c r="U176" s="98">
        <v>1.2586662624724891</v>
      </c>
      <c r="V176" s="98">
        <v>2.0680846476249779</v>
      </c>
      <c r="W176" s="98">
        <v>1.9032589286669301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17059.532023981195</v>
      </c>
      <c r="C24" s="117">
        <f t="shared" si="7"/>
        <v>16538.36197085357</v>
      </c>
      <c r="D24" s="117">
        <f t="shared" si="7"/>
        <v>19174.956687370206</v>
      </c>
      <c r="E24" s="117">
        <f t="shared" si="7"/>
        <v>24091.393978569162</v>
      </c>
      <c r="F24" s="117">
        <f t="shared" si="7"/>
        <v>20448.033769269485</v>
      </c>
      <c r="G24" s="117">
        <f t="shared" si="7"/>
        <v>21669.421812019307</v>
      </c>
      <c r="H24" s="117">
        <f t="shared" si="7"/>
        <v>17208.03996859437</v>
      </c>
      <c r="I24" s="117">
        <f t="shared" si="7"/>
        <v>17962.637136801673</v>
      </c>
      <c r="J24" s="117">
        <f t="shared" si="7"/>
        <v>23524.833619367706</v>
      </c>
      <c r="K24" s="117">
        <f t="shared" si="7"/>
        <v>17242.476297413756</v>
      </c>
      <c r="L24" s="117">
        <f t="shared" si="7"/>
        <v>17307.421014508622</v>
      </c>
      <c r="M24" s="117">
        <f t="shared" si="7"/>
        <v>19199.073649183898</v>
      </c>
      <c r="N24" s="117">
        <f t="shared" si="7"/>
        <v>18138.923433775271</v>
      </c>
      <c r="O24" s="117">
        <f t="shared" si="7"/>
        <v>14173.854431535832</v>
      </c>
      <c r="P24" s="117">
        <f t="shared" si="7"/>
        <v>9697.6249204376036</v>
      </c>
      <c r="Q24" s="117">
        <f t="shared" si="7"/>
        <v>17132.260621423742</v>
      </c>
      <c r="R24" s="117">
        <f t="shared" ref="R24:V24" si="8">R25+R28+R30+R39</f>
        <v>16255.818713977695</v>
      </c>
      <c r="S24" s="117">
        <f t="shared" si="8"/>
        <v>16270.336166212945</v>
      </c>
      <c r="T24" s="117">
        <f t="shared" si="8"/>
        <v>13814.955836709518</v>
      </c>
      <c r="U24" s="117">
        <f t="shared" si="8"/>
        <v>13986.935850200647</v>
      </c>
      <c r="V24" s="117">
        <f t="shared" si="8"/>
        <v>11302.582645449371</v>
      </c>
      <c r="W24" s="117">
        <f t="shared" ref="W24" si="9">W25+W28+W30+W39</f>
        <v>16187.157793473878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13976.691500836117</v>
      </c>
      <c r="C25" s="122">
        <f t="shared" si="10"/>
        <v>13489.250060570672</v>
      </c>
      <c r="D25" s="122">
        <f t="shared" si="10"/>
        <v>15901.150722427625</v>
      </c>
      <c r="E25" s="122">
        <f t="shared" si="10"/>
        <v>20477.08785970409</v>
      </c>
      <c r="F25" s="122">
        <f t="shared" si="10"/>
        <v>16852.920454642495</v>
      </c>
      <c r="G25" s="122">
        <f t="shared" si="10"/>
        <v>18226.864068042603</v>
      </c>
      <c r="H25" s="122">
        <f t="shared" si="10"/>
        <v>13733.262363213911</v>
      </c>
      <c r="I25" s="122">
        <f t="shared" si="10"/>
        <v>14678.613781290964</v>
      </c>
      <c r="J25" s="122">
        <f t="shared" si="10"/>
        <v>20031.723779274082</v>
      </c>
      <c r="K25" s="122">
        <f t="shared" si="10"/>
        <v>13966.82358493084</v>
      </c>
      <c r="L25" s="122">
        <f t="shared" si="10"/>
        <v>14193.322758414019</v>
      </c>
      <c r="M25" s="122">
        <f t="shared" si="10"/>
        <v>16008.957972283062</v>
      </c>
      <c r="N25" s="122">
        <f t="shared" si="10"/>
        <v>15041.764355643671</v>
      </c>
      <c r="O25" s="122">
        <f t="shared" si="10"/>
        <v>11140.980597794252</v>
      </c>
      <c r="P25" s="122">
        <f t="shared" si="10"/>
        <v>6736.0972321128047</v>
      </c>
      <c r="Q25" s="122">
        <f t="shared" si="10"/>
        <v>14072.342901058837</v>
      </c>
      <c r="R25" s="122">
        <f t="shared" ref="R25:V25" si="11">SUM(R26:R27)</f>
        <v>13322.94896872971</v>
      </c>
      <c r="S25" s="122">
        <f t="shared" si="11"/>
        <v>13297.868649046713</v>
      </c>
      <c r="T25" s="122">
        <f t="shared" si="11"/>
        <v>10929.503562227146</v>
      </c>
      <c r="U25" s="122">
        <f t="shared" si="11"/>
        <v>11156.266307907399</v>
      </c>
      <c r="V25" s="122">
        <f t="shared" si="11"/>
        <v>8443.0810072803652</v>
      </c>
      <c r="W25" s="122">
        <f t="shared" ref="W25" si="12">SUM(W26:W27)</f>
        <v>13290.955074384174</v>
      </c>
      <c r="DA25" s="130" t="s">
        <v>2264</v>
      </c>
    </row>
    <row r="26" spans="1:105" ht="12" customHeight="1" x14ac:dyDescent="0.25">
      <c r="A26" s="97" t="s">
        <v>74</v>
      </c>
      <c r="B26" s="98">
        <v>13811.472617828407</v>
      </c>
      <c r="C26" s="98">
        <v>13332.211900537601</v>
      </c>
      <c r="D26" s="98">
        <v>15716.077162719526</v>
      </c>
      <c r="E26" s="98">
        <v>20237.410460912062</v>
      </c>
      <c r="F26" s="98">
        <v>16655.492178339617</v>
      </c>
      <c r="G26" s="98">
        <v>18020.524545463901</v>
      </c>
      <c r="H26" s="98">
        <v>13578.323983205008</v>
      </c>
      <c r="I26" s="98">
        <v>14517.031951990177</v>
      </c>
      <c r="J26" s="98">
        <v>19806.854515129075</v>
      </c>
      <c r="K26" s="98">
        <v>13808.625915820232</v>
      </c>
      <c r="L26" s="98">
        <v>14031.121721603613</v>
      </c>
      <c r="M26" s="98">
        <v>15823.358472720027</v>
      </c>
      <c r="N26" s="98">
        <v>14865.24066323246</v>
      </c>
      <c r="O26" s="98">
        <v>11007.124316939882</v>
      </c>
      <c r="P26" s="98">
        <v>6655.5285624090693</v>
      </c>
      <c r="Q26" s="98">
        <v>13901.610672467497</v>
      </c>
      <c r="R26" s="98">
        <v>13158.663896728338</v>
      </c>
      <c r="S26" s="98">
        <v>13131.20386367205</v>
      </c>
      <c r="T26" s="98">
        <v>10791.11045286992</v>
      </c>
      <c r="U26" s="98">
        <v>11014.832631789934</v>
      </c>
      <c r="V26" s="98">
        <v>8335.7315389924006</v>
      </c>
      <c r="W26" s="98">
        <v>13120.787564415514</v>
      </c>
      <c r="DA26" s="63" t="s">
        <v>2265</v>
      </c>
    </row>
    <row r="27" spans="1:105" ht="12" customHeight="1" x14ac:dyDescent="0.25">
      <c r="A27" s="97" t="s">
        <v>53</v>
      </c>
      <c r="B27" s="98">
        <v>165.21888300770993</v>
      </c>
      <c r="C27" s="98">
        <v>157.03816003307182</v>
      </c>
      <c r="D27" s="98">
        <v>185.07355970809925</v>
      </c>
      <c r="E27" s="98">
        <v>239.67739879202844</v>
      </c>
      <c r="F27" s="98">
        <v>197.42827630287789</v>
      </c>
      <c r="G27" s="98">
        <v>206.33952257870433</v>
      </c>
      <c r="H27" s="98">
        <v>154.93838000890403</v>
      </c>
      <c r="I27" s="98">
        <v>161.58182930078604</v>
      </c>
      <c r="J27" s="98">
        <v>224.86926414500743</v>
      </c>
      <c r="K27" s="98">
        <v>158.19766911060827</v>
      </c>
      <c r="L27" s="98">
        <v>162.20103681040538</v>
      </c>
      <c r="M27" s="98">
        <v>185.59949956303515</v>
      </c>
      <c r="N27" s="98">
        <v>176.52369241121127</v>
      </c>
      <c r="O27" s="98">
        <v>133.8562808543702</v>
      </c>
      <c r="P27" s="98">
        <v>80.568669703735367</v>
      </c>
      <c r="Q27" s="98">
        <v>170.73222859133992</v>
      </c>
      <c r="R27" s="98">
        <v>164.28507200137176</v>
      </c>
      <c r="S27" s="98">
        <v>166.66478537466304</v>
      </c>
      <c r="T27" s="98">
        <v>138.39310935722639</v>
      </c>
      <c r="U27" s="98">
        <v>141.4336761174649</v>
      </c>
      <c r="V27" s="98">
        <v>107.34946828796382</v>
      </c>
      <c r="W27" s="98">
        <v>170.16750996866082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7.7075180238527041</v>
      </c>
      <c r="C28" s="122">
        <f t="shared" si="13"/>
        <v>9.2193587751477875</v>
      </c>
      <c r="D28" s="122">
        <f t="shared" si="13"/>
        <v>10.997341470254307</v>
      </c>
      <c r="E28" s="122">
        <f t="shared" si="13"/>
        <v>25.772684734065635</v>
      </c>
      <c r="F28" s="122">
        <f t="shared" si="13"/>
        <v>14.948596286913872</v>
      </c>
      <c r="G28" s="122">
        <f t="shared" si="13"/>
        <v>18.289753621659717</v>
      </c>
      <c r="H28" s="122">
        <f t="shared" si="13"/>
        <v>24.966960964156055</v>
      </c>
      <c r="I28" s="122">
        <f t="shared" si="13"/>
        <v>22.494120254516044</v>
      </c>
      <c r="J28" s="122">
        <f t="shared" si="13"/>
        <v>23.406570030572279</v>
      </c>
      <c r="K28" s="122">
        <f t="shared" si="13"/>
        <v>25.856029806674172</v>
      </c>
      <c r="L28" s="122">
        <f t="shared" si="13"/>
        <v>33.489850419891816</v>
      </c>
      <c r="M28" s="122">
        <f t="shared" si="13"/>
        <v>37.562184469975392</v>
      </c>
      <c r="N28" s="122">
        <f t="shared" si="13"/>
        <v>74.366736283262213</v>
      </c>
      <c r="O28" s="122">
        <f t="shared" si="13"/>
        <v>74.92338730171322</v>
      </c>
      <c r="P28" s="122">
        <f t="shared" si="13"/>
        <v>31.092616586998563</v>
      </c>
      <c r="Q28" s="122">
        <f t="shared" si="13"/>
        <v>98.734140149680485</v>
      </c>
      <c r="R28" s="122">
        <f t="shared" si="13"/>
        <v>60.999755324451165</v>
      </c>
      <c r="S28" s="122">
        <f t="shared" si="13"/>
        <v>105.61427388904852</v>
      </c>
      <c r="T28" s="122">
        <f t="shared" si="13"/>
        <v>78.971113464263411</v>
      </c>
      <c r="U28" s="122">
        <f t="shared" si="13"/>
        <v>106.71863186299903</v>
      </c>
      <c r="V28" s="122">
        <f t="shared" si="13"/>
        <v>76.884880531018794</v>
      </c>
      <c r="W28" s="122">
        <f t="shared" si="13"/>
        <v>117.61084788547787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7.7075180238527041</v>
      </c>
      <c r="C29" s="98">
        <f>IF(RES_hhdet_fec!C29=0,0,RES_hhdet_fec!C29*1000*11630/RES_hhdet_num!C24)</f>
        <v>9.2193587751477875</v>
      </c>
      <c r="D29" s="98">
        <f>IF(RES_hhdet_fec!D29=0,0,RES_hhdet_fec!D29*1000*11630/RES_hhdet_num!D24)</f>
        <v>10.997341470254307</v>
      </c>
      <c r="E29" s="98">
        <f>IF(RES_hhdet_fec!E29=0,0,RES_hhdet_fec!E29*1000*11630/RES_hhdet_num!E24)</f>
        <v>25.772684734065635</v>
      </c>
      <c r="F29" s="98">
        <f>IF(RES_hhdet_fec!F29=0,0,RES_hhdet_fec!F29*1000*11630/RES_hhdet_num!F24)</f>
        <v>14.948596286913872</v>
      </c>
      <c r="G29" s="98">
        <f>IF(RES_hhdet_fec!G29=0,0,RES_hhdet_fec!G29*1000*11630/RES_hhdet_num!G24)</f>
        <v>18.289753621659717</v>
      </c>
      <c r="H29" s="98">
        <f>IF(RES_hhdet_fec!H29=0,0,RES_hhdet_fec!H29*1000*11630/RES_hhdet_num!H24)</f>
        <v>24.966960964156055</v>
      </c>
      <c r="I29" s="98">
        <f>IF(RES_hhdet_fec!I29=0,0,RES_hhdet_fec!I29*1000*11630/RES_hhdet_num!I24)</f>
        <v>22.494120254516044</v>
      </c>
      <c r="J29" s="98">
        <f>IF(RES_hhdet_fec!J29=0,0,RES_hhdet_fec!J29*1000*11630/RES_hhdet_num!J24)</f>
        <v>23.406570030572279</v>
      </c>
      <c r="K29" s="98">
        <f>IF(RES_hhdet_fec!K29=0,0,RES_hhdet_fec!K29*1000*11630/RES_hhdet_num!K24)</f>
        <v>25.856029806674172</v>
      </c>
      <c r="L29" s="98">
        <f>IF(RES_hhdet_fec!L29=0,0,RES_hhdet_fec!L29*1000*11630/RES_hhdet_num!L24)</f>
        <v>33.489850419891816</v>
      </c>
      <c r="M29" s="98">
        <f>IF(RES_hhdet_fec!M29=0,0,RES_hhdet_fec!M29*1000*11630/RES_hhdet_num!M24)</f>
        <v>37.562184469975392</v>
      </c>
      <c r="N29" s="98">
        <f>IF(RES_hhdet_fec!N29=0,0,RES_hhdet_fec!N29*1000*11630/RES_hhdet_num!N24)</f>
        <v>74.366736283262213</v>
      </c>
      <c r="O29" s="98">
        <f>IF(RES_hhdet_fec!O29=0,0,RES_hhdet_fec!O29*1000*11630/RES_hhdet_num!O24)</f>
        <v>74.92338730171322</v>
      </c>
      <c r="P29" s="98">
        <f>IF(RES_hhdet_fec!P29=0,0,RES_hhdet_fec!P29*1000*11630/RES_hhdet_num!P24)</f>
        <v>31.092616586998563</v>
      </c>
      <c r="Q29" s="98">
        <f>IF(RES_hhdet_fec!Q29=0,0,RES_hhdet_fec!Q29*1000*11630/RES_hhdet_num!Q24)</f>
        <v>98.734140149680485</v>
      </c>
      <c r="R29" s="98">
        <f>IF(RES_hhdet_fec!R29=0,0,RES_hhdet_fec!R29*1000*11630/RES_hhdet_num!R24)</f>
        <v>60.999755324451165</v>
      </c>
      <c r="S29" s="98">
        <f>IF(RES_hhdet_fec!S29=0,0,RES_hhdet_fec!S29*1000*11630/RES_hhdet_num!S24)</f>
        <v>105.61427388904852</v>
      </c>
      <c r="T29" s="98">
        <f>IF(RES_hhdet_fec!T29=0,0,RES_hhdet_fec!T29*1000*11630/RES_hhdet_num!T24)</f>
        <v>78.971113464263411</v>
      </c>
      <c r="U29" s="98">
        <f>IF(RES_hhdet_fec!U29=0,0,RES_hhdet_fec!U29*1000*11630/RES_hhdet_num!U24)</f>
        <v>106.71863186299903</v>
      </c>
      <c r="V29" s="98">
        <f>IF(RES_hhdet_fec!V29=0,0,RES_hhdet_fec!V29*1000*11630/RES_hhdet_num!V24)</f>
        <v>76.884880531018794</v>
      </c>
      <c r="W29" s="98">
        <f>IF(RES_hhdet_fec!W29=0,0,RES_hhdet_fec!W29*1000*11630/RES_hhdet_num!W24)</f>
        <v>117.61084788547787</v>
      </c>
      <c r="DA29" s="63" t="s">
        <v>2268</v>
      </c>
    </row>
    <row r="30" spans="1:105" ht="12" customHeight="1" x14ac:dyDescent="0.25">
      <c r="A30" s="121" t="s">
        <v>55</v>
      </c>
      <c r="B30" s="122">
        <v>2286.1051619967639</v>
      </c>
      <c r="C30" s="122">
        <v>2171.4465573427856</v>
      </c>
      <c r="D30" s="122">
        <v>2375.2588573314488</v>
      </c>
      <c r="E30" s="122">
        <v>2588.2986745932944</v>
      </c>
      <c r="F30" s="122">
        <v>2662.2413752211683</v>
      </c>
      <c r="G30" s="122">
        <v>2496.3576755471859</v>
      </c>
      <c r="H30" s="122">
        <v>2595.8232539170003</v>
      </c>
      <c r="I30" s="122">
        <v>2434.5031962828079</v>
      </c>
      <c r="J30" s="122">
        <v>2621.9784461492509</v>
      </c>
      <c r="K30" s="122">
        <v>2566.9063507208089</v>
      </c>
      <c r="L30" s="122">
        <v>2456.9665272647403</v>
      </c>
      <c r="M30" s="122">
        <v>2522.871277159737</v>
      </c>
      <c r="N30" s="122">
        <v>2406.5176025428768</v>
      </c>
      <c r="O30" s="122">
        <v>2342.7215327031713</v>
      </c>
      <c r="P30" s="122">
        <v>2309.5276203583462</v>
      </c>
      <c r="Q30" s="122">
        <v>2338.2859088465957</v>
      </c>
      <c r="R30" s="122">
        <v>2255.0682380307162</v>
      </c>
      <c r="S30" s="122">
        <v>2251.1177145733054</v>
      </c>
      <c r="T30" s="122">
        <v>2200.2587275969449</v>
      </c>
      <c r="U30" s="122">
        <v>2125.3736704008793</v>
      </c>
      <c r="V30" s="122">
        <v>2010.5379152754144</v>
      </c>
      <c r="W30" s="122">
        <v>2056.3793821470081</v>
      </c>
      <c r="DA30" s="130" t="s">
        <v>2269</v>
      </c>
    </row>
    <row r="31" spans="1:105" ht="12" customHeight="1" x14ac:dyDescent="0.25">
      <c r="A31" s="97" t="s">
        <v>141</v>
      </c>
      <c r="B31" s="98">
        <v>2706.8641924828821</v>
      </c>
      <c r="C31" s="98">
        <v>2413.508865400132</v>
      </c>
      <c r="D31" s="98">
        <v>3092.4637559104813</v>
      </c>
      <c r="E31" s="98">
        <v>2889.0760561567067</v>
      </c>
      <c r="F31" s="98">
        <v>2840.1059935574867</v>
      </c>
      <c r="G31" s="98">
        <v>3113.4714119330797</v>
      </c>
      <c r="H31" s="98">
        <v>2712.5658046080753</v>
      </c>
      <c r="I31" s="98">
        <v>2807.5145518678778</v>
      </c>
      <c r="J31" s="98">
        <v>3113.3018520993828</v>
      </c>
      <c r="K31" s="98">
        <v>2861.072926568308</v>
      </c>
      <c r="L31" s="98">
        <v>2760.4315744782693</v>
      </c>
      <c r="M31" s="98">
        <v>3370.2994620548193</v>
      </c>
      <c r="N31" s="98">
        <v>3002.6902299643775</v>
      </c>
      <c r="O31" s="98">
        <v>2446.8127485385789</v>
      </c>
      <c r="P31" s="98">
        <v>1936.2115849955499</v>
      </c>
      <c r="Q31" s="98">
        <v>2952.0234546289394</v>
      </c>
      <c r="R31" s="98">
        <v>2495.4406192100682</v>
      </c>
      <c r="S31" s="98">
        <v>2633.1564742948553</v>
      </c>
      <c r="T31" s="98">
        <v>2440.8313991844257</v>
      </c>
      <c r="U31" s="98">
        <v>2540.1005946616924</v>
      </c>
      <c r="V31" s="98">
        <v>1656.9405314147891</v>
      </c>
      <c r="W31" s="98">
        <v>2359.526373969974</v>
      </c>
      <c r="DA31" s="63" t="s">
        <v>2270</v>
      </c>
    </row>
    <row r="32" spans="1:105" ht="12" customHeight="1" x14ac:dyDescent="0.25">
      <c r="A32" s="97" t="s">
        <v>140</v>
      </c>
      <c r="B32" s="98">
        <v>1963.8957884963463</v>
      </c>
      <c r="C32" s="98">
        <v>1753.3031860321553</v>
      </c>
      <c r="D32" s="98">
        <v>2295.4834529035602</v>
      </c>
      <c r="E32" s="98">
        <v>2255.6883680862225</v>
      </c>
      <c r="F32" s="98">
        <v>2250.8012474892762</v>
      </c>
      <c r="G32" s="98">
        <v>2398.5356809833438</v>
      </c>
      <c r="H32" s="98">
        <v>2106.0576373767726</v>
      </c>
      <c r="I32" s="98">
        <v>2110.4791759094187</v>
      </c>
      <c r="J32" s="98">
        <v>2358.3458554020081</v>
      </c>
      <c r="K32" s="98">
        <v>0</v>
      </c>
      <c r="L32" s="98">
        <v>0</v>
      </c>
      <c r="M32" s="98">
        <v>2539.4045776333151</v>
      </c>
      <c r="N32" s="98">
        <v>2272.1226750683609</v>
      </c>
      <c r="O32" s="98">
        <v>1869.9945210882072</v>
      </c>
      <c r="P32" s="98">
        <v>1509.6644922610594</v>
      </c>
      <c r="Q32" s="98">
        <v>2381.6841693314655</v>
      </c>
      <c r="R32" s="98">
        <v>2105.1197863030666</v>
      </c>
      <c r="S32" s="98">
        <v>2310.5266805490128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921.96601543610814</v>
      </c>
      <c r="C33" s="101">
        <v>806.60618982297285</v>
      </c>
      <c r="D33" s="101">
        <v>1153.2564005554107</v>
      </c>
      <c r="E33" s="101">
        <v>1335.2093159419824</v>
      </c>
      <c r="F33" s="101">
        <v>1381.8789842402671</v>
      </c>
      <c r="G33" s="101">
        <v>1329.5327229166151</v>
      </c>
      <c r="H33" s="101">
        <v>1185.6993367359914</v>
      </c>
      <c r="I33" s="101">
        <v>1023.2077309400452</v>
      </c>
      <c r="J33" s="101">
        <v>1158.6506955628265</v>
      </c>
      <c r="K33" s="101">
        <v>0</v>
      </c>
      <c r="L33" s="101">
        <v>0</v>
      </c>
      <c r="M33" s="101">
        <v>1180.7861573178302</v>
      </c>
      <c r="N33" s="101">
        <v>1042.9476233644496</v>
      </c>
      <c r="O33" s="101">
        <v>854.5906507229231</v>
      </c>
      <c r="P33" s="101">
        <v>716.31971259919749</v>
      </c>
      <c r="Q33" s="101">
        <v>1117.973421909729</v>
      </c>
      <c r="R33" s="101">
        <v>969.99993156916207</v>
      </c>
      <c r="S33" s="101">
        <v>1067.348601860278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1041.9297730602382</v>
      </c>
      <c r="C34" s="104">
        <v>946.69699620918254</v>
      </c>
      <c r="D34" s="104">
        <v>1142.22705234815</v>
      </c>
      <c r="E34" s="104">
        <v>920.47905214424009</v>
      </c>
      <c r="F34" s="104">
        <v>868.92226324900935</v>
      </c>
      <c r="G34" s="104">
        <v>1069.0029580667288</v>
      </c>
      <c r="H34" s="104">
        <v>920.35830064078073</v>
      </c>
      <c r="I34" s="104">
        <v>1087.2714449693735</v>
      </c>
      <c r="J34" s="104">
        <v>1199.6951598391813</v>
      </c>
      <c r="K34" s="104">
        <v>0</v>
      </c>
      <c r="L34" s="104">
        <v>0</v>
      </c>
      <c r="M34" s="104">
        <v>1358.6184203154849</v>
      </c>
      <c r="N34" s="104">
        <v>1229.1750517039113</v>
      </c>
      <c r="O34" s="104">
        <v>1015.4038703652839</v>
      </c>
      <c r="P34" s="104">
        <v>793.34477966186205</v>
      </c>
      <c r="Q34" s="104">
        <v>1263.7107474217366</v>
      </c>
      <c r="R34" s="104">
        <v>1135.1198547339043</v>
      </c>
      <c r="S34" s="104">
        <v>1243.178078688735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2340.8641004775805</v>
      </c>
      <c r="C35" s="101">
        <v>2251.5888248056599</v>
      </c>
      <c r="D35" s="101">
        <v>2384.8999902887222</v>
      </c>
      <c r="E35" s="101">
        <v>2659.2736541270401</v>
      </c>
      <c r="F35" s="101">
        <v>2750.3379357583385</v>
      </c>
      <c r="G35" s="101">
        <v>2535.8489302162566</v>
      </c>
      <c r="H35" s="101">
        <v>2699.5371821469248</v>
      </c>
      <c r="I35" s="101">
        <v>2521.8978048689069</v>
      </c>
      <c r="J35" s="101">
        <v>2706.4067081289782</v>
      </c>
      <c r="K35" s="101">
        <v>2692.8705056288413</v>
      </c>
      <c r="L35" s="101">
        <v>2585.3628864315133</v>
      </c>
      <c r="M35" s="101">
        <v>2626.7368731956781</v>
      </c>
      <c r="N35" s="101">
        <v>2536.3705528680653</v>
      </c>
      <c r="O35" s="101">
        <v>2505.3253990250432</v>
      </c>
      <c r="P35" s="101">
        <v>2494.3095900504363</v>
      </c>
      <c r="Q35" s="101">
        <v>2453.8599419868492</v>
      </c>
      <c r="R35" s="101">
        <v>2381.6922744868193</v>
      </c>
      <c r="S35" s="101">
        <v>2361.5781063254012</v>
      </c>
      <c r="T35" s="101">
        <v>2310.7003530561292</v>
      </c>
      <c r="U35" s="101">
        <v>2218.4823783721095</v>
      </c>
      <c r="V35" s="101">
        <v>2140.2335031549601</v>
      </c>
      <c r="W35" s="101">
        <v>2143.0493464510268</v>
      </c>
      <c r="DA35" s="131" t="s">
        <v>2274</v>
      </c>
    </row>
    <row r="36" spans="1:105" ht="12" customHeight="1" x14ac:dyDescent="0.25">
      <c r="A36" s="107" t="s">
        <v>121</v>
      </c>
      <c r="B36" s="104">
        <v>1806.3198306930638</v>
      </c>
      <c r="C36" s="104">
        <v>1736.192287909957</v>
      </c>
      <c r="D36" s="104">
        <v>1877.8111354969074</v>
      </c>
      <c r="E36" s="104">
        <v>2179.5791799069466</v>
      </c>
      <c r="F36" s="104">
        <v>2282.9182024857109</v>
      </c>
      <c r="G36" s="104">
        <v>2060.3500160359235</v>
      </c>
      <c r="H36" s="104">
        <v>2211.5589332376762</v>
      </c>
      <c r="I36" s="104">
        <v>2009.580331059266</v>
      </c>
      <c r="J36" s="104">
        <v>2164.428785449747</v>
      </c>
      <c r="K36" s="104">
        <v>2145.8427841182147</v>
      </c>
      <c r="L36" s="104">
        <v>2054.1305638979884</v>
      </c>
      <c r="M36" s="104">
        <v>2098.0265634585812</v>
      </c>
      <c r="N36" s="104">
        <v>2026.107735341616</v>
      </c>
      <c r="O36" s="104">
        <v>2009.02444203296</v>
      </c>
      <c r="P36" s="104">
        <v>2019.0372195064547</v>
      </c>
      <c r="Q36" s="104">
        <v>1998.3141883996107</v>
      </c>
      <c r="R36" s="104">
        <v>1951.8088677541002</v>
      </c>
      <c r="S36" s="104">
        <v>1949.5184350076502</v>
      </c>
      <c r="T36" s="104">
        <v>1925.4099321403517</v>
      </c>
      <c r="U36" s="104">
        <v>1846.1387545376715</v>
      </c>
      <c r="V36" s="104">
        <v>1788.3195770792336</v>
      </c>
      <c r="W36" s="104">
        <v>1811.788484006303</v>
      </c>
      <c r="DA36" s="132" t="s">
        <v>2275</v>
      </c>
    </row>
    <row r="37" spans="1:105" ht="12" customHeight="1" x14ac:dyDescent="0.25">
      <c r="A37" s="108" t="s">
        <v>53</v>
      </c>
      <c r="B37" s="98">
        <v>795.98589481045065</v>
      </c>
      <c r="C37" s="98">
        <v>747.01960833023054</v>
      </c>
      <c r="D37" s="98">
        <v>888.41506703765458</v>
      </c>
      <c r="E37" s="98">
        <v>1228.3164231501514</v>
      </c>
      <c r="F37" s="98">
        <v>1337.7171166236201</v>
      </c>
      <c r="G37" s="98">
        <v>1081.5265363123756</v>
      </c>
      <c r="H37" s="98">
        <v>1183.3065537639548</v>
      </c>
      <c r="I37" s="98">
        <v>915.21514613778857</v>
      </c>
      <c r="J37" s="98">
        <v>999.68692833788373</v>
      </c>
      <c r="K37" s="98">
        <v>964.52599458935026</v>
      </c>
      <c r="L37" s="98">
        <v>895.68604014877201</v>
      </c>
      <c r="M37" s="98">
        <v>933.60162240176635</v>
      </c>
      <c r="N37" s="98">
        <v>887.70432545768779</v>
      </c>
      <c r="O37" s="98">
        <v>875.90512708048595</v>
      </c>
      <c r="P37" s="98">
        <v>914.12621824180565</v>
      </c>
      <c r="Q37" s="98">
        <v>889.52147445846663</v>
      </c>
      <c r="R37" s="98">
        <v>848.17889767078191</v>
      </c>
      <c r="S37" s="98">
        <v>842.92640658582047</v>
      </c>
      <c r="T37" s="98">
        <v>834.4097777465953</v>
      </c>
      <c r="U37" s="98">
        <v>754.58077783246438</v>
      </c>
      <c r="V37" s="98">
        <v>730.36471448793338</v>
      </c>
      <c r="W37" s="98">
        <v>767.05919053447303</v>
      </c>
      <c r="DA37" s="63" t="s">
        <v>2276</v>
      </c>
    </row>
    <row r="38" spans="1:105" ht="12" customHeight="1" x14ac:dyDescent="0.25">
      <c r="A38" s="108" t="s">
        <v>52</v>
      </c>
      <c r="B38" s="98">
        <v>1010.3339358826132</v>
      </c>
      <c r="C38" s="98">
        <v>989.1726795797266</v>
      </c>
      <c r="D38" s="98">
        <v>989.396068459253</v>
      </c>
      <c r="E38" s="98">
        <v>951.26275675679449</v>
      </c>
      <c r="F38" s="98">
        <v>945.20108586209074</v>
      </c>
      <c r="G38" s="98">
        <v>978.82347972354819</v>
      </c>
      <c r="H38" s="98">
        <v>1028.2523794737212</v>
      </c>
      <c r="I38" s="98">
        <v>1094.3651849214773</v>
      </c>
      <c r="J38" s="98">
        <v>1164.7418571118631</v>
      </c>
      <c r="K38" s="98">
        <v>1181.3167895288641</v>
      </c>
      <c r="L38" s="98">
        <v>1158.4445237492159</v>
      </c>
      <c r="M38" s="98">
        <v>1164.4249410568148</v>
      </c>
      <c r="N38" s="98">
        <v>1138.4034098839281</v>
      </c>
      <c r="O38" s="98">
        <v>1133.1193149524738</v>
      </c>
      <c r="P38" s="98">
        <v>1104.911001264649</v>
      </c>
      <c r="Q38" s="98">
        <v>1108.792713941144</v>
      </c>
      <c r="R38" s="98">
        <v>1103.6299700833179</v>
      </c>
      <c r="S38" s="98">
        <v>1106.5920284218296</v>
      </c>
      <c r="T38" s="98">
        <v>1091.0001543937562</v>
      </c>
      <c r="U38" s="98">
        <v>1091.5579767052072</v>
      </c>
      <c r="V38" s="98">
        <v>1057.9548625912998</v>
      </c>
      <c r="W38" s="98">
        <v>1044.7292934718298</v>
      </c>
      <c r="DA38" s="63" t="s">
        <v>2277</v>
      </c>
    </row>
    <row r="39" spans="1:105" ht="12" customHeight="1" x14ac:dyDescent="0.25">
      <c r="A39" s="121" t="s">
        <v>54</v>
      </c>
      <c r="B39" s="122">
        <v>789.02784312446113</v>
      </c>
      <c r="C39" s="122">
        <v>868.44599416496567</v>
      </c>
      <c r="D39" s="122">
        <v>887.54976614087752</v>
      </c>
      <c r="E39" s="122">
        <v>1000.2347595377121</v>
      </c>
      <c r="F39" s="122">
        <v>917.92334311890454</v>
      </c>
      <c r="G39" s="122">
        <v>927.91031480786273</v>
      </c>
      <c r="H39" s="122">
        <v>853.98739049930316</v>
      </c>
      <c r="I39" s="122">
        <v>827.02603897338497</v>
      </c>
      <c r="J39" s="122">
        <v>847.72482391380311</v>
      </c>
      <c r="K39" s="122">
        <v>682.89033195543118</v>
      </c>
      <c r="L39" s="122">
        <v>623.64187840996829</v>
      </c>
      <c r="M39" s="122">
        <v>629.68221527112257</v>
      </c>
      <c r="N39" s="122">
        <v>616.27473930546182</v>
      </c>
      <c r="O39" s="122">
        <v>615.22891373669563</v>
      </c>
      <c r="P39" s="122">
        <v>620.90745137945578</v>
      </c>
      <c r="Q39" s="122">
        <v>622.89767136863202</v>
      </c>
      <c r="R39" s="122">
        <v>616.8017518928159</v>
      </c>
      <c r="S39" s="122">
        <v>615.73552870387743</v>
      </c>
      <c r="T39" s="122">
        <v>606.22243342116167</v>
      </c>
      <c r="U39" s="122">
        <v>598.57724002936982</v>
      </c>
      <c r="V39" s="122">
        <v>772.07884236257314</v>
      </c>
      <c r="W39" s="122">
        <v>722.21248905721825</v>
      </c>
      <c r="DA39" s="130" t="s">
        <v>2278</v>
      </c>
    </row>
    <row r="40" spans="1:105" ht="12" customHeight="1" x14ac:dyDescent="0.25">
      <c r="A40" s="97" t="s">
        <v>50</v>
      </c>
      <c r="B40" s="98">
        <v>949.96162038814293</v>
      </c>
      <c r="C40" s="98">
        <v>992.40028081401385</v>
      </c>
      <c r="D40" s="98">
        <v>1264.1705216875514</v>
      </c>
      <c r="E40" s="98">
        <v>989.19302896137106</v>
      </c>
      <c r="F40" s="98">
        <v>963.64997733886878</v>
      </c>
      <c r="G40" s="98">
        <v>1131.7408250761046</v>
      </c>
      <c r="H40" s="98">
        <v>980.17868991920375</v>
      </c>
      <c r="I40" s="98">
        <v>933.84443975049419</v>
      </c>
      <c r="J40" s="98">
        <v>847.96879440524071</v>
      </c>
      <c r="K40" s="98">
        <v>830.85904651228191</v>
      </c>
      <c r="L40" s="98">
        <v>743.71475374974091</v>
      </c>
      <c r="M40" s="98">
        <v>713.69282912986489</v>
      </c>
      <c r="N40" s="98">
        <v>707.70606078397373</v>
      </c>
      <c r="O40" s="98">
        <v>708.86331867269917</v>
      </c>
      <c r="P40" s="98">
        <v>715.12428181196219</v>
      </c>
      <c r="Q40" s="98">
        <v>718.16163987276354</v>
      </c>
      <c r="R40" s="98">
        <v>722.07927590611666</v>
      </c>
      <c r="S40" s="98">
        <v>724.74283041801698</v>
      </c>
      <c r="T40" s="98">
        <v>717.48116056160245</v>
      </c>
      <c r="U40" s="98">
        <v>706.17149739774459</v>
      </c>
      <c r="V40" s="98">
        <v>950.07283536904708</v>
      </c>
      <c r="W40" s="98">
        <v>863.64376733373467</v>
      </c>
      <c r="DA40" s="63" t="s">
        <v>2279</v>
      </c>
    </row>
    <row r="41" spans="1:105" ht="12" customHeight="1" x14ac:dyDescent="0.25">
      <c r="A41" s="109" t="s">
        <v>120</v>
      </c>
      <c r="B41" s="33">
        <v>669.81821739097268</v>
      </c>
      <c r="C41" s="33">
        <v>779.34546391436481</v>
      </c>
      <c r="D41" s="33">
        <v>631.12785101996803</v>
      </c>
      <c r="E41" s="33">
        <v>1007.2216282411425</v>
      </c>
      <c r="F41" s="33">
        <v>891.07781482728353</v>
      </c>
      <c r="G41" s="33">
        <v>811.29778676165824</v>
      </c>
      <c r="H41" s="33">
        <v>785.60137776156864</v>
      </c>
      <c r="I41" s="33">
        <v>768.80731630018954</v>
      </c>
      <c r="J41" s="33">
        <v>847.58603252678188</v>
      </c>
      <c r="K41" s="33">
        <v>585.04690443506399</v>
      </c>
      <c r="L41" s="33">
        <v>539.71722650310392</v>
      </c>
      <c r="M41" s="33">
        <v>568.98927404352696</v>
      </c>
      <c r="N41" s="33">
        <v>551.47682985988729</v>
      </c>
      <c r="O41" s="33">
        <v>552.16376583055342</v>
      </c>
      <c r="P41" s="33">
        <v>560.85311515312662</v>
      </c>
      <c r="Q41" s="33">
        <v>567.76525510129579</v>
      </c>
      <c r="R41" s="33">
        <v>560.70940131903865</v>
      </c>
      <c r="S41" s="33">
        <v>560.43187160790171</v>
      </c>
      <c r="T41" s="33">
        <v>552.10186202949228</v>
      </c>
      <c r="U41" s="33">
        <v>548.00698798680253</v>
      </c>
      <c r="V41" s="33">
        <v>688.28508073406852</v>
      </c>
      <c r="W41" s="33">
        <v>656.90092938923431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18715.220894540882</v>
      </c>
      <c r="C43" s="117">
        <f t="shared" si="14"/>
        <v>17701.478287157668</v>
      </c>
      <c r="D43" s="117">
        <f t="shared" si="14"/>
        <v>20954.380052622888</v>
      </c>
      <c r="E43" s="117">
        <f t="shared" si="14"/>
        <v>23144.899608273678</v>
      </c>
      <c r="F43" s="117">
        <f t="shared" si="14"/>
        <v>22609.386706955589</v>
      </c>
      <c r="G43" s="117">
        <f t="shared" si="14"/>
        <v>21658.105756281704</v>
      </c>
      <c r="H43" s="117">
        <f t="shared" si="14"/>
        <v>22264.919129098213</v>
      </c>
      <c r="I43" s="117">
        <f t="shared" si="14"/>
        <v>18460.104276489863</v>
      </c>
      <c r="J43" s="117">
        <f t="shared" si="14"/>
        <v>20769.038069501381</v>
      </c>
      <c r="K43" s="117">
        <f t="shared" si="14"/>
        <v>20188.403747865679</v>
      </c>
      <c r="L43" s="117">
        <f t="shared" si="14"/>
        <v>21408.35611267593</v>
      </c>
      <c r="M43" s="117">
        <f t="shared" si="14"/>
        <v>18715.909225971045</v>
      </c>
      <c r="N43" s="117">
        <f t="shared" si="14"/>
        <v>18006.674305072767</v>
      </c>
      <c r="O43" s="117">
        <f t="shared" si="14"/>
        <v>16906.336741255975</v>
      </c>
      <c r="P43" s="117">
        <f t="shared" si="14"/>
        <v>15182.101673030964</v>
      </c>
      <c r="Q43" s="117">
        <f t="shared" si="14"/>
        <v>16360.46054566732</v>
      </c>
      <c r="R43" s="117">
        <f t="shared" ref="R43:V43" si="15">R44+R47+R49+R58</f>
        <v>16244.031023848034</v>
      </c>
      <c r="S43" s="117">
        <f t="shared" si="15"/>
        <v>15504.491586418409</v>
      </c>
      <c r="T43" s="117">
        <f t="shared" si="15"/>
        <v>14347.275316637013</v>
      </c>
      <c r="U43" s="117">
        <f t="shared" si="15"/>
        <v>14275.655168521746</v>
      </c>
      <c r="V43" s="117">
        <f t="shared" si="15"/>
        <v>16117.104578265291</v>
      </c>
      <c r="W43" s="117">
        <f t="shared" ref="W43" si="16">W44+W47+W49+W58</f>
        <v>14054.319230441748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15312.104454769213</v>
      </c>
      <c r="C44" s="122">
        <f t="shared" si="17"/>
        <v>14565.188957094551</v>
      </c>
      <c r="D44" s="122">
        <f t="shared" si="17"/>
        <v>17201.559600099692</v>
      </c>
      <c r="E44" s="122">
        <f t="shared" si="17"/>
        <v>18951.688572404782</v>
      </c>
      <c r="F44" s="122">
        <f t="shared" si="17"/>
        <v>18402.678610648658</v>
      </c>
      <c r="G44" s="122">
        <f t="shared" si="17"/>
        <v>17899.803442448258</v>
      </c>
      <c r="H44" s="122">
        <f t="shared" si="17"/>
        <v>18072.473167428067</v>
      </c>
      <c r="I44" s="122">
        <f t="shared" si="17"/>
        <v>14917.779303135394</v>
      </c>
      <c r="J44" s="122">
        <f t="shared" si="17"/>
        <v>16857.218198681236</v>
      </c>
      <c r="K44" s="122">
        <f t="shared" si="17"/>
        <v>16368.796479218096</v>
      </c>
      <c r="L44" s="122">
        <f t="shared" si="17"/>
        <v>17596.802011388954</v>
      </c>
      <c r="M44" s="122">
        <f t="shared" si="17"/>
        <v>15133.461427206479</v>
      </c>
      <c r="N44" s="122">
        <f t="shared" si="17"/>
        <v>14492.302149965442</v>
      </c>
      <c r="O44" s="122">
        <f t="shared" si="17"/>
        <v>13534.951110453754</v>
      </c>
      <c r="P44" s="122">
        <f t="shared" si="17"/>
        <v>11752.18571691869</v>
      </c>
      <c r="Q44" s="122">
        <f t="shared" si="17"/>
        <v>12988.669653265446</v>
      </c>
      <c r="R44" s="122">
        <f t="shared" ref="R44:V44" si="18">SUM(R45:R46)</f>
        <v>13038.419224308889</v>
      </c>
      <c r="S44" s="122">
        <f t="shared" si="18"/>
        <v>12349.921016447966</v>
      </c>
      <c r="T44" s="122">
        <f t="shared" si="18"/>
        <v>11272.881747042808</v>
      </c>
      <c r="U44" s="122">
        <f t="shared" si="18"/>
        <v>11231.231366258946</v>
      </c>
      <c r="V44" s="122">
        <f t="shared" si="18"/>
        <v>12867.767640107415</v>
      </c>
      <c r="W44" s="122">
        <f t="shared" ref="W44" si="19">SUM(W45:W46)</f>
        <v>11144.621222829021</v>
      </c>
      <c r="DA44" s="130" t="s">
        <v>2282</v>
      </c>
    </row>
    <row r="45" spans="1:105" ht="12" customHeight="1" x14ac:dyDescent="0.25">
      <c r="A45" s="97" t="s">
        <v>216</v>
      </c>
      <c r="B45" s="98">
        <v>15139.956744209863</v>
      </c>
      <c r="C45" s="98">
        <v>14404.320142668837</v>
      </c>
      <c r="D45" s="98">
        <v>17012.081600947451</v>
      </c>
      <c r="E45" s="98">
        <v>18741.468096184632</v>
      </c>
      <c r="F45" s="98">
        <v>18198.50096460179</v>
      </c>
      <c r="G45" s="98">
        <v>17707.916492168635</v>
      </c>
      <c r="H45" s="98">
        <v>17879.085539209744</v>
      </c>
      <c r="I45" s="98">
        <v>14762.625148673795</v>
      </c>
      <c r="J45" s="98">
        <v>16678.854215069729</v>
      </c>
      <c r="K45" s="98">
        <v>16193.535617233441</v>
      </c>
      <c r="L45" s="98">
        <v>17405.931407387081</v>
      </c>
      <c r="M45" s="98">
        <v>14967.679961993832</v>
      </c>
      <c r="N45" s="98">
        <v>14330.974967360222</v>
      </c>
      <c r="O45" s="98">
        <v>13381.164505943751</v>
      </c>
      <c r="P45" s="98">
        <v>11620.074677381053</v>
      </c>
      <c r="Q45" s="98">
        <v>12842.487412853799</v>
      </c>
      <c r="R45" s="98">
        <v>12891.543365723386</v>
      </c>
      <c r="S45" s="98">
        <v>12207.87755562217</v>
      </c>
      <c r="T45" s="98">
        <v>11139.838513561046</v>
      </c>
      <c r="U45" s="98">
        <v>11095.66754757196</v>
      </c>
      <c r="V45" s="98">
        <v>12710.74532061935</v>
      </c>
      <c r="W45" s="98">
        <v>11006.960718782118</v>
      </c>
      <c r="DA45" s="63" t="s">
        <v>2283</v>
      </c>
    </row>
    <row r="46" spans="1:105" ht="12" customHeight="1" x14ac:dyDescent="0.25">
      <c r="A46" s="97" t="s">
        <v>53</v>
      </c>
      <c r="B46" s="98">
        <v>172.14771055934892</v>
      </c>
      <c r="C46" s="98">
        <v>160.86881442571448</v>
      </c>
      <c r="D46" s="98">
        <v>189.47799915224255</v>
      </c>
      <c r="E46" s="98">
        <v>210.2204762201508</v>
      </c>
      <c r="F46" s="98">
        <v>204.17764604686883</v>
      </c>
      <c r="G46" s="98">
        <v>191.88695027962092</v>
      </c>
      <c r="H46" s="98">
        <v>193.38762821832267</v>
      </c>
      <c r="I46" s="98">
        <v>155.15415446159852</v>
      </c>
      <c r="J46" s="98">
        <v>178.36398361150646</v>
      </c>
      <c r="K46" s="98">
        <v>175.26086198465399</v>
      </c>
      <c r="L46" s="98">
        <v>190.8706040018748</v>
      </c>
      <c r="M46" s="98">
        <v>165.78146521264748</v>
      </c>
      <c r="N46" s="98">
        <v>161.32718260522037</v>
      </c>
      <c r="O46" s="98">
        <v>153.78660451000295</v>
      </c>
      <c r="P46" s="98">
        <v>132.11103953763552</v>
      </c>
      <c r="Q46" s="98">
        <v>146.18224041164578</v>
      </c>
      <c r="R46" s="98">
        <v>146.87585858550366</v>
      </c>
      <c r="S46" s="98">
        <v>142.04346082579733</v>
      </c>
      <c r="T46" s="98">
        <v>133.04323348176092</v>
      </c>
      <c r="U46" s="98">
        <v>135.56381868698489</v>
      </c>
      <c r="V46" s="98">
        <v>157.02231948806624</v>
      </c>
      <c r="W46" s="98">
        <v>137.66050404690202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7.7001218918753667</v>
      </c>
      <c r="C47" s="122">
        <f t="shared" si="20"/>
        <v>9.0953628199160761</v>
      </c>
      <c r="D47" s="122">
        <f t="shared" si="20"/>
        <v>10.736632533253298</v>
      </c>
      <c r="E47" s="122">
        <f t="shared" si="20"/>
        <v>24.509339240588066</v>
      </c>
      <c r="F47" s="122">
        <f t="shared" si="20"/>
        <v>14.19863767597486</v>
      </c>
      <c r="G47" s="122">
        <f t="shared" si="20"/>
        <v>17.301760679296802</v>
      </c>
      <c r="H47" s="122">
        <f t="shared" si="20"/>
        <v>22.79359444759266</v>
      </c>
      <c r="I47" s="122">
        <f t="shared" si="20"/>
        <v>21.228036121564145</v>
      </c>
      <c r="J47" s="122">
        <f t="shared" si="20"/>
        <v>21.402116023794576</v>
      </c>
      <c r="K47" s="122">
        <f t="shared" si="20"/>
        <v>22.742287007719217</v>
      </c>
      <c r="L47" s="122">
        <f t="shared" si="20"/>
        <v>30.971894580982802</v>
      </c>
      <c r="M47" s="122">
        <f t="shared" si="20"/>
        <v>37.075084899706695</v>
      </c>
      <c r="N47" s="122">
        <f t="shared" si="20"/>
        <v>73.306648720526056</v>
      </c>
      <c r="O47" s="122">
        <f t="shared" si="20"/>
        <v>76.966226353860321</v>
      </c>
      <c r="P47" s="122">
        <f t="shared" si="20"/>
        <v>32.35032138579205</v>
      </c>
      <c r="Q47" s="122">
        <f t="shared" si="20"/>
        <v>101.80520076712192</v>
      </c>
      <c r="R47" s="122">
        <f t="shared" si="20"/>
        <v>55.653333953137391</v>
      </c>
      <c r="S47" s="122">
        <f t="shared" si="20"/>
        <v>78.920083955229117</v>
      </c>
      <c r="T47" s="122">
        <f t="shared" si="20"/>
        <v>53.715993429582255</v>
      </c>
      <c r="U47" s="122">
        <f t="shared" si="20"/>
        <v>70.173785784365805</v>
      </c>
      <c r="V47" s="122">
        <f t="shared" si="20"/>
        <v>54.885858104748984</v>
      </c>
      <c r="W47" s="122">
        <f t="shared" si="20"/>
        <v>99.961240250401062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7.7001218918753667</v>
      </c>
      <c r="C48" s="98">
        <f>IF(RES_hhdet_fec!C48=0,0,RES_hhdet_fec!C48*1000*11630/RES_hhdet_num!C43)</f>
        <v>9.0953628199160761</v>
      </c>
      <c r="D48" s="98">
        <f>IF(RES_hhdet_fec!D48=0,0,RES_hhdet_fec!D48*1000*11630/RES_hhdet_num!D43)</f>
        <v>10.736632533253298</v>
      </c>
      <c r="E48" s="98">
        <f>IF(RES_hhdet_fec!E48=0,0,RES_hhdet_fec!E48*1000*11630/RES_hhdet_num!E43)</f>
        <v>24.509339240588066</v>
      </c>
      <c r="F48" s="98">
        <f>IF(RES_hhdet_fec!F48=0,0,RES_hhdet_fec!F48*1000*11630/RES_hhdet_num!F43)</f>
        <v>14.19863767597486</v>
      </c>
      <c r="G48" s="98">
        <f>IF(RES_hhdet_fec!G48=0,0,RES_hhdet_fec!G48*1000*11630/RES_hhdet_num!G43)</f>
        <v>17.301760679296802</v>
      </c>
      <c r="H48" s="98">
        <f>IF(RES_hhdet_fec!H48=0,0,RES_hhdet_fec!H48*1000*11630/RES_hhdet_num!H43)</f>
        <v>22.79359444759266</v>
      </c>
      <c r="I48" s="98">
        <f>IF(RES_hhdet_fec!I48=0,0,RES_hhdet_fec!I48*1000*11630/RES_hhdet_num!I43)</f>
        <v>21.228036121564145</v>
      </c>
      <c r="J48" s="98">
        <f>IF(RES_hhdet_fec!J48=0,0,RES_hhdet_fec!J48*1000*11630/RES_hhdet_num!J43)</f>
        <v>21.402116023794576</v>
      </c>
      <c r="K48" s="98">
        <f>IF(RES_hhdet_fec!K48=0,0,RES_hhdet_fec!K48*1000*11630/RES_hhdet_num!K43)</f>
        <v>22.742287007719217</v>
      </c>
      <c r="L48" s="98">
        <f>IF(RES_hhdet_fec!L48=0,0,RES_hhdet_fec!L48*1000*11630/RES_hhdet_num!L43)</f>
        <v>30.971894580982802</v>
      </c>
      <c r="M48" s="98">
        <f>IF(RES_hhdet_fec!M48=0,0,RES_hhdet_fec!M48*1000*11630/RES_hhdet_num!M43)</f>
        <v>37.075084899706695</v>
      </c>
      <c r="N48" s="98">
        <f>IF(RES_hhdet_fec!N48=0,0,RES_hhdet_fec!N48*1000*11630/RES_hhdet_num!N43)</f>
        <v>73.306648720526056</v>
      </c>
      <c r="O48" s="98">
        <f>IF(RES_hhdet_fec!O48=0,0,RES_hhdet_fec!O48*1000*11630/RES_hhdet_num!O43)</f>
        <v>76.966226353860321</v>
      </c>
      <c r="P48" s="98">
        <f>IF(RES_hhdet_fec!P48=0,0,RES_hhdet_fec!P48*1000*11630/RES_hhdet_num!P43)</f>
        <v>32.35032138579205</v>
      </c>
      <c r="Q48" s="98">
        <f>IF(RES_hhdet_fec!Q48=0,0,RES_hhdet_fec!Q48*1000*11630/RES_hhdet_num!Q43)</f>
        <v>101.80520076712192</v>
      </c>
      <c r="R48" s="98">
        <f>IF(RES_hhdet_fec!R48=0,0,RES_hhdet_fec!R48*1000*11630/RES_hhdet_num!R43)</f>
        <v>55.653333953137391</v>
      </c>
      <c r="S48" s="98">
        <f>IF(RES_hhdet_fec!S48=0,0,RES_hhdet_fec!S48*1000*11630/RES_hhdet_num!S43)</f>
        <v>78.920083955229117</v>
      </c>
      <c r="T48" s="98">
        <f>IF(RES_hhdet_fec!T48=0,0,RES_hhdet_fec!T48*1000*11630/RES_hhdet_num!T43)</f>
        <v>53.715993429582255</v>
      </c>
      <c r="U48" s="98">
        <f>IF(RES_hhdet_fec!U48=0,0,RES_hhdet_fec!U48*1000*11630/RES_hhdet_num!U43)</f>
        <v>70.173785784365805</v>
      </c>
      <c r="V48" s="98">
        <f>IF(RES_hhdet_fec!V48=0,0,RES_hhdet_fec!V48*1000*11630/RES_hhdet_num!V43)</f>
        <v>54.885858104748984</v>
      </c>
      <c r="W48" s="98">
        <f>IF(RES_hhdet_fec!W48=0,0,RES_hhdet_fec!W48*1000*11630/RES_hhdet_num!W43)</f>
        <v>99.961240250401062</v>
      </c>
      <c r="DA48" s="63" t="s">
        <v>2286</v>
      </c>
    </row>
    <row r="49" spans="1:105" ht="12" customHeight="1" x14ac:dyDescent="0.25">
      <c r="A49" s="121" t="s">
        <v>55</v>
      </c>
      <c r="B49" s="122">
        <v>2606.3912890634451</v>
      </c>
      <c r="C49" s="122">
        <v>2258.3712619839243</v>
      </c>
      <c r="D49" s="122">
        <v>2852.975890234412</v>
      </c>
      <c r="E49" s="122">
        <v>3168.1754769262916</v>
      </c>
      <c r="F49" s="122">
        <v>3274.272578028625</v>
      </c>
      <c r="G49" s="122">
        <v>2812.7707615811946</v>
      </c>
      <c r="H49" s="122">
        <v>3315.8485548161789</v>
      </c>
      <c r="I49" s="122">
        <v>2694.7533700893969</v>
      </c>
      <c r="J49" s="122">
        <v>3042.4270327237004</v>
      </c>
      <c r="K49" s="122">
        <v>3115.0906162426945</v>
      </c>
      <c r="L49" s="122">
        <v>3157.5963336268569</v>
      </c>
      <c r="M49" s="122">
        <v>2915.4412643785704</v>
      </c>
      <c r="N49" s="122">
        <v>2824.146188081741</v>
      </c>
      <c r="O49" s="122">
        <v>2676.8324810304584</v>
      </c>
      <c r="P49" s="122">
        <v>2772.9198941312993</v>
      </c>
      <c r="Q49" s="122">
        <v>2641.346159328994</v>
      </c>
      <c r="R49" s="122">
        <v>2528.0462934706079</v>
      </c>
      <c r="S49" s="122">
        <v>2458.0934327819909</v>
      </c>
      <c r="T49" s="122">
        <v>2416.2077037577478</v>
      </c>
      <c r="U49" s="122">
        <v>2380.8055272696829</v>
      </c>
      <c r="V49" s="122">
        <v>2431.293394129345</v>
      </c>
      <c r="W49" s="122">
        <v>2091.9439970312519</v>
      </c>
      <c r="DA49" s="130" t="s">
        <v>2287</v>
      </c>
    </row>
    <row r="50" spans="1:105" ht="12" customHeight="1" x14ac:dyDescent="0.25">
      <c r="A50" s="97" t="s">
        <v>138</v>
      </c>
      <c r="B50" s="98">
        <v>2806.0927026053096</v>
      </c>
      <c r="C50" s="98">
        <v>2322.508112962626</v>
      </c>
      <c r="D50" s="98">
        <v>3143.3512754452518</v>
      </c>
      <c r="E50" s="98">
        <v>3494.9225596475217</v>
      </c>
      <c r="F50" s="98">
        <v>3607.3622676963951</v>
      </c>
      <c r="G50" s="98">
        <v>3019.5069438393343</v>
      </c>
      <c r="H50" s="98">
        <v>3703.7604529997229</v>
      </c>
      <c r="I50" s="98">
        <v>2853.1901208535464</v>
      </c>
      <c r="J50" s="98">
        <v>3290.9905358499063</v>
      </c>
      <c r="K50" s="98">
        <v>3428.2319276179928</v>
      </c>
      <c r="L50" s="98">
        <v>3565.3526453706554</v>
      </c>
      <c r="M50" s="98">
        <v>3187.422917562968</v>
      </c>
      <c r="N50" s="98">
        <v>3111.5571959874628</v>
      </c>
      <c r="O50" s="98">
        <v>2896.6844791677418</v>
      </c>
      <c r="P50" s="98">
        <v>3061.0947220623739</v>
      </c>
      <c r="Q50" s="98">
        <v>2866.0925731177458</v>
      </c>
      <c r="R50" s="98">
        <v>2723.3247578747678</v>
      </c>
      <c r="S50" s="98">
        <v>2626.3888988396752</v>
      </c>
      <c r="T50" s="98">
        <v>2591.8599945914862</v>
      </c>
      <c r="U50" s="98">
        <v>2593.1852520568677</v>
      </c>
      <c r="V50" s="98">
        <v>2702.6188152657219</v>
      </c>
      <c r="W50" s="98">
        <v>2136.7962423528911</v>
      </c>
      <c r="DA50" s="63" t="s">
        <v>2288</v>
      </c>
    </row>
    <row r="51" spans="1:105" ht="12" customHeight="1" x14ac:dyDescent="0.25">
      <c r="A51" s="97" t="s">
        <v>137</v>
      </c>
      <c r="B51" s="98">
        <v>1928.6058663123083</v>
      </c>
      <c r="C51" s="98">
        <v>1591.2467797902937</v>
      </c>
      <c r="D51" s="98">
        <v>2211.6017342113041</v>
      </c>
      <c r="E51" s="98">
        <v>2607.7055941764911</v>
      </c>
      <c r="F51" s="98">
        <v>2735.9428784281472</v>
      </c>
      <c r="G51" s="98">
        <v>2207.505837071566</v>
      </c>
      <c r="H51" s="98">
        <v>2727.9390683713696</v>
      </c>
      <c r="I51" s="98">
        <v>2004.9539329377146</v>
      </c>
      <c r="J51" s="98">
        <v>2333.9574538702077</v>
      </c>
      <c r="K51" s="98">
        <v>2413.4194711882506</v>
      </c>
      <c r="L51" s="98">
        <v>2503.6464427825317</v>
      </c>
      <c r="M51" s="98">
        <v>2269.9993148357134</v>
      </c>
      <c r="N51" s="98">
        <v>2228.621072477416</v>
      </c>
      <c r="O51" s="98">
        <v>2106.6024206326992</v>
      </c>
      <c r="P51" s="98">
        <v>2259.6308672160444</v>
      </c>
      <c r="Q51" s="98">
        <v>2140.4795010870821</v>
      </c>
      <c r="R51" s="98">
        <v>2057.3045112523978</v>
      </c>
      <c r="S51" s="98">
        <v>2036.5348370129811</v>
      </c>
      <c r="T51" s="98">
        <v>2040.7872522416324</v>
      </c>
      <c r="U51" s="98">
        <v>2047.9452396452314</v>
      </c>
      <c r="V51" s="98">
        <v>2143.4040785186298</v>
      </c>
      <c r="W51" s="98">
        <v>1719.4832837523354</v>
      </c>
      <c r="DA51" s="63" t="s">
        <v>2289</v>
      </c>
    </row>
    <row r="52" spans="1:105" ht="12" customHeight="1" x14ac:dyDescent="0.25">
      <c r="A52" s="100" t="s">
        <v>216</v>
      </c>
      <c r="B52" s="101">
        <v>954.58409049732222</v>
      </c>
      <c r="C52" s="101">
        <v>772.68369670616107</v>
      </c>
      <c r="D52" s="101">
        <v>1170.6298851263812</v>
      </c>
      <c r="E52" s="101">
        <v>1611.8994654505236</v>
      </c>
      <c r="F52" s="101">
        <v>1751.5869533521443</v>
      </c>
      <c r="G52" s="101">
        <v>1285.8977066364025</v>
      </c>
      <c r="H52" s="101">
        <v>1619.4369997624653</v>
      </c>
      <c r="I52" s="101">
        <v>1034.2144271018785</v>
      </c>
      <c r="J52" s="101">
        <v>1216.0349664428411</v>
      </c>
      <c r="K52" s="101">
        <v>1220.6390152448903</v>
      </c>
      <c r="L52" s="101">
        <v>1229.9292270010424</v>
      </c>
      <c r="M52" s="101">
        <v>1131.7016358570097</v>
      </c>
      <c r="N52" s="101">
        <v>1089.8390670113972</v>
      </c>
      <c r="O52" s="101">
        <v>1022.0378740447923</v>
      </c>
      <c r="P52" s="101">
        <v>1131.9841917389147</v>
      </c>
      <c r="Q52" s="101">
        <v>1060.1849181597499</v>
      </c>
      <c r="R52" s="101">
        <v>1003.4834579757808</v>
      </c>
      <c r="S52" s="101">
        <v>992.35530587457333</v>
      </c>
      <c r="T52" s="101">
        <v>981.24040137433394</v>
      </c>
      <c r="U52" s="101">
        <v>920.69289118195036</v>
      </c>
      <c r="V52" s="101">
        <v>952.72832981522754</v>
      </c>
      <c r="W52" s="101">
        <v>792.95090546504684</v>
      </c>
      <c r="DA52" s="131" t="s">
        <v>2290</v>
      </c>
    </row>
    <row r="53" spans="1:105" ht="12" customHeight="1" x14ac:dyDescent="0.25">
      <c r="A53" s="103" t="s">
        <v>52</v>
      </c>
      <c r="B53" s="104">
        <v>974.02177581498586</v>
      </c>
      <c r="C53" s="104">
        <v>818.56308308413224</v>
      </c>
      <c r="D53" s="104">
        <v>1040.9718490849232</v>
      </c>
      <c r="E53" s="104">
        <v>995.80612872596805</v>
      </c>
      <c r="F53" s="104">
        <v>984.35592507600325</v>
      </c>
      <c r="G53" s="104">
        <v>921.60813043516384</v>
      </c>
      <c r="H53" s="104">
        <v>1108.502068608904</v>
      </c>
      <c r="I53" s="104">
        <v>970.7395058358361</v>
      </c>
      <c r="J53" s="104">
        <v>1117.9224874273664</v>
      </c>
      <c r="K53" s="104">
        <v>1192.7804559433605</v>
      </c>
      <c r="L53" s="104">
        <v>1273.7172157814896</v>
      </c>
      <c r="M53" s="104">
        <v>1138.2976789787035</v>
      </c>
      <c r="N53" s="104">
        <v>1138.782005466019</v>
      </c>
      <c r="O53" s="104">
        <v>1084.564546587907</v>
      </c>
      <c r="P53" s="104">
        <v>1127.6466754771295</v>
      </c>
      <c r="Q53" s="104">
        <v>1080.2945829273319</v>
      </c>
      <c r="R53" s="104">
        <v>1053.8210532766172</v>
      </c>
      <c r="S53" s="104">
        <v>1044.1795311384078</v>
      </c>
      <c r="T53" s="104">
        <v>1059.5468508672986</v>
      </c>
      <c r="U53" s="104">
        <v>1127.2523484632809</v>
      </c>
      <c r="V53" s="104">
        <v>1190.6757487034026</v>
      </c>
      <c r="W53" s="104">
        <v>926.53237828728891</v>
      </c>
      <c r="DA53" s="132" t="s">
        <v>2291</v>
      </c>
    </row>
    <row r="54" spans="1:105" ht="12" customHeight="1" x14ac:dyDescent="0.25">
      <c r="A54" s="106" t="s">
        <v>122</v>
      </c>
      <c r="B54" s="101">
        <v>2340.8641004775809</v>
      </c>
      <c r="C54" s="101">
        <v>2252.9778786878951</v>
      </c>
      <c r="D54" s="101">
        <v>2388.8286835751869</v>
      </c>
      <c r="E54" s="101">
        <v>2660.0223717308354</v>
      </c>
      <c r="F54" s="101">
        <v>2750.8479396966377</v>
      </c>
      <c r="G54" s="101">
        <v>2535.1624682734623</v>
      </c>
      <c r="H54" s="101">
        <v>2696.1895002583365</v>
      </c>
      <c r="I54" s="101">
        <v>2520.6525972067552</v>
      </c>
      <c r="J54" s="101">
        <v>2706.1684307710739</v>
      </c>
      <c r="K54" s="101">
        <v>2690.7721432322764</v>
      </c>
      <c r="L54" s="101">
        <v>2580.2007622316428</v>
      </c>
      <c r="M54" s="101">
        <v>2622.3204138178353</v>
      </c>
      <c r="N54" s="101">
        <v>2532.7549153402811</v>
      </c>
      <c r="O54" s="101">
        <v>2511.2597882589216</v>
      </c>
      <c r="P54" s="101">
        <v>2505.4774615264996</v>
      </c>
      <c r="Q54" s="101">
        <v>2479.5462256564779</v>
      </c>
      <c r="R54" s="101">
        <v>2408.7876014127555</v>
      </c>
      <c r="S54" s="101">
        <v>2369.5945221898273</v>
      </c>
      <c r="T54" s="101">
        <v>2300.1963627022183</v>
      </c>
      <c r="U54" s="101">
        <v>2195.0094336848183</v>
      </c>
      <c r="V54" s="101">
        <v>2117.4934905726468</v>
      </c>
      <c r="W54" s="101">
        <v>2130.0954425039818</v>
      </c>
      <c r="DA54" s="131" t="s">
        <v>2292</v>
      </c>
    </row>
    <row r="55" spans="1:105" ht="12" customHeight="1" x14ac:dyDescent="0.25">
      <c r="A55" s="107" t="s">
        <v>121</v>
      </c>
      <c r="B55" s="104">
        <v>1806.319830693064</v>
      </c>
      <c r="C55" s="104">
        <v>1736.6747763353108</v>
      </c>
      <c r="D55" s="104">
        <v>1879.2351581510586</v>
      </c>
      <c r="E55" s="104">
        <v>2179.4570558014207</v>
      </c>
      <c r="F55" s="104">
        <v>2282.4118161076012</v>
      </c>
      <c r="G55" s="104">
        <v>2059.2787453145606</v>
      </c>
      <c r="H55" s="104">
        <v>2209.1795612259712</v>
      </c>
      <c r="I55" s="104">
        <v>2008.4795431009959</v>
      </c>
      <c r="J55" s="104">
        <v>2163.6340610865504</v>
      </c>
      <c r="K55" s="104">
        <v>2142.1306814236318</v>
      </c>
      <c r="L55" s="104">
        <v>2048.6920138955447</v>
      </c>
      <c r="M55" s="104">
        <v>2093.9408912305798</v>
      </c>
      <c r="N55" s="104">
        <v>2022.7817836377562</v>
      </c>
      <c r="O55" s="104">
        <v>2009.2773989596947</v>
      </c>
      <c r="P55" s="104">
        <v>2022.5659274519046</v>
      </c>
      <c r="Q55" s="104">
        <v>2007.8633339358348</v>
      </c>
      <c r="R55" s="104">
        <v>1964.7431229396093</v>
      </c>
      <c r="S55" s="104">
        <v>1954.410205251821</v>
      </c>
      <c r="T55" s="104">
        <v>1921.7465370905113</v>
      </c>
      <c r="U55" s="104">
        <v>1836.0981971178767</v>
      </c>
      <c r="V55" s="104">
        <v>1777.7021628126979</v>
      </c>
      <c r="W55" s="104">
        <v>1803.6721716751874</v>
      </c>
      <c r="DA55" s="132" t="s">
        <v>2293</v>
      </c>
    </row>
    <row r="56" spans="1:105" ht="12" customHeight="1" x14ac:dyDescent="0.25">
      <c r="A56" s="108" t="s">
        <v>53</v>
      </c>
      <c r="B56" s="98">
        <v>795.98589481045076</v>
      </c>
      <c r="C56" s="98">
        <v>747.54791305464084</v>
      </c>
      <c r="D56" s="98">
        <v>889.95433144082381</v>
      </c>
      <c r="E56" s="98">
        <v>1228.575618035303</v>
      </c>
      <c r="F56" s="98">
        <v>1337.8232521168811</v>
      </c>
      <c r="G56" s="98">
        <v>1081.1410543977838</v>
      </c>
      <c r="H56" s="98">
        <v>1181.8975539877092</v>
      </c>
      <c r="I56" s="98">
        <v>914.92200212295882</v>
      </c>
      <c r="J56" s="98">
        <v>999.72456764708124</v>
      </c>
      <c r="K56" s="98">
        <v>963.02671361726402</v>
      </c>
      <c r="L56" s="98">
        <v>893.28978473649204</v>
      </c>
      <c r="M56" s="98">
        <v>931.83916047671664</v>
      </c>
      <c r="N56" s="98">
        <v>886.42309541809834</v>
      </c>
      <c r="O56" s="98">
        <v>877.3754784612895</v>
      </c>
      <c r="P56" s="98">
        <v>917.74152802576657</v>
      </c>
      <c r="Q56" s="98">
        <v>897.28593101224499</v>
      </c>
      <c r="R56" s="98">
        <v>857.12028637978187</v>
      </c>
      <c r="S56" s="98">
        <v>845.01524474039638</v>
      </c>
      <c r="T56" s="98">
        <v>830.37796468031809</v>
      </c>
      <c r="U56" s="98">
        <v>747.3143857840015</v>
      </c>
      <c r="V56" s="98">
        <v>723.24926094918089</v>
      </c>
      <c r="W56" s="98">
        <v>763.18199380415922</v>
      </c>
      <c r="DA56" s="63" t="s">
        <v>2294</v>
      </c>
    </row>
    <row r="57" spans="1:105" ht="12" customHeight="1" x14ac:dyDescent="0.25">
      <c r="A57" s="108" t="s">
        <v>52</v>
      </c>
      <c r="B57" s="98">
        <v>1010.3339358826131</v>
      </c>
      <c r="C57" s="98">
        <v>989.12686328066991</v>
      </c>
      <c r="D57" s="98">
        <v>989.28082671023503</v>
      </c>
      <c r="E57" s="98">
        <v>950.8814377661173</v>
      </c>
      <c r="F57" s="98">
        <v>944.58856399072044</v>
      </c>
      <c r="G57" s="98">
        <v>978.13769091677614</v>
      </c>
      <c r="H57" s="98">
        <v>1027.2820072382619</v>
      </c>
      <c r="I57" s="98">
        <v>1093.557540978037</v>
      </c>
      <c r="J57" s="98">
        <v>1163.9094934394693</v>
      </c>
      <c r="K57" s="98">
        <v>1179.1039678063676</v>
      </c>
      <c r="L57" s="98">
        <v>1155.4022291590522</v>
      </c>
      <c r="M57" s="98">
        <v>1162.101730753863</v>
      </c>
      <c r="N57" s="98">
        <v>1136.3586882196585</v>
      </c>
      <c r="O57" s="98">
        <v>1131.9019204984052</v>
      </c>
      <c r="P57" s="98">
        <v>1104.8243994261384</v>
      </c>
      <c r="Q57" s="98">
        <v>1110.5774029235897</v>
      </c>
      <c r="R57" s="98">
        <v>1107.6228365598276</v>
      </c>
      <c r="S57" s="98">
        <v>1109.3949605114249</v>
      </c>
      <c r="T57" s="98">
        <v>1091.3685724101936</v>
      </c>
      <c r="U57" s="98">
        <v>1088.7838113338751</v>
      </c>
      <c r="V57" s="98">
        <v>1054.4529018635171</v>
      </c>
      <c r="W57" s="98">
        <v>1040.4901778710282</v>
      </c>
      <c r="DA57" s="63" t="s">
        <v>2295</v>
      </c>
    </row>
    <row r="58" spans="1:105" ht="12" customHeight="1" x14ac:dyDescent="0.25">
      <c r="A58" s="121" t="s">
        <v>54</v>
      </c>
      <c r="B58" s="122">
        <v>789.0250288163495</v>
      </c>
      <c r="C58" s="122">
        <v>868.82270525927845</v>
      </c>
      <c r="D58" s="122">
        <v>889.10792975553045</v>
      </c>
      <c r="E58" s="122">
        <v>1000.5262197020156</v>
      </c>
      <c r="F58" s="122">
        <v>918.23688060233212</v>
      </c>
      <c r="G58" s="122">
        <v>928.2297915729539</v>
      </c>
      <c r="H58" s="122">
        <v>853.80381240637439</v>
      </c>
      <c r="I58" s="122">
        <v>826.34356714350736</v>
      </c>
      <c r="J58" s="122">
        <v>847.99072207265431</v>
      </c>
      <c r="K58" s="122">
        <v>681.77436539717178</v>
      </c>
      <c r="L58" s="122">
        <v>622.98587307913533</v>
      </c>
      <c r="M58" s="122">
        <v>629.93144948628901</v>
      </c>
      <c r="N58" s="122">
        <v>616.91931830505484</v>
      </c>
      <c r="O58" s="122">
        <v>617.58692341790231</v>
      </c>
      <c r="P58" s="122">
        <v>624.64574059518498</v>
      </c>
      <c r="Q58" s="122">
        <v>628.63953230575908</v>
      </c>
      <c r="R58" s="122">
        <v>621.91217211539788</v>
      </c>
      <c r="S58" s="122">
        <v>617.55705323322445</v>
      </c>
      <c r="T58" s="122">
        <v>604.46987240687656</v>
      </c>
      <c r="U58" s="122">
        <v>593.44448920875163</v>
      </c>
      <c r="V58" s="122">
        <v>763.15768592378026</v>
      </c>
      <c r="W58" s="122">
        <v>717.79277033107428</v>
      </c>
      <c r="DA58" s="130" t="s">
        <v>2296</v>
      </c>
    </row>
    <row r="59" spans="1:105" ht="12" customHeight="1" x14ac:dyDescent="0.25">
      <c r="A59" s="97" t="s">
        <v>50</v>
      </c>
      <c r="B59" s="98">
        <v>949.96162038814293</v>
      </c>
      <c r="C59" s="98">
        <v>992.57053005895864</v>
      </c>
      <c r="D59" s="98">
        <v>1264.555987804418</v>
      </c>
      <c r="E59" s="98">
        <v>989.41087116817084</v>
      </c>
      <c r="F59" s="98">
        <v>963.85721653045198</v>
      </c>
      <c r="G59" s="98">
        <v>1131.8376793077573</v>
      </c>
      <c r="H59" s="98">
        <v>980.08197216096801</v>
      </c>
      <c r="I59" s="98">
        <v>933.91118148153032</v>
      </c>
      <c r="J59" s="98">
        <v>848.06615635751587</v>
      </c>
      <c r="K59" s="98">
        <v>830.92933086189873</v>
      </c>
      <c r="L59" s="98">
        <v>743.74881149842531</v>
      </c>
      <c r="M59" s="98">
        <v>713.739381660866</v>
      </c>
      <c r="N59" s="98">
        <v>707.72895023585261</v>
      </c>
      <c r="O59" s="98">
        <v>708.87945346659308</v>
      </c>
      <c r="P59" s="98">
        <v>715.15199369648735</v>
      </c>
      <c r="Q59" s="98">
        <v>718.21726097604085</v>
      </c>
      <c r="R59" s="98">
        <v>722.15454961076068</v>
      </c>
      <c r="S59" s="98">
        <v>724.60747805303242</v>
      </c>
      <c r="T59" s="98">
        <v>716.99767014377096</v>
      </c>
      <c r="U59" s="98">
        <v>705.30592350926361</v>
      </c>
      <c r="V59" s="98">
        <v>948.53013747458601</v>
      </c>
      <c r="W59" s="98">
        <v>863.00907464222371</v>
      </c>
      <c r="DA59" s="63" t="s">
        <v>2297</v>
      </c>
    </row>
    <row r="60" spans="1:105" ht="12" customHeight="1" x14ac:dyDescent="0.25">
      <c r="A60" s="109" t="s">
        <v>120</v>
      </c>
      <c r="B60" s="33">
        <v>669.81821739097256</v>
      </c>
      <c r="C60" s="33">
        <v>779.61631410400025</v>
      </c>
      <c r="D60" s="33">
        <v>631.52341166325084</v>
      </c>
      <c r="E60" s="33">
        <v>1007.5789469489454</v>
      </c>
      <c r="F60" s="33">
        <v>891.36852554635186</v>
      </c>
      <c r="G60" s="33">
        <v>811.35898038329015</v>
      </c>
      <c r="H60" s="33">
        <v>785.30298928503987</v>
      </c>
      <c r="I60" s="33">
        <v>768.97112069815171</v>
      </c>
      <c r="J60" s="33">
        <v>847.94896660106201</v>
      </c>
      <c r="K60" s="33">
        <v>585.29995896587786</v>
      </c>
      <c r="L60" s="33">
        <v>539.87468741186365</v>
      </c>
      <c r="M60" s="33">
        <v>569.34969536117603</v>
      </c>
      <c r="N60" s="33">
        <v>551.69445851218325</v>
      </c>
      <c r="O60" s="33">
        <v>552.83951354566159</v>
      </c>
      <c r="P60" s="33">
        <v>562.22232157274971</v>
      </c>
      <c r="Q60" s="33">
        <v>570.67926503231536</v>
      </c>
      <c r="R60" s="33">
        <v>563.48804015745498</v>
      </c>
      <c r="S60" s="33">
        <v>560.6853927921137</v>
      </c>
      <c r="T60" s="33">
        <v>548.91947361526366</v>
      </c>
      <c r="U60" s="33">
        <v>541.76438325066874</v>
      </c>
      <c r="V60" s="33">
        <v>678.28961362778</v>
      </c>
      <c r="W60" s="33">
        <v>652.13134065833469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18082.710011845029</v>
      </c>
      <c r="C62" s="117">
        <f t="shared" si="21"/>
        <v>18357.284671639431</v>
      </c>
      <c r="D62" s="117">
        <f t="shared" si="21"/>
        <v>17612.991599086392</v>
      </c>
      <c r="E62" s="117">
        <f t="shared" si="21"/>
        <v>19764.032042238901</v>
      </c>
      <c r="F62" s="117">
        <f t="shared" si="21"/>
        <v>20279.216187804232</v>
      </c>
      <c r="G62" s="117">
        <f t="shared" si="21"/>
        <v>19715.22064534542</v>
      </c>
      <c r="H62" s="117">
        <f t="shared" si="21"/>
        <v>18188.794681642372</v>
      </c>
      <c r="I62" s="117">
        <f t="shared" si="21"/>
        <v>16224.319491988323</v>
      </c>
      <c r="J62" s="117">
        <f t="shared" si="21"/>
        <v>17967.938556550052</v>
      </c>
      <c r="K62" s="117">
        <f t="shared" si="21"/>
        <v>17206.669850305829</v>
      </c>
      <c r="L62" s="117">
        <f t="shared" si="21"/>
        <v>17118.738057002938</v>
      </c>
      <c r="M62" s="117">
        <f t="shared" si="21"/>
        <v>16160.253664388252</v>
      </c>
      <c r="N62" s="117">
        <f t="shared" si="21"/>
        <v>16193.241681092852</v>
      </c>
      <c r="O62" s="117">
        <f t="shared" si="21"/>
        <v>15777.498060896878</v>
      </c>
      <c r="P62" s="117">
        <f t="shared" si="21"/>
        <v>12299.922208805696</v>
      </c>
      <c r="Q62" s="117">
        <f t="shared" si="21"/>
        <v>13949.320766068668</v>
      </c>
      <c r="R62" s="117">
        <f t="shared" ref="R62:V62" si="22">R63+R66+R68+R77</f>
        <v>14544.40411584938</v>
      </c>
      <c r="S62" s="117">
        <f t="shared" si="22"/>
        <v>14292.386067356181</v>
      </c>
      <c r="T62" s="117">
        <f t="shared" si="22"/>
        <v>13019.011518997666</v>
      </c>
      <c r="U62" s="117">
        <f t="shared" si="22"/>
        <v>12460.05839727266</v>
      </c>
      <c r="V62" s="117">
        <f t="shared" si="22"/>
        <v>12667.345960916637</v>
      </c>
      <c r="W62" s="117">
        <f t="shared" ref="W62" si="23">W63+W66+W68+W77</f>
        <v>13665.896022086554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14328.681953410087</v>
      </c>
      <c r="C63" s="122">
        <f t="shared" si="24"/>
        <v>14818.58490078356</v>
      </c>
      <c r="D63" s="122">
        <f t="shared" si="24"/>
        <v>13866.366574635558</v>
      </c>
      <c r="E63" s="122">
        <f t="shared" si="24"/>
        <v>15486.515593095737</v>
      </c>
      <c r="F63" s="122">
        <f t="shared" si="24"/>
        <v>15789.775356950899</v>
      </c>
      <c r="G63" s="122">
        <f t="shared" si="24"/>
        <v>15746.838329091957</v>
      </c>
      <c r="H63" s="122">
        <f t="shared" si="24"/>
        <v>14035.3527884912</v>
      </c>
      <c r="I63" s="122">
        <f t="shared" si="24"/>
        <v>12654.85763319051</v>
      </c>
      <c r="J63" s="122">
        <f t="shared" si="24"/>
        <v>13980.526326154237</v>
      </c>
      <c r="K63" s="122">
        <f t="shared" si="24"/>
        <v>13374.034276222164</v>
      </c>
      <c r="L63" s="122">
        <f t="shared" si="24"/>
        <v>13485.153640243281</v>
      </c>
      <c r="M63" s="122">
        <f t="shared" si="24"/>
        <v>12570.262878130936</v>
      </c>
      <c r="N63" s="122">
        <f t="shared" si="24"/>
        <v>12520.583559122188</v>
      </c>
      <c r="O63" s="122">
        <f t="shared" si="24"/>
        <v>12216.759723763982</v>
      </c>
      <c r="P63" s="122">
        <f t="shared" si="24"/>
        <v>9139.4323956839089</v>
      </c>
      <c r="Q63" s="122">
        <f t="shared" si="24"/>
        <v>10658.506900428099</v>
      </c>
      <c r="R63" s="122">
        <f t="shared" ref="R63:V63" si="25">SUM(R64:R65)</f>
        <v>11265.495203062674</v>
      </c>
      <c r="S63" s="122">
        <f t="shared" si="25"/>
        <v>10999.985288931011</v>
      </c>
      <c r="T63" s="122">
        <f t="shared" si="25"/>
        <v>9890.5238401578044</v>
      </c>
      <c r="U63" s="122">
        <f t="shared" si="25"/>
        <v>9435.6201793262044</v>
      </c>
      <c r="V63" s="122">
        <f t="shared" si="25"/>
        <v>9611.5359453867204</v>
      </c>
      <c r="W63" s="122">
        <f t="shared" ref="W63" si="26">SUM(W64:W65)</f>
        <v>10615.721617470897</v>
      </c>
      <c r="DA63" s="130" t="s">
        <v>2300</v>
      </c>
    </row>
    <row r="64" spans="1:105" ht="12" customHeight="1" x14ac:dyDescent="0.25">
      <c r="A64" s="97" t="s">
        <v>217</v>
      </c>
      <c r="B64" s="98">
        <v>14148.263572293499</v>
      </c>
      <c r="C64" s="98">
        <v>14633.639067787764</v>
      </c>
      <c r="D64" s="98">
        <v>13689.761357416168</v>
      </c>
      <c r="E64" s="98">
        <v>15285.122630187299</v>
      </c>
      <c r="F64" s="98">
        <v>15581.73186543844</v>
      </c>
      <c r="G64" s="98">
        <v>15544.060810051946</v>
      </c>
      <c r="H64" s="98">
        <v>13853.2089443984</v>
      </c>
      <c r="I64" s="98">
        <v>12493.676573368261</v>
      </c>
      <c r="J64" s="98">
        <v>13798.52798023331</v>
      </c>
      <c r="K64" s="98">
        <v>13198.012372097042</v>
      </c>
      <c r="L64" s="98">
        <v>13306.415933720906</v>
      </c>
      <c r="M64" s="98">
        <v>12402.617050222472</v>
      </c>
      <c r="N64" s="98">
        <v>12352.88028444719</v>
      </c>
      <c r="O64" s="98">
        <v>12052.284962988977</v>
      </c>
      <c r="P64" s="98">
        <v>9017.3448649954516</v>
      </c>
      <c r="Q64" s="98">
        <v>10514.646527461306</v>
      </c>
      <c r="R64" s="98">
        <v>11111.462970092211</v>
      </c>
      <c r="S64" s="98">
        <v>10847.471303455262</v>
      </c>
      <c r="T64" s="98">
        <v>9752.2714164759618</v>
      </c>
      <c r="U64" s="98">
        <v>9302.9625775233653</v>
      </c>
      <c r="V64" s="98">
        <v>9475.4066742641407</v>
      </c>
      <c r="W64" s="98">
        <v>10463.466941048169</v>
      </c>
      <c r="DA64" s="63" t="s">
        <v>2301</v>
      </c>
    </row>
    <row r="65" spans="1:105" ht="12" customHeight="1" x14ac:dyDescent="0.25">
      <c r="A65" s="97" t="s">
        <v>53</v>
      </c>
      <c r="B65" s="98">
        <v>180.41838111658814</v>
      </c>
      <c r="C65" s="98">
        <v>184.94583299579688</v>
      </c>
      <c r="D65" s="98">
        <v>176.60521721939111</v>
      </c>
      <c r="E65" s="98">
        <v>201.39296290843845</v>
      </c>
      <c r="F65" s="98">
        <v>208.0434915124591</v>
      </c>
      <c r="G65" s="98">
        <v>202.77751904001209</v>
      </c>
      <c r="H65" s="98">
        <v>182.14384409279927</v>
      </c>
      <c r="I65" s="98">
        <v>161.18105982224833</v>
      </c>
      <c r="J65" s="98">
        <v>181.99834592092643</v>
      </c>
      <c r="K65" s="98">
        <v>176.02190412512272</v>
      </c>
      <c r="L65" s="98">
        <v>178.73770652237596</v>
      </c>
      <c r="M65" s="98">
        <v>167.64582790846336</v>
      </c>
      <c r="N65" s="98">
        <v>167.70327467499774</v>
      </c>
      <c r="O65" s="98">
        <v>164.47476077500579</v>
      </c>
      <c r="P65" s="98">
        <v>122.08753068845799</v>
      </c>
      <c r="Q65" s="98">
        <v>143.86037296679453</v>
      </c>
      <c r="R65" s="98">
        <v>154.03223297046364</v>
      </c>
      <c r="S65" s="98">
        <v>152.51398547574851</v>
      </c>
      <c r="T65" s="98">
        <v>138.25242368184331</v>
      </c>
      <c r="U65" s="98">
        <v>132.65760180283846</v>
      </c>
      <c r="V65" s="98">
        <v>136.12927112258004</v>
      </c>
      <c r="W65" s="98">
        <v>152.25467642272739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7.70147174463838</v>
      </c>
      <c r="C66" s="122">
        <f t="shared" si="27"/>
        <v>9.3183817535384605</v>
      </c>
      <c r="D66" s="122">
        <f t="shared" si="27"/>
        <v>11.82437750551742</v>
      </c>
      <c r="E66" s="122">
        <f t="shared" si="27"/>
        <v>29.491035170572584</v>
      </c>
      <c r="F66" s="122">
        <f t="shared" si="27"/>
        <v>18.502817025873028</v>
      </c>
      <c r="G66" s="122">
        <f t="shared" si="27"/>
        <v>24.04662311351391</v>
      </c>
      <c r="H66" s="122">
        <f t="shared" si="27"/>
        <v>34.630375764838803</v>
      </c>
      <c r="I66" s="122">
        <f t="shared" si="27"/>
        <v>35.471005611053606</v>
      </c>
      <c r="J66" s="122">
        <f t="shared" si="27"/>
        <v>37.604537690269147</v>
      </c>
      <c r="K66" s="122">
        <f t="shared" si="27"/>
        <v>39.92106550331016</v>
      </c>
      <c r="L66" s="122">
        <f t="shared" si="27"/>
        <v>48.599057231324622</v>
      </c>
      <c r="M66" s="122">
        <f t="shared" si="27"/>
        <v>50.362522490064208</v>
      </c>
      <c r="N66" s="122">
        <f t="shared" si="27"/>
        <v>86.900453187399947</v>
      </c>
      <c r="O66" s="122">
        <f t="shared" si="27"/>
        <v>83.476259727411446</v>
      </c>
      <c r="P66" s="122">
        <f t="shared" si="27"/>
        <v>32.409570516545998</v>
      </c>
      <c r="Q66" s="122">
        <f t="shared" si="27"/>
        <v>95.67135294344925</v>
      </c>
      <c r="R66" s="122">
        <f t="shared" si="27"/>
        <v>57.171845471932471</v>
      </c>
      <c r="S66" s="122">
        <f t="shared" si="27"/>
        <v>98.273400449054336</v>
      </c>
      <c r="T66" s="122">
        <f t="shared" si="27"/>
        <v>75.507755316498887</v>
      </c>
      <c r="U66" s="122">
        <f t="shared" si="27"/>
        <v>100.08995327827689</v>
      </c>
      <c r="V66" s="122">
        <f t="shared" si="27"/>
        <v>72.66044521754938</v>
      </c>
      <c r="W66" s="122">
        <f t="shared" si="27"/>
        <v>123.49566523697177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7.70147174463838</v>
      </c>
      <c r="C67" s="98">
        <f>IF(RES_hhdet_fec!C67=0,0,RES_hhdet_fec!C67*1000*11630/RES_hhdet_num!C62)</f>
        <v>9.3183817535384605</v>
      </c>
      <c r="D67" s="98">
        <f>IF(RES_hhdet_fec!D67=0,0,RES_hhdet_fec!D67*1000*11630/RES_hhdet_num!D62)</f>
        <v>11.82437750551742</v>
      </c>
      <c r="E67" s="98">
        <f>IF(RES_hhdet_fec!E67=0,0,RES_hhdet_fec!E67*1000*11630/RES_hhdet_num!E62)</f>
        <v>29.491035170572584</v>
      </c>
      <c r="F67" s="98">
        <f>IF(RES_hhdet_fec!F67=0,0,RES_hhdet_fec!F67*1000*11630/RES_hhdet_num!F62)</f>
        <v>18.502817025873028</v>
      </c>
      <c r="G67" s="98">
        <f>IF(RES_hhdet_fec!G67=0,0,RES_hhdet_fec!G67*1000*11630/RES_hhdet_num!G62)</f>
        <v>24.04662311351391</v>
      </c>
      <c r="H67" s="98">
        <f>IF(RES_hhdet_fec!H67=0,0,RES_hhdet_fec!H67*1000*11630/RES_hhdet_num!H62)</f>
        <v>34.630375764838803</v>
      </c>
      <c r="I67" s="98">
        <f>IF(RES_hhdet_fec!I67=0,0,RES_hhdet_fec!I67*1000*11630/RES_hhdet_num!I62)</f>
        <v>35.471005611053606</v>
      </c>
      <c r="J67" s="98">
        <f>IF(RES_hhdet_fec!J67=0,0,RES_hhdet_fec!J67*1000*11630/RES_hhdet_num!J62)</f>
        <v>37.604537690269147</v>
      </c>
      <c r="K67" s="98">
        <f>IF(RES_hhdet_fec!K67=0,0,RES_hhdet_fec!K67*1000*11630/RES_hhdet_num!K62)</f>
        <v>39.92106550331016</v>
      </c>
      <c r="L67" s="98">
        <f>IF(RES_hhdet_fec!L67=0,0,RES_hhdet_fec!L67*1000*11630/RES_hhdet_num!L62)</f>
        <v>48.599057231324622</v>
      </c>
      <c r="M67" s="98">
        <f>IF(RES_hhdet_fec!M67=0,0,RES_hhdet_fec!M67*1000*11630/RES_hhdet_num!M62)</f>
        <v>50.362522490064208</v>
      </c>
      <c r="N67" s="98">
        <f>IF(RES_hhdet_fec!N67=0,0,RES_hhdet_fec!N67*1000*11630/RES_hhdet_num!N62)</f>
        <v>86.900453187399947</v>
      </c>
      <c r="O67" s="98">
        <f>IF(RES_hhdet_fec!O67=0,0,RES_hhdet_fec!O67*1000*11630/RES_hhdet_num!O62)</f>
        <v>83.476259727411446</v>
      </c>
      <c r="P67" s="98">
        <f>IF(RES_hhdet_fec!P67=0,0,RES_hhdet_fec!P67*1000*11630/RES_hhdet_num!P62)</f>
        <v>32.409570516545998</v>
      </c>
      <c r="Q67" s="98">
        <f>IF(RES_hhdet_fec!Q67=0,0,RES_hhdet_fec!Q67*1000*11630/RES_hhdet_num!Q62)</f>
        <v>95.67135294344925</v>
      </c>
      <c r="R67" s="98">
        <f>IF(RES_hhdet_fec!R67=0,0,RES_hhdet_fec!R67*1000*11630/RES_hhdet_num!R62)</f>
        <v>57.171845471932471</v>
      </c>
      <c r="S67" s="98">
        <f>IF(RES_hhdet_fec!S67=0,0,RES_hhdet_fec!S67*1000*11630/RES_hhdet_num!S62)</f>
        <v>98.273400449054336</v>
      </c>
      <c r="T67" s="98">
        <f>IF(RES_hhdet_fec!T67=0,0,RES_hhdet_fec!T67*1000*11630/RES_hhdet_num!T62)</f>
        <v>75.507755316498887</v>
      </c>
      <c r="U67" s="98">
        <f>IF(RES_hhdet_fec!U67=0,0,RES_hhdet_fec!U67*1000*11630/RES_hhdet_num!U62)</f>
        <v>100.08995327827689</v>
      </c>
      <c r="V67" s="98">
        <f>IF(RES_hhdet_fec!V67=0,0,RES_hhdet_fec!V67*1000*11630/RES_hhdet_num!V62)</f>
        <v>72.66044521754938</v>
      </c>
      <c r="W67" s="98">
        <f>IF(RES_hhdet_fec!W67=0,0,RES_hhdet_fec!W67*1000*11630/RES_hhdet_num!W62)</f>
        <v>123.49566523697177</v>
      </c>
      <c r="DA67" s="63" t="s">
        <v>2304</v>
      </c>
    </row>
    <row r="68" spans="1:105" ht="12" customHeight="1" x14ac:dyDescent="0.25">
      <c r="A68" s="121" t="s">
        <v>55</v>
      </c>
      <c r="B68" s="122">
        <v>2853.2257943283475</v>
      </c>
      <c r="C68" s="122">
        <v>2579.0331199915067</v>
      </c>
      <c r="D68" s="122">
        <v>2786.1672628135234</v>
      </c>
      <c r="E68" s="122">
        <v>3089.1530341940884</v>
      </c>
      <c r="F68" s="122">
        <v>3349.9912055350269</v>
      </c>
      <c r="G68" s="122">
        <v>2887.22682507432</v>
      </c>
      <c r="H68" s="122">
        <v>3129.5172651332136</v>
      </c>
      <c r="I68" s="122">
        <v>2644.2921597810969</v>
      </c>
      <c r="J68" s="122">
        <v>2968.8779528722803</v>
      </c>
      <c r="K68" s="122">
        <v>3009.0856046105969</v>
      </c>
      <c r="L68" s="122">
        <v>2875.7928819752806</v>
      </c>
      <c r="M68" s="122">
        <v>2830.0364187693312</v>
      </c>
      <c r="N68" s="122">
        <v>2851.2115485797417</v>
      </c>
      <c r="O68" s="122">
        <v>2754.1483002402433</v>
      </c>
      <c r="P68" s="122">
        <v>2455.205206848842</v>
      </c>
      <c r="Q68" s="122">
        <v>2479.1879390747272</v>
      </c>
      <c r="R68" s="122">
        <v>2519.1782049695985</v>
      </c>
      <c r="S68" s="122">
        <v>2508.3232866643725</v>
      </c>
      <c r="T68" s="122">
        <v>2381.3188164219468</v>
      </c>
      <c r="U68" s="122">
        <v>2264.4800494895276</v>
      </c>
      <c r="V68" s="122">
        <v>2107.767013771077</v>
      </c>
      <c r="W68" s="122">
        <v>2121.8914664107979</v>
      </c>
      <c r="DA68" s="130" t="s">
        <v>2305</v>
      </c>
    </row>
    <row r="69" spans="1:105" ht="12" customHeight="1" x14ac:dyDescent="0.25">
      <c r="A69" s="97" t="s">
        <v>134</v>
      </c>
      <c r="B69" s="98">
        <v>2879.8241974280454</v>
      </c>
      <c r="C69" s="98">
        <v>2598.3074857264828</v>
      </c>
      <c r="D69" s="98">
        <v>2807.7965357093171</v>
      </c>
      <c r="E69" s="98">
        <v>3111.1126046638119</v>
      </c>
      <c r="F69" s="98">
        <v>3377.9614703895309</v>
      </c>
      <c r="G69" s="98">
        <v>2906.2037196318229</v>
      </c>
      <c r="H69" s="98">
        <v>3151.5282044182709</v>
      </c>
      <c r="I69" s="98">
        <v>2655.372485792479</v>
      </c>
      <c r="J69" s="98">
        <v>2985.8398823035004</v>
      </c>
      <c r="K69" s="98">
        <v>3029.668408872164</v>
      </c>
      <c r="L69" s="98">
        <v>2895.1289580482653</v>
      </c>
      <c r="M69" s="98">
        <v>2845.9541978622656</v>
      </c>
      <c r="N69" s="98">
        <v>2871.1326478236283</v>
      </c>
      <c r="O69" s="98">
        <v>2772.5789757162534</v>
      </c>
      <c r="P69" s="98">
        <v>2463.8606752412288</v>
      </c>
      <c r="Q69" s="98">
        <v>2490.9964573790953</v>
      </c>
      <c r="R69" s="98">
        <v>2536.3021122328291</v>
      </c>
      <c r="S69" s="98">
        <v>2526.3414335301545</v>
      </c>
      <c r="T69" s="98">
        <v>2395.5467448443396</v>
      </c>
      <c r="U69" s="98">
        <v>2277.6887955009747</v>
      </c>
      <c r="V69" s="98">
        <v>2115.828192518889</v>
      </c>
      <c r="W69" s="98">
        <v>2129.6582915379686</v>
      </c>
      <c r="DA69" s="63" t="s">
        <v>2306</v>
      </c>
    </row>
    <row r="70" spans="1:105" ht="12" customHeight="1" x14ac:dyDescent="0.25">
      <c r="A70" s="97" t="s">
        <v>133</v>
      </c>
      <c r="B70" s="98">
        <v>2014.3921295253776</v>
      </c>
      <c r="C70" s="98">
        <v>1820.078144202208</v>
      </c>
      <c r="D70" s="98">
        <v>2034.3059960347884</v>
      </c>
      <c r="E70" s="98">
        <v>2390.9243223836252</v>
      </c>
      <c r="F70" s="98">
        <v>2641.7278339596678</v>
      </c>
      <c r="G70" s="98">
        <v>2211.9262730542719</v>
      </c>
      <c r="H70" s="98">
        <v>2426.484200262149</v>
      </c>
      <c r="I70" s="98">
        <v>1976.6645784083794</v>
      </c>
      <c r="J70" s="98">
        <v>2241.8833475770789</v>
      </c>
      <c r="K70" s="98">
        <v>2265.47889119915</v>
      </c>
      <c r="L70" s="98">
        <v>2169.8824677190355</v>
      </c>
      <c r="M70" s="98">
        <v>2159.1535440835605</v>
      </c>
      <c r="N70" s="98">
        <v>2185.9781412969287</v>
      </c>
      <c r="O70" s="98">
        <v>2128.6840785707941</v>
      </c>
      <c r="P70" s="98">
        <v>1916.2062743163485</v>
      </c>
      <c r="Q70" s="98">
        <v>1965.4448301996999</v>
      </c>
      <c r="R70" s="98">
        <v>2023.8243760678529</v>
      </c>
      <c r="S70" s="98">
        <v>2052.2538500973546</v>
      </c>
      <c r="T70" s="98">
        <v>1981.8737561050937</v>
      </c>
      <c r="U70" s="98">
        <v>1901.0262126807227</v>
      </c>
      <c r="V70" s="98">
        <v>1791.5960167487069</v>
      </c>
      <c r="W70" s="98">
        <v>1831.1435831860379</v>
      </c>
      <c r="DA70" s="63" t="s">
        <v>2307</v>
      </c>
    </row>
    <row r="71" spans="1:105" ht="12" customHeight="1" x14ac:dyDescent="0.25">
      <c r="A71" s="100" t="s">
        <v>217</v>
      </c>
      <c r="B71" s="101">
        <v>980.64247078022026</v>
      </c>
      <c r="C71" s="101">
        <v>865.54536292710463</v>
      </c>
      <c r="D71" s="101">
        <v>1047.3505920171217</v>
      </c>
      <c r="E71" s="101">
        <v>1437.0645425656817</v>
      </c>
      <c r="F71" s="101">
        <v>1638.5394442803947</v>
      </c>
      <c r="G71" s="101">
        <v>1238.12672039226</v>
      </c>
      <c r="H71" s="101">
        <v>1381.5035732133827</v>
      </c>
      <c r="I71" s="101">
        <v>967.15507249354687</v>
      </c>
      <c r="J71" s="101">
        <v>1101.003679310011</v>
      </c>
      <c r="K71" s="101">
        <v>1071.8447354700543</v>
      </c>
      <c r="L71" s="101">
        <v>991.60751962644019</v>
      </c>
      <c r="M71" s="101">
        <v>999.03222840052797</v>
      </c>
      <c r="N71" s="101">
        <v>988.89245710454668</v>
      </c>
      <c r="O71" s="101">
        <v>955.44657088909184</v>
      </c>
      <c r="P71" s="101">
        <v>891.84391524562204</v>
      </c>
      <c r="Q71" s="101">
        <v>902.9652427172673</v>
      </c>
      <c r="R71" s="101">
        <v>904.37629615205321</v>
      </c>
      <c r="S71" s="101">
        <v>908.88708145262456</v>
      </c>
      <c r="T71" s="101">
        <v>878.41017821944445</v>
      </c>
      <c r="U71" s="101">
        <v>796.99317068438245</v>
      </c>
      <c r="V71" s="101">
        <v>750.59300397185541</v>
      </c>
      <c r="W71" s="101">
        <v>793.01416111504011</v>
      </c>
      <c r="DA71" s="131" t="s">
        <v>2308</v>
      </c>
    </row>
    <row r="72" spans="1:105" ht="12" customHeight="1" x14ac:dyDescent="0.25">
      <c r="A72" s="103" t="s">
        <v>52</v>
      </c>
      <c r="B72" s="104">
        <v>1033.7496587451571</v>
      </c>
      <c r="C72" s="104">
        <v>954.53278127510339</v>
      </c>
      <c r="D72" s="104">
        <v>986.95540401766687</v>
      </c>
      <c r="E72" s="104">
        <v>953.85977981794349</v>
      </c>
      <c r="F72" s="104">
        <v>1003.1883896792727</v>
      </c>
      <c r="G72" s="104">
        <v>973.79955266201148</v>
      </c>
      <c r="H72" s="104">
        <v>1044.9806270487663</v>
      </c>
      <c r="I72" s="104">
        <v>1009.5095059148321</v>
      </c>
      <c r="J72" s="104">
        <v>1140.8796682670682</v>
      </c>
      <c r="K72" s="104">
        <v>1193.6341557290959</v>
      </c>
      <c r="L72" s="104">
        <v>1178.2749480925954</v>
      </c>
      <c r="M72" s="104">
        <v>1160.1213156830327</v>
      </c>
      <c r="N72" s="104">
        <v>1197.0856841923824</v>
      </c>
      <c r="O72" s="104">
        <v>1173.2375076817025</v>
      </c>
      <c r="P72" s="104">
        <v>1024.3623590707264</v>
      </c>
      <c r="Q72" s="104">
        <v>1062.4795874824326</v>
      </c>
      <c r="R72" s="104">
        <v>1119.4480799157996</v>
      </c>
      <c r="S72" s="104">
        <v>1143.3667686447304</v>
      </c>
      <c r="T72" s="104">
        <v>1103.4635778856493</v>
      </c>
      <c r="U72" s="104">
        <v>1104.0330419963402</v>
      </c>
      <c r="V72" s="104">
        <v>1041.0030127768516</v>
      </c>
      <c r="W72" s="104">
        <v>1038.1294220709979</v>
      </c>
      <c r="DA72" s="132" t="s">
        <v>2309</v>
      </c>
    </row>
    <row r="73" spans="1:105" ht="12" customHeight="1" x14ac:dyDescent="0.25">
      <c r="A73" s="106" t="s">
        <v>122</v>
      </c>
      <c r="B73" s="101">
        <v>2340.8641004775809</v>
      </c>
      <c r="C73" s="101">
        <v>2249.9088473427691</v>
      </c>
      <c r="D73" s="101">
        <v>2378.2142956328012</v>
      </c>
      <c r="E73" s="101">
        <v>2648.9662274394123</v>
      </c>
      <c r="F73" s="101">
        <v>2738.0065146448028</v>
      </c>
      <c r="G73" s="101">
        <v>2523.0087069918977</v>
      </c>
      <c r="H73" s="101">
        <v>2686.9615176792354</v>
      </c>
      <c r="I73" s="101">
        <v>2512.0269460352451</v>
      </c>
      <c r="J73" s="101">
        <v>2695.0343503793606</v>
      </c>
      <c r="K73" s="101">
        <v>2679.6640098731095</v>
      </c>
      <c r="L73" s="101">
        <v>2571.3515097681757</v>
      </c>
      <c r="M73" s="101">
        <v>2614.9896563275615</v>
      </c>
      <c r="N73" s="101">
        <v>2525.1900803814378</v>
      </c>
      <c r="O73" s="101">
        <v>2493.4377953834328</v>
      </c>
      <c r="P73" s="101">
        <v>2459.4140111579713</v>
      </c>
      <c r="Q73" s="101">
        <v>2408.8183248813948</v>
      </c>
      <c r="R73" s="101">
        <v>2339.5108372079067</v>
      </c>
      <c r="S73" s="101">
        <v>2322.8968665786501</v>
      </c>
      <c r="T73" s="101">
        <v>2278.0642616617056</v>
      </c>
      <c r="U73" s="101">
        <v>2182.3758829962007</v>
      </c>
      <c r="V73" s="101">
        <v>2100.4623465400032</v>
      </c>
      <c r="W73" s="101">
        <v>2108.7010542056569</v>
      </c>
      <c r="DA73" s="131" t="s">
        <v>2310</v>
      </c>
    </row>
    <row r="74" spans="1:105" ht="12" customHeight="1" x14ac:dyDescent="0.25">
      <c r="A74" s="107" t="s">
        <v>121</v>
      </c>
      <c r="B74" s="104">
        <v>1806.319830693064</v>
      </c>
      <c r="C74" s="104">
        <v>1735.4616747008308</v>
      </c>
      <c r="D74" s="104">
        <v>1874.9676598527165</v>
      </c>
      <c r="E74" s="104">
        <v>2174.3584057943012</v>
      </c>
      <c r="F74" s="104">
        <v>2276.366545955475</v>
      </c>
      <c r="G74" s="104">
        <v>2053.8108017206405</v>
      </c>
      <c r="H74" s="104">
        <v>2204.0090980797245</v>
      </c>
      <c r="I74" s="104">
        <v>2002.7840595861273</v>
      </c>
      <c r="J74" s="104">
        <v>2156.3805855077458</v>
      </c>
      <c r="K74" s="104">
        <v>2134.8103231780119</v>
      </c>
      <c r="L74" s="104">
        <v>2042.6917386448781</v>
      </c>
      <c r="M74" s="104">
        <v>2087.9280279580535</v>
      </c>
      <c r="N74" s="104">
        <v>2016.2763587160089</v>
      </c>
      <c r="O74" s="104">
        <v>1999.378707381911</v>
      </c>
      <c r="P74" s="104">
        <v>1998.3927008618127</v>
      </c>
      <c r="Q74" s="104">
        <v>1972.403538603897</v>
      </c>
      <c r="R74" s="104">
        <v>1925.2779421784969</v>
      </c>
      <c r="S74" s="104">
        <v>1924.1201513439323</v>
      </c>
      <c r="T74" s="104">
        <v>1902.2641662463977</v>
      </c>
      <c r="U74" s="104">
        <v>1822.3075138375823</v>
      </c>
      <c r="V74" s="104">
        <v>1763.1507895297698</v>
      </c>
      <c r="W74" s="104">
        <v>1787.2424929097804</v>
      </c>
      <c r="DA74" s="132" t="s">
        <v>2311</v>
      </c>
    </row>
    <row r="75" spans="1:105" ht="12" customHeight="1" x14ac:dyDescent="0.25">
      <c r="A75" s="108" t="s">
        <v>53</v>
      </c>
      <c r="B75" s="98">
        <v>795.98589481045076</v>
      </c>
      <c r="C75" s="98">
        <v>746.36511238171715</v>
      </c>
      <c r="D75" s="98">
        <v>885.8567184262879</v>
      </c>
      <c r="E75" s="98">
        <v>1223.6265072314952</v>
      </c>
      <c r="F75" s="98">
        <v>1332.029103040886</v>
      </c>
      <c r="G75" s="98">
        <v>1076.4007737598588</v>
      </c>
      <c r="H75" s="98">
        <v>1178.2611542023667</v>
      </c>
      <c r="I75" s="98">
        <v>911.73356319643801</v>
      </c>
      <c r="J75" s="98">
        <v>995.55808155334046</v>
      </c>
      <c r="K75" s="98">
        <v>959.16565455917987</v>
      </c>
      <c r="L75" s="98">
        <v>890.46806130603466</v>
      </c>
      <c r="M75" s="98">
        <v>929.26881705391827</v>
      </c>
      <c r="N75" s="98">
        <v>883.44311055617754</v>
      </c>
      <c r="O75" s="98">
        <v>871.23406315744967</v>
      </c>
      <c r="P75" s="98">
        <v>901.71623962504668</v>
      </c>
      <c r="Q75" s="98">
        <v>873.8960157019967</v>
      </c>
      <c r="R75" s="98">
        <v>832.9286653204457</v>
      </c>
      <c r="S75" s="98">
        <v>828.37919777166564</v>
      </c>
      <c r="T75" s="98">
        <v>821.73671424501435</v>
      </c>
      <c r="U75" s="98">
        <v>742.85313724813852</v>
      </c>
      <c r="V75" s="98">
        <v>717.69369455291826</v>
      </c>
      <c r="W75" s="98">
        <v>755.69211220447596</v>
      </c>
      <c r="DA75" s="63" t="s">
        <v>2312</v>
      </c>
    </row>
    <row r="76" spans="1:105" ht="12" customHeight="1" x14ac:dyDescent="0.25">
      <c r="A76" s="108" t="s">
        <v>52</v>
      </c>
      <c r="B76" s="98">
        <v>1010.3339358826131</v>
      </c>
      <c r="C76" s="98">
        <v>989.09656231911367</v>
      </c>
      <c r="D76" s="98">
        <v>989.11094142642833</v>
      </c>
      <c r="E76" s="98">
        <v>950.73189856280646</v>
      </c>
      <c r="F76" s="98">
        <v>944.33744291458879</v>
      </c>
      <c r="G76" s="98">
        <v>977.41002796078169</v>
      </c>
      <c r="H76" s="98">
        <v>1025.7479438773571</v>
      </c>
      <c r="I76" s="98">
        <v>1091.0504963896894</v>
      </c>
      <c r="J76" s="98">
        <v>1160.8225039544047</v>
      </c>
      <c r="K76" s="98">
        <v>1175.6446686188317</v>
      </c>
      <c r="L76" s="98">
        <v>1152.2236773388438</v>
      </c>
      <c r="M76" s="98">
        <v>1158.6592109041353</v>
      </c>
      <c r="N76" s="98">
        <v>1132.8332481598313</v>
      </c>
      <c r="O76" s="98">
        <v>1128.1446442244612</v>
      </c>
      <c r="P76" s="98">
        <v>1096.676461236766</v>
      </c>
      <c r="Q76" s="98">
        <v>1098.5075229019003</v>
      </c>
      <c r="R76" s="98">
        <v>1092.3492768580513</v>
      </c>
      <c r="S76" s="98">
        <v>1095.7409535722672</v>
      </c>
      <c r="T76" s="98">
        <v>1080.5274520013834</v>
      </c>
      <c r="U76" s="98">
        <v>1079.4543765894441</v>
      </c>
      <c r="V76" s="98">
        <v>1045.4570949768513</v>
      </c>
      <c r="W76" s="98">
        <v>1031.5503807053044</v>
      </c>
      <c r="DA76" s="63" t="s">
        <v>2313</v>
      </c>
    </row>
    <row r="77" spans="1:105" ht="12" customHeight="1" x14ac:dyDescent="0.25">
      <c r="A77" s="121" t="s">
        <v>54</v>
      </c>
      <c r="B77" s="122">
        <v>893.10079236195691</v>
      </c>
      <c r="C77" s="122">
        <v>950.34826911082598</v>
      </c>
      <c r="D77" s="122">
        <v>948.63338413179508</v>
      </c>
      <c r="E77" s="122">
        <v>1158.8723797785021</v>
      </c>
      <c r="F77" s="122">
        <v>1120.9468082924327</v>
      </c>
      <c r="G77" s="122">
        <v>1057.1088680656269</v>
      </c>
      <c r="H77" s="122">
        <v>989.29425225311775</v>
      </c>
      <c r="I77" s="122">
        <v>889.69869340566231</v>
      </c>
      <c r="J77" s="122">
        <v>980.92973983326829</v>
      </c>
      <c r="K77" s="122">
        <v>783.62890396975945</v>
      </c>
      <c r="L77" s="122">
        <v>709.19247755305253</v>
      </c>
      <c r="M77" s="122">
        <v>709.59184499792218</v>
      </c>
      <c r="N77" s="122">
        <v>734.54612020352158</v>
      </c>
      <c r="O77" s="122">
        <v>723.11377716524146</v>
      </c>
      <c r="P77" s="122">
        <v>672.87503575639846</v>
      </c>
      <c r="Q77" s="122">
        <v>715.95457362239131</v>
      </c>
      <c r="R77" s="122">
        <v>702.55886234517448</v>
      </c>
      <c r="S77" s="122">
        <v>685.80409131174395</v>
      </c>
      <c r="T77" s="122">
        <v>671.66110710141652</v>
      </c>
      <c r="U77" s="122">
        <v>659.8682151786511</v>
      </c>
      <c r="V77" s="122">
        <v>875.38255654129046</v>
      </c>
      <c r="W77" s="122">
        <v>804.78727296788816</v>
      </c>
      <c r="DA77" s="130" t="s">
        <v>2314</v>
      </c>
    </row>
    <row r="78" spans="1:105" ht="12" customHeight="1" x14ac:dyDescent="0.25">
      <c r="A78" s="97" t="s">
        <v>192</v>
      </c>
      <c r="B78" s="98">
        <v>901.86908267080048</v>
      </c>
      <c r="C78" s="98">
        <v>956.96750504005888</v>
      </c>
      <c r="D78" s="98">
        <v>958.88055734311274</v>
      </c>
      <c r="E78" s="98">
        <v>1163.0776638909886</v>
      </c>
      <c r="F78" s="98">
        <v>1126.8979297758897</v>
      </c>
      <c r="G78" s="98">
        <v>1063.4499046633796</v>
      </c>
      <c r="H78" s="98">
        <v>994.72948900058134</v>
      </c>
      <c r="I78" s="98">
        <v>893.2137261789012</v>
      </c>
      <c r="J78" s="98">
        <v>985.03109229375741</v>
      </c>
      <c r="K78" s="98">
        <v>789.96943319827767</v>
      </c>
      <c r="L78" s="98">
        <v>714.63368222200984</v>
      </c>
      <c r="M78" s="98">
        <v>714.13064834284955</v>
      </c>
      <c r="N78" s="98">
        <v>740.56694534806627</v>
      </c>
      <c r="O78" s="98">
        <v>729.85292602016204</v>
      </c>
      <c r="P78" s="98">
        <v>680.43850441545794</v>
      </c>
      <c r="Q78" s="98">
        <v>734.27879105504542</v>
      </c>
      <c r="R78" s="98">
        <v>734.61169989821042</v>
      </c>
      <c r="S78" s="98">
        <v>727.87068101861928</v>
      </c>
      <c r="T78" s="98">
        <v>719.00940847611116</v>
      </c>
      <c r="U78" s="98">
        <v>706.41817991641494</v>
      </c>
      <c r="V78" s="98">
        <v>947.87706752219697</v>
      </c>
      <c r="W78" s="98">
        <v>860.78104611369531</v>
      </c>
      <c r="DA78" s="63" t="s">
        <v>2315</v>
      </c>
    </row>
    <row r="79" spans="1:105" ht="12" customHeight="1" x14ac:dyDescent="0.25">
      <c r="A79" s="109" t="s">
        <v>120</v>
      </c>
      <c r="B79" s="33">
        <v>669.81821739097268</v>
      </c>
      <c r="C79" s="33">
        <v>779.42855051015488</v>
      </c>
      <c r="D79" s="33">
        <v>631.81188136741252</v>
      </c>
      <c r="E79" s="33">
        <v>1008.7395555722759</v>
      </c>
      <c r="F79" s="33">
        <v>891.88616964672019</v>
      </c>
      <c r="G79" s="33">
        <v>810.80043029519641</v>
      </c>
      <c r="H79" s="33">
        <v>784.38720988563921</v>
      </c>
      <c r="I79" s="33">
        <v>767.47160086480483</v>
      </c>
      <c r="J79" s="33">
        <v>846.03211691634499</v>
      </c>
      <c r="K79" s="33">
        <v>583.92619703241371</v>
      </c>
      <c r="L79" s="33">
        <v>539.14759304184088</v>
      </c>
      <c r="M79" s="33">
        <v>568.95702335535043</v>
      </c>
      <c r="N79" s="33">
        <v>551.53148707941602</v>
      </c>
      <c r="O79" s="33">
        <v>551.50114485232791</v>
      </c>
      <c r="P79" s="33">
        <v>556.72578722448839</v>
      </c>
      <c r="Q79" s="33">
        <v>561.22626075850508</v>
      </c>
      <c r="R79" s="33">
        <v>552.81756562345083</v>
      </c>
      <c r="S79" s="33">
        <v>552.31623216704611</v>
      </c>
      <c r="T79" s="33">
        <v>546.66098865044762</v>
      </c>
      <c r="U79" s="33">
        <v>544.77772184451248</v>
      </c>
      <c r="V79" s="33">
        <v>686.67722594412737</v>
      </c>
      <c r="W79" s="33">
        <v>658.79180928216397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20578.602031859817</v>
      </c>
      <c r="C81" s="117">
        <f t="shared" si="28"/>
        <v>24185.786537224569</v>
      </c>
      <c r="D81" s="117">
        <f t="shared" si="28"/>
        <v>19327.541123832547</v>
      </c>
      <c r="E81" s="117">
        <f t="shared" si="28"/>
        <v>20983.577563374187</v>
      </c>
      <c r="F81" s="117">
        <f t="shared" si="28"/>
        <v>20150.076464560421</v>
      </c>
      <c r="G81" s="117">
        <f t="shared" si="28"/>
        <v>22350.429363742136</v>
      </c>
      <c r="H81" s="117">
        <f t="shared" si="28"/>
        <v>18412.801140312247</v>
      </c>
      <c r="I81" s="117">
        <f t="shared" si="28"/>
        <v>19453.974064940623</v>
      </c>
      <c r="J81" s="117">
        <f t="shared" si="28"/>
        <v>18761.485763951616</v>
      </c>
      <c r="K81" s="117">
        <f t="shared" si="28"/>
        <v>17416.346250965846</v>
      </c>
      <c r="L81" s="117">
        <f t="shared" si="28"/>
        <v>16909.183891852706</v>
      </c>
      <c r="M81" s="117">
        <f t="shared" si="28"/>
        <v>16525.695237378943</v>
      </c>
      <c r="N81" s="117">
        <f t="shared" si="28"/>
        <v>15432.277335799055</v>
      </c>
      <c r="O81" s="117">
        <f t="shared" si="28"/>
        <v>15437.629919066072</v>
      </c>
      <c r="P81" s="117">
        <f t="shared" si="28"/>
        <v>12906.258615324092</v>
      </c>
      <c r="Q81" s="117">
        <f t="shared" si="28"/>
        <v>14430.509321368598</v>
      </c>
      <c r="R81" s="117">
        <f t="shared" ref="R81:V81" si="29">R82+R85+R87+R100</f>
        <v>14581.015121463395</v>
      </c>
      <c r="S81" s="117">
        <f t="shared" si="29"/>
        <v>14279.772194098008</v>
      </c>
      <c r="T81" s="117">
        <f t="shared" si="29"/>
        <v>13126.89020887472</v>
      </c>
      <c r="U81" s="117">
        <f t="shared" si="29"/>
        <v>12491.028406951988</v>
      </c>
      <c r="V81" s="117">
        <f t="shared" si="29"/>
        <v>12647.725335545712</v>
      </c>
      <c r="W81" s="117">
        <f t="shared" ref="W81" si="30">W82+W85+W87+W100</f>
        <v>14008.215120060511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16761.947010337833</v>
      </c>
      <c r="C82" s="122">
        <f t="shared" si="31"/>
        <v>20198.612855096628</v>
      </c>
      <c r="D82" s="122">
        <f t="shared" si="31"/>
        <v>15569.689615797977</v>
      </c>
      <c r="E82" s="122">
        <f t="shared" si="31"/>
        <v>16924.618583865627</v>
      </c>
      <c r="F82" s="122">
        <f t="shared" si="31"/>
        <v>16164.06649199186</v>
      </c>
      <c r="G82" s="122">
        <f t="shared" si="31"/>
        <v>18453.558657424779</v>
      </c>
      <c r="H82" s="122">
        <f t="shared" si="31"/>
        <v>14614.181653907792</v>
      </c>
      <c r="I82" s="122">
        <f t="shared" si="31"/>
        <v>15727.619341058629</v>
      </c>
      <c r="J82" s="122">
        <f t="shared" si="31"/>
        <v>15053.368616598133</v>
      </c>
      <c r="K82" s="122">
        <f t="shared" si="31"/>
        <v>13934.136447524324</v>
      </c>
      <c r="L82" s="122">
        <f t="shared" si="31"/>
        <v>13634.802607740796</v>
      </c>
      <c r="M82" s="122">
        <f t="shared" si="31"/>
        <v>13227.39592123398</v>
      </c>
      <c r="N82" s="122">
        <f t="shared" si="31"/>
        <v>12247.430418512567</v>
      </c>
      <c r="O82" s="122">
        <f t="shared" si="31"/>
        <v>12305.944213714543</v>
      </c>
      <c r="P82" s="122">
        <f t="shared" si="31"/>
        <v>9930.5859068383725</v>
      </c>
      <c r="Q82" s="122">
        <f t="shared" si="31"/>
        <v>11367.308837546751</v>
      </c>
      <c r="R82" s="122">
        <f t="shared" ref="R82:V82" si="32">SUM(R83:R84)</f>
        <v>11587.943032984644</v>
      </c>
      <c r="S82" s="122">
        <f t="shared" si="32"/>
        <v>11275.414354933782</v>
      </c>
      <c r="T82" s="122">
        <f t="shared" si="32"/>
        <v>10227.048136062882</v>
      </c>
      <c r="U82" s="122">
        <f t="shared" si="32"/>
        <v>9674.6475786156407</v>
      </c>
      <c r="V82" s="122">
        <f t="shared" si="32"/>
        <v>9805.2343491756874</v>
      </c>
      <c r="W82" s="122">
        <f t="shared" ref="W82" si="33">SUM(W83:W84)</f>
        <v>11131.60503944431</v>
      </c>
      <c r="DA82" s="130" t="s">
        <v>2318</v>
      </c>
    </row>
    <row r="83" spans="1:105" ht="12" customHeight="1" x14ac:dyDescent="0.25">
      <c r="A83" s="97" t="s">
        <v>204</v>
      </c>
      <c r="B83" s="98">
        <v>16685.979251098921</v>
      </c>
      <c r="C83" s="98">
        <v>20107.870379053889</v>
      </c>
      <c r="D83" s="98">
        <v>15499.252666077226</v>
      </c>
      <c r="E83" s="98">
        <v>16847.197356525343</v>
      </c>
      <c r="F83" s="98">
        <v>16089.194298833176</v>
      </c>
      <c r="G83" s="98">
        <v>18368.042190194556</v>
      </c>
      <c r="H83" s="98">
        <v>14544.368245937874</v>
      </c>
      <c r="I83" s="98">
        <v>15652.396152747082</v>
      </c>
      <c r="J83" s="98">
        <v>14979.468101816825</v>
      </c>
      <c r="K83" s="98">
        <v>13864.280477665434</v>
      </c>
      <c r="L83" s="98">
        <v>13565.182790870953</v>
      </c>
      <c r="M83" s="98">
        <v>13158.645328213095</v>
      </c>
      <c r="N83" s="98">
        <v>12182.613129919138</v>
      </c>
      <c r="O83" s="98">
        <v>12239.771388304047</v>
      </c>
      <c r="P83" s="98">
        <v>9877.6463820834069</v>
      </c>
      <c r="Q83" s="98">
        <v>11306.430129106191</v>
      </c>
      <c r="R83" s="98">
        <v>11525.717363166388</v>
      </c>
      <c r="S83" s="98">
        <v>11214.7019744999</v>
      </c>
      <c r="T83" s="98">
        <v>10171.896208496539</v>
      </c>
      <c r="U83" s="98">
        <v>9622.1456596734606</v>
      </c>
      <c r="V83" s="98">
        <v>9751.3769054930581</v>
      </c>
      <c r="W83" s="98">
        <v>11069.163542344055</v>
      </c>
      <c r="DA83" s="63" t="s">
        <v>2319</v>
      </c>
    </row>
    <row r="84" spans="1:105" ht="12" customHeight="1" x14ac:dyDescent="0.25">
      <c r="A84" s="97" t="s">
        <v>53</v>
      </c>
      <c r="B84" s="98">
        <v>75.967759238911313</v>
      </c>
      <c r="C84" s="98">
        <v>90.742476042738389</v>
      </c>
      <c r="D84" s="98">
        <v>70.436949720751059</v>
      </c>
      <c r="E84" s="98">
        <v>77.421227340284418</v>
      </c>
      <c r="F84" s="98">
        <v>74.872193158683572</v>
      </c>
      <c r="G84" s="98">
        <v>85.516467230221707</v>
      </c>
      <c r="H84" s="98">
        <v>69.813407969918401</v>
      </c>
      <c r="I84" s="98">
        <v>75.22318831154692</v>
      </c>
      <c r="J84" s="98">
        <v>73.900514781307479</v>
      </c>
      <c r="K84" s="98">
        <v>69.855969858891385</v>
      </c>
      <c r="L84" s="98">
        <v>69.619816869843092</v>
      </c>
      <c r="M84" s="98">
        <v>68.750593020885205</v>
      </c>
      <c r="N84" s="98">
        <v>64.817288593429964</v>
      </c>
      <c r="O84" s="98">
        <v>66.172825410496472</v>
      </c>
      <c r="P84" s="98">
        <v>52.939524754965454</v>
      </c>
      <c r="Q84" s="98">
        <v>60.878708440559237</v>
      </c>
      <c r="R84" s="98">
        <v>62.225669818255099</v>
      </c>
      <c r="S84" s="98">
        <v>60.712380433883311</v>
      </c>
      <c r="T84" s="98">
        <v>55.151927566342501</v>
      </c>
      <c r="U84" s="98">
        <v>52.501918942179181</v>
      </c>
      <c r="V84" s="98">
        <v>53.857443682628542</v>
      </c>
      <c r="W84" s="98">
        <v>62.441497100254402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7.7007185983167767</v>
      </c>
      <c r="C85" s="122">
        <f t="shared" si="34"/>
        <v>9.1540874221840696</v>
      </c>
      <c r="D85" s="122">
        <f t="shared" si="34"/>
        <v>10.886891133770142</v>
      </c>
      <c r="E85" s="122">
        <f t="shared" si="34"/>
        <v>25.130617516026987</v>
      </c>
      <c r="F85" s="122">
        <f t="shared" si="34"/>
        <v>14.421719070419408</v>
      </c>
      <c r="G85" s="122">
        <f t="shared" si="34"/>
        <v>18.084381607308558</v>
      </c>
      <c r="H85" s="122">
        <f t="shared" si="34"/>
        <v>27.276017452866835</v>
      </c>
      <c r="I85" s="122">
        <f t="shared" si="34"/>
        <v>33.061973341368649</v>
      </c>
      <c r="J85" s="122">
        <f t="shared" si="34"/>
        <v>39.288042091415974</v>
      </c>
      <c r="K85" s="122">
        <f t="shared" si="34"/>
        <v>43.223131950279701</v>
      </c>
      <c r="L85" s="122">
        <f t="shared" si="34"/>
        <v>51.983733536121349</v>
      </c>
      <c r="M85" s="122">
        <f t="shared" si="34"/>
        <v>53.920834676508875</v>
      </c>
      <c r="N85" s="122">
        <f t="shared" si="34"/>
        <v>90.986776448384958</v>
      </c>
      <c r="O85" s="122">
        <f t="shared" si="34"/>
        <v>85.595403679455913</v>
      </c>
      <c r="P85" s="122">
        <f t="shared" si="34"/>
        <v>33.128342593632922</v>
      </c>
      <c r="Q85" s="122">
        <f t="shared" si="34"/>
        <v>98.360671848849321</v>
      </c>
      <c r="R85" s="122">
        <f t="shared" si="34"/>
        <v>58.037616926729427</v>
      </c>
      <c r="S85" s="122">
        <f t="shared" si="34"/>
        <v>94.96290869301663</v>
      </c>
      <c r="T85" s="122">
        <f t="shared" si="34"/>
        <v>68.669642969397472</v>
      </c>
      <c r="U85" s="122">
        <f t="shared" si="34"/>
        <v>85.766881368907576</v>
      </c>
      <c r="V85" s="122">
        <f t="shared" si="34"/>
        <v>60.719687014247569</v>
      </c>
      <c r="W85" s="122">
        <f t="shared" si="34"/>
        <v>102.21332706653965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7.7007185983167767</v>
      </c>
      <c r="C86" s="98">
        <f>IF(RES_hhdet_fec!C86=0,0,RES_hhdet_fec!C86*1000*11630/RES_hhdet_num!C81)</f>
        <v>9.1540874221840696</v>
      </c>
      <c r="D86" s="98">
        <f>IF(RES_hhdet_fec!D86=0,0,RES_hhdet_fec!D86*1000*11630/RES_hhdet_num!D81)</f>
        <v>10.886891133770142</v>
      </c>
      <c r="E86" s="98">
        <f>IF(RES_hhdet_fec!E86=0,0,RES_hhdet_fec!E86*1000*11630/RES_hhdet_num!E81)</f>
        <v>25.130617516026987</v>
      </c>
      <c r="F86" s="98">
        <f>IF(RES_hhdet_fec!F86=0,0,RES_hhdet_fec!F86*1000*11630/RES_hhdet_num!F81)</f>
        <v>14.421719070419408</v>
      </c>
      <c r="G86" s="98">
        <f>IF(RES_hhdet_fec!G86=0,0,RES_hhdet_fec!G86*1000*11630/RES_hhdet_num!G81)</f>
        <v>18.084381607308558</v>
      </c>
      <c r="H86" s="98">
        <f>IF(RES_hhdet_fec!H86=0,0,RES_hhdet_fec!H86*1000*11630/RES_hhdet_num!H81)</f>
        <v>27.276017452866835</v>
      </c>
      <c r="I86" s="98">
        <f>IF(RES_hhdet_fec!I86=0,0,RES_hhdet_fec!I86*1000*11630/RES_hhdet_num!I81)</f>
        <v>33.061973341368649</v>
      </c>
      <c r="J86" s="98">
        <f>IF(RES_hhdet_fec!J86=0,0,RES_hhdet_fec!J86*1000*11630/RES_hhdet_num!J81)</f>
        <v>39.288042091415974</v>
      </c>
      <c r="K86" s="98">
        <f>IF(RES_hhdet_fec!K86=0,0,RES_hhdet_fec!K86*1000*11630/RES_hhdet_num!K81)</f>
        <v>43.223131950279701</v>
      </c>
      <c r="L86" s="98">
        <f>IF(RES_hhdet_fec!L86=0,0,RES_hhdet_fec!L86*1000*11630/RES_hhdet_num!L81)</f>
        <v>51.983733536121349</v>
      </c>
      <c r="M86" s="98">
        <f>IF(RES_hhdet_fec!M86=0,0,RES_hhdet_fec!M86*1000*11630/RES_hhdet_num!M81)</f>
        <v>53.920834676508875</v>
      </c>
      <c r="N86" s="98">
        <f>IF(RES_hhdet_fec!N86=0,0,RES_hhdet_fec!N86*1000*11630/RES_hhdet_num!N81)</f>
        <v>90.986776448384958</v>
      </c>
      <c r="O86" s="98">
        <f>IF(RES_hhdet_fec!O86=0,0,RES_hhdet_fec!O86*1000*11630/RES_hhdet_num!O81)</f>
        <v>85.595403679455913</v>
      </c>
      <c r="P86" s="98">
        <f>IF(RES_hhdet_fec!P86=0,0,RES_hhdet_fec!P86*1000*11630/RES_hhdet_num!P81)</f>
        <v>33.128342593632922</v>
      </c>
      <c r="Q86" s="98">
        <f>IF(RES_hhdet_fec!Q86=0,0,RES_hhdet_fec!Q86*1000*11630/RES_hhdet_num!Q81)</f>
        <v>98.360671848849321</v>
      </c>
      <c r="R86" s="98">
        <f>IF(RES_hhdet_fec!R86=0,0,RES_hhdet_fec!R86*1000*11630/RES_hhdet_num!R81)</f>
        <v>58.037616926729427</v>
      </c>
      <c r="S86" s="98">
        <f>IF(RES_hhdet_fec!S86=0,0,RES_hhdet_fec!S86*1000*11630/RES_hhdet_num!S81)</f>
        <v>94.96290869301663</v>
      </c>
      <c r="T86" s="98">
        <f>IF(RES_hhdet_fec!T86=0,0,RES_hhdet_fec!T86*1000*11630/RES_hhdet_num!T81)</f>
        <v>68.669642969397472</v>
      </c>
      <c r="U86" s="98">
        <f>IF(RES_hhdet_fec!U86=0,0,RES_hhdet_fec!U86*1000*11630/RES_hhdet_num!U81)</f>
        <v>85.766881368907576</v>
      </c>
      <c r="V86" s="98">
        <f>IF(RES_hhdet_fec!V86=0,0,RES_hhdet_fec!V86*1000*11630/RES_hhdet_num!V81)</f>
        <v>60.719687014247569</v>
      </c>
      <c r="W86" s="98">
        <f>IF(RES_hhdet_fec!W86=0,0,RES_hhdet_fec!W86*1000*11630/RES_hhdet_num!W81)</f>
        <v>102.21332706653965</v>
      </c>
      <c r="DA86" s="63" t="s">
        <v>2322</v>
      </c>
    </row>
    <row r="87" spans="1:105" ht="12" customHeight="1" x14ac:dyDescent="0.25">
      <c r="A87" s="121" t="s">
        <v>55</v>
      </c>
      <c r="B87" s="122">
        <v>2957.4764405582973</v>
      </c>
      <c r="C87" s="122">
        <v>3006.5457097990043</v>
      </c>
      <c r="D87" s="122">
        <v>2821.6657612690774</v>
      </c>
      <c r="E87" s="122">
        <v>2990.2684060640458</v>
      </c>
      <c r="F87" s="122">
        <v>3018.0625322955293</v>
      </c>
      <c r="G87" s="122">
        <v>2891.4488271092109</v>
      </c>
      <c r="H87" s="122">
        <v>2879.5445990598023</v>
      </c>
      <c r="I87" s="122">
        <v>2800.3310803151089</v>
      </c>
      <c r="J87" s="122">
        <v>2774.5183073471635</v>
      </c>
      <c r="K87" s="122">
        <v>2718.5163978884934</v>
      </c>
      <c r="L87" s="122">
        <v>2563.224033836038</v>
      </c>
      <c r="M87" s="122">
        <v>2585.3826231746352</v>
      </c>
      <c r="N87" s="122">
        <v>2450.852573806314</v>
      </c>
      <c r="O87" s="122">
        <v>2406.1556921656797</v>
      </c>
      <c r="P87" s="122">
        <v>2298.3577673363075</v>
      </c>
      <c r="Q87" s="122">
        <v>2318.636216666936</v>
      </c>
      <c r="R87" s="122">
        <v>2291.8976484724744</v>
      </c>
      <c r="S87" s="122">
        <v>2265.5376291975726</v>
      </c>
      <c r="T87" s="122">
        <v>2196.0297654705537</v>
      </c>
      <c r="U87" s="122">
        <v>2107.0598780970681</v>
      </c>
      <c r="V87" s="122">
        <v>1974.5717283606382</v>
      </c>
      <c r="W87" s="122">
        <v>2023.6262382557486</v>
      </c>
      <c r="DA87" s="130" t="s">
        <v>2323</v>
      </c>
    </row>
    <row r="88" spans="1:105" ht="12" customHeight="1" x14ac:dyDescent="0.25">
      <c r="A88" s="97" t="s">
        <v>132</v>
      </c>
      <c r="B88" s="98">
        <v>3427.5856309079686</v>
      </c>
      <c r="C88" s="98">
        <v>3597.7593274189107</v>
      </c>
      <c r="D88" s="98">
        <v>3128.6768157246643</v>
      </c>
      <c r="E88" s="98">
        <v>3244.2500429676475</v>
      </c>
      <c r="F88" s="98">
        <v>3238.9133308541836</v>
      </c>
      <c r="G88" s="98">
        <v>3139.649030768931</v>
      </c>
      <c r="H88" s="98">
        <v>3070.3883717950703</v>
      </c>
      <c r="I88" s="98">
        <v>3041.866871603112</v>
      </c>
      <c r="J88" s="98">
        <v>2877.5502592582702</v>
      </c>
      <c r="K88" s="98">
        <v>2823.6633773493227</v>
      </c>
      <c r="L88" s="98">
        <v>2641.4779480540205</v>
      </c>
      <c r="M88" s="98">
        <v>2628.7903181424299</v>
      </c>
      <c r="N88" s="98">
        <v>2488.0269417110562</v>
      </c>
      <c r="O88" s="98">
        <v>2455.119634424243</v>
      </c>
      <c r="P88" s="98">
        <v>2304.3691926039096</v>
      </c>
      <c r="Q88" s="98">
        <v>2320.8087611597398</v>
      </c>
      <c r="R88" s="98">
        <v>2322.0723931505263</v>
      </c>
      <c r="S88" s="98">
        <v>2274.6028232495087</v>
      </c>
      <c r="T88" s="98">
        <v>2189.3247384063902</v>
      </c>
      <c r="U88" s="98">
        <v>2099.5013698087246</v>
      </c>
      <c r="V88" s="98">
        <v>1961.5981208114599</v>
      </c>
      <c r="W88" s="98">
        <v>2021.3282602648037</v>
      </c>
      <c r="DA88" s="63" t="s">
        <v>2324</v>
      </c>
    </row>
    <row r="89" spans="1:105" ht="12" customHeight="1" x14ac:dyDescent="0.25">
      <c r="A89" s="97" t="s">
        <v>131</v>
      </c>
      <c r="B89" s="98">
        <v>2276.363452839556</v>
      </c>
      <c r="C89" s="98">
        <v>2367.2775991575782</v>
      </c>
      <c r="D89" s="98">
        <v>2161.3124844737322</v>
      </c>
      <c r="E89" s="98">
        <v>2430.0678569314641</v>
      </c>
      <c r="F89" s="98">
        <v>2506.7818613952545</v>
      </c>
      <c r="G89" s="98">
        <v>2341.3325356181749</v>
      </c>
      <c r="H89" s="98">
        <v>2360.9706347506954</v>
      </c>
      <c r="I89" s="98">
        <v>2256.4117796241558</v>
      </c>
      <c r="J89" s="98">
        <v>2197.9698544873841</v>
      </c>
      <c r="K89" s="98">
        <v>2159.572527799713</v>
      </c>
      <c r="L89" s="98">
        <v>2049.6434125126111</v>
      </c>
      <c r="M89" s="98">
        <v>2089.5278072429387</v>
      </c>
      <c r="N89" s="98">
        <v>2016.5896298502346</v>
      </c>
      <c r="O89" s="98">
        <v>2023.8993371200474</v>
      </c>
      <c r="P89" s="98">
        <v>1917.5139075829393</v>
      </c>
      <c r="Q89" s="98">
        <v>1939.090403337113</v>
      </c>
      <c r="R89" s="98">
        <v>1946.9456240897837</v>
      </c>
      <c r="S89" s="98">
        <v>1925.8155716241101</v>
      </c>
      <c r="T89" s="98">
        <v>1873.4473634752492</v>
      </c>
      <c r="U89" s="98">
        <v>1806.4823654276181</v>
      </c>
      <c r="V89" s="98">
        <v>1706.601561292337</v>
      </c>
      <c r="W89" s="98">
        <v>1786.986883779932</v>
      </c>
      <c r="DA89" s="63" t="s">
        <v>2325</v>
      </c>
    </row>
    <row r="90" spans="1:105" ht="12" customHeight="1" x14ac:dyDescent="0.25">
      <c r="A90" s="100" t="s">
        <v>204</v>
      </c>
      <c r="B90" s="101">
        <v>1168.5267862716926</v>
      </c>
      <c r="C90" s="101">
        <v>1171.4050782414974</v>
      </c>
      <c r="D90" s="101">
        <v>1162.8786985344404</v>
      </c>
      <c r="E90" s="101">
        <v>1520.4673332279613</v>
      </c>
      <c r="F90" s="101">
        <v>1618.1140819198959</v>
      </c>
      <c r="G90" s="101">
        <v>1340.6440450511411</v>
      </c>
      <c r="H90" s="101">
        <v>1367.1794318710847</v>
      </c>
      <c r="I90" s="101">
        <v>1096.8751894960492</v>
      </c>
      <c r="J90" s="101">
        <v>1069.5355275192121</v>
      </c>
      <c r="K90" s="101">
        <v>992.88428593310982</v>
      </c>
      <c r="L90" s="101">
        <v>898.8477040348165</v>
      </c>
      <c r="M90" s="101">
        <v>916.46463279248871</v>
      </c>
      <c r="N90" s="101">
        <v>856.88451734408613</v>
      </c>
      <c r="O90" s="101">
        <v>849.03215583134352</v>
      </c>
      <c r="P90" s="101">
        <v>836.02169275756</v>
      </c>
      <c r="Q90" s="101">
        <v>833.98944984641798</v>
      </c>
      <c r="R90" s="101">
        <v>820.96299551185086</v>
      </c>
      <c r="S90" s="101">
        <v>812.60751803903486</v>
      </c>
      <c r="T90" s="101">
        <v>795.14308681268869</v>
      </c>
      <c r="U90" s="101">
        <v>724.43037195314241</v>
      </c>
      <c r="V90" s="101">
        <v>680.06660419841637</v>
      </c>
      <c r="W90" s="101">
        <v>732.02804799333944</v>
      </c>
      <c r="DA90" s="131" t="s">
        <v>2326</v>
      </c>
    </row>
    <row r="91" spans="1:105" ht="12" customHeight="1" x14ac:dyDescent="0.25">
      <c r="A91" s="103" t="s">
        <v>52</v>
      </c>
      <c r="B91" s="104">
        <v>1107.8366665678634</v>
      </c>
      <c r="C91" s="104">
        <v>1195.8725209160807</v>
      </c>
      <c r="D91" s="104">
        <v>998.43378593929174</v>
      </c>
      <c r="E91" s="104">
        <v>909.60052370350309</v>
      </c>
      <c r="F91" s="104">
        <v>888.66777947535843</v>
      </c>
      <c r="G91" s="104">
        <v>1000.6884905670338</v>
      </c>
      <c r="H91" s="104">
        <v>993.79120287961086</v>
      </c>
      <c r="I91" s="104">
        <v>1159.5365901281061</v>
      </c>
      <c r="J91" s="104">
        <v>1128.4343269681713</v>
      </c>
      <c r="K91" s="104">
        <v>1166.6882418666032</v>
      </c>
      <c r="L91" s="104">
        <v>1150.7957084777945</v>
      </c>
      <c r="M91" s="104">
        <v>1173.0631744504499</v>
      </c>
      <c r="N91" s="104">
        <v>1159.7051125061482</v>
      </c>
      <c r="O91" s="104">
        <v>1174.8671812887039</v>
      </c>
      <c r="P91" s="104">
        <v>1081.4922148253791</v>
      </c>
      <c r="Q91" s="104">
        <v>1105.1009534906952</v>
      </c>
      <c r="R91" s="104">
        <v>1125.9826285779329</v>
      </c>
      <c r="S91" s="104">
        <v>1113.2080535850755</v>
      </c>
      <c r="T91" s="104">
        <v>1078.3042766625601</v>
      </c>
      <c r="U91" s="104">
        <v>1082.0519934744755</v>
      </c>
      <c r="V91" s="104">
        <v>1026.5349570939209</v>
      </c>
      <c r="W91" s="104">
        <v>1054.9588357865923</v>
      </c>
      <c r="DA91" s="132" t="s">
        <v>2327</v>
      </c>
    </row>
    <row r="92" spans="1:105" ht="12" customHeight="1" x14ac:dyDescent="0.25">
      <c r="A92" s="106" t="s">
        <v>124</v>
      </c>
      <c r="B92" s="101">
        <v>2706.8641924828821</v>
      </c>
      <c r="C92" s="101">
        <v>2413.6727298416495</v>
      </c>
      <c r="D92" s="101">
        <v>3094.2080288753773</v>
      </c>
      <c r="E92" s="101">
        <v>2893.2679896203217</v>
      </c>
      <c r="F92" s="101">
        <v>2842.8283333963241</v>
      </c>
      <c r="G92" s="101">
        <v>3105.479525261047</v>
      </c>
      <c r="H92" s="101">
        <v>2697.2881626949838</v>
      </c>
      <c r="I92" s="101">
        <v>2789.6045812822317</v>
      </c>
      <c r="J92" s="101">
        <v>3098.2976852604452</v>
      </c>
      <c r="K92" s="101">
        <v>2847.2450526539419</v>
      </c>
      <c r="L92" s="101">
        <v>2748.9418609527934</v>
      </c>
      <c r="M92" s="101">
        <v>3364.7115211610012</v>
      </c>
      <c r="N92" s="101">
        <v>2990.3649907749405</v>
      </c>
      <c r="O92" s="101">
        <v>2426.8241820221438</v>
      </c>
      <c r="P92" s="101">
        <v>1900.9761187378422</v>
      </c>
      <c r="Q92" s="101">
        <v>2900.7165680462299</v>
      </c>
      <c r="R92" s="101">
        <v>2488.6057567583384</v>
      </c>
      <c r="S92" s="101">
        <v>2644.6097806153844</v>
      </c>
      <c r="T92" s="101">
        <v>2456.1736057275107</v>
      </c>
      <c r="U92" s="101">
        <v>2540.7978611545741</v>
      </c>
      <c r="V92" s="101">
        <v>1640.5970574410287</v>
      </c>
      <c r="W92" s="101">
        <v>2323.5765475785715</v>
      </c>
      <c r="DA92" s="131" t="s">
        <v>2328</v>
      </c>
    </row>
    <row r="93" spans="1:105" ht="12" customHeight="1" x14ac:dyDescent="0.25">
      <c r="A93" s="107" t="s">
        <v>123</v>
      </c>
      <c r="B93" s="104">
        <v>1963.8957884963461</v>
      </c>
      <c r="C93" s="104">
        <v>1749.8027335241338</v>
      </c>
      <c r="D93" s="104">
        <v>2296.9893998181665</v>
      </c>
      <c r="E93" s="104">
        <v>2258.1103946479898</v>
      </c>
      <c r="F93" s="104">
        <v>2253.668274757576</v>
      </c>
      <c r="G93" s="104">
        <v>2392.2808565472151</v>
      </c>
      <c r="H93" s="104">
        <v>2104.535766906949</v>
      </c>
      <c r="I93" s="104">
        <v>2097.6737649997663</v>
      </c>
      <c r="J93" s="104">
        <v>2339.3384986616825</v>
      </c>
      <c r="K93" s="104">
        <v>2140.0378337911948</v>
      </c>
      <c r="L93" s="104">
        <v>2057.9189138565553</v>
      </c>
      <c r="M93" s="104">
        <v>2535.9961437431984</v>
      </c>
      <c r="N93" s="104">
        <v>2260.5152956709285</v>
      </c>
      <c r="O93" s="104">
        <v>1856.6302101187516</v>
      </c>
      <c r="P93" s="104">
        <v>1497.3877126969837</v>
      </c>
      <c r="Q93" s="104">
        <v>2295.2611143915628</v>
      </c>
      <c r="R93" s="104">
        <v>1996.8821025473255</v>
      </c>
      <c r="S93" s="104">
        <v>2147.8342804102158</v>
      </c>
      <c r="T93" s="104">
        <v>2023.6782654273522</v>
      </c>
      <c r="U93" s="104">
        <v>2101.5430185433356</v>
      </c>
      <c r="V93" s="104">
        <v>1379.1128825129294</v>
      </c>
      <c r="W93" s="104">
        <v>1999.385425374534</v>
      </c>
      <c r="DA93" s="132" t="s">
        <v>2329</v>
      </c>
    </row>
    <row r="94" spans="1:105" ht="12" customHeight="1" x14ac:dyDescent="0.25">
      <c r="A94" s="108" t="s">
        <v>50</v>
      </c>
      <c r="B94" s="98">
        <v>921.96601543610802</v>
      </c>
      <c r="C94" s="98">
        <v>803.20040701457242</v>
      </c>
      <c r="D94" s="98">
        <v>1154.6831936213166</v>
      </c>
      <c r="E94" s="98">
        <v>1337.5468940920832</v>
      </c>
      <c r="F94" s="98">
        <v>1384.653475255044</v>
      </c>
      <c r="G94" s="98">
        <v>1324.1965269856009</v>
      </c>
      <c r="H94" s="98">
        <v>1185.0434678349716</v>
      </c>
      <c r="I94" s="98">
        <v>1013.0221751102154</v>
      </c>
      <c r="J94" s="98">
        <v>1143.3801697102592</v>
      </c>
      <c r="K94" s="98">
        <v>1014.6349643549404</v>
      </c>
      <c r="L94" s="98">
        <v>946.24442350356662</v>
      </c>
      <c r="M94" s="98">
        <v>1192.3017396615166</v>
      </c>
      <c r="N94" s="98">
        <v>1045.8277136987977</v>
      </c>
      <c r="O94" s="98">
        <v>853.91583941765646</v>
      </c>
      <c r="P94" s="98">
        <v>714.31227392929804</v>
      </c>
      <c r="Q94" s="98">
        <v>1054.2544508381077</v>
      </c>
      <c r="R94" s="98">
        <v>886.50497740993603</v>
      </c>
      <c r="S94" s="98">
        <v>934.82548546274813</v>
      </c>
      <c r="T94" s="98">
        <v>873.46604829665955</v>
      </c>
      <c r="U94" s="98">
        <v>850.31418437822367</v>
      </c>
      <c r="V94" s="98">
        <v>558.36505090296771</v>
      </c>
      <c r="W94" s="98">
        <v>841.23543562772045</v>
      </c>
      <c r="DA94" s="63" t="s">
        <v>2330</v>
      </c>
    </row>
    <row r="95" spans="1:105" ht="12" customHeight="1" x14ac:dyDescent="0.25">
      <c r="A95" s="108" t="s">
        <v>52</v>
      </c>
      <c r="B95" s="98">
        <v>1041.9297730602379</v>
      </c>
      <c r="C95" s="98">
        <v>946.60232650956152</v>
      </c>
      <c r="D95" s="98">
        <v>1142.3062061968501</v>
      </c>
      <c r="E95" s="98">
        <v>920.56350055590656</v>
      </c>
      <c r="F95" s="98">
        <v>869.01479950253156</v>
      </c>
      <c r="G95" s="98">
        <v>1068.0843295616141</v>
      </c>
      <c r="H95" s="98">
        <v>919.49229907197719</v>
      </c>
      <c r="I95" s="98">
        <v>1084.6515898895509</v>
      </c>
      <c r="J95" s="98">
        <v>1195.958328951423</v>
      </c>
      <c r="K95" s="98">
        <v>1125.4028694362544</v>
      </c>
      <c r="L95" s="98">
        <v>1111.6744903529889</v>
      </c>
      <c r="M95" s="98">
        <v>1343.6944040816823</v>
      </c>
      <c r="N95" s="98">
        <v>1214.6875819721308</v>
      </c>
      <c r="O95" s="98">
        <v>1002.7143707010953</v>
      </c>
      <c r="P95" s="98">
        <v>783.0754387676858</v>
      </c>
      <c r="Q95" s="98">
        <v>1241.0066635534552</v>
      </c>
      <c r="R95" s="98">
        <v>1110.3771251373894</v>
      </c>
      <c r="S95" s="98">
        <v>1213.0087949474678</v>
      </c>
      <c r="T95" s="98">
        <v>1150.212217130693</v>
      </c>
      <c r="U95" s="98">
        <v>1251.2288341651117</v>
      </c>
      <c r="V95" s="98">
        <v>820.74783160996185</v>
      </c>
      <c r="W95" s="98">
        <v>1158.1499897468134</v>
      </c>
      <c r="DA95" s="63" t="s">
        <v>2331</v>
      </c>
    </row>
    <row r="96" spans="1:105" ht="12" customHeight="1" x14ac:dyDescent="0.25">
      <c r="A96" s="106" t="s">
        <v>122</v>
      </c>
      <c r="B96" s="101">
        <v>2340.8641004775809</v>
      </c>
      <c r="C96" s="101">
        <v>2251.7433747171362</v>
      </c>
      <c r="D96" s="101">
        <v>2386.3623083053835</v>
      </c>
      <c r="E96" s="101">
        <v>2663.9777829050331</v>
      </c>
      <c r="F96" s="101">
        <v>2752.5803357277587</v>
      </c>
      <c r="G96" s="101">
        <v>2528.2025143745627</v>
      </c>
      <c r="H96" s="101">
        <v>2683.7300356731866</v>
      </c>
      <c r="I96" s="101">
        <v>2507.7454231889001</v>
      </c>
      <c r="J96" s="101">
        <v>2694.4630188537235</v>
      </c>
      <c r="K96" s="101">
        <v>2681.1842437760247</v>
      </c>
      <c r="L96" s="101">
        <v>2574.6999361619955</v>
      </c>
      <c r="M96" s="101">
        <v>2620.1526659450342</v>
      </c>
      <c r="N96" s="101">
        <v>2526.4113850921381</v>
      </c>
      <c r="O96" s="101">
        <v>2493.1720074717123</v>
      </c>
      <c r="P96" s="101">
        <v>2471.9485015096188</v>
      </c>
      <c r="Q96" s="101">
        <v>2435.6526878749728</v>
      </c>
      <c r="R96" s="101">
        <v>2378.7516511387967</v>
      </c>
      <c r="S96" s="101">
        <v>2368.2310117127149</v>
      </c>
      <c r="T96" s="101">
        <v>2320.21303900066</v>
      </c>
      <c r="U96" s="101">
        <v>2210.7796870489733</v>
      </c>
      <c r="V96" s="101">
        <v>2111.4287389873666</v>
      </c>
      <c r="W96" s="101">
        <v>2109.9166404186185</v>
      </c>
      <c r="DA96" s="131" t="s">
        <v>2332</v>
      </c>
    </row>
    <row r="97" spans="1:105" ht="12" customHeight="1" x14ac:dyDescent="0.25">
      <c r="A97" s="107" t="s">
        <v>121</v>
      </c>
      <c r="B97" s="104">
        <v>1806.3198306930642</v>
      </c>
      <c r="C97" s="104">
        <v>1736.1879916846892</v>
      </c>
      <c r="D97" s="104">
        <v>1878.2177744984763</v>
      </c>
      <c r="E97" s="104">
        <v>2181.4982346389384</v>
      </c>
      <c r="F97" s="104">
        <v>2283.4429017060361</v>
      </c>
      <c r="G97" s="104">
        <v>2055.8189036900376</v>
      </c>
      <c r="H97" s="104">
        <v>2202.077352909012</v>
      </c>
      <c r="I97" s="104">
        <v>2000.5741374480051</v>
      </c>
      <c r="J97" s="104">
        <v>2156.1233649996943</v>
      </c>
      <c r="K97" s="104">
        <v>2136.7124355730584</v>
      </c>
      <c r="L97" s="104">
        <v>2045.3196305564845</v>
      </c>
      <c r="M97" s="104">
        <v>2091.2297375576659</v>
      </c>
      <c r="N97" s="104">
        <v>2017.348231198381</v>
      </c>
      <c r="O97" s="104">
        <v>2000.2413314715907</v>
      </c>
      <c r="P97" s="104">
        <v>2007.1405562715449</v>
      </c>
      <c r="Q97" s="104">
        <v>1987.665095452091</v>
      </c>
      <c r="R97" s="104">
        <v>1947.0297736567743</v>
      </c>
      <c r="S97" s="104">
        <v>1950.1945460674176</v>
      </c>
      <c r="T97" s="104">
        <v>1927.6071586355226</v>
      </c>
      <c r="U97" s="104">
        <v>1841.1997440141292</v>
      </c>
      <c r="V97" s="104">
        <v>1773.488439972223</v>
      </c>
      <c r="W97" s="104">
        <v>1792.4700164180674</v>
      </c>
      <c r="DA97" s="132" t="s">
        <v>2333</v>
      </c>
    </row>
    <row r="98" spans="1:105" ht="12" customHeight="1" x14ac:dyDescent="0.25">
      <c r="A98" s="108" t="s">
        <v>53</v>
      </c>
      <c r="B98" s="98">
        <v>795.98589481045065</v>
      </c>
      <c r="C98" s="98">
        <v>747.07372037511152</v>
      </c>
      <c r="D98" s="98">
        <v>888.97117409272551</v>
      </c>
      <c r="E98" s="98">
        <v>1230.4700961990325</v>
      </c>
      <c r="F98" s="98">
        <v>1338.7856193185046</v>
      </c>
      <c r="G98" s="98">
        <v>1078.4179873333301</v>
      </c>
      <c r="H98" s="98">
        <v>1176.9545496445794</v>
      </c>
      <c r="I98" s="98">
        <v>910.23075910776367</v>
      </c>
      <c r="J98" s="98">
        <v>995.34668209731603</v>
      </c>
      <c r="K98" s="98">
        <v>960.14314027170724</v>
      </c>
      <c r="L98" s="98">
        <v>891.80256863890622</v>
      </c>
      <c r="M98" s="98">
        <v>931.06470215390232</v>
      </c>
      <c r="N98" s="98">
        <v>883.37663221169942</v>
      </c>
      <c r="O98" s="98">
        <v>870.91189108614981</v>
      </c>
      <c r="P98" s="98">
        <v>906.20765969548859</v>
      </c>
      <c r="Q98" s="98">
        <v>882.79509639522462</v>
      </c>
      <c r="R98" s="98">
        <v>846.44422380781987</v>
      </c>
      <c r="S98" s="98">
        <v>845.47698016268714</v>
      </c>
      <c r="T98" s="98">
        <v>838.03302852308855</v>
      </c>
      <c r="U98" s="98">
        <v>753.45965363149912</v>
      </c>
      <c r="V98" s="98">
        <v>721.57593401176416</v>
      </c>
      <c r="W98" s="98">
        <v>755.98105942508175</v>
      </c>
      <c r="DA98" s="63" t="s">
        <v>2334</v>
      </c>
    </row>
    <row r="99" spans="1:105" ht="12" customHeight="1" x14ac:dyDescent="0.25">
      <c r="A99" s="108" t="s">
        <v>52</v>
      </c>
      <c r="B99" s="98">
        <v>1010.3339358826133</v>
      </c>
      <c r="C99" s="98">
        <v>989.11427130957793</v>
      </c>
      <c r="D99" s="98">
        <v>989.24660040575054</v>
      </c>
      <c r="E99" s="98">
        <v>951.028138439906</v>
      </c>
      <c r="F99" s="98">
        <v>944.65728238753115</v>
      </c>
      <c r="G99" s="98">
        <v>977.40091635670797</v>
      </c>
      <c r="H99" s="98">
        <v>1025.1228032644331</v>
      </c>
      <c r="I99" s="98">
        <v>1090.3433783402413</v>
      </c>
      <c r="J99" s="98">
        <v>1160.7766829023785</v>
      </c>
      <c r="K99" s="98">
        <v>1176.5692953013508</v>
      </c>
      <c r="L99" s="98">
        <v>1153.5170619175785</v>
      </c>
      <c r="M99" s="98">
        <v>1160.1650354037633</v>
      </c>
      <c r="N99" s="98">
        <v>1133.9715989866818</v>
      </c>
      <c r="O99" s="98">
        <v>1129.3294403854411</v>
      </c>
      <c r="P99" s="98">
        <v>1100.9328965760565</v>
      </c>
      <c r="Q99" s="98">
        <v>1104.8699990568664</v>
      </c>
      <c r="R99" s="98">
        <v>1100.5855498489545</v>
      </c>
      <c r="S99" s="98">
        <v>1104.7175659047305</v>
      </c>
      <c r="T99" s="98">
        <v>1089.5741301124342</v>
      </c>
      <c r="U99" s="98">
        <v>1087.7400903826301</v>
      </c>
      <c r="V99" s="98">
        <v>1051.9125059604589</v>
      </c>
      <c r="W99" s="98">
        <v>1036.4889569929858</v>
      </c>
      <c r="DA99" s="63" t="s">
        <v>2335</v>
      </c>
    </row>
    <row r="100" spans="1:105" ht="12" customHeight="1" x14ac:dyDescent="0.25">
      <c r="A100" s="121" t="s">
        <v>54</v>
      </c>
      <c r="B100" s="122">
        <v>851.47786236536774</v>
      </c>
      <c r="C100" s="122">
        <v>971.47388490675269</v>
      </c>
      <c r="D100" s="122">
        <v>925.29885563172138</v>
      </c>
      <c r="E100" s="122">
        <v>1043.5599559284838</v>
      </c>
      <c r="F100" s="122">
        <v>953.52572120261107</v>
      </c>
      <c r="G100" s="122">
        <v>987.33749760083413</v>
      </c>
      <c r="H100" s="122">
        <v>891.79886989178613</v>
      </c>
      <c r="I100" s="122">
        <v>892.96167022551367</v>
      </c>
      <c r="J100" s="122">
        <v>894.31079791490322</v>
      </c>
      <c r="K100" s="122">
        <v>720.4702736027516</v>
      </c>
      <c r="L100" s="122">
        <v>659.17351673975224</v>
      </c>
      <c r="M100" s="122">
        <v>658.99585829381829</v>
      </c>
      <c r="N100" s="122">
        <v>643.00756703178934</v>
      </c>
      <c r="O100" s="122">
        <v>639.93460950639439</v>
      </c>
      <c r="P100" s="122">
        <v>644.18659855577994</v>
      </c>
      <c r="Q100" s="122">
        <v>646.20359530606231</v>
      </c>
      <c r="R100" s="122">
        <v>643.13682307954855</v>
      </c>
      <c r="S100" s="122">
        <v>643.8573012736382</v>
      </c>
      <c r="T100" s="122">
        <v>635.14266437188826</v>
      </c>
      <c r="U100" s="122">
        <v>623.55406887037111</v>
      </c>
      <c r="V100" s="122">
        <v>807.1995709951392</v>
      </c>
      <c r="W100" s="122">
        <v>750.77051529391315</v>
      </c>
      <c r="DA100" s="130" t="s">
        <v>2336</v>
      </c>
    </row>
    <row r="101" spans="1:105" ht="12" customHeight="1" x14ac:dyDescent="0.25">
      <c r="A101" s="97" t="s">
        <v>207</v>
      </c>
      <c r="B101" s="98">
        <v>1068.8556212556609</v>
      </c>
      <c r="C101" s="98">
        <v>1333.8679818015739</v>
      </c>
      <c r="D101" s="98">
        <v>1051.0478327268872</v>
      </c>
      <c r="E101" s="98">
        <v>1181.7144832257486</v>
      </c>
      <c r="F101" s="98">
        <v>1065.6875821336864</v>
      </c>
      <c r="G101" s="98">
        <v>1168.5765555784767</v>
      </c>
      <c r="H101" s="98">
        <v>1011.3324220085144</v>
      </c>
      <c r="I101" s="98">
        <v>1098.5095939721073</v>
      </c>
      <c r="J101" s="98">
        <v>1041.9840113678483</v>
      </c>
      <c r="K101" s="98">
        <v>836.18982480009674</v>
      </c>
      <c r="L101" s="98">
        <v>779.28017592750598</v>
      </c>
      <c r="M101" s="98">
        <v>767.25761939044969</v>
      </c>
      <c r="N101" s="98">
        <v>761.30156736127321</v>
      </c>
      <c r="O101" s="98">
        <v>762.99543130107486</v>
      </c>
      <c r="P101" s="98">
        <v>768.14971474823267</v>
      </c>
      <c r="Q101" s="98">
        <v>771.62042874299993</v>
      </c>
      <c r="R101" s="98">
        <v>776.40980705898414</v>
      </c>
      <c r="S101" s="98">
        <v>779.23163762598369</v>
      </c>
      <c r="T101" s="98">
        <v>770.16230216342876</v>
      </c>
      <c r="U101" s="98">
        <v>754.73006776731188</v>
      </c>
      <c r="V101" s="98">
        <v>1017.2269504188915</v>
      </c>
      <c r="W101" s="98">
        <v>929.16475367483758</v>
      </c>
      <c r="DA101" s="63" t="s">
        <v>2337</v>
      </c>
    </row>
    <row r="102" spans="1:105" ht="12" customHeight="1" x14ac:dyDescent="0.25">
      <c r="A102" s="97" t="s">
        <v>50</v>
      </c>
      <c r="B102" s="98">
        <v>949.96162038814271</v>
      </c>
      <c r="C102" s="98">
        <v>992.46693559870221</v>
      </c>
      <c r="D102" s="98">
        <v>1264.3809422699983</v>
      </c>
      <c r="E102" s="98">
        <v>989.50038256573225</v>
      </c>
      <c r="F102" s="98">
        <v>963.8323551057681</v>
      </c>
      <c r="G102" s="98">
        <v>1130.9642367051056</v>
      </c>
      <c r="H102" s="98">
        <v>979.47700980532511</v>
      </c>
      <c r="I102" s="98">
        <v>933.47519017954676</v>
      </c>
      <c r="J102" s="98">
        <v>847.7771349994448</v>
      </c>
      <c r="K102" s="98">
        <v>830.79224321997845</v>
      </c>
      <c r="L102" s="98">
        <v>743.72757911879319</v>
      </c>
      <c r="M102" s="98">
        <v>713.75364201018454</v>
      </c>
      <c r="N102" s="98">
        <v>707.74243153070643</v>
      </c>
      <c r="O102" s="98">
        <v>708.85571635640088</v>
      </c>
      <c r="P102" s="98">
        <v>715.06693371359279</v>
      </c>
      <c r="Q102" s="98">
        <v>718.10951073933893</v>
      </c>
      <c r="R102" s="98">
        <v>722.12902191984301</v>
      </c>
      <c r="S102" s="98">
        <v>724.94079367505549</v>
      </c>
      <c r="T102" s="98">
        <v>717.7514900418787</v>
      </c>
      <c r="U102" s="98">
        <v>706.05835523216035</v>
      </c>
      <c r="V102" s="98">
        <v>948.81008965097908</v>
      </c>
      <c r="W102" s="98">
        <v>862.23579373951929</v>
      </c>
      <c r="DA102" s="63" t="s">
        <v>2338</v>
      </c>
    </row>
    <row r="103" spans="1:105" ht="12" customHeight="1" x14ac:dyDescent="0.25">
      <c r="A103" s="109" t="s">
        <v>120</v>
      </c>
      <c r="B103" s="33">
        <v>669.81821739097268</v>
      </c>
      <c r="C103" s="33">
        <v>779.45026770380105</v>
      </c>
      <c r="D103" s="33">
        <v>631.34926006798753</v>
      </c>
      <c r="E103" s="33">
        <v>1007.9079296412392</v>
      </c>
      <c r="F103" s="33">
        <v>891.35674364741089</v>
      </c>
      <c r="G103" s="33">
        <v>810.20217940329132</v>
      </c>
      <c r="H103" s="33">
        <v>784.03570918196033</v>
      </c>
      <c r="I103" s="33">
        <v>767.52079710858936</v>
      </c>
      <c r="J103" s="33">
        <v>846.64512840702128</v>
      </c>
      <c r="K103" s="33">
        <v>584.66567327458563</v>
      </c>
      <c r="L103" s="33">
        <v>539.63976178848873</v>
      </c>
      <c r="M103" s="33">
        <v>569.21637230613112</v>
      </c>
      <c r="N103" s="33">
        <v>551.19777135793265</v>
      </c>
      <c r="O103" s="33">
        <v>551.47914347099072</v>
      </c>
      <c r="P103" s="33">
        <v>559.57925537298217</v>
      </c>
      <c r="Q103" s="33">
        <v>567.13521793643349</v>
      </c>
      <c r="R103" s="33">
        <v>561.97871634979799</v>
      </c>
      <c r="S103" s="33">
        <v>563.11525711180627</v>
      </c>
      <c r="T103" s="33">
        <v>555.3547900581375</v>
      </c>
      <c r="U103" s="33">
        <v>548.01302105157458</v>
      </c>
      <c r="V103" s="33">
        <v>681.66988239789214</v>
      </c>
      <c r="W103" s="33">
        <v>649.59064193177039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12291.506276509677</v>
      </c>
      <c r="C124" s="117">
        <f t="shared" si="42"/>
        <v>13437.711898660911</v>
      </c>
      <c r="D124" s="117">
        <f t="shared" si="42"/>
        <v>12972.397380753378</v>
      </c>
      <c r="E124" s="117">
        <f t="shared" si="42"/>
        <v>13773.933637232389</v>
      </c>
      <c r="F124" s="117">
        <f t="shared" si="42"/>
        <v>14419.074896972186</v>
      </c>
      <c r="G124" s="117">
        <f t="shared" si="42"/>
        <v>14751.903503894524</v>
      </c>
      <c r="H124" s="117">
        <f t="shared" si="42"/>
        <v>13793.71009527459</v>
      </c>
      <c r="I124" s="117">
        <f t="shared" si="42"/>
        <v>12999.257927778614</v>
      </c>
      <c r="J124" s="117">
        <f t="shared" si="42"/>
        <v>13882.758776990793</v>
      </c>
      <c r="K124" s="117">
        <f t="shared" si="42"/>
        <v>13321.778970461548</v>
      </c>
      <c r="L124" s="117">
        <f t="shared" si="42"/>
        <v>13994.717909901645</v>
      </c>
      <c r="M124" s="117">
        <f t="shared" si="42"/>
        <v>12940.399389761818</v>
      </c>
      <c r="N124" s="117">
        <f t="shared" si="42"/>
        <v>12391.167810497544</v>
      </c>
      <c r="O124" s="117">
        <f t="shared" si="42"/>
        <v>12572.864923306257</v>
      </c>
      <c r="P124" s="117">
        <f t="shared" si="42"/>
        <v>10496.099072929754</v>
      </c>
      <c r="Q124" s="117">
        <f t="shared" si="42"/>
        <v>11848.546683824083</v>
      </c>
      <c r="R124" s="117">
        <f t="shared" ref="R124:V124" si="43">R125+R128+R130+R139</f>
        <v>12334.938762441358</v>
      </c>
      <c r="S124" s="117">
        <f t="shared" si="43"/>
        <v>11830.75360036048</v>
      </c>
      <c r="T124" s="117">
        <f t="shared" si="43"/>
        <v>11114.42089340223</v>
      </c>
      <c r="U124" s="117">
        <f t="shared" si="43"/>
        <v>10894.265821374192</v>
      </c>
      <c r="V124" s="117">
        <f t="shared" si="43"/>
        <v>11165.263657595053</v>
      </c>
      <c r="W124" s="117">
        <f t="shared" ref="W124" si="44">W125+W128+W130+W139</f>
        <v>12117.564814757987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9483.6086059747322</v>
      </c>
      <c r="C125" s="122">
        <f t="shared" si="45"/>
        <v>10615.62497144143</v>
      </c>
      <c r="D125" s="122">
        <f t="shared" si="45"/>
        <v>9991.5541582322257</v>
      </c>
      <c r="E125" s="122">
        <f t="shared" si="45"/>
        <v>10541.754658489705</v>
      </c>
      <c r="F125" s="122">
        <f t="shared" si="45"/>
        <v>11086.427179800321</v>
      </c>
      <c r="G125" s="122">
        <f t="shared" si="45"/>
        <v>11633.896072368379</v>
      </c>
      <c r="H125" s="122">
        <f t="shared" si="45"/>
        <v>10550.776430791862</v>
      </c>
      <c r="I125" s="122">
        <f t="shared" si="45"/>
        <v>10025.187668471177</v>
      </c>
      <c r="J125" s="122">
        <f t="shared" si="45"/>
        <v>10717.291638232289</v>
      </c>
      <c r="K125" s="122">
        <f t="shared" si="45"/>
        <v>10309.968459389123</v>
      </c>
      <c r="L125" s="122">
        <f t="shared" si="45"/>
        <v>11059.974891191272</v>
      </c>
      <c r="M125" s="122">
        <f t="shared" si="45"/>
        <v>10057.307919202136</v>
      </c>
      <c r="N125" s="122">
        <f t="shared" si="45"/>
        <v>9622.7280203069458</v>
      </c>
      <c r="O125" s="122">
        <f t="shared" si="45"/>
        <v>9774.2166975444998</v>
      </c>
      <c r="P125" s="122">
        <f t="shared" si="45"/>
        <v>7708.4719395213133</v>
      </c>
      <c r="Q125" s="122">
        <f t="shared" si="45"/>
        <v>9108.0924055324031</v>
      </c>
      <c r="R125" s="122">
        <f t="shared" ref="R125:V125" si="46">SUM(R126:R127)</f>
        <v>9672.8636323926894</v>
      </c>
      <c r="S125" s="122">
        <f t="shared" si="46"/>
        <v>9153.0295335531937</v>
      </c>
      <c r="T125" s="122">
        <f t="shared" si="46"/>
        <v>8490.4343420889982</v>
      </c>
      <c r="U125" s="122">
        <f t="shared" si="46"/>
        <v>8258.0189995961646</v>
      </c>
      <c r="V125" s="122">
        <f t="shared" si="46"/>
        <v>8520.940393816556</v>
      </c>
      <c r="W125" s="122">
        <f t="shared" ref="W125" si="47">SUM(W126:W127)</f>
        <v>9456.0635609341316</v>
      </c>
      <c r="DA125" s="130" t="s">
        <v>2359</v>
      </c>
    </row>
    <row r="126" spans="1:105" ht="12" customHeight="1" x14ac:dyDescent="0.25">
      <c r="A126" s="97" t="s">
        <v>203</v>
      </c>
      <c r="B126" s="98">
        <v>9447.0935736145584</v>
      </c>
      <c r="C126" s="98">
        <v>10575.774498622341</v>
      </c>
      <c r="D126" s="98">
        <v>9954.4403704666729</v>
      </c>
      <c r="E126" s="98">
        <v>10502.747901677298</v>
      </c>
      <c r="F126" s="98">
        <v>11045.67935153952</v>
      </c>
      <c r="G126" s="98">
        <v>11592.613514721497</v>
      </c>
      <c r="H126" s="98">
        <v>10513.4754419285</v>
      </c>
      <c r="I126" s="98">
        <v>9990.8128876457249</v>
      </c>
      <c r="J126" s="98">
        <v>10680.340058797645</v>
      </c>
      <c r="K126" s="98">
        <v>10274.589167311618</v>
      </c>
      <c r="L126" s="98">
        <v>11022.317097184181</v>
      </c>
      <c r="M126" s="98">
        <v>10023.330779913926</v>
      </c>
      <c r="N126" s="98">
        <v>9590.4973388319049</v>
      </c>
      <c r="O126" s="98">
        <v>9741.6326944528955</v>
      </c>
      <c r="P126" s="98">
        <v>7683.1022865299838</v>
      </c>
      <c r="Q126" s="98">
        <v>9078.1171916574222</v>
      </c>
      <c r="R126" s="98">
        <v>9641.0887565541343</v>
      </c>
      <c r="S126" s="98">
        <v>9123.0308148877994</v>
      </c>
      <c r="T126" s="98">
        <v>8462.7440541650249</v>
      </c>
      <c r="U126" s="98">
        <v>8231.1737399670546</v>
      </c>
      <c r="V126" s="98">
        <v>8493.207829692692</v>
      </c>
      <c r="W126" s="98">
        <v>9425.0646114466981</v>
      </c>
      <c r="DA126" s="63" t="s">
        <v>2360</v>
      </c>
    </row>
    <row r="127" spans="1:105" ht="12" customHeight="1" x14ac:dyDescent="0.25">
      <c r="A127" s="97" t="s">
        <v>53</v>
      </c>
      <c r="B127" s="98">
        <v>36.515032360174182</v>
      </c>
      <c r="C127" s="98">
        <v>39.850472819089994</v>
      </c>
      <c r="D127" s="98">
        <v>37.113787765552161</v>
      </c>
      <c r="E127" s="98">
        <v>39.006756812407296</v>
      </c>
      <c r="F127" s="98">
        <v>40.747828260800809</v>
      </c>
      <c r="G127" s="98">
        <v>41.28255764688236</v>
      </c>
      <c r="H127" s="98">
        <v>37.300988863362264</v>
      </c>
      <c r="I127" s="98">
        <v>34.374780825452504</v>
      </c>
      <c r="J127" s="98">
        <v>36.951579434643925</v>
      </c>
      <c r="K127" s="98">
        <v>35.379292077504303</v>
      </c>
      <c r="L127" s="98">
        <v>37.657794007090573</v>
      </c>
      <c r="M127" s="98">
        <v>33.977139288209671</v>
      </c>
      <c r="N127" s="98">
        <v>32.230681475040122</v>
      </c>
      <c r="O127" s="98">
        <v>32.584003091604977</v>
      </c>
      <c r="P127" s="98">
        <v>25.369652991329978</v>
      </c>
      <c r="Q127" s="98">
        <v>29.975213874980433</v>
      </c>
      <c r="R127" s="98">
        <v>31.774875838555538</v>
      </c>
      <c r="S127" s="98">
        <v>29.998718665393774</v>
      </c>
      <c r="T127" s="98">
        <v>27.690287923972555</v>
      </c>
      <c r="U127" s="98">
        <v>26.845259629109812</v>
      </c>
      <c r="V127" s="98">
        <v>27.732564123863746</v>
      </c>
      <c r="W127" s="98">
        <v>30.998949487433201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7.700190670794707</v>
      </c>
      <c r="C128" s="122">
        <f t="shared" si="48"/>
        <v>9.1011652286348212</v>
      </c>
      <c r="D128" s="122">
        <f t="shared" si="48"/>
        <v>10.651476159932077</v>
      </c>
      <c r="E128" s="122">
        <f t="shared" si="48"/>
        <v>23.939006527631964</v>
      </c>
      <c r="F128" s="122">
        <f t="shared" si="48"/>
        <v>13.513646092917211</v>
      </c>
      <c r="G128" s="122">
        <f t="shared" si="48"/>
        <v>16.748197768623498</v>
      </c>
      <c r="H128" s="122">
        <f t="shared" si="48"/>
        <v>24.514047381437862</v>
      </c>
      <c r="I128" s="122">
        <f t="shared" si="48"/>
        <v>27.124531982241631</v>
      </c>
      <c r="J128" s="122">
        <f t="shared" si="48"/>
        <v>31.169551671456098</v>
      </c>
      <c r="K128" s="122">
        <f t="shared" si="48"/>
        <v>34.944607512553461</v>
      </c>
      <c r="L128" s="122">
        <f t="shared" si="48"/>
        <v>44.16744139377883</v>
      </c>
      <c r="M128" s="122">
        <f t="shared" si="48"/>
        <v>47.624834032074567</v>
      </c>
      <c r="N128" s="122">
        <f t="shared" si="48"/>
        <v>83.871092263315035</v>
      </c>
      <c r="O128" s="122">
        <f t="shared" si="48"/>
        <v>78.977368809067869</v>
      </c>
      <c r="P128" s="122">
        <f t="shared" si="48"/>
        <v>30.236302035296443</v>
      </c>
      <c r="Q128" s="122">
        <f t="shared" si="48"/>
        <v>88.651557534214646</v>
      </c>
      <c r="R128" s="122">
        <f t="shared" si="48"/>
        <v>52.923606158901862</v>
      </c>
      <c r="S128" s="122">
        <f t="shared" si="48"/>
        <v>91.148364612217534</v>
      </c>
      <c r="T128" s="122">
        <f t="shared" si="48"/>
        <v>69.473297954570043</v>
      </c>
      <c r="U128" s="122">
        <f t="shared" si="48"/>
        <v>92.598240305151919</v>
      </c>
      <c r="V128" s="122">
        <f t="shared" si="48"/>
        <v>67.879291193782066</v>
      </c>
      <c r="W128" s="122">
        <f t="shared" si="48"/>
        <v>118.05264293368261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7.700190670794707</v>
      </c>
      <c r="C129" s="98">
        <f>IF(RES_hhdet_fec!C129=0,0,RES_hhdet_fec!C129*1000*11630/RES_hhdet_num!C124)</f>
        <v>9.1011652286348212</v>
      </c>
      <c r="D129" s="98">
        <f>IF(RES_hhdet_fec!D129=0,0,RES_hhdet_fec!D129*1000*11630/RES_hhdet_num!D124)</f>
        <v>10.651476159932077</v>
      </c>
      <c r="E129" s="98">
        <f>IF(RES_hhdet_fec!E129=0,0,RES_hhdet_fec!E129*1000*11630/RES_hhdet_num!E124)</f>
        <v>23.939006527631964</v>
      </c>
      <c r="F129" s="98">
        <f>IF(RES_hhdet_fec!F129=0,0,RES_hhdet_fec!F129*1000*11630/RES_hhdet_num!F124)</f>
        <v>13.513646092917211</v>
      </c>
      <c r="G129" s="98">
        <f>IF(RES_hhdet_fec!G129=0,0,RES_hhdet_fec!G129*1000*11630/RES_hhdet_num!G124)</f>
        <v>16.748197768623498</v>
      </c>
      <c r="H129" s="98">
        <f>IF(RES_hhdet_fec!H129=0,0,RES_hhdet_fec!H129*1000*11630/RES_hhdet_num!H124)</f>
        <v>24.514047381437862</v>
      </c>
      <c r="I129" s="98">
        <f>IF(RES_hhdet_fec!I129=0,0,RES_hhdet_fec!I129*1000*11630/RES_hhdet_num!I124)</f>
        <v>27.124531982241631</v>
      </c>
      <c r="J129" s="98">
        <f>IF(RES_hhdet_fec!J129=0,0,RES_hhdet_fec!J129*1000*11630/RES_hhdet_num!J124)</f>
        <v>31.169551671456098</v>
      </c>
      <c r="K129" s="98">
        <f>IF(RES_hhdet_fec!K129=0,0,RES_hhdet_fec!K129*1000*11630/RES_hhdet_num!K124)</f>
        <v>34.944607512553461</v>
      </c>
      <c r="L129" s="98">
        <f>IF(RES_hhdet_fec!L129=0,0,RES_hhdet_fec!L129*1000*11630/RES_hhdet_num!L124)</f>
        <v>44.16744139377883</v>
      </c>
      <c r="M129" s="98">
        <f>IF(RES_hhdet_fec!M129=0,0,RES_hhdet_fec!M129*1000*11630/RES_hhdet_num!M124)</f>
        <v>47.624834032074567</v>
      </c>
      <c r="N129" s="98">
        <f>IF(RES_hhdet_fec!N129=0,0,RES_hhdet_fec!N129*1000*11630/RES_hhdet_num!N124)</f>
        <v>83.871092263315035</v>
      </c>
      <c r="O129" s="98">
        <f>IF(RES_hhdet_fec!O129=0,0,RES_hhdet_fec!O129*1000*11630/RES_hhdet_num!O124)</f>
        <v>78.977368809067869</v>
      </c>
      <c r="P129" s="98">
        <f>IF(RES_hhdet_fec!P129=0,0,RES_hhdet_fec!P129*1000*11630/RES_hhdet_num!P124)</f>
        <v>30.236302035296443</v>
      </c>
      <c r="Q129" s="98">
        <f>IF(RES_hhdet_fec!Q129=0,0,RES_hhdet_fec!Q129*1000*11630/RES_hhdet_num!Q124)</f>
        <v>88.651557534214646</v>
      </c>
      <c r="R129" s="98">
        <f>IF(RES_hhdet_fec!R129=0,0,RES_hhdet_fec!R129*1000*11630/RES_hhdet_num!R124)</f>
        <v>52.923606158901862</v>
      </c>
      <c r="S129" s="98">
        <f>IF(RES_hhdet_fec!S129=0,0,RES_hhdet_fec!S129*1000*11630/RES_hhdet_num!S124)</f>
        <v>91.148364612217534</v>
      </c>
      <c r="T129" s="98">
        <f>IF(RES_hhdet_fec!T129=0,0,RES_hhdet_fec!T129*1000*11630/RES_hhdet_num!T124)</f>
        <v>69.473297954570043</v>
      </c>
      <c r="U129" s="98">
        <f>IF(RES_hhdet_fec!U129=0,0,RES_hhdet_fec!U129*1000*11630/RES_hhdet_num!U124)</f>
        <v>92.598240305151919</v>
      </c>
      <c r="V129" s="98">
        <f>IF(RES_hhdet_fec!V129=0,0,RES_hhdet_fec!V129*1000*11630/RES_hhdet_num!V124)</f>
        <v>67.879291193782066</v>
      </c>
      <c r="W129" s="98">
        <f>IF(RES_hhdet_fec!W129=0,0,RES_hhdet_fec!W129*1000*11630/RES_hhdet_num!W124)</f>
        <v>118.05264293368261</v>
      </c>
      <c r="DA129" s="63" t="s">
        <v>2363</v>
      </c>
    </row>
    <row r="130" spans="1:105" ht="12" customHeight="1" x14ac:dyDescent="0.25">
      <c r="A130" s="121" t="s">
        <v>55</v>
      </c>
      <c r="B130" s="122">
        <v>2011.1724312892959</v>
      </c>
      <c r="C130" s="122">
        <v>1944.1696297232047</v>
      </c>
      <c r="D130" s="122">
        <v>2080.4138627478046</v>
      </c>
      <c r="E130" s="122">
        <v>2207.2926360272895</v>
      </c>
      <c r="F130" s="122">
        <v>2400.7714304638107</v>
      </c>
      <c r="G130" s="122">
        <v>2172.2886709660811</v>
      </c>
      <c r="H130" s="122">
        <v>2364.2029068358393</v>
      </c>
      <c r="I130" s="122">
        <v>2119.5766031645385</v>
      </c>
      <c r="J130" s="122">
        <v>2286.8924051508425</v>
      </c>
      <c r="K130" s="122">
        <v>2294.3398103080376</v>
      </c>
      <c r="L130" s="122">
        <v>2267.5689633325119</v>
      </c>
      <c r="M130" s="122">
        <v>2206.1043054805968</v>
      </c>
      <c r="N130" s="122">
        <v>2069.5622326848729</v>
      </c>
      <c r="O130" s="122">
        <v>2106.1260797076202</v>
      </c>
      <c r="P130" s="122">
        <v>2138.4592978844889</v>
      </c>
      <c r="Q130" s="122">
        <v>2030.3567756180908</v>
      </c>
      <c r="R130" s="122">
        <v>1993.0975391239554</v>
      </c>
      <c r="S130" s="122">
        <v>1971.1159398205875</v>
      </c>
      <c r="T130" s="122">
        <v>1948.2474057089407</v>
      </c>
      <c r="U130" s="122">
        <v>1946.8305090454464</v>
      </c>
      <c r="V130" s="122">
        <v>1811.4606260369776</v>
      </c>
      <c r="W130" s="122">
        <v>1827.5210903078059</v>
      </c>
      <c r="DA130" s="130" t="s">
        <v>2364</v>
      </c>
    </row>
    <row r="131" spans="1:105" ht="12" customHeight="1" x14ac:dyDescent="0.25">
      <c r="A131" s="97" t="s">
        <v>128</v>
      </c>
      <c r="B131" s="98">
        <v>1935.4934031970745</v>
      </c>
      <c r="C131" s="98">
        <v>1875.713866088621</v>
      </c>
      <c r="D131" s="98">
        <v>2012.6407449471619</v>
      </c>
      <c r="E131" s="98">
        <v>2085.069840677038</v>
      </c>
      <c r="F131" s="98">
        <v>2315.2854777433058</v>
      </c>
      <c r="G131" s="98">
        <v>2084.8106381369212</v>
      </c>
      <c r="H131" s="98">
        <v>2288.9960504664186</v>
      </c>
      <c r="I131" s="98">
        <v>2022.2680386917432</v>
      </c>
      <c r="J131" s="98">
        <v>2185.1682067566926</v>
      </c>
      <c r="K131" s="98">
        <v>2207.7815974886657</v>
      </c>
      <c r="L131" s="98">
        <v>2211.4443313930483</v>
      </c>
      <c r="M131" s="98">
        <v>2125.9356633358193</v>
      </c>
      <c r="N131" s="98">
        <v>1996.0290008308591</v>
      </c>
      <c r="O131" s="98">
        <v>2068.4107875887394</v>
      </c>
      <c r="P131" s="98">
        <v>2117.5375236330992</v>
      </c>
      <c r="Q131" s="98">
        <v>1997.4996108525163</v>
      </c>
      <c r="R131" s="98">
        <v>1960.3259839446894</v>
      </c>
      <c r="S131" s="98">
        <v>1936.8378206851685</v>
      </c>
      <c r="T131" s="98">
        <v>1923.2954895050166</v>
      </c>
      <c r="U131" s="98">
        <v>1938.4767303833723</v>
      </c>
      <c r="V131" s="98">
        <v>1806.7403267277211</v>
      </c>
      <c r="W131" s="98">
        <v>1824.6299915569814</v>
      </c>
      <c r="DA131" s="63" t="s">
        <v>2365</v>
      </c>
    </row>
    <row r="132" spans="1:105" ht="12" customHeight="1" x14ac:dyDescent="0.25">
      <c r="A132" s="97" t="s">
        <v>127</v>
      </c>
      <c r="B132" s="98">
        <v>1685.0545721966409</v>
      </c>
      <c r="C132" s="98">
        <v>1632.0114840112869</v>
      </c>
      <c r="D132" s="98">
        <v>1768.8112017090446</v>
      </c>
      <c r="E132" s="98">
        <v>1871.8779000334241</v>
      </c>
      <c r="F132" s="98">
        <v>2090.9001924491381</v>
      </c>
      <c r="G132" s="98">
        <v>1862.7957041418335</v>
      </c>
      <c r="H132" s="98">
        <v>2054.3101692874275</v>
      </c>
      <c r="I132" s="98">
        <v>1791.695595572663</v>
      </c>
      <c r="J132" s="98">
        <v>1945.0209154819308</v>
      </c>
      <c r="K132" s="98">
        <v>1963.4069107325186</v>
      </c>
      <c r="L132" s="98">
        <v>1969.1516487192976</v>
      </c>
      <c r="M132" s="98">
        <v>1904.1012623173901</v>
      </c>
      <c r="N132" s="98">
        <v>1794.8839717692642</v>
      </c>
      <c r="O132" s="98">
        <v>1868.2176371691255</v>
      </c>
      <c r="P132" s="98">
        <v>1920.9660248040234</v>
      </c>
      <c r="Q132" s="98">
        <v>1815.3635363562512</v>
      </c>
      <c r="R132" s="98">
        <v>1786.3018230822015</v>
      </c>
      <c r="S132" s="98">
        <v>1773.8222987023332</v>
      </c>
      <c r="T132" s="98">
        <v>1768.9456058324026</v>
      </c>
      <c r="U132" s="98">
        <v>1784.194550831488</v>
      </c>
      <c r="V132" s="98">
        <v>1671.9223605279915</v>
      </c>
      <c r="W132" s="98">
        <v>1697.44879421208</v>
      </c>
      <c r="DA132" s="63" t="s">
        <v>2366</v>
      </c>
    </row>
    <row r="133" spans="1:105" ht="12" customHeight="1" x14ac:dyDescent="0.25">
      <c r="A133" s="100" t="s">
        <v>203</v>
      </c>
      <c r="B133" s="101">
        <v>659.00326206462717</v>
      </c>
      <c r="C133" s="101">
        <v>623.50011888481981</v>
      </c>
      <c r="D133" s="101">
        <v>751.20162918655353</v>
      </c>
      <c r="E133" s="101">
        <v>964.94239842100285</v>
      </c>
      <c r="F133" s="101">
        <v>1126.1941425780356</v>
      </c>
      <c r="G133" s="101">
        <v>889.21323575549741</v>
      </c>
      <c r="H133" s="101">
        <v>1003.1457036599804</v>
      </c>
      <c r="I133" s="101">
        <v>734.07193505640453</v>
      </c>
      <c r="J133" s="101">
        <v>806.42361104373401</v>
      </c>
      <c r="K133" s="101">
        <v>788.02074456668618</v>
      </c>
      <c r="L133" s="101">
        <v>764.61411028050782</v>
      </c>
      <c r="M133" s="101">
        <v>753.55892999312118</v>
      </c>
      <c r="N133" s="101">
        <v>697.24978386372425</v>
      </c>
      <c r="O133" s="101">
        <v>722.46491531047104</v>
      </c>
      <c r="P133" s="101">
        <v>774.77415090254181</v>
      </c>
      <c r="Q133" s="101">
        <v>722.34807284350097</v>
      </c>
      <c r="R133" s="101">
        <v>698.06121425451408</v>
      </c>
      <c r="S133" s="101">
        <v>694.77715917828414</v>
      </c>
      <c r="T133" s="101">
        <v>697.36151595953822</v>
      </c>
      <c r="U133" s="101">
        <v>662.35245319883506</v>
      </c>
      <c r="V133" s="101">
        <v>620.52062652544714</v>
      </c>
      <c r="W133" s="101">
        <v>656.87050853958033</v>
      </c>
      <c r="DA133" s="131" t="s">
        <v>2367</v>
      </c>
    </row>
    <row r="134" spans="1:105" ht="12" customHeight="1" x14ac:dyDescent="0.25">
      <c r="A134" s="103" t="s">
        <v>52</v>
      </c>
      <c r="B134" s="104">
        <v>1026.0513101320137</v>
      </c>
      <c r="C134" s="104">
        <v>1008.5113651264675</v>
      </c>
      <c r="D134" s="104">
        <v>1017.609572522491</v>
      </c>
      <c r="E134" s="104">
        <v>906.93550161242104</v>
      </c>
      <c r="F134" s="104">
        <v>964.70604987110221</v>
      </c>
      <c r="G134" s="104">
        <v>973.5824683863359</v>
      </c>
      <c r="H134" s="104">
        <v>1051.164465627447</v>
      </c>
      <c r="I134" s="104">
        <v>1057.6236605162583</v>
      </c>
      <c r="J134" s="104">
        <v>1138.5973044381967</v>
      </c>
      <c r="K134" s="104">
        <v>1175.3861661658325</v>
      </c>
      <c r="L134" s="104">
        <v>1204.5375384387901</v>
      </c>
      <c r="M134" s="104">
        <v>1150.542332324269</v>
      </c>
      <c r="N134" s="104">
        <v>1097.6341879055399</v>
      </c>
      <c r="O134" s="104">
        <v>1145.7527218586542</v>
      </c>
      <c r="P134" s="104">
        <v>1146.1918739014816</v>
      </c>
      <c r="Q134" s="104">
        <v>1093.0154635127501</v>
      </c>
      <c r="R134" s="104">
        <v>1088.2406088276873</v>
      </c>
      <c r="S134" s="104">
        <v>1079.0451395240491</v>
      </c>
      <c r="T134" s="104">
        <v>1071.5840898728648</v>
      </c>
      <c r="U134" s="104">
        <v>1121.8420976326527</v>
      </c>
      <c r="V134" s="104">
        <v>1051.4017340025441</v>
      </c>
      <c r="W134" s="104">
        <v>1040.5782856724995</v>
      </c>
      <c r="DA134" s="132" t="s">
        <v>2368</v>
      </c>
    </row>
    <row r="135" spans="1:105" ht="12" customHeight="1" x14ac:dyDescent="0.25">
      <c r="A135" s="106" t="s">
        <v>122</v>
      </c>
      <c r="B135" s="101">
        <v>2340.8641004775805</v>
      </c>
      <c r="C135" s="101">
        <v>2252.5952127496589</v>
      </c>
      <c r="D135" s="101">
        <v>2388.1070982126889</v>
      </c>
      <c r="E135" s="101">
        <v>2663.6852073353721</v>
      </c>
      <c r="F135" s="101">
        <v>2752.1332270492762</v>
      </c>
      <c r="G135" s="101">
        <v>2531.3159851965697</v>
      </c>
      <c r="H135" s="101">
        <v>2688.779362487001</v>
      </c>
      <c r="I135" s="101">
        <v>2511.9604083426607</v>
      </c>
      <c r="J135" s="101">
        <v>2697.4680719835551</v>
      </c>
      <c r="K135" s="101">
        <v>2684.2935376073165</v>
      </c>
      <c r="L135" s="101">
        <v>2579.2335391441507</v>
      </c>
      <c r="M135" s="101">
        <v>2626.6187111906347</v>
      </c>
      <c r="N135" s="101">
        <v>2542.946158633526</v>
      </c>
      <c r="O135" s="101">
        <v>2523.138078068675</v>
      </c>
      <c r="P135" s="101">
        <v>2521.7575440525011</v>
      </c>
      <c r="Q135" s="101">
        <v>2434.8349187779831</v>
      </c>
      <c r="R135" s="101">
        <v>2322.5313110015622</v>
      </c>
      <c r="S135" s="101">
        <v>2298.9566661061071</v>
      </c>
      <c r="T135" s="101">
        <v>2258.1250359232795</v>
      </c>
      <c r="U135" s="101">
        <v>2183.362938613232</v>
      </c>
      <c r="V135" s="101">
        <v>2112.8712725237683</v>
      </c>
      <c r="W135" s="101">
        <v>2141.6460709536013</v>
      </c>
      <c r="DA135" s="131" t="s">
        <v>2369</v>
      </c>
    </row>
    <row r="136" spans="1:105" ht="12" customHeight="1" x14ac:dyDescent="0.25">
      <c r="A136" s="107" t="s">
        <v>121</v>
      </c>
      <c r="B136" s="104">
        <v>1806.319830693064</v>
      </c>
      <c r="C136" s="104">
        <v>1736.5209754200398</v>
      </c>
      <c r="D136" s="104">
        <v>1878.9359271029236</v>
      </c>
      <c r="E136" s="104">
        <v>2181.302707511516</v>
      </c>
      <c r="F136" s="104">
        <v>2283.1704824236667</v>
      </c>
      <c r="G136" s="104">
        <v>2057.2224043084439</v>
      </c>
      <c r="H136" s="104">
        <v>2204.6652110591399</v>
      </c>
      <c r="I136" s="104">
        <v>2002.9265318868668</v>
      </c>
      <c r="J136" s="104">
        <v>2157.8538793282405</v>
      </c>
      <c r="K136" s="104">
        <v>2138.6873603831618</v>
      </c>
      <c r="L136" s="104">
        <v>2047.6661272453298</v>
      </c>
      <c r="M136" s="104">
        <v>2094.5039478062072</v>
      </c>
      <c r="N136" s="104">
        <v>2025.5787680118106</v>
      </c>
      <c r="O136" s="104">
        <v>2012.2000489022719</v>
      </c>
      <c r="P136" s="104">
        <v>2026.6367632744621</v>
      </c>
      <c r="Q136" s="104">
        <v>1987.9358651280734</v>
      </c>
      <c r="R136" s="104">
        <v>1919.9823725509032</v>
      </c>
      <c r="S136" s="104">
        <v>1912.742686207107</v>
      </c>
      <c r="T136" s="104">
        <v>1891.3199705872496</v>
      </c>
      <c r="U136" s="104">
        <v>1823.1448765702753</v>
      </c>
      <c r="V136" s="104">
        <v>1772.7423084814868</v>
      </c>
      <c r="W136" s="104">
        <v>1805.9388296120549</v>
      </c>
      <c r="DA136" s="132" t="s">
        <v>2370</v>
      </c>
    </row>
    <row r="137" spans="1:105" ht="12" customHeight="1" x14ac:dyDescent="0.25">
      <c r="A137" s="108" t="s">
        <v>53</v>
      </c>
      <c r="B137" s="98">
        <v>795.98589481045087</v>
      </c>
      <c r="C137" s="98">
        <v>747.3980687641216</v>
      </c>
      <c r="D137" s="98">
        <v>889.66469134816441</v>
      </c>
      <c r="E137" s="98">
        <v>1230.3113398461926</v>
      </c>
      <c r="F137" s="98">
        <v>1338.5524334799493</v>
      </c>
      <c r="G137" s="98">
        <v>1079.6560935629514</v>
      </c>
      <c r="H137" s="98">
        <v>1178.9911187614739</v>
      </c>
      <c r="I137" s="98">
        <v>911.81999454951278</v>
      </c>
      <c r="J137" s="98">
        <v>996.53435479163181</v>
      </c>
      <c r="K137" s="98">
        <v>961.50500638429901</v>
      </c>
      <c r="L137" s="98">
        <v>893.36944683091872</v>
      </c>
      <c r="M137" s="98">
        <v>933.53465939835598</v>
      </c>
      <c r="N137" s="98">
        <v>890.01529589834354</v>
      </c>
      <c r="O137" s="98">
        <v>881.27393888067536</v>
      </c>
      <c r="P137" s="98">
        <v>923.31531834718294</v>
      </c>
      <c r="Q137" s="98">
        <v>885.73616780432621</v>
      </c>
      <c r="R137" s="98">
        <v>828.13027233791001</v>
      </c>
      <c r="S137" s="98">
        <v>818.96676246793822</v>
      </c>
      <c r="T137" s="98">
        <v>813.25847018350805</v>
      </c>
      <c r="U137" s="98">
        <v>742.10072122668169</v>
      </c>
      <c r="V137" s="98">
        <v>721.30922053252914</v>
      </c>
      <c r="W137" s="98">
        <v>766.63432167431336</v>
      </c>
      <c r="DA137" s="63" t="s">
        <v>2371</v>
      </c>
    </row>
    <row r="138" spans="1:105" ht="12" customHeight="1" x14ac:dyDescent="0.25">
      <c r="A138" s="108" t="s">
        <v>52</v>
      </c>
      <c r="B138" s="98">
        <v>1010.3339358826132</v>
      </c>
      <c r="C138" s="98">
        <v>989.1229066559182</v>
      </c>
      <c r="D138" s="98">
        <v>989.27123575475935</v>
      </c>
      <c r="E138" s="98">
        <v>950.99136766532354</v>
      </c>
      <c r="F138" s="98">
        <v>944.61804894371721</v>
      </c>
      <c r="G138" s="98">
        <v>977.56631074549239</v>
      </c>
      <c r="H138" s="98">
        <v>1025.674092297666</v>
      </c>
      <c r="I138" s="98">
        <v>1091.1065373373538</v>
      </c>
      <c r="J138" s="98">
        <v>1161.3195245366085</v>
      </c>
      <c r="K138" s="98">
        <v>1177.1823539988627</v>
      </c>
      <c r="L138" s="98">
        <v>1154.296680414411</v>
      </c>
      <c r="M138" s="98">
        <v>1160.9692884078515</v>
      </c>
      <c r="N138" s="98">
        <v>1135.5634721134668</v>
      </c>
      <c r="O138" s="98">
        <v>1130.9261100215965</v>
      </c>
      <c r="P138" s="98">
        <v>1103.3214449272793</v>
      </c>
      <c r="Q138" s="98">
        <v>1102.1996973237474</v>
      </c>
      <c r="R138" s="98">
        <v>1091.852100212993</v>
      </c>
      <c r="S138" s="98">
        <v>1093.7759237391688</v>
      </c>
      <c r="T138" s="98">
        <v>1078.0615004037413</v>
      </c>
      <c r="U138" s="98">
        <v>1081.0441553435937</v>
      </c>
      <c r="V138" s="98">
        <v>1051.433087948958</v>
      </c>
      <c r="W138" s="98">
        <v>1039.3045079377414</v>
      </c>
      <c r="DA138" s="63" t="s">
        <v>2372</v>
      </c>
    </row>
    <row r="139" spans="1:105" ht="12" customHeight="1" x14ac:dyDescent="0.25">
      <c r="A139" s="121" t="s">
        <v>54</v>
      </c>
      <c r="B139" s="122">
        <v>789.02504857485269</v>
      </c>
      <c r="C139" s="122">
        <v>868.81613226764239</v>
      </c>
      <c r="D139" s="122">
        <v>889.77788361341698</v>
      </c>
      <c r="E139" s="122">
        <v>1000.9473361877648</v>
      </c>
      <c r="F139" s="122">
        <v>918.36264061513839</v>
      </c>
      <c r="G139" s="122">
        <v>928.97056279143862</v>
      </c>
      <c r="H139" s="122">
        <v>854.21671026545039</v>
      </c>
      <c r="I139" s="122">
        <v>827.36912416065798</v>
      </c>
      <c r="J139" s="122">
        <v>847.40518193620733</v>
      </c>
      <c r="K139" s="122">
        <v>682.52609325183232</v>
      </c>
      <c r="L139" s="122">
        <v>623.00661398408306</v>
      </c>
      <c r="M139" s="122">
        <v>629.36233104701182</v>
      </c>
      <c r="N139" s="122">
        <v>615.00646524241074</v>
      </c>
      <c r="O139" s="122">
        <v>613.54477724506717</v>
      </c>
      <c r="P139" s="122">
        <v>618.93153348865485</v>
      </c>
      <c r="Q139" s="122">
        <v>621.44594513937466</v>
      </c>
      <c r="R139" s="122">
        <v>616.05398476581081</v>
      </c>
      <c r="S139" s="122">
        <v>615.45976237448031</v>
      </c>
      <c r="T139" s="122">
        <v>606.26584764972256</v>
      </c>
      <c r="U139" s="122">
        <v>596.81807242742889</v>
      </c>
      <c r="V139" s="122">
        <v>764.98334654773635</v>
      </c>
      <c r="W139" s="122">
        <v>715.92752058236772</v>
      </c>
      <c r="DA139" s="130" t="s">
        <v>2373</v>
      </c>
    </row>
    <row r="140" spans="1:105" ht="12" customHeight="1" x14ac:dyDescent="0.25">
      <c r="A140" s="97" t="s">
        <v>50</v>
      </c>
      <c r="B140" s="98">
        <v>949.96162038814282</v>
      </c>
      <c r="C140" s="98">
        <v>992.56748422663463</v>
      </c>
      <c r="D140" s="98">
        <v>1264.6749570969862</v>
      </c>
      <c r="E140" s="98">
        <v>989.66842807996136</v>
      </c>
      <c r="F140" s="98">
        <v>963.93397718506617</v>
      </c>
      <c r="G140" s="98">
        <v>1131.4349397479298</v>
      </c>
      <c r="H140" s="98">
        <v>979.77692212584304</v>
      </c>
      <c r="I140" s="98">
        <v>933.65983463717362</v>
      </c>
      <c r="J140" s="98">
        <v>847.87861474105671</v>
      </c>
      <c r="K140" s="98">
        <v>830.87389947016243</v>
      </c>
      <c r="L140" s="98">
        <v>743.79279229430676</v>
      </c>
      <c r="M140" s="98">
        <v>713.809726444332</v>
      </c>
      <c r="N140" s="98">
        <v>707.78506065256943</v>
      </c>
      <c r="O140" s="98">
        <v>708.88728214605214</v>
      </c>
      <c r="P140" s="98">
        <v>715.10958589164522</v>
      </c>
      <c r="Q140" s="98">
        <v>718.14655521738291</v>
      </c>
      <c r="R140" s="98">
        <v>722.08727593122182</v>
      </c>
      <c r="S140" s="98">
        <v>724.76085447083551</v>
      </c>
      <c r="T140" s="98">
        <v>717.51965653445109</v>
      </c>
      <c r="U140" s="98">
        <v>705.97256753161287</v>
      </c>
      <c r="V140" s="98">
        <v>948.94881789025396</v>
      </c>
      <c r="W140" s="98">
        <v>862.61275431356557</v>
      </c>
      <c r="DA140" s="63" t="s">
        <v>2374</v>
      </c>
    </row>
    <row r="141" spans="1:105" ht="12" customHeight="1" x14ac:dyDescent="0.25">
      <c r="A141" s="109" t="s">
        <v>120</v>
      </c>
      <c r="B141" s="33">
        <v>669.81821739097256</v>
      </c>
      <c r="C141" s="33">
        <v>779.61152284925299</v>
      </c>
      <c r="D141" s="33">
        <v>631.66233945634565</v>
      </c>
      <c r="E141" s="33">
        <v>1008.1970077029775</v>
      </c>
      <c r="F141" s="33">
        <v>891.45462532208603</v>
      </c>
      <c r="G141" s="33">
        <v>810.77981966213656</v>
      </c>
      <c r="H141" s="33">
        <v>784.64234373295915</v>
      </c>
      <c r="I141" s="33">
        <v>768.15968562223873</v>
      </c>
      <c r="J141" s="33">
        <v>847.13183401218203</v>
      </c>
      <c r="K141" s="33">
        <v>584.97888628187229</v>
      </c>
      <c r="L141" s="33">
        <v>539.95380132868468</v>
      </c>
      <c r="M141" s="33">
        <v>569.59635048870848</v>
      </c>
      <c r="N141" s="33">
        <v>551.70598821028693</v>
      </c>
      <c r="O141" s="33">
        <v>552.03188283398504</v>
      </c>
      <c r="P141" s="33">
        <v>560.26894280604779</v>
      </c>
      <c r="Q141" s="33">
        <v>567.43188593603406</v>
      </c>
      <c r="R141" s="33">
        <v>560.91024906965674</v>
      </c>
      <c r="S141" s="33">
        <v>560.86112530904052</v>
      </c>
      <c r="T141" s="33">
        <v>552.74522981478117</v>
      </c>
      <c r="U141" s="33">
        <v>546.71613687238926</v>
      </c>
      <c r="V141" s="33">
        <v>681.77229375354955</v>
      </c>
      <c r="W141" s="33">
        <v>651.12806582537655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8673.0487605189264</v>
      </c>
      <c r="C143" s="117">
        <f t="shared" si="49"/>
        <v>9078.5256996749758</v>
      </c>
      <c r="D143" s="117">
        <f t="shared" si="49"/>
        <v>8609.4662458135081</v>
      </c>
      <c r="E143" s="117">
        <f t="shared" si="49"/>
        <v>9088.7857634235679</v>
      </c>
      <c r="F143" s="117">
        <f t="shared" si="49"/>
        <v>8943.4334513418416</v>
      </c>
      <c r="G143" s="117">
        <f t="shared" si="49"/>
        <v>8780.3743863008021</v>
      </c>
      <c r="H143" s="117">
        <f t="shared" si="49"/>
        <v>8226.7302511772887</v>
      </c>
      <c r="I143" s="117">
        <f t="shared" si="49"/>
        <v>7645.0377359285703</v>
      </c>
      <c r="J143" s="117">
        <f t="shared" si="49"/>
        <v>7848.0013817051504</v>
      </c>
      <c r="K143" s="117">
        <f t="shared" si="49"/>
        <v>7250.4869263059745</v>
      </c>
      <c r="L143" s="117">
        <f t="shared" si="49"/>
        <v>6891.8656281032327</v>
      </c>
      <c r="M143" s="117">
        <f t="shared" si="49"/>
        <v>6490.3783229833762</v>
      </c>
      <c r="N143" s="117">
        <f t="shared" si="49"/>
        <v>6464.6244802381434</v>
      </c>
      <c r="O143" s="117">
        <f t="shared" si="49"/>
        <v>6109.9517032802632</v>
      </c>
      <c r="P143" s="117">
        <f t="shared" si="49"/>
        <v>5359.4466983803613</v>
      </c>
      <c r="Q143" s="117">
        <f t="shared" si="49"/>
        <v>5828.7278542341837</v>
      </c>
      <c r="R143" s="117">
        <f t="shared" ref="R143:V143" si="50">R144+R146+R148+R157</f>
        <v>5657.1404060595278</v>
      </c>
      <c r="S143" s="117">
        <f t="shared" si="50"/>
        <v>5568.1640634505347</v>
      </c>
      <c r="T143" s="117">
        <f t="shared" si="50"/>
        <v>5252.9629875945075</v>
      </c>
      <c r="U143" s="117">
        <f t="shared" si="50"/>
        <v>5044.8703073503984</v>
      </c>
      <c r="V143" s="117">
        <f t="shared" si="50"/>
        <v>5147.5824028940151</v>
      </c>
      <c r="W143" s="117">
        <f t="shared" ref="W143" si="51">W144+W146+W148+W157</f>
        <v>5495.8710865409093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5520.951571571276</v>
      </c>
      <c r="C144" s="122">
        <f t="shared" si="52"/>
        <v>5958.6199750009482</v>
      </c>
      <c r="D144" s="122">
        <f t="shared" si="52"/>
        <v>5275.1500990334189</v>
      </c>
      <c r="E144" s="122">
        <f t="shared" si="52"/>
        <v>5373.3482785700717</v>
      </c>
      <c r="F144" s="122">
        <f t="shared" si="52"/>
        <v>5320.1135107229811</v>
      </c>
      <c r="G144" s="122">
        <f t="shared" si="52"/>
        <v>5319.9580742828593</v>
      </c>
      <c r="H144" s="122">
        <f t="shared" si="52"/>
        <v>4696.4499646085605</v>
      </c>
      <c r="I144" s="122">
        <f t="shared" si="52"/>
        <v>4293.5495776305916</v>
      </c>
      <c r="J144" s="122">
        <f t="shared" si="52"/>
        <v>4277.1658963713035</v>
      </c>
      <c r="K144" s="122">
        <f t="shared" si="52"/>
        <v>3885.0819984469163</v>
      </c>
      <c r="L144" s="122">
        <f t="shared" si="52"/>
        <v>3678.5632491348042</v>
      </c>
      <c r="M144" s="122">
        <f t="shared" si="52"/>
        <v>3217.771003492785</v>
      </c>
      <c r="N144" s="122">
        <f t="shared" si="52"/>
        <v>3266.1804988298586</v>
      </c>
      <c r="O144" s="122">
        <f t="shared" si="52"/>
        <v>2997.2363511213007</v>
      </c>
      <c r="P144" s="122">
        <f t="shared" si="52"/>
        <v>2400.9566048547736</v>
      </c>
      <c r="Q144" s="122">
        <f t="shared" si="52"/>
        <v>2686.2858358493577</v>
      </c>
      <c r="R144" s="122">
        <f t="shared" si="52"/>
        <v>2676.5034558095444</v>
      </c>
      <c r="S144" s="122">
        <f t="shared" si="52"/>
        <v>2488.8794205629001</v>
      </c>
      <c r="T144" s="122">
        <f t="shared" si="52"/>
        <v>2273.6399890372231</v>
      </c>
      <c r="U144" s="122">
        <f t="shared" si="52"/>
        <v>2087.5511604722728</v>
      </c>
      <c r="V144" s="122">
        <f t="shared" si="52"/>
        <v>2221.2308828214414</v>
      </c>
      <c r="W144" s="122">
        <f t="shared" si="52"/>
        <v>2446.1657300187699</v>
      </c>
      <c r="DA144" s="130" t="s">
        <v>2377</v>
      </c>
    </row>
    <row r="145" spans="1:105" ht="12" customHeight="1" x14ac:dyDescent="0.25">
      <c r="A145" s="97" t="s">
        <v>53</v>
      </c>
      <c r="B145" s="98">
        <v>5520.951571571276</v>
      </c>
      <c r="C145" s="98">
        <v>5958.6199750009482</v>
      </c>
      <c r="D145" s="98">
        <v>5275.1500990334189</v>
      </c>
      <c r="E145" s="98">
        <v>5373.3482785700717</v>
      </c>
      <c r="F145" s="98">
        <v>5320.1135107229811</v>
      </c>
      <c r="G145" s="98">
        <v>5319.9580742828593</v>
      </c>
      <c r="H145" s="98">
        <v>4696.4499646085605</v>
      </c>
      <c r="I145" s="98">
        <v>4293.5495776305916</v>
      </c>
      <c r="J145" s="98">
        <v>4277.1658963713035</v>
      </c>
      <c r="K145" s="98">
        <v>3885.0819984469163</v>
      </c>
      <c r="L145" s="98">
        <v>3678.5632491348042</v>
      </c>
      <c r="M145" s="98">
        <v>3217.771003492785</v>
      </c>
      <c r="N145" s="98">
        <v>3266.1804988298586</v>
      </c>
      <c r="O145" s="98">
        <v>2997.2363511213007</v>
      </c>
      <c r="P145" s="98">
        <v>2400.9566048547736</v>
      </c>
      <c r="Q145" s="98">
        <v>2686.2858358493577</v>
      </c>
      <c r="R145" s="98">
        <v>2676.5034558095444</v>
      </c>
      <c r="S145" s="98">
        <v>2488.8794205629001</v>
      </c>
      <c r="T145" s="98">
        <v>2273.6399890372231</v>
      </c>
      <c r="U145" s="98">
        <v>2087.5511604722728</v>
      </c>
      <c r="V145" s="98">
        <v>2221.2308828214414</v>
      </c>
      <c r="W145" s="98">
        <v>2446.1657300187699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76.995936468164288</v>
      </c>
      <c r="C146" s="122">
        <f t="shared" si="53"/>
        <v>79.299921565931726</v>
      </c>
      <c r="D146" s="122">
        <f t="shared" si="53"/>
        <v>79.121196417143111</v>
      </c>
      <c r="E146" s="122">
        <f t="shared" si="53"/>
        <v>140.77465789612634</v>
      </c>
      <c r="F146" s="122">
        <f t="shared" si="53"/>
        <v>65.127031651609542</v>
      </c>
      <c r="G146" s="122">
        <f t="shared" si="53"/>
        <v>69.174274662872563</v>
      </c>
      <c r="H146" s="122">
        <f t="shared" si="53"/>
        <v>97.470716305144279</v>
      </c>
      <c r="I146" s="122">
        <f t="shared" si="53"/>
        <v>106.00736092731256</v>
      </c>
      <c r="J146" s="122">
        <f t="shared" si="53"/>
        <v>120.9274353436211</v>
      </c>
      <c r="K146" s="122">
        <f t="shared" si="53"/>
        <v>133.25324951285924</v>
      </c>
      <c r="L146" s="122">
        <f t="shared" si="53"/>
        <v>151.50726846615575</v>
      </c>
      <c r="M146" s="122">
        <f t="shared" si="53"/>
        <v>146.05980710867001</v>
      </c>
      <c r="N146" s="122">
        <f t="shared" si="53"/>
        <v>214.93700388111463</v>
      </c>
      <c r="O146" s="122">
        <f t="shared" si="53"/>
        <v>185.88466721548704</v>
      </c>
      <c r="P146" s="122">
        <f t="shared" si="53"/>
        <v>68.994790750908393</v>
      </c>
      <c r="Q146" s="122">
        <f t="shared" si="53"/>
        <v>225.71211644900382</v>
      </c>
      <c r="R146" s="122">
        <f t="shared" si="53"/>
        <v>136.72348587408518</v>
      </c>
      <c r="S146" s="122">
        <f t="shared" si="53"/>
        <v>230.16750736556335</v>
      </c>
      <c r="T146" s="122">
        <f t="shared" si="53"/>
        <v>184.30027429964366</v>
      </c>
      <c r="U146" s="122">
        <f t="shared" si="53"/>
        <v>255.85912128994156</v>
      </c>
      <c r="V146" s="122">
        <f t="shared" si="53"/>
        <v>180.58514188644787</v>
      </c>
      <c r="W146" s="122">
        <f t="shared" si="53"/>
        <v>315.18090501019583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76.995936468164288</v>
      </c>
      <c r="C147" s="98">
        <f>IF(RES_hhdet_fec!C147=0,0,RES_hhdet_fec!C147*1000*11630/RES_hhdet_num!C143)</f>
        <v>79.299921565931726</v>
      </c>
      <c r="D147" s="98">
        <f>IF(RES_hhdet_fec!D147=0,0,RES_hhdet_fec!D147*1000*11630/RES_hhdet_num!D143)</f>
        <v>79.121196417143111</v>
      </c>
      <c r="E147" s="98">
        <f>IF(RES_hhdet_fec!E147=0,0,RES_hhdet_fec!E147*1000*11630/RES_hhdet_num!E143)</f>
        <v>140.77465789612634</v>
      </c>
      <c r="F147" s="98">
        <f>IF(RES_hhdet_fec!F147=0,0,RES_hhdet_fec!F147*1000*11630/RES_hhdet_num!F143)</f>
        <v>65.127031651609542</v>
      </c>
      <c r="G147" s="98">
        <f>IF(RES_hhdet_fec!G147=0,0,RES_hhdet_fec!G147*1000*11630/RES_hhdet_num!G143)</f>
        <v>69.174274662872563</v>
      </c>
      <c r="H147" s="98">
        <f>IF(RES_hhdet_fec!H147=0,0,RES_hhdet_fec!H147*1000*11630/RES_hhdet_num!H143)</f>
        <v>97.470716305144279</v>
      </c>
      <c r="I147" s="98">
        <f>IF(RES_hhdet_fec!I147=0,0,RES_hhdet_fec!I147*1000*11630/RES_hhdet_num!I143)</f>
        <v>106.00736092731256</v>
      </c>
      <c r="J147" s="98">
        <f>IF(RES_hhdet_fec!J147=0,0,RES_hhdet_fec!J147*1000*11630/RES_hhdet_num!J143)</f>
        <v>120.9274353436211</v>
      </c>
      <c r="K147" s="98">
        <f>IF(RES_hhdet_fec!K147=0,0,RES_hhdet_fec!K147*1000*11630/RES_hhdet_num!K143)</f>
        <v>133.25324951285924</v>
      </c>
      <c r="L147" s="98">
        <f>IF(RES_hhdet_fec!L147=0,0,RES_hhdet_fec!L147*1000*11630/RES_hhdet_num!L143)</f>
        <v>151.50726846615575</v>
      </c>
      <c r="M147" s="98">
        <f>IF(RES_hhdet_fec!M147=0,0,RES_hhdet_fec!M147*1000*11630/RES_hhdet_num!M143)</f>
        <v>146.05980710867001</v>
      </c>
      <c r="N147" s="98">
        <f>IF(RES_hhdet_fec!N147=0,0,RES_hhdet_fec!N147*1000*11630/RES_hhdet_num!N143)</f>
        <v>214.93700388111463</v>
      </c>
      <c r="O147" s="98">
        <f>IF(RES_hhdet_fec!O147=0,0,RES_hhdet_fec!O147*1000*11630/RES_hhdet_num!O143)</f>
        <v>185.88466721548704</v>
      </c>
      <c r="P147" s="98">
        <f>IF(RES_hhdet_fec!P147=0,0,RES_hhdet_fec!P147*1000*11630/RES_hhdet_num!P143)</f>
        <v>68.994790750908393</v>
      </c>
      <c r="Q147" s="98">
        <f>IF(RES_hhdet_fec!Q147=0,0,RES_hhdet_fec!Q147*1000*11630/RES_hhdet_num!Q143)</f>
        <v>225.71211644900382</v>
      </c>
      <c r="R147" s="98">
        <f>IF(RES_hhdet_fec!R147=0,0,RES_hhdet_fec!R147*1000*11630/RES_hhdet_num!R143)</f>
        <v>136.72348587408518</v>
      </c>
      <c r="S147" s="98">
        <f>IF(RES_hhdet_fec!S147=0,0,RES_hhdet_fec!S147*1000*11630/RES_hhdet_num!S143)</f>
        <v>230.16750736556335</v>
      </c>
      <c r="T147" s="98">
        <f>IF(RES_hhdet_fec!T147=0,0,RES_hhdet_fec!T147*1000*11630/RES_hhdet_num!T143)</f>
        <v>184.30027429964366</v>
      </c>
      <c r="U147" s="98">
        <f>IF(RES_hhdet_fec!U147=0,0,RES_hhdet_fec!U147*1000*11630/RES_hhdet_num!U143)</f>
        <v>255.85912128994156</v>
      </c>
      <c r="V147" s="98">
        <f>IF(RES_hhdet_fec!V147=0,0,RES_hhdet_fec!V147*1000*11630/RES_hhdet_num!V143)</f>
        <v>180.58514188644787</v>
      </c>
      <c r="W147" s="98">
        <f>IF(RES_hhdet_fec!W147=0,0,RES_hhdet_fec!W147*1000*11630/RES_hhdet_num!W143)</f>
        <v>315.18090501019583</v>
      </c>
      <c r="DA147" s="63" t="s">
        <v>2380</v>
      </c>
    </row>
    <row r="148" spans="1:105" ht="12" customHeight="1" x14ac:dyDescent="0.25">
      <c r="A148" s="121" t="s">
        <v>55</v>
      </c>
      <c r="B148" s="122">
        <v>2286.0805139729227</v>
      </c>
      <c r="C148" s="122">
        <v>2172.0182222989511</v>
      </c>
      <c r="D148" s="122">
        <v>2370.8313789456433</v>
      </c>
      <c r="E148" s="122">
        <v>2575.9780281873068</v>
      </c>
      <c r="F148" s="122">
        <v>2644.1989160320491</v>
      </c>
      <c r="G148" s="122">
        <v>2467.2292903697548</v>
      </c>
      <c r="H148" s="122">
        <v>2580.2225669476911</v>
      </c>
      <c r="I148" s="122">
        <v>2417.5692553426825</v>
      </c>
      <c r="J148" s="122">
        <v>2603.5788065224856</v>
      </c>
      <c r="K148" s="122">
        <v>2543.7983224425775</v>
      </c>
      <c r="L148" s="122">
        <v>2435.9633323990588</v>
      </c>
      <c r="M148" s="122">
        <v>2497.8214900103981</v>
      </c>
      <c r="N148" s="122">
        <v>2373.2125152682938</v>
      </c>
      <c r="O148" s="122">
        <v>2319.1287675701446</v>
      </c>
      <c r="P148" s="122">
        <v>2277.3134569076087</v>
      </c>
      <c r="Q148" s="122">
        <v>2300.939605514192</v>
      </c>
      <c r="R148" s="122">
        <v>2231.4592285461831</v>
      </c>
      <c r="S148" s="122">
        <v>2234.9524208744406</v>
      </c>
      <c r="T148" s="122">
        <v>2189.7728253705436</v>
      </c>
      <c r="U148" s="122">
        <v>2106.6549288061001</v>
      </c>
      <c r="V148" s="122">
        <v>1985.1013774673552</v>
      </c>
      <c r="W148" s="122">
        <v>2022.8528739538506</v>
      </c>
      <c r="DA148" s="130" t="s">
        <v>2381</v>
      </c>
    </row>
    <row r="149" spans="1:105" ht="12" customHeight="1" x14ac:dyDescent="0.25">
      <c r="A149" s="97" t="s">
        <v>124</v>
      </c>
      <c r="B149" s="98">
        <v>2706.8641924828817</v>
      </c>
      <c r="C149" s="98">
        <v>2414.1337691056951</v>
      </c>
      <c r="D149" s="98">
        <v>3087.9142958478637</v>
      </c>
      <c r="E149" s="98">
        <v>2879.1429576331989</v>
      </c>
      <c r="F149" s="98">
        <v>2823.8977343100032</v>
      </c>
      <c r="G149" s="98">
        <v>3086.592367792181</v>
      </c>
      <c r="H149" s="98">
        <v>2689.478683461587</v>
      </c>
      <c r="I149" s="98">
        <v>2784.9624329557728</v>
      </c>
      <c r="J149" s="98">
        <v>3085.7949931320109</v>
      </c>
      <c r="K149" s="98">
        <v>2837.45809188064</v>
      </c>
      <c r="L149" s="98">
        <v>2738.3620836195782</v>
      </c>
      <c r="M149" s="98">
        <v>3341.8576284136188</v>
      </c>
      <c r="N149" s="98">
        <v>2964.6650564506235</v>
      </c>
      <c r="O149" s="98">
        <v>2401.6042605086413</v>
      </c>
      <c r="P149" s="98">
        <v>1867.4946051113689</v>
      </c>
      <c r="Q149" s="98">
        <v>2841.1565481337889</v>
      </c>
      <c r="R149" s="98">
        <v>2432.5839215624605</v>
      </c>
      <c r="S149" s="98">
        <v>2597.1391848190397</v>
      </c>
      <c r="T149" s="98">
        <v>2423.3122475030214</v>
      </c>
      <c r="U149" s="98">
        <v>2516.6574065835671</v>
      </c>
      <c r="V149" s="98">
        <v>1629.936061012472</v>
      </c>
      <c r="W149" s="98">
        <v>2311.7851412266291</v>
      </c>
      <c r="DA149" s="63" t="s">
        <v>2382</v>
      </c>
    </row>
    <row r="150" spans="1:105" ht="12" customHeight="1" x14ac:dyDescent="0.25">
      <c r="A150" s="97" t="s">
        <v>123</v>
      </c>
      <c r="B150" s="98">
        <v>1963.8957884963461</v>
      </c>
      <c r="C150" s="98">
        <v>1753.3031860321548</v>
      </c>
      <c r="D150" s="98">
        <v>2314.7725730498501</v>
      </c>
      <c r="E150" s="98">
        <v>2281.5269375683761</v>
      </c>
      <c r="F150" s="98">
        <v>0</v>
      </c>
      <c r="G150" s="98">
        <v>0</v>
      </c>
      <c r="H150" s="98">
        <v>0</v>
      </c>
      <c r="I150" s="98">
        <v>0</v>
      </c>
      <c r="J150" s="98">
        <v>2334.309310389352</v>
      </c>
      <c r="K150" s="98">
        <v>2127.3017274261356</v>
      </c>
      <c r="L150" s="98">
        <v>2048.0177412630646</v>
      </c>
      <c r="M150" s="98">
        <v>2526.6171094269016</v>
      </c>
      <c r="N150" s="98">
        <v>2249.4551826927286</v>
      </c>
      <c r="O150" s="98">
        <v>1851.3191472822691</v>
      </c>
      <c r="P150" s="98">
        <v>1494.7252182727427</v>
      </c>
      <c r="Q150" s="98">
        <v>2290.633874868759</v>
      </c>
      <c r="R150" s="98">
        <v>1976.2315091684115</v>
      </c>
      <c r="S150" s="98">
        <v>2123.8490797078284</v>
      </c>
      <c r="T150" s="98">
        <v>2001.0272317094575</v>
      </c>
      <c r="U150" s="98">
        <v>2061.6340043120463</v>
      </c>
      <c r="V150" s="98">
        <v>1357.49655287358</v>
      </c>
      <c r="W150" s="98">
        <v>1964.7467477349639</v>
      </c>
      <c r="DA150" s="63" t="s">
        <v>2383</v>
      </c>
    </row>
    <row r="151" spans="1:105" ht="12" customHeight="1" x14ac:dyDescent="0.25">
      <c r="A151" s="100" t="s">
        <v>50</v>
      </c>
      <c r="B151" s="101">
        <v>921.96601543610791</v>
      </c>
      <c r="C151" s="101">
        <v>806.60618982297285</v>
      </c>
      <c r="D151" s="101">
        <v>1171.8545287795348</v>
      </c>
      <c r="E151" s="101">
        <v>1360.3981672459897</v>
      </c>
      <c r="F151" s="101">
        <v>0</v>
      </c>
      <c r="G151" s="101">
        <v>0</v>
      </c>
      <c r="H151" s="101">
        <v>0</v>
      </c>
      <c r="I151" s="101">
        <v>0</v>
      </c>
      <c r="J151" s="101">
        <v>1132.9193497326726</v>
      </c>
      <c r="K151" s="101">
        <v>1003.3799905143113</v>
      </c>
      <c r="L151" s="101">
        <v>938.09530033520934</v>
      </c>
      <c r="M151" s="101">
        <v>1182.3001809141124</v>
      </c>
      <c r="N151" s="101">
        <v>1035.4821070017481</v>
      </c>
      <c r="O151" s="101">
        <v>848.473411138252</v>
      </c>
      <c r="P151" s="101">
        <v>711.19222928600493</v>
      </c>
      <c r="Q151" s="101">
        <v>1055.1350563850367</v>
      </c>
      <c r="R151" s="101">
        <v>874.88061142937192</v>
      </c>
      <c r="S151" s="101">
        <v>924.6171756240426</v>
      </c>
      <c r="T151" s="101">
        <v>866.42791771190389</v>
      </c>
      <c r="U151" s="101">
        <v>831.14540163655965</v>
      </c>
      <c r="V151" s="101">
        <v>549.119277170857</v>
      </c>
      <c r="W151" s="101">
        <v>825.57205392398566</v>
      </c>
      <c r="DA151" s="131" t="s">
        <v>2384</v>
      </c>
    </row>
    <row r="152" spans="1:105" ht="12" customHeight="1" x14ac:dyDescent="0.25">
      <c r="A152" s="103" t="s">
        <v>52</v>
      </c>
      <c r="B152" s="104">
        <v>1041.9297730602384</v>
      </c>
      <c r="C152" s="104">
        <v>946.6969962091822</v>
      </c>
      <c r="D152" s="104">
        <v>1142.9180442703152</v>
      </c>
      <c r="E152" s="104">
        <v>921.12877032238669</v>
      </c>
      <c r="F152" s="104">
        <v>0</v>
      </c>
      <c r="G152" s="104">
        <v>0</v>
      </c>
      <c r="H152" s="104">
        <v>0</v>
      </c>
      <c r="I152" s="104">
        <v>0</v>
      </c>
      <c r="J152" s="104">
        <v>1201.3899606566797</v>
      </c>
      <c r="K152" s="104">
        <v>1123.9217369118239</v>
      </c>
      <c r="L152" s="104">
        <v>1109.922440927855</v>
      </c>
      <c r="M152" s="104">
        <v>1344.3169285127897</v>
      </c>
      <c r="N152" s="104">
        <v>1213.9730756909803</v>
      </c>
      <c r="O152" s="104">
        <v>1002.845736144017</v>
      </c>
      <c r="P152" s="104">
        <v>783.53298898673791</v>
      </c>
      <c r="Q152" s="104">
        <v>1235.4988184837225</v>
      </c>
      <c r="R152" s="104">
        <v>1101.3508977390395</v>
      </c>
      <c r="S152" s="104">
        <v>1199.2319040837856</v>
      </c>
      <c r="T152" s="104">
        <v>1134.5993139975537</v>
      </c>
      <c r="U152" s="104">
        <v>1230.4886026754868</v>
      </c>
      <c r="V152" s="104">
        <v>808.37727570272295</v>
      </c>
      <c r="W152" s="104">
        <v>1139.1746938109784</v>
      </c>
      <c r="DA152" s="132" t="s">
        <v>2385</v>
      </c>
    </row>
    <row r="153" spans="1:105" ht="12" customHeight="1" x14ac:dyDescent="0.25">
      <c r="A153" s="106" t="s">
        <v>122</v>
      </c>
      <c r="B153" s="101">
        <v>2340.8641004775814</v>
      </c>
      <c r="C153" s="101">
        <v>2252.1821345285398</v>
      </c>
      <c r="D153" s="101">
        <v>2381.1158098737569</v>
      </c>
      <c r="E153" s="101">
        <v>2648.6975664982292</v>
      </c>
      <c r="F153" s="101">
        <v>2732.7021507140821</v>
      </c>
      <c r="G153" s="101">
        <v>2515.6911205476899</v>
      </c>
      <c r="H153" s="101">
        <v>2680.4842443676462</v>
      </c>
      <c r="I153" s="101">
        <v>2507.3096788103289</v>
      </c>
      <c r="J153" s="101">
        <v>2690.3174559915055</v>
      </c>
      <c r="K153" s="101">
        <v>2676.9846802232269</v>
      </c>
      <c r="L153" s="101">
        <v>2568.6366092704316</v>
      </c>
      <c r="M153" s="101">
        <v>2610.0860411635081</v>
      </c>
      <c r="N153" s="101">
        <v>2514.3122335464632</v>
      </c>
      <c r="O153" s="101">
        <v>2480.5950409886991</v>
      </c>
      <c r="P153" s="101">
        <v>2452.8072233427924</v>
      </c>
      <c r="Q153" s="101">
        <v>2414.2166085151493</v>
      </c>
      <c r="R153" s="101">
        <v>2354.7654476296238</v>
      </c>
      <c r="S153" s="101">
        <v>2345.1317136594926</v>
      </c>
      <c r="T153" s="101">
        <v>2299.9317445380366</v>
      </c>
      <c r="U153" s="101">
        <v>2197.5186378056655</v>
      </c>
      <c r="V153" s="101">
        <v>2102.8999825747492</v>
      </c>
      <c r="W153" s="101">
        <v>2104.9208499793795</v>
      </c>
      <c r="DA153" s="131" t="s">
        <v>2386</v>
      </c>
    </row>
    <row r="154" spans="1:105" ht="12" customHeight="1" x14ac:dyDescent="0.25">
      <c r="A154" s="107" t="s">
        <v>121</v>
      </c>
      <c r="B154" s="104">
        <v>1806.3198306930638</v>
      </c>
      <c r="C154" s="104">
        <v>1736.3965180421189</v>
      </c>
      <c r="D154" s="104">
        <v>1876.2559984679715</v>
      </c>
      <c r="E154" s="104">
        <v>2174.4007271741507</v>
      </c>
      <c r="F154" s="104">
        <v>2274.2304592281162</v>
      </c>
      <c r="G154" s="104">
        <v>2050.919897105121</v>
      </c>
      <c r="H154" s="104">
        <v>2201.072555016533</v>
      </c>
      <c r="I154" s="104">
        <v>2000.6449673433171</v>
      </c>
      <c r="J154" s="104">
        <v>2154.1994671386369</v>
      </c>
      <c r="K154" s="104">
        <v>2134.5368771956373</v>
      </c>
      <c r="L154" s="104">
        <v>2042.8728960327608</v>
      </c>
      <c r="M154" s="104">
        <v>2087.5022329648905</v>
      </c>
      <c r="N154" s="104">
        <v>2013.2934849324897</v>
      </c>
      <c r="O154" s="104">
        <v>1996.3184876270855</v>
      </c>
      <c r="P154" s="104">
        <v>1998.0173136736389</v>
      </c>
      <c r="Q154" s="104">
        <v>1977.1663680594806</v>
      </c>
      <c r="R154" s="104">
        <v>1935.1256940905801</v>
      </c>
      <c r="S154" s="104">
        <v>1938.5670047223493</v>
      </c>
      <c r="T154" s="104">
        <v>1916.7788690921084</v>
      </c>
      <c r="U154" s="104">
        <v>1834.3368889830892</v>
      </c>
      <c r="V154" s="104">
        <v>1769.6673906630299</v>
      </c>
      <c r="W154" s="104">
        <v>1790.7815913530305</v>
      </c>
      <c r="DA154" s="132" t="s">
        <v>2387</v>
      </c>
    </row>
    <row r="155" spans="1:105" ht="12" customHeight="1" x14ac:dyDescent="0.25">
      <c r="A155" s="108" t="s">
        <v>53</v>
      </c>
      <c r="B155" s="98">
        <v>795.98589481045065</v>
      </c>
      <c r="C155" s="98">
        <v>747.2173589966975</v>
      </c>
      <c r="D155" s="98">
        <v>886.9498781562055</v>
      </c>
      <c r="E155" s="98">
        <v>1223.4511727339068</v>
      </c>
      <c r="F155" s="98">
        <v>1329.7631118448567</v>
      </c>
      <c r="G155" s="98">
        <v>1073.5355569808603</v>
      </c>
      <c r="H155" s="98">
        <v>1175.5206753430937</v>
      </c>
      <c r="I155" s="98">
        <v>909.9052982122513</v>
      </c>
      <c r="J155" s="98">
        <v>993.66359745620446</v>
      </c>
      <c r="K155" s="98">
        <v>958.44474879006282</v>
      </c>
      <c r="L155" s="98">
        <v>889.98043348836177</v>
      </c>
      <c r="M155" s="98">
        <v>927.90425417999961</v>
      </c>
      <c r="N155" s="98">
        <v>879.91004026433393</v>
      </c>
      <c r="O155" s="98">
        <v>867.42825194274269</v>
      </c>
      <c r="P155" s="98">
        <v>899.62443114207053</v>
      </c>
      <c r="Q155" s="98">
        <v>875.33383848012636</v>
      </c>
      <c r="R155" s="98">
        <v>837.8368656826035</v>
      </c>
      <c r="S155" s="98">
        <v>836.95155955005373</v>
      </c>
      <c r="T155" s="98">
        <v>830.11745497319782</v>
      </c>
      <c r="U155" s="98">
        <v>748.4393576192416</v>
      </c>
      <c r="V155" s="98">
        <v>718.64055641914376</v>
      </c>
      <c r="W155" s="98">
        <v>754.15747500509917</v>
      </c>
      <c r="DA155" s="63" t="s">
        <v>2388</v>
      </c>
    </row>
    <row r="156" spans="1:105" ht="12" customHeight="1" x14ac:dyDescent="0.25">
      <c r="A156" s="108" t="s">
        <v>52</v>
      </c>
      <c r="B156" s="98">
        <v>1010.3339358826132</v>
      </c>
      <c r="C156" s="98">
        <v>989.17915904542144</v>
      </c>
      <c r="D156" s="98">
        <v>989.30612031176611</v>
      </c>
      <c r="E156" s="98">
        <v>950.9495544402439</v>
      </c>
      <c r="F156" s="98">
        <v>944.46734738325938</v>
      </c>
      <c r="G156" s="98">
        <v>977.38434012426046</v>
      </c>
      <c r="H156" s="98">
        <v>1025.5518796734395</v>
      </c>
      <c r="I156" s="98">
        <v>1090.7396691310657</v>
      </c>
      <c r="J156" s="98">
        <v>1160.5358696824326</v>
      </c>
      <c r="K156" s="98">
        <v>1176.0921284055746</v>
      </c>
      <c r="L156" s="98">
        <v>1152.8924625443992</v>
      </c>
      <c r="M156" s="98">
        <v>1159.5979787848905</v>
      </c>
      <c r="N156" s="98">
        <v>1133.3834446681558</v>
      </c>
      <c r="O156" s="98">
        <v>1128.8902356843423</v>
      </c>
      <c r="P156" s="98">
        <v>1098.3928825315681</v>
      </c>
      <c r="Q156" s="98">
        <v>1101.8325295793541</v>
      </c>
      <c r="R156" s="98">
        <v>1097.2888284079768</v>
      </c>
      <c r="S156" s="98">
        <v>1101.6154451722957</v>
      </c>
      <c r="T156" s="98">
        <v>1086.6614141189104</v>
      </c>
      <c r="U156" s="98">
        <v>1085.8975313638473</v>
      </c>
      <c r="V156" s="98">
        <v>1051.026834243886</v>
      </c>
      <c r="W156" s="98">
        <v>1036.6241163479312</v>
      </c>
      <c r="DA156" s="63" t="s">
        <v>2389</v>
      </c>
    </row>
    <row r="157" spans="1:105" ht="12" customHeight="1" x14ac:dyDescent="0.25">
      <c r="A157" s="121" t="s">
        <v>54</v>
      </c>
      <c r="B157" s="122">
        <v>789.02073850656416</v>
      </c>
      <c r="C157" s="122">
        <v>868.58758080914424</v>
      </c>
      <c r="D157" s="122">
        <v>884.36357141730173</v>
      </c>
      <c r="E157" s="122">
        <v>998.68479877006462</v>
      </c>
      <c r="F157" s="122">
        <v>913.99399293520264</v>
      </c>
      <c r="G157" s="122">
        <v>924.01274698531597</v>
      </c>
      <c r="H157" s="122">
        <v>852.58700331589239</v>
      </c>
      <c r="I157" s="122">
        <v>827.91154202798441</v>
      </c>
      <c r="J157" s="122">
        <v>846.32924346773973</v>
      </c>
      <c r="K157" s="122">
        <v>688.35335590362172</v>
      </c>
      <c r="L157" s="122">
        <v>625.83177810321376</v>
      </c>
      <c r="M157" s="122">
        <v>628.72602237152319</v>
      </c>
      <c r="N157" s="122">
        <v>610.2944622588758</v>
      </c>
      <c r="O157" s="122">
        <v>607.7019173733313</v>
      </c>
      <c r="P157" s="122">
        <v>612.18184586707059</v>
      </c>
      <c r="Q157" s="122">
        <v>615.79029642163096</v>
      </c>
      <c r="R157" s="122">
        <v>612.454235829715</v>
      </c>
      <c r="S157" s="122">
        <v>614.16471464763049</v>
      </c>
      <c r="T157" s="122">
        <v>605.24989888709672</v>
      </c>
      <c r="U157" s="122">
        <v>594.80509678208364</v>
      </c>
      <c r="V157" s="122">
        <v>760.66500071877078</v>
      </c>
      <c r="W157" s="122">
        <v>711.6715775580933</v>
      </c>
      <c r="DA157" s="130" t="s">
        <v>2390</v>
      </c>
    </row>
    <row r="158" spans="1:105" ht="12" customHeight="1" x14ac:dyDescent="0.25">
      <c r="A158" s="97" t="s">
        <v>50</v>
      </c>
      <c r="B158" s="98">
        <v>949.96162038814282</v>
      </c>
      <c r="C158" s="98">
        <v>992.47623136965535</v>
      </c>
      <c r="D158" s="98">
        <v>1263.6660332772944</v>
      </c>
      <c r="E158" s="98">
        <v>988.21022701520246</v>
      </c>
      <c r="F158" s="98">
        <v>962.09184240036757</v>
      </c>
      <c r="G158" s="98">
        <v>1129.4131428314472</v>
      </c>
      <c r="H158" s="98">
        <v>978.93974435971461</v>
      </c>
      <c r="I158" s="98">
        <v>933.3031036691799</v>
      </c>
      <c r="J158" s="98">
        <v>847.53158763119654</v>
      </c>
      <c r="K158" s="98">
        <v>830.57626826133333</v>
      </c>
      <c r="L158" s="98">
        <v>743.52708072154633</v>
      </c>
      <c r="M158" s="98">
        <v>713.54729548723162</v>
      </c>
      <c r="N158" s="98">
        <v>707.57321714665795</v>
      </c>
      <c r="O158" s="98">
        <v>708.75082022047388</v>
      </c>
      <c r="P158" s="98">
        <v>714.99289162126365</v>
      </c>
      <c r="Q158" s="98">
        <v>718.06780518338417</v>
      </c>
      <c r="R158" s="98">
        <v>722.03223069612534</v>
      </c>
      <c r="S158" s="98">
        <v>724.7388965910975</v>
      </c>
      <c r="T158" s="98">
        <v>717.42571600521865</v>
      </c>
      <c r="U158" s="98">
        <v>705.72114414144801</v>
      </c>
      <c r="V158" s="98">
        <v>948.21558681569616</v>
      </c>
      <c r="W158" s="98">
        <v>861.79488360167056</v>
      </c>
      <c r="DA158" s="63" t="s">
        <v>2391</v>
      </c>
    </row>
    <row r="159" spans="1:105" ht="12" customHeight="1" x14ac:dyDescent="0.25">
      <c r="A159" s="109" t="s">
        <v>120</v>
      </c>
      <c r="B159" s="33">
        <v>669.81821739097268</v>
      </c>
      <c r="C159" s="33">
        <v>779.45716370385298</v>
      </c>
      <c r="D159" s="33">
        <v>630.53923966222169</v>
      </c>
      <c r="E159" s="33">
        <v>1004.9887248088293</v>
      </c>
      <c r="F159" s="33">
        <v>888.06998808623473</v>
      </c>
      <c r="G159" s="33">
        <v>808.02193521338302</v>
      </c>
      <c r="H159" s="33">
        <v>783.06583145471063</v>
      </c>
      <c r="I159" s="33">
        <v>766.96042473466321</v>
      </c>
      <c r="J159" s="33">
        <v>845.59536005495011</v>
      </c>
      <c r="K159" s="33">
        <v>583.95383323840383</v>
      </c>
      <c r="L159" s="33">
        <v>538.79339653406237</v>
      </c>
      <c r="M159" s="33">
        <v>568.02103657111309</v>
      </c>
      <c r="N159" s="33">
        <v>549.92217108451848</v>
      </c>
      <c r="O159" s="33">
        <v>550.32520426074188</v>
      </c>
      <c r="P159" s="33">
        <v>557.93060937259702</v>
      </c>
      <c r="Q159" s="33">
        <v>565.21818899559958</v>
      </c>
      <c r="R159" s="33">
        <v>559.44769687266751</v>
      </c>
      <c r="S159" s="33">
        <v>560.10845403786948</v>
      </c>
      <c r="T159" s="33">
        <v>551.8311307295786</v>
      </c>
      <c r="U159" s="33">
        <v>544.88727122371529</v>
      </c>
      <c r="V159" s="33">
        <v>677.97335175497926</v>
      </c>
      <c r="W159" s="33">
        <v>647.24705231751182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13765.149762307705</v>
      </c>
      <c r="C161" s="117">
        <f t="shared" si="54"/>
        <v>14228.493235469889</v>
      </c>
      <c r="D161" s="117">
        <f t="shared" si="54"/>
        <v>14264.781840697693</v>
      </c>
      <c r="E161" s="117">
        <f t="shared" si="54"/>
        <v>16700.35735329926</v>
      </c>
      <c r="F161" s="117">
        <f t="shared" si="54"/>
        <v>15928.086535456208</v>
      </c>
      <c r="G161" s="117">
        <f t="shared" si="54"/>
        <v>15471.592045569869</v>
      </c>
      <c r="H161" s="117">
        <f t="shared" si="54"/>
        <v>15363.467715665574</v>
      </c>
      <c r="I161" s="117">
        <f t="shared" si="54"/>
        <v>13522.919703762132</v>
      </c>
      <c r="J161" s="117">
        <f t="shared" si="54"/>
        <v>15404.278482953841</v>
      </c>
      <c r="K161" s="117">
        <f t="shared" si="54"/>
        <v>15251.656018148447</v>
      </c>
      <c r="L161" s="117">
        <f t="shared" si="54"/>
        <v>15130.275917130482</v>
      </c>
      <c r="M161" s="117">
        <f t="shared" si="54"/>
        <v>13829.649628522769</v>
      </c>
      <c r="N161" s="117">
        <f t="shared" si="54"/>
        <v>13024.776504825584</v>
      </c>
      <c r="O161" s="117">
        <f t="shared" si="54"/>
        <v>13011.709830925593</v>
      </c>
      <c r="P161" s="117">
        <f t="shared" si="54"/>
        <v>13818.755937141583</v>
      </c>
      <c r="Q161" s="117">
        <f t="shared" si="54"/>
        <v>10806.45162140488</v>
      </c>
      <c r="R161" s="117">
        <f t="shared" ref="R161:V161" si="55">R162+R164+R166+R175</f>
        <v>9856.0796783014121</v>
      </c>
      <c r="S161" s="117">
        <f t="shared" si="55"/>
        <v>9987.8043705236087</v>
      </c>
      <c r="T161" s="117">
        <f t="shared" si="55"/>
        <v>10869.99033620495</v>
      </c>
      <c r="U161" s="117">
        <f t="shared" si="55"/>
        <v>11610.089981104336</v>
      </c>
      <c r="V161" s="117">
        <f t="shared" si="55"/>
        <v>12152.365066207309</v>
      </c>
      <c r="W161" s="117">
        <f t="shared" ref="W161" si="56">W162+W164+W166+W175</f>
        <v>12173.392277079423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10651.51626258983</v>
      </c>
      <c r="C162" s="122">
        <f t="shared" si="57"/>
        <v>11150.398277438078</v>
      </c>
      <c r="D162" s="122">
        <f t="shared" si="57"/>
        <v>10973.837512393058</v>
      </c>
      <c r="E162" s="122">
        <f t="shared" si="57"/>
        <v>13034.412569140035</v>
      </c>
      <c r="F162" s="122">
        <f t="shared" si="57"/>
        <v>12307.692320913304</v>
      </c>
      <c r="G162" s="122">
        <f t="shared" si="57"/>
        <v>11999.579670081877</v>
      </c>
      <c r="H162" s="122">
        <f t="shared" si="57"/>
        <v>11841.92677323596</v>
      </c>
      <c r="I162" s="122">
        <f t="shared" si="57"/>
        <v>10188.343132410451</v>
      </c>
      <c r="J162" s="122">
        <f t="shared" si="57"/>
        <v>11859.445832273783</v>
      </c>
      <c r="K162" s="122">
        <f t="shared" si="57"/>
        <v>11916.412154029684</v>
      </c>
      <c r="L162" s="122">
        <f t="shared" si="57"/>
        <v>11945.174828164001</v>
      </c>
      <c r="M162" s="122">
        <f t="shared" si="57"/>
        <v>10570.830614454115</v>
      </c>
      <c r="N162" s="122">
        <f t="shared" si="57"/>
        <v>9847.1396020611664</v>
      </c>
      <c r="O162" s="122">
        <f t="shared" si="57"/>
        <v>9913.5122590599567</v>
      </c>
      <c r="P162" s="122">
        <f t="shared" si="57"/>
        <v>10848.611338340776</v>
      </c>
      <c r="Q162" s="122">
        <f t="shared" si="57"/>
        <v>7697.0402511297862</v>
      </c>
      <c r="R162" s="122">
        <f t="shared" si="57"/>
        <v>6896.5229062457965</v>
      </c>
      <c r="S162" s="122">
        <f t="shared" si="57"/>
        <v>6974.8235464948384</v>
      </c>
      <c r="T162" s="122">
        <f t="shared" si="57"/>
        <v>7946.5037442735966</v>
      </c>
      <c r="U162" s="122">
        <f t="shared" si="57"/>
        <v>8755.9781614709773</v>
      </c>
      <c r="V162" s="122">
        <f t="shared" si="57"/>
        <v>9298.3164860204433</v>
      </c>
      <c r="W162" s="122">
        <f t="shared" si="57"/>
        <v>9215.7169581766339</v>
      </c>
      <c r="DA162" s="130" t="s">
        <v>2394</v>
      </c>
    </row>
    <row r="163" spans="1:105" ht="12" customHeight="1" x14ac:dyDescent="0.25">
      <c r="A163" s="97" t="s">
        <v>53</v>
      </c>
      <c r="B163" s="33">
        <v>10651.51626258983</v>
      </c>
      <c r="C163" s="33">
        <v>11150.398277438078</v>
      </c>
      <c r="D163" s="33">
        <v>10973.837512393058</v>
      </c>
      <c r="E163" s="33">
        <v>13034.412569140035</v>
      </c>
      <c r="F163" s="33">
        <v>12307.692320913304</v>
      </c>
      <c r="G163" s="33">
        <v>11999.579670081877</v>
      </c>
      <c r="H163" s="33">
        <v>11841.92677323596</v>
      </c>
      <c r="I163" s="33">
        <v>10188.343132410451</v>
      </c>
      <c r="J163" s="33">
        <v>11859.445832273783</v>
      </c>
      <c r="K163" s="33">
        <v>11916.412154029684</v>
      </c>
      <c r="L163" s="33">
        <v>11945.174828164001</v>
      </c>
      <c r="M163" s="33">
        <v>10570.830614454115</v>
      </c>
      <c r="N163" s="33">
        <v>9847.1396020611664</v>
      </c>
      <c r="O163" s="33">
        <v>9913.5122590599567</v>
      </c>
      <c r="P163" s="33">
        <v>10848.611338340776</v>
      </c>
      <c r="Q163" s="33">
        <v>7697.0402511297862</v>
      </c>
      <c r="R163" s="33">
        <v>6896.5229062457965</v>
      </c>
      <c r="S163" s="33">
        <v>6974.8235464948384</v>
      </c>
      <c r="T163" s="33">
        <v>7946.5037442735966</v>
      </c>
      <c r="U163" s="33">
        <v>8755.9781614709773</v>
      </c>
      <c r="V163" s="33">
        <v>9298.3164860204433</v>
      </c>
      <c r="W163" s="33">
        <v>9215.7169581766339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38.517314858109714</v>
      </c>
      <c r="C164" s="122">
        <f t="shared" si="58"/>
        <v>40.402184238513307</v>
      </c>
      <c r="D164" s="122">
        <f t="shared" si="58"/>
        <v>42.158577972411777</v>
      </c>
      <c r="E164" s="122">
        <f t="shared" si="58"/>
        <v>90.105404925843814</v>
      </c>
      <c r="F164" s="122">
        <f t="shared" si="58"/>
        <v>51.295285315226771</v>
      </c>
      <c r="G164" s="122">
        <f t="shared" si="58"/>
        <v>59.618952215461185</v>
      </c>
      <c r="H164" s="122">
        <f t="shared" si="58"/>
        <v>78.45125742671155</v>
      </c>
      <c r="I164" s="122">
        <f t="shared" si="58"/>
        <v>76.523495221986934</v>
      </c>
      <c r="J164" s="122">
        <f t="shared" si="58"/>
        <v>80.615818523830342</v>
      </c>
      <c r="K164" s="122">
        <f t="shared" si="58"/>
        <v>91.160851948226437</v>
      </c>
      <c r="L164" s="122">
        <f t="shared" si="58"/>
        <v>108.09442059785924</v>
      </c>
      <c r="M164" s="122">
        <f t="shared" si="58"/>
        <v>101.12023556051015</v>
      </c>
      <c r="N164" s="122">
        <f t="shared" si="58"/>
        <v>153.84927921265671</v>
      </c>
      <c r="O164" s="122">
        <f t="shared" si="58"/>
        <v>139.01472289235215</v>
      </c>
      <c r="P164" s="122">
        <f t="shared" si="58"/>
        <v>50.429605666050477</v>
      </c>
      <c r="Q164" s="122">
        <f t="shared" si="58"/>
        <v>158.00993618008818</v>
      </c>
      <c r="R164" s="122">
        <f t="shared" si="58"/>
        <v>93.909174565773839</v>
      </c>
      <c r="S164" s="122">
        <f t="shared" si="58"/>
        <v>158.00469214570103</v>
      </c>
      <c r="T164" s="122">
        <f t="shared" si="58"/>
        <v>130.91278374301257</v>
      </c>
      <c r="U164" s="122">
        <f t="shared" si="58"/>
        <v>174.03315439635861</v>
      </c>
      <c r="V164" s="122">
        <f t="shared" si="58"/>
        <v>129.30668091675997</v>
      </c>
      <c r="W164" s="122">
        <f t="shared" si="58"/>
        <v>236.07870328173456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38.517314858109714</v>
      </c>
      <c r="C165" s="98">
        <f>IF(RES_hhdet_fec!C165=0,0,RES_hhdet_fec!C165*1000*11630/RES_hhdet_num!C161)</f>
        <v>40.402184238513307</v>
      </c>
      <c r="D165" s="98">
        <f>IF(RES_hhdet_fec!D165=0,0,RES_hhdet_fec!D165*1000*11630/RES_hhdet_num!D161)</f>
        <v>42.158577972411777</v>
      </c>
      <c r="E165" s="98">
        <f>IF(RES_hhdet_fec!E165=0,0,RES_hhdet_fec!E165*1000*11630/RES_hhdet_num!E161)</f>
        <v>90.105404925843814</v>
      </c>
      <c r="F165" s="98">
        <f>IF(RES_hhdet_fec!F165=0,0,RES_hhdet_fec!F165*1000*11630/RES_hhdet_num!F161)</f>
        <v>51.295285315226771</v>
      </c>
      <c r="G165" s="98">
        <f>IF(RES_hhdet_fec!G165=0,0,RES_hhdet_fec!G165*1000*11630/RES_hhdet_num!G161)</f>
        <v>59.618952215461185</v>
      </c>
      <c r="H165" s="98">
        <f>IF(RES_hhdet_fec!H165=0,0,RES_hhdet_fec!H165*1000*11630/RES_hhdet_num!H161)</f>
        <v>78.45125742671155</v>
      </c>
      <c r="I165" s="98">
        <f>IF(RES_hhdet_fec!I165=0,0,RES_hhdet_fec!I165*1000*11630/RES_hhdet_num!I161)</f>
        <v>76.523495221986934</v>
      </c>
      <c r="J165" s="98">
        <f>IF(RES_hhdet_fec!J165=0,0,RES_hhdet_fec!J165*1000*11630/RES_hhdet_num!J161)</f>
        <v>80.615818523830342</v>
      </c>
      <c r="K165" s="98">
        <f>IF(RES_hhdet_fec!K165=0,0,RES_hhdet_fec!K165*1000*11630/RES_hhdet_num!K161)</f>
        <v>91.160851948226437</v>
      </c>
      <c r="L165" s="98">
        <f>IF(RES_hhdet_fec!L165=0,0,RES_hhdet_fec!L165*1000*11630/RES_hhdet_num!L161)</f>
        <v>108.09442059785924</v>
      </c>
      <c r="M165" s="98">
        <f>IF(RES_hhdet_fec!M165=0,0,RES_hhdet_fec!M165*1000*11630/RES_hhdet_num!M161)</f>
        <v>101.12023556051015</v>
      </c>
      <c r="N165" s="98">
        <f>IF(RES_hhdet_fec!N165=0,0,RES_hhdet_fec!N165*1000*11630/RES_hhdet_num!N161)</f>
        <v>153.84927921265671</v>
      </c>
      <c r="O165" s="98">
        <f>IF(RES_hhdet_fec!O165=0,0,RES_hhdet_fec!O165*1000*11630/RES_hhdet_num!O161)</f>
        <v>139.01472289235215</v>
      </c>
      <c r="P165" s="98">
        <f>IF(RES_hhdet_fec!P165=0,0,RES_hhdet_fec!P165*1000*11630/RES_hhdet_num!P161)</f>
        <v>50.429605666050477</v>
      </c>
      <c r="Q165" s="98">
        <f>IF(RES_hhdet_fec!Q165=0,0,RES_hhdet_fec!Q165*1000*11630/RES_hhdet_num!Q161)</f>
        <v>158.00993618008818</v>
      </c>
      <c r="R165" s="98">
        <f>IF(RES_hhdet_fec!R165=0,0,RES_hhdet_fec!R165*1000*11630/RES_hhdet_num!R161)</f>
        <v>93.909174565773839</v>
      </c>
      <c r="S165" s="98">
        <f>IF(RES_hhdet_fec!S165=0,0,RES_hhdet_fec!S165*1000*11630/RES_hhdet_num!S161)</f>
        <v>158.00469214570103</v>
      </c>
      <c r="T165" s="98">
        <f>IF(RES_hhdet_fec!T165=0,0,RES_hhdet_fec!T165*1000*11630/RES_hhdet_num!T161)</f>
        <v>130.91278374301257</v>
      </c>
      <c r="U165" s="98">
        <f>IF(RES_hhdet_fec!U165=0,0,RES_hhdet_fec!U165*1000*11630/RES_hhdet_num!U161)</f>
        <v>174.03315439635861</v>
      </c>
      <c r="V165" s="98">
        <f>IF(RES_hhdet_fec!V165=0,0,RES_hhdet_fec!V165*1000*11630/RES_hhdet_num!V161)</f>
        <v>129.30668091675997</v>
      </c>
      <c r="W165" s="98">
        <f>IF(RES_hhdet_fec!W165=0,0,RES_hhdet_fec!W165*1000*11630/RES_hhdet_num!W161)</f>
        <v>236.07870328173456</v>
      </c>
      <c r="DA165" s="63" t="s">
        <v>2397</v>
      </c>
    </row>
    <row r="166" spans="1:105" ht="12" customHeight="1" x14ac:dyDescent="0.25">
      <c r="A166" s="121" t="s">
        <v>55</v>
      </c>
      <c r="B166" s="122">
        <v>2286.0834833614272</v>
      </c>
      <c r="C166" s="122">
        <v>2169.7269600719587</v>
      </c>
      <c r="D166" s="122">
        <v>2366.7068914050997</v>
      </c>
      <c r="E166" s="122">
        <v>2577.1350326730208</v>
      </c>
      <c r="F166" s="122">
        <v>2652.9735722131209</v>
      </c>
      <c r="G166" s="122">
        <v>2486.9837047843807</v>
      </c>
      <c r="H166" s="122">
        <v>2590.0187054697276</v>
      </c>
      <c r="I166" s="122">
        <v>2431.0338279573439</v>
      </c>
      <c r="J166" s="122">
        <v>2616.8713789386006</v>
      </c>
      <c r="K166" s="122">
        <v>2559.5045922242753</v>
      </c>
      <c r="L166" s="122">
        <v>2452.2708461843786</v>
      </c>
      <c r="M166" s="122">
        <v>2527.0513408974448</v>
      </c>
      <c r="N166" s="122">
        <v>2407.874329254385</v>
      </c>
      <c r="O166" s="122">
        <v>2345.0058324149672</v>
      </c>
      <c r="P166" s="122">
        <v>2301.3893426746458</v>
      </c>
      <c r="Q166" s="122">
        <v>2330.5061381153118</v>
      </c>
      <c r="R166" s="122">
        <v>2250.4341754982702</v>
      </c>
      <c r="S166" s="122">
        <v>2240.6835340381731</v>
      </c>
      <c r="T166" s="122">
        <v>2187.9905264908411</v>
      </c>
      <c r="U166" s="122">
        <v>2089.7773646171354</v>
      </c>
      <c r="V166" s="122">
        <v>1970.5162698445672</v>
      </c>
      <c r="W166" s="122">
        <v>2012.6466085512504</v>
      </c>
      <c r="DA166" s="130" t="s">
        <v>2398</v>
      </c>
    </row>
    <row r="167" spans="1:105" ht="12" customHeight="1" x14ac:dyDescent="0.25">
      <c r="A167" s="97" t="s">
        <v>124</v>
      </c>
      <c r="B167" s="98">
        <v>2706.8641924828817</v>
      </c>
      <c r="C167" s="98">
        <v>2411.6689987763534</v>
      </c>
      <c r="D167" s="98">
        <v>3082.9390987672705</v>
      </c>
      <c r="E167" s="98">
        <v>2878.5208807466011</v>
      </c>
      <c r="F167" s="98">
        <v>2830.512160579447</v>
      </c>
      <c r="G167" s="98">
        <v>3102.9920463237254</v>
      </c>
      <c r="H167" s="98">
        <v>2705.2444346885836</v>
      </c>
      <c r="I167" s="98">
        <v>2803.1747953833487</v>
      </c>
      <c r="J167" s="98">
        <v>3105.6615739178837</v>
      </c>
      <c r="K167" s="98">
        <v>2853.9473114638076</v>
      </c>
      <c r="L167" s="98">
        <v>2755.3827100403719</v>
      </c>
      <c r="M167" s="98">
        <v>3373.3931641543991</v>
      </c>
      <c r="N167" s="98">
        <v>3004.6509904071158</v>
      </c>
      <c r="O167" s="98">
        <v>2446.2700507928635</v>
      </c>
      <c r="P167" s="98">
        <v>1916.9488327633214</v>
      </c>
      <c r="Q167" s="98">
        <v>2928.6834353037243</v>
      </c>
      <c r="R167" s="98">
        <v>2478.8566108427099</v>
      </c>
      <c r="S167" s="98">
        <v>2607.5907995574171</v>
      </c>
      <c r="T167" s="98">
        <v>2420.1149444452653</v>
      </c>
      <c r="U167" s="98">
        <v>2493.2986506248376</v>
      </c>
      <c r="V167" s="98">
        <v>1609.8506028209442</v>
      </c>
      <c r="W167" s="98">
        <v>2298.2243234227731</v>
      </c>
      <c r="DA167" s="63" t="s">
        <v>2399</v>
      </c>
    </row>
    <row r="168" spans="1:105" ht="12" customHeight="1" x14ac:dyDescent="0.25">
      <c r="A168" s="97" t="s">
        <v>123</v>
      </c>
      <c r="B168" s="98">
        <v>1963.8957884963461</v>
      </c>
      <c r="C168" s="98">
        <v>1753.3031860321555</v>
      </c>
      <c r="D168" s="98">
        <v>2292.268599545846</v>
      </c>
      <c r="E168" s="98">
        <v>2250.5206541897915</v>
      </c>
      <c r="F168" s="98">
        <v>2250.8012474892762</v>
      </c>
      <c r="G168" s="98">
        <v>2398.5356809833438</v>
      </c>
      <c r="H168" s="98">
        <v>2106.0576373767726</v>
      </c>
      <c r="I168" s="98">
        <v>2110.4791759094187</v>
      </c>
      <c r="J168" s="98">
        <v>2358.3458554020081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1973.366373205944</v>
      </c>
      <c r="T168" s="98">
        <v>1887.6117470181773</v>
      </c>
      <c r="U168" s="98">
        <v>2013.2093341095551</v>
      </c>
      <c r="V168" s="98">
        <v>1325.4795767366925</v>
      </c>
      <c r="W168" s="98">
        <v>1926.9554298948203</v>
      </c>
      <c r="DA168" s="63" t="s">
        <v>2400</v>
      </c>
    </row>
    <row r="169" spans="1:105" ht="12" customHeight="1" x14ac:dyDescent="0.25">
      <c r="A169" s="100" t="s">
        <v>50</v>
      </c>
      <c r="B169" s="101">
        <v>921.96601543610791</v>
      </c>
      <c r="C169" s="101">
        <v>806.60618982297285</v>
      </c>
      <c r="D169" s="101">
        <v>1150.1567125180566</v>
      </c>
      <c r="E169" s="101">
        <v>1330.1715456811812</v>
      </c>
      <c r="F169" s="101">
        <v>1381.8789842402671</v>
      </c>
      <c r="G169" s="101">
        <v>1329.5327229166151</v>
      </c>
      <c r="H169" s="101">
        <v>1185.6993367359914</v>
      </c>
      <c r="I169" s="101">
        <v>1023.2077309400452</v>
      </c>
      <c r="J169" s="101">
        <v>1158.6506955628265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820.46066154423977</v>
      </c>
      <c r="T169" s="101">
        <v>793.51556084887852</v>
      </c>
      <c r="U169" s="101">
        <v>794.65106237157613</v>
      </c>
      <c r="V169" s="101">
        <v>525.8706967527437</v>
      </c>
      <c r="W169" s="101">
        <v>798.25081367447729</v>
      </c>
      <c r="DA169" s="131" t="s">
        <v>2401</v>
      </c>
    </row>
    <row r="170" spans="1:105" ht="12" customHeight="1" x14ac:dyDescent="0.25">
      <c r="A170" s="103" t="s">
        <v>52</v>
      </c>
      <c r="B170" s="104">
        <v>1041.9297730602384</v>
      </c>
      <c r="C170" s="104">
        <v>946.69699620918254</v>
      </c>
      <c r="D170" s="104">
        <v>1142.1118870277894</v>
      </c>
      <c r="E170" s="104">
        <v>920.3491085086107</v>
      </c>
      <c r="F170" s="104">
        <v>868.92226324900935</v>
      </c>
      <c r="G170" s="104">
        <v>1069.0029580667288</v>
      </c>
      <c r="H170" s="104">
        <v>920.35830064078073</v>
      </c>
      <c r="I170" s="104">
        <v>1087.2714449693735</v>
      </c>
      <c r="J170" s="104">
        <v>1199.6951598391813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1094.0961861692986</v>
      </c>
      <c r="U170" s="104">
        <v>1218.5582717379793</v>
      </c>
      <c r="V170" s="104">
        <v>799.60887998394867</v>
      </c>
      <c r="W170" s="104">
        <v>1128.7046162203428</v>
      </c>
      <c r="DA170" s="132" t="s">
        <v>2402</v>
      </c>
    </row>
    <row r="171" spans="1:105" ht="12" customHeight="1" x14ac:dyDescent="0.25">
      <c r="A171" s="106" t="s">
        <v>122</v>
      </c>
      <c r="B171" s="101">
        <v>2340.8641004775809</v>
      </c>
      <c r="C171" s="101">
        <v>2250.0165275009899</v>
      </c>
      <c r="D171" s="101">
        <v>2377.1919985987097</v>
      </c>
      <c r="E171" s="101">
        <v>2648.9662479484646</v>
      </c>
      <c r="F171" s="101">
        <v>2741.4850704767623</v>
      </c>
      <c r="G171" s="101">
        <v>2528.2111372451191</v>
      </c>
      <c r="H171" s="101">
        <v>2692.824711108758</v>
      </c>
      <c r="I171" s="101">
        <v>2518.0853356419284</v>
      </c>
      <c r="J171" s="101">
        <v>2700.9874624752597</v>
      </c>
      <c r="K171" s="101">
        <v>2687.25139117565</v>
      </c>
      <c r="L171" s="101">
        <v>2581.7974372959534</v>
      </c>
      <c r="M171" s="101">
        <v>2627.8052410313639</v>
      </c>
      <c r="N171" s="101">
        <v>2536.3535539856134</v>
      </c>
      <c r="O171" s="101">
        <v>2504.9133868220147</v>
      </c>
      <c r="P171" s="101">
        <v>2481.9127764016716</v>
      </c>
      <c r="Q171" s="101">
        <v>2445.6927137887333</v>
      </c>
      <c r="R171" s="101">
        <v>2376.9168909513232</v>
      </c>
      <c r="S171" s="101">
        <v>2351.9356149200166</v>
      </c>
      <c r="T171" s="101">
        <v>2298.8371980925517</v>
      </c>
      <c r="U171" s="101">
        <v>2177.6241125750998</v>
      </c>
      <c r="V171" s="101">
        <v>2082.0991816738647</v>
      </c>
      <c r="W171" s="101">
        <v>2093.8859510851266</v>
      </c>
      <c r="DA171" s="131" t="s">
        <v>2403</v>
      </c>
    </row>
    <row r="172" spans="1:105" ht="12" customHeight="1" x14ac:dyDescent="0.25">
      <c r="A172" s="107" t="s">
        <v>121</v>
      </c>
      <c r="B172" s="104">
        <v>1806.3198306930642</v>
      </c>
      <c r="C172" s="104">
        <v>1735.5626165033332</v>
      </c>
      <c r="D172" s="104">
        <v>1874.6978521016244</v>
      </c>
      <c r="E172" s="104">
        <v>2174.6582558575324</v>
      </c>
      <c r="F172" s="104">
        <v>2278.5409785688239</v>
      </c>
      <c r="G172" s="104">
        <v>2056.921755429411</v>
      </c>
      <c r="H172" s="104">
        <v>2208.0753037243203</v>
      </c>
      <c r="I172" s="104">
        <v>2007.1561630429414</v>
      </c>
      <c r="J172" s="104">
        <v>2160.965044533747</v>
      </c>
      <c r="K172" s="104">
        <v>2142.0291421494853</v>
      </c>
      <c r="L172" s="104">
        <v>2051.8186716882105</v>
      </c>
      <c r="M172" s="104">
        <v>2098.7215999755313</v>
      </c>
      <c r="N172" s="104">
        <v>2025.7369465201723</v>
      </c>
      <c r="O172" s="104">
        <v>2008.6779717971922</v>
      </c>
      <c r="P172" s="104">
        <v>2013.5076602549411</v>
      </c>
      <c r="Q172" s="104">
        <v>1994.1914685422043</v>
      </c>
      <c r="R172" s="104">
        <v>1949.1657069956791</v>
      </c>
      <c r="S172" s="104">
        <v>1943.807881770319</v>
      </c>
      <c r="T172" s="104">
        <v>1917.9435997984704</v>
      </c>
      <c r="U172" s="104">
        <v>1826.2788549807722</v>
      </c>
      <c r="V172" s="104">
        <v>1759.8737022792143</v>
      </c>
      <c r="W172" s="104">
        <v>1784.8101351536257</v>
      </c>
      <c r="DA172" s="132" t="s">
        <v>2404</v>
      </c>
    </row>
    <row r="173" spans="1:105" ht="12" customHeight="1" x14ac:dyDescent="0.25">
      <c r="A173" s="108" t="s">
        <v>53</v>
      </c>
      <c r="B173" s="98">
        <v>795.98589481045065</v>
      </c>
      <c r="C173" s="98">
        <v>746.40759953062422</v>
      </c>
      <c r="D173" s="98">
        <v>885.45855800384618</v>
      </c>
      <c r="E173" s="98">
        <v>1223.6456976813497</v>
      </c>
      <c r="F173" s="98">
        <v>1333.6108636484771</v>
      </c>
      <c r="G173" s="98">
        <v>1078.486777543601</v>
      </c>
      <c r="H173" s="98">
        <v>1180.6704240665874</v>
      </c>
      <c r="I173" s="98">
        <v>913.92319792569629</v>
      </c>
      <c r="J173" s="98">
        <v>997.74288670719181</v>
      </c>
      <c r="K173" s="98">
        <v>962.48131216982097</v>
      </c>
      <c r="L173" s="98">
        <v>894.51568960184727</v>
      </c>
      <c r="M173" s="98">
        <v>934.33796879297086</v>
      </c>
      <c r="N173" s="98">
        <v>887.52433725510241</v>
      </c>
      <c r="O173" s="98">
        <v>875.40102617611331</v>
      </c>
      <c r="P173" s="98">
        <v>909.6642711244657</v>
      </c>
      <c r="Q173" s="98">
        <v>886.04696549425501</v>
      </c>
      <c r="R173" s="98">
        <v>845.91648244735609</v>
      </c>
      <c r="S173" s="98">
        <v>838.51577690164379</v>
      </c>
      <c r="T173" s="98">
        <v>829.37288034259552</v>
      </c>
      <c r="U173" s="98">
        <v>742.33844508009531</v>
      </c>
      <c r="V173" s="98">
        <v>711.91464747076873</v>
      </c>
      <c r="W173" s="98">
        <v>750.52342143931378</v>
      </c>
      <c r="DA173" s="63" t="s">
        <v>2405</v>
      </c>
    </row>
    <row r="174" spans="1:105" ht="12" customHeight="1" x14ac:dyDescent="0.25">
      <c r="A174" s="115" t="s">
        <v>52</v>
      </c>
      <c r="B174" s="33">
        <v>1010.3339358826132</v>
      </c>
      <c r="C174" s="33">
        <v>989.15501697270884</v>
      </c>
      <c r="D174" s="33">
        <v>989.2392940977785</v>
      </c>
      <c r="E174" s="33">
        <v>951.01255817618255</v>
      </c>
      <c r="F174" s="33">
        <v>944.93011492034645</v>
      </c>
      <c r="G174" s="33">
        <v>978.43497788580987</v>
      </c>
      <c r="H174" s="33">
        <v>1027.4048796577333</v>
      </c>
      <c r="I174" s="33">
        <v>1093.2329651172452</v>
      </c>
      <c r="J174" s="33">
        <v>1163.2221578265553</v>
      </c>
      <c r="K174" s="33">
        <v>1179.5478299796641</v>
      </c>
      <c r="L174" s="33">
        <v>1157.302982086363</v>
      </c>
      <c r="M174" s="33">
        <v>1164.3836311825605</v>
      </c>
      <c r="N174" s="33">
        <v>1138.2126092650694</v>
      </c>
      <c r="O174" s="33">
        <v>1133.276945621079</v>
      </c>
      <c r="P174" s="33">
        <v>1103.8433891304755</v>
      </c>
      <c r="Q174" s="33">
        <v>1108.1445030479495</v>
      </c>
      <c r="R174" s="33">
        <v>1103.2492245483234</v>
      </c>
      <c r="S174" s="33">
        <v>1105.2921048686756</v>
      </c>
      <c r="T174" s="33">
        <v>1088.5707194558747</v>
      </c>
      <c r="U174" s="33">
        <v>1083.9404099006767</v>
      </c>
      <c r="V174" s="33">
        <v>1047.9590548084457</v>
      </c>
      <c r="W174" s="33">
        <v>1034.2867137143121</v>
      </c>
      <c r="DA174" s="60" t="s">
        <v>2406</v>
      </c>
    </row>
    <row r="175" spans="1:105" ht="12" customHeight="1" x14ac:dyDescent="0.25">
      <c r="A175" s="121" t="s">
        <v>54</v>
      </c>
      <c r="B175" s="122">
        <v>789.03270149833838</v>
      </c>
      <c r="C175" s="122">
        <v>867.96581372133755</v>
      </c>
      <c r="D175" s="122">
        <v>882.07885892712284</v>
      </c>
      <c r="E175" s="122">
        <v>998.70434656035945</v>
      </c>
      <c r="F175" s="122">
        <v>916.12535701455727</v>
      </c>
      <c r="G175" s="122">
        <v>925.40971848814877</v>
      </c>
      <c r="H175" s="122">
        <v>853.07097953317464</v>
      </c>
      <c r="I175" s="122">
        <v>827.01924817234942</v>
      </c>
      <c r="J175" s="122">
        <v>847.34545321762778</v>
      </c>
      <c r="K175" s="122">
        <v>684.57841994626142</v>
      </c>
      <c r="L175" s="122">
        <v>624.73582218424417</v>
      </c>
      <c r="M175" s="122">
        <v>630.64743761069951</v>
      </c>
      <c r="N175" s="122">
        <v>615.91329429737527</v>
      </c>
      <c r="O175" s="122">
        <v>614.17701655831672</v>
      </c>
      <c r="P175" s="122">
        <v>618.32565046011234</v>
      </c>
      <c r="Q175" s="122">
        <v>620.89529597969283</v>
      </c>
      <c r="R175" s="122">
        <v>615.21342199157073</v>
      </c>
      <c r="S175" s="122">
        <v>614.29259784489602</v>
      </c>
      <c r="T175" s="122">
        <v>604.58328169750052</v>
      </c>
      <c r="U175" s="122">
        <v>590.30130061986529</v>
      </c>
      <c r="V175" s="122">
        <v>754.22562942553839</v>
      </c>
      <c r="W175" s="122">
        <v>708.95000706980386</v>
      </c>
      <c r="DA175" s="130" t="s">
        <v>2407</v>
      </c>
    </row>
    <row r="176" spans="1:105" ht="12" customHeight="1" x14ac:dyDescent="0.25">
      <c r="A176" s="97" t="s">
        <v>50</v>
      </c>
      <c r="B176" s="98">
        <v>949.96162038814293</v>
      </c>
      <c r="C176" s="98">
        <v>992.20145662894822</v>
      </c>
      <c r="D176" s="98">
        <v>1263.0865271540392</v>
      </c>
      <c r="E176" s="98">
        <v>988.16194101104111</v>
      </c>
      <c r="F176" s="98">
        <v>962.76942988880808</v>
      </c>
      <c r="G176" s="98">
        <v>1130.7672703655146</v>
      </c>
      <c r="H176" s="98">
        <v>979.68954742749349</v>
      </c>
      <c r="I176" s="98">
        <v>933.75193067566454</v>
      </c>
      <c r="J176" s="98">
        <v>847.84538479292303</v>
      </c>
      <c r="K176" s="98">
        <v>830.76794113935659</v>
      </c>
      <c r="L176" s="98">
        <v>743.67318390597711</v>
      </c>
      <c r="M176" s="98">
        <v>713.73268224337414</v>
      </c>
      <c r="N176" s="98">
        <v>707.75500364381639</v>
      </c>
      <c r="O176" s="98">
        <v>708.90695580446516</v>
      </c>
      <c r="P176" s="98">
        <v>715.12189123602457</v>
      </c>
      <c r="Q176" s="98">
        <v>718.1572849620236</v>
      </c>
      <c r="R176" s="98">
        <v>722.08357573742364</v>
      </c>
      <c r="S176" s="98">
        <v>724.60739464882818</v>
      </c>
      <c r="T176" s="98">
        <v>717.22447013437522</v>
      </c>
      <c r="U176" s="98">
        <v>705.03624268676219</v>
      </c>
      <c r="V176" s="98">
        <v>947.06003092023434</v>
      </c>
      <c r="W176" s="98">
        <v>861.36475991202281</v>
      </c>
      <c r="DA176" s="63" t="s">
        <v>2408</v>
      </c>
    </row>
    <row r="177" spans="1:105" ht="12" customHeight="1" x14ac:dyDescent="0.25">
      <c r="A177" s="109" t="s">
        <v>120</v>
      </c>
      <c r="B177" s="33">
        <v>669.81821739097268</v>
      </c>
      <c r="C177" s="33">
        <v>779.02438754884349</v>
      </c>
      <c r="D177" s="33">
        <v>629.96527420675898</v>
      </c>
      <c r="E177" s="33">
        <v>1005.1169192896893</v>
      </c>
      <c r="F177" s="33">
        <v>889.63475327649905</v>
      </c>
      <c r="G177" s="33">
        <v>810.11958418654035</v>
      </c>
      <c r="H177" s="33">
        <v>784.7928628965733</v>
      </c>
      <c r="I177" s="33">
        <v>768.50336274373035</v>
      </c>
      <c r="J177" s="33">
        <v>847.05580817124087</v>
      </c>
      <c r="K177" s="33">
        <v>584.70925923763036</v>
      </c>
      <c r="L177" s="33">
        <v>539.52978761747158</v>
      </c>
      <c r="M177" s="33">
        <v>569.30141472237176</v>
      </c>
      <c r="N177" s="33">
        <v>551.58665500789937</v>
      </c>
      <c r="O177" s="33">
        <v>552.08011368712505</v>
      </c>
      <c r="P177" s="33">
        <v>559.71336985628363</v>
      </c>
      <c r="Q177" s="33">
        <v>566.99128923787953</v>
      </c>
      <c r="R177" s="33">
        <v>560.37631612456539</v>
      </c>
      <c r="S177" s="33">
        <v>559.25031213681484</v>
      </c>
      <c r="T177" s="33">
        <v>550.29755609012523</v>
      </c>
      <c r="U177" s="33">
        <v>540.11194797020812</v>
      </c>
      <c r="V177" s="33">
        <v>671.74288930057116</v>
      </c>
      <c r="W177" s="33">
        <v>644.75974464790124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8902.9362238853428</v>
      </c>
      <c r="C24" s="117">
        <f t="shared" si="7"/>
        <v>8744.6012116869533</v>
      </c>
      <c r="D24" s="117">
        <f t="shared" si="7"/>
        <v>10175.15516209877</v>
      </c>
      <c r="E24" s="117">
        <f t="shared" si="7"/>
        <v>12872.922836000185</v>
      </c>
      <c r="F24" s="117">
        <f t="shared" si="7"/>
        <v>11118.067775364934</v>
      </c>
      <c r="G24" s="117">
        <f t="shared" si="7"/>
        <v>11760.422568635629</v>
      </c>
      <c r="H24" s="117">
        <f t="shared" si="7"/>
        <v>9542.3297245233225</v>
      </c>
      <c r="I24" s="117">
        <f t="shared" si="7"/>
        <v>9977.3697825865438</v>
      </c>
      <c r="J24" s="117">
        <f t="shared" si="7"/>
        <v>13105.506635036021</v>
      </c>
      <c r="K24" s="117">
        <f t="shared" si="7"/>
        <v>9894.3725244029119</v>
      </c>
      <c r="L24" s="117">
        <f t="shared" si="7"/>
        <v>10093.391877438382</v>
      </c>
      <c r="M24" s="117">
        <f t="shared" si="7"/>
        <v>11406.062422574607</v>
      </c>
      <c r="N24" s="117">
        <f t="shared" si="7"/>
        <v>11113.292091010519</v>
      </c>
      <c r="O24" s="117">
        <f t="shared" si="7"/>
        <v>9053.8446499603397</v>
      </c>
      <c r="P24" s="117">
        <f t="shared" si="7"/>
        <v>6321.5211758226023</v>
      </c>
      <c r="Q24" s="117">
        <f t="shared" si="7"/>
        <v>11149.723731441782</v>
      </c>
      <c r="R24" s="117">
        <f t="shared" ref="R24:V24" si="8">R25+R28+R30+R39</f>
        <v>10728.319138185256</v>
      </c>
      <c r="S24" s="117">
        <f t="shared" si="8"/>
        <v>11085.499337820296</v>
      </c>
      <c r="T24" s="117">
        <f t="shared" si="8"/>
        <v>9603.9992789609896</v>
      </c>
      <c r="U24" s="117">
        <f t="shared" si="8"/>
        <v>9878.3923233135156</v>
      </c>
      <c r="V24" s="117">
        <f t="shared" si="8"/>
        <v>8070.8135278595237</v>
      </c>
      <c r="W24" s="117">
        <f t="shared" ref="W24" si="9">W25+W28+W30+W39</f>
        <v>11519.470017023705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6813.6560949980731</v>
      </c>
      <c r="C25" s="122">
        <f t="shared" si="10"/>
        <v>6656.1542524514762</v>
      </c>
      <c r="D25" s="122">
        <f t="shared" si="10"/>
        <v>7942.2662837113867</v>
      </c>
      <c r="E25" s="122">
        <f t="shared" si="10"/>
        <v>10348.647883014348</v>
      </c>
      <c r="F25" s="122">
        <f t="shared" si="10"/>
        <v>8609.7676556818351</v>
      </c>
      <c r="G25" s="122">
        <f t="shared" si="10"/>
        <v>9343.0322075037147</v>
      </c>
      <c r="H25" s="122">
        <f t="shared" si="10"/>
        <v>7065.2934432272759</v>
      </c>
      <c r="I25" s="122">
        <f t="shared" si="10"/>
        <v>7617.6485072572914</v>
      </c>
      <c r="J25" s="122">
        <f t="shared" si="10"/>
        <v>10587.060806781885</v>
      </c>
      <c r="K25" s="122">
        <f t="shared" si="10"/>
        <v>7514.2738804853561</v>
      </c>
      <c r="L25" s="122">
        <f t="shared" si="10"/>
        <v>7798.3074201316695</v>
      </c>
      <c r="M25" s="122">
        <f t="shared" si="10"/>
        <v>9031.2586884136108</v>
      </c>
      <c r="N25" s="122">
        <f t="shared" si="10"/>
        <v>8707.4846461165744</v>
      </c>
      <c r="O25" s="122">
        <f t="shared" si="10"/>
        <v>6669.6076828544774</v>
      </c>
      <c r="P25" s="122">
        <f t="shared" si="10"/>
        <v>4070.8529870713119</v>
      </c>
      <c r="Q25" s="122">
        <f t="shared" si="10"/>
        <v>8652.1221606166509</v>
      </c>
      <c r="R25" s="122">
        <f t="shared" ref="R25:V25" si="11">SUM(R26:R27)</f>
        <v>8375.7537076442641</v>
      </c>
      <c r="S25" s="122">
        <f t="shared" si="11"/>
        <v>8558.9346811326322</v>
      </c>
      <c r="T25" s="122">
        <f t="shared" si="11"/>
        <v>7176.4726566524778</v>
      </c>
      <c r="U25" s="122">
        <f t="shared" si="11"/>
        <v>7393.8027739083182</v>
      </c>
      <c r="V25" s="122">
        <f t="shared" si="11"/>
        <v>5635.1528866990247</v>
      </c>
      <c r="W25" s="122">
        <f t="shared" ref="W25" si="12">SUM(W26:W27)</f>
        <v>8915.9338358615259</v>
      </c>
      <c r="DA25" s="130" t="s">
        <v>2432</v>
      </c>
    </row>
    <row r="26" spans="1:105" ht="12" customHeight="1" x14ac:dyDescent="0.25">
      <c r="A26" s="97" t="s">
        <v>74</v>
      </c>
      <c r="B26" s="98">
        <v>6648.4372119903628</v>
      </c>
      <c r="C26" s="98">
        <v>6499.1160924184042</v>
      </c>
      <c r="D26" s="98">
        <v>7757.1927240032874</v>
      </c>
      <c r="E26" s="98">
        <v>10108.97048422232</v>
      </c>
      <c r="F26" s="98">
        <v>8412.3393793789564</v>
      </c>
      <c r="G26" s="98">
        <v>9136.6926849250103</v>
      </c>
      <c r="H26" s="98">
        <v>6910.3550632183715</v>
      </c>
      <c r="I26" s="98">
        <v>7456.0666779565054</v>
      </c>
      <c r="J26" s="98">
        <v>10362.191542636878</v>
      </c>
      <c r="K26" s="98">
        <v>7356.0762113747478</v>
      </c>
      <c r="L26" s="98">
        <v>7636.1063833212638</v>
      </c>
      <c r="M26" s="98">
        <v>8845.6591888505754</v>
      </c>
      <c r="N26" s="98">
        <v>8530.9609537053639</v>
      </c>
      <c r="O26" s="98">
        <v>6535.7514020001072</v>
      </c>
      <c r="P26" s="98">
        <v>3990.2843173675765</v>
      </c>
      <c r="Q26" s="98">
        <v>8481.3899320253113</v>
      </c>
      <c r="R26" s="98">
        <v>8211.468635642892</v>
      </c>
      <c r="S26" s="98">
        <v>8392.2698957579687</v>
      </c>
      <c r="T26" s="98">
        <v>7038.0795472952514</v>
      </c>
      <c r="U26" s="98">
        <v>7252.3690977908536</v>
      </c>
      <c r="V26" s="98">
        <v>5527.8034184110611</v>
      </c>
      <c r="W26" s="98">
        <v>8745.766325892866</v>
      </c>
      <c r="DA26" s="63" t="s">
        <v>2433</v>
      </c>
    </row>
    <row r="27" spans="1:105" ht="12" customHeight="1" x14ac:dyDescent="0.25">
      <c r="A27" s="97" t="s">
        <v>53</v>
      </c>
      <c r="B27" s="98">
        <v>165.21888300770993</v>
      </c>
      <c r="C27" s="98">
        <v>157.03816003307182</v>
      </c>
      <c r="D27" s="98">
        <v>185.07355970809925</v>
      </c>
      <c r="E27" s="98">
        <v>239.67739879202844</v>
      </c>
      <c r="F27" s="98">
        <v>197.42827630287789</v>
      </c>
      <c r="G27" s="98">
        <v>206.33952257870433</v>
      </c>
      <c r="H27" s="98">
        <v>154.93838000890403</v>
      </c>
      <c r="I27" s="98">
        <v>161.58182930078604</v>
      </c>
      <c r="J27" s="98">
        <v>224.86926414500743</v>
      </c>
      <c r="K27" s="98">
        <v>158.19766911060827</v>
      </c>
      <c r="L27" s="98">
        <v>162.20103681040538</v>
      </c>
      <c r="M27" s="98">
        <v>185.59949956303515</v>
      </c>
      <c r="N27" s="98">
        <v>176.52369241121127</v>
      </c>
      <c r="O27" s="98">
        <v>133.8562808543702</v>
      </c>
      <c r="P27" s="98">
        <v>80.568669703735367</v>
      </c>
      <c r="Q27" s="98">
        <v>170.73222859133992</v>
      </c>
      <c r="R27" s="98">
        <v>164.28507200137176</v>
      </c>
      <c r="S27" s="98">
        <v>166.66478537466304</v>
      </c>
      <c r="T27" s="98">
        <v>138.39310935722639</v>
      </c>
      <c r="U27" s="98">
        <v>141.4336761174649</v>
      </c>
      <c r="V27" s="98">
        <v>107.34946828796382</v>
      </c>
      <c r="W27" s="98">
        <v>170.16750996866082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13.275894504218073</v>
      </c>
      <c r="C28" s="122">
        <f t="shared" si="13"/>
        <v>17.080925440092937</v>
      </c>
      <c r="D28" s="122">
        <f t="shared" si="13"/>
        <v>21.694844934464513</v>
      </c>
      <c r="E28" s="122">
        <f t="shared" si="13"/>
        <v>53.47039949070119</v>
      </c>
      <c r="F28" s="122">
        <f t="shared" si="13"/>
        <v>32.333675985869</v>
      </c>
      <c r="G28" s="122">
        <f t="shared" si="13"/>
        <v>40.8707151361738</v>
      </c>
      <c r="H28" s="122">
        <f t="shared" si="13"/>
        <v>57.41502575324936</v>
      </c>
      <c r="I28" s="122">
        <f t="shared" si="13"/>
        <v>52.871884715725038</v>
      </c>
      <c r="J28" s="122">
        <f t="shared" si="13"/>
        <v>56.763441260270028</v>
      </c>
      <c r="K28" s="122">
        <f t="shared" si="13"/>
        <v>65.224041853408991</v>
      </c>
      <c r="L28" s="122">
        <f t="shared" si="13"/>
        <v>88.152365149370937</v>
      </c>
      <c r="M28" s="122">
        <f t="shared" si="13"/>
        <v>102.49187107201234</v>
      </c>
      <c r="N28" s="122">
        <f t="shared" si="13"/>
        <v>209.29763471605716</v>
      </c>
      <c r="O28" s="122">
        <f t="shared" si="13"/>
        <v>216.41415893868736</v>
      </c>
      <c r="P28" s="122">
        <f t="shared" si="13"/>
        <v>91.86723438685452</v>
      </c>
      <c r="Q28" s="122">
        <f t="shared" si="13"/>
        <v>300.33065593600293</v>
      </c>
      <c r="R28" s="122">
        <f t="shared" si="13"/>
        <v>192.51818890710308</v>
      </c>
      <c r="S28" s="122">
        <f t="shared" si="13"/>
        <v>345.2826990281747</v>
      </c>
      <c r="T28" s="122">
        <f t="shared" si="13"/>
        <v>265.66819282898842</v>
      </c>
      <c r="U28" s="122">
        <f t="shared" si="13"/>
        <v>367.30733667392752</v>
      </c>
      <c r="V28" s="122">
        <f t="shared" si="13"/>
        <v>268.25113523765395</v>
      </c>
      <c r="W28" s="122">
        <f t="shared" si="13"/>
        <v>415.89448097233469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13.275894504218073</v>
      </c>
      <c r="C29" s="98">
        <f>IF(RES_hhdet_tes!C29=0,0,RES_hhdet_tes!C29*1000*11630/RES_hhdet_num!C24)</f>
        <v>17.080925440092937</v>
      </c>
      <c r="D29" s="98">
        <f>IF(RES_hhdet_tes!D29=0,0,RES_hhdet_tes!D29*1000*11630/RES_hhdet_num!D24)</f>
        <v>21.694844934464513</v>
      </c>
      <c r="E29" s="98">
        <f>IF(RES_hhdet_tes!E29=0,0,RES_hhdet_tes!E29*1000*11630/RES_hhdet_num!E24)</f>
        <v>53.47039949070119</v>
      </c>
      <c r="F29" s="98">
        <f>IF(RES_hhdet_tes!F29=0,0,RES_hhdet_tes!F29*1000*11630/RES_hhdet_num!F24)</f>
        <v>32.333675985869</v>
      </c>
      <c r="G29" s="98">
        <f>IF(RES_hhdet_tes!G29=0,0,RES_hhdet_tes!G29*1000*11630/RES_hhdet_num!G24)</f>
        <v>40.8707151361738</v>
      </c>
      <c r="H29" s="98">
        <f>IF(RES_hhdet_tes!H29=0,0,RES_hhdet_tes!H29*1000*11630/RES_hhdet_num!H24)</f>
        <v>57.41502575324936</v>
      </c>
      <c r="I29" s="98">
        <f>IF(RES_hhdet_tes!I29=0,0,RES_hhdet_tes!I29*1000*11630/RES_hhdet_num!I24)</f>
        <v>52.871884715725038</v>
      </c>
      <c r="J29" s="98">
        <f>IF(RES_hhdet_tes!J29=0,0,RES_hhdet_tes!J29*1000*11630/RES_hhdet_num!J24)</f>
        <v>56.763441260270028</v>
      </c>
      <c r="K29" s="98">
        <f>IF(RES_hhdet_tes!K29=0,0,RES_hhdet_tes!K29*1000*11630/RES_hhdet_num!K24)</f>
        <v>65.224041853408991</v>
      </c>
      <c r="L29" s="98">
        <f>IF(RES_hhdet_tes!L29=0,0,RES_hhdet_tes!L29*1000*11630/RES_hhdet_num!L24)</f>
        <v>88.152365149370937</v>
      </c>
      <c r="M29" s="98">
        <f>IF(RES_hhdet_tes!M29=0,0,RES_hhdet_tes!M29*1000*11630/RES_hhdet_num!M24)</f>
        <v>102.49187107201234</v>
      </c>
      <c r="N29" s="98">
        <f>IF(RES_hhdet_tes!N29=0,0,RES_hhdet_tes!N29*1000*11630/RES_hhdet_num!N24)</f>
        <v>209.29763471605716</v>
      </c>
      <c r="O29" s="98">
        <f>IF(RES_hhdet_tes!O29=0,0,RES_hhdet_tes!O29*1000*11630/RES_hhdet_num!O24)</f>
        <v>216.41415893868736</v>
      </c>
      <c r="P29" s="98">
        <f>IF(RES_hhdet_tes!P29=0,0,RES_hhdet_tes!P29*1000*11630/RES_hhdet_num!P24)</f>
        <v>91.86723438685452</v>
      </c>
      <c r="Q29" s="98">
        <f>IF(RES_hhdet_tes!Q29=0,0,RES_hhdet_tes!Q29*1000*11630/RES_hhdet_num!Q24)</f>
        <v>300.33065593600293</v>
      </c>
      <c r="R29" s="98">
        <f>IF(RES_hhdet_tes!R29=0,0,RES_hhdet_tes!R29*1000*11630/RES_hhdet_num!R24)</f>
        <v>192.51818890710308</v>
      </c>
      <c r="S29" s="98">
        <f>IF(RES_hhdet_tes!S29=0,0,RES_hhdet_tes!S29*1000*11630/RES_hhdet_num!S24)</f>
        <v>345.2826990281747</v>
      </c>
      <c r="T29" s="98">
        <f>IF(RES_hhdet_tes!T29=0,0,RES_hhdet_tes!T29*1000*11630/RES_hhdet_num!T24)</f>
        <v>265.66819282898842</v>
      </c>
      <c r="U29" s="98">
        <f>IF(RES_hhdet_tes!U29=0,0,RES_hhdet_tes!U29*1000*11630/RES_hhdet_num!U24)</f>
        <v>367.30733667392752</v>
      </c>
      <c r="V29" s="98">
        <f>IF(RES_hhdet_tes!V29=0,0,RES_hhdet_tes!V29*1000*11630/RES_hhdet_num!V24)</f>
        <v>268.25113523765395</v>
      </c>
      <c r="W29" s="98">
        <f>IF(RES_hhdet_tes!W29=0,0,RES_hhdet_tes!W29*1000*11630/RES_hhdet_num!W24)</f>
        <v>415.89448097233469</v>
      </c>
      <c r="DA29" s="63" t="s">
        <v>2436</v>
      </c>
    </row>
    <row r="30" spans="1:105" ht="12" customHeight="1" x14ac:dyDescent="0.25">
      <c r="A30" s="121" t="s">
        <v>55</v>
      </c>
      <c r="B30" s="122">
        <v>1537.3049841783079</v>
      </c>
      <c r="C30" s="122">
        <v>1472.5641421623782</v>
      </c>
      <c r="D30" s="122">
        <v>1610.3657235063072</v>
      </c>
      <c r="E30" s="122">
        <v>1763.2443152763385</v>
      </c>
      <c r="F30" s="122">
        <v>1825.340231805729</v>
      </c>
      <c r="G30" s="122">
        <v>1724.8995159317567</v>
      </c>
      <c r="H30" s="122">
        <v>1812.5647213907473</v>
      </c>
      <c r="I30" s="122">
        <v>1716.9747821677158</v>
      </c>
      <c r="J30" s="122">
        <v>1851.5909907658074</v>
      </c>
      <c r="K30" s="122">
        <v>1835.5546914347678</v>
      </c>
      <c r="L30" s="122">
        <v>1769.0254542664329</v>
      </c>
      <c r="M30" s="122">
        <v>1827.7507610725861</v>
      </c>
      <c r="N30" s="122">
        <v>1760.7117618495918</v>
      </c>
      <c r="O30" s="122">
        <v>1730.5397504053904</v>
      </c>
      <c r="P30" s="122">
        <v>1715.1076125018599</v>
      </c>
      <c r="Q30" s="122">
        <v>1747.6773168511968</v>
      </c>
      <c r="R30" s="122">
        <v>1710.5095755947298</v>
      </c>
      <c r="S30" s="122">
        <v>1728.2537782859663</v>
      </c>
      <c r="T30" s="122">
        <v>1711.0090638747308</v>
      </c>
      <c r="U30" s="122">
        <v>1667.9240672863384</v>
      </c>
      <c r="V30" s="122">
        <v>1587.7477702261574</v>
      </c>
      <c r="W30" s="122">
        <v>1637.327584216574</v>
      </c>
      <c r="DA30" s="130" t="s">
        <v>2437</v>
      </c>
    </row>
    <row r="31" spans="1:105" ht="12" customHeight="1" x14ac:dyDescent="0.25">
      <c r="A31" s="97" t="s">
        <v>141</v>
      </c>
      <c r="B31" s="98">
        <v>1580.1250906340447</v>
      </c>
      <c r="C31" s="98">
        <v>1417.4858772086595</v>
      </c>
      <c r="D31" s="98">
        <v>1826.3485465937899</v>
      </c>
      <c r="E31" s="98">
        <v>1714.5653228310421</v>
      </c>
      <c r="F31" s="98">
        <v>1693.8861143670877</v>
      </c>
      <c r="G31" s="98">
        <v>1867.0620827316407</v>
      </c>
      <c r="H31" s="98">
        <v>1639.7971377571139</v>
      </c>
      <c r="I31" s="98">
        <v>1707.6944513952246</v>
      </c>
      <c r="J31" s="98">
        <v>1900.9977993869256</v>
      </c>
      <c r="K31" s="98">
        <v>1757.5050947808038</v>
      </c>
      <c r="L31" s="98">
        <v>1706.2042259760949</v>
      </c>
      <c r="M31" s="98">
        <v>2098.0085576719684</v>
      </c>
      <c r="N31" s="98">
        <v>1880.1767514299693</v>
      </c>
      <c r="O31" s="98">
        <v>1547.1241224444263</v>
      </c>
      <c r="P31" s="98">
        <v>1239.4676539487468</v>
      </c>
      <c r="Q31" s="98">
        <v>1950.2602915739167</v>
      </c>
      <c r="R31" s="98">
        <v>1721.6966734229391</v>
      </c>
      <c r="S31" s="98">
        <v>1880.7849755118623</v>
      </c>
      <c r="T31" s="98">
        <v>1793.237398964186</v>
      </c>
      <c r="U31" s="98">
        <v>1897.6387990759638</v>
      </c>
      <c r="V31" s="98">
        <v>1249.251499566351</v>
      </c>
      <c r="W31" s="98">
        <v>1809.5642718221013</v>
      </c>
      <c r="DA31" s="63" t="s">
        <v>2438</v>
      </c>
    </row>
    <row r="32" spans="1:105" ht="12" customHeight="1" x14ac:dyDescent="0.25">
      <c r="A32" s="97" t="s">
        <v>140</v>
      </c>
      <c r="B32" s="98">
        <v>1580.1250906340445</v>
      </c>
      <c r="C32" s="98">
        <v>1417.5513088634611</v>
      </c>
      <c r="D32" s="98">
        <v>1825.8805770909823</v>
      </c>
      <c r="E32" s="98">
        <v>1714.0478848300656</v>
      </c>
      <c r="F32" s="98">
        <v>1693.2229236939443</v>
      </c>
      <c r="G32" s="98">
        <v>1866.4409554816277</v>
      </c>
      <c r="H32" s="98">
        <v>1638.1103569363597</v>
      </c>
      <c r="I32" s="98">
        <v>1706.6607202652867</v>
      </c>
      <c r="J32" s="98">
        <v>1901.0735729854912</v>
      </c>
      <c r="K32" s="98">
        <v>0</v>
      </c>
      <c r="L32" s="98">
        <v>0</v>
      </c>
      <c r="M32" s="98">
        <v>2112.414021784823</v>
      </c>
      <c r="N32" s="98">
        <v>1894.9766671639152</v>
      </c>
      <c r="O32" s="98">
        <v>1560.9613107023526</v>
      </c>
      <c r="P32" s="98">
        <v>1250.6321938618876</v>
      </c>
      <c r="Q32" s="98">
        <v>1977.4076710962438</v>
      </c>
      <c r="R32" s="98">
        <v>1754.3527931545927</v>
      </c>
      <c r="S32" s="98">
        <v>1924.5569010356187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538.19531757380616</v>
      </c>
      <c r="C33" s="101">
        <v>470.8543126542786</v>
      </c>
      <c r="D33" s="101">
        <v>683.6535247428327</v>
      </c>
      <c r="E33" s="101">
        <v>793.56883268582567</v>
      </c>
      <c r="F33" s="101">
        <v>824.30066044493492</v>
      </c>
      <c r="G33" s="101">
        <v>797.43799741489875</v>
      </c>
      <c r="H33" s="101">
        <v>717.75205629557888</v>
      </c>
      <c r="I33" s="101">
        <v>619.38927529591331</v>
      </c>
      <c r="J33" s="101">
        <v>701.37841314630953</v>
      </c>
      <c r="K33" s="101">
        <v>0</v>
      </c>
      <c r="L33" s="101">
        <v>0</v>
      </c>
      <c r="M33" s="101">
        <v>753.79560146933807</v>
      </c>
      <c r="N33" s="101">
        <v>665.80161546000409</v>
      </c>
      <c r="O33" s="101">
        <v>545.55744033706878</v>
      </c>
      <c r="P33" s="101">
        <v>457.28741420002575</v>
      </c>
      <c r="Q33" s="101">
        <v>713.69692367450727</v>
      </c>
      <c r="R33" s="101">
        <v>619.23293842068847</v>
      </c>
      <c r="S33" s="101">
        <v>681.37882234688379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1041.9297730602382</v>
      </c>
      <c r="C34" s="104">
        <v>946.69699620918254</v>
      </c>
      <c r="D34" s="104">
        <v>1142.22705234815</v>
      </c>
      <c r="E34" s="104">
        <v>920.47905214424009</v>
      </c>
      <c r="F34" s="104">
        <v>868.92226324900935</v>
      </c>
      <c r="G34" s="104">
        <v>1069.0029580667288</v>
      </c>
      <c r="H34" s="104">
        <v>920.35830064078073</v>
      </c>
      <c r="I34" s="104">
        <v>1087.2714449693735</v>
      </c>
      <c r="J34" s="104">
        <v>1199.6951598391813</v>
      </c>
      <c r="K34" s="104">
        <v>0</v>
      </c>
      <c r="L34" s="104">
        <v>0</v>
      </c>
      <c r="M34" s="104">
        <v>1358.6184203154849</v>
      </c>
      <c r="N34" s="104">
        <v>1229.1750517039113</v>
      </c>
      <c r="O34" s="104">
        <v>1015.4038703652839</v>
      </c>
      <c r="P34" s="104">
        <v>793.34477966186205</v>
      </c>
      <c r="Q34" s="104">
        <v>1263.7107474217366</v>
      </c>
      <c r="R34" s="104">
        <v>1135.1198547339043</v>
      </c>
      <c r="S34" s="104">
        <v>1243.178078688735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1530.9002556486432</v>
      </c>
      <c r="C35" s="101">
        <v>1480.8943800922953</v>
      </c>
      <c r="D35" s="101">
        <v>1577.8753990051239</v>
      </c>
      <c r="E35" s="101">
        <v>1770.0866040905128</v>
      </c>
      <c r="F35" s="101">
        <v>1842.2136824618708</v>
      </c>
      <c r="G35" s="101">
        <v>1707.70984238042</v>
      </c>
      <c r="H35" s="101">
        <v>1831.1381654530867</v>
      </c>
      <c r="I35" s="101">
        <v>1717.9262595828804</v>
      </c>
      <c r="J35" s="101">
        <v>1847.0520107703876</v>
      </c>
      <c r="K35" s="101">
        <v>1842.0902829080553</v>
      </c>
      <c r="L35" s="101">
        <v>1773.836026882482</v>
      </c>
      <c r="M35" s="101">
        <v>1808.4654233479041</v>
      </c>
      <c r="N35" s="101">
        <v>1752.6675003111206</v>
      </c>
      <c r="O35" s="101">
        <v>1741.7789091488276</v>
      </c>
      <c r="P35" s="101">
        <v>1743.4933737898593</v>
      </c>
      <c r="Q35" s="101">
        <v>1735.8215364045952</v>
      </c>
      <c r="R35" s="101">
        <v>1709.8214542099588</v>
      </c>
      <c r="S35" s="101">
        <v>1719.0857807845546</v>
      </c>
      <c r="T35" s="101">
        <v>1706.1637641594336</v>
      </c>
      <c r="U35" s="101">
        <v>1654.9537625399569</v>
      </c>
      <c r="V35" s="101">
        <v>1607.1564851749818</v>
      </c>
      <c r="W35" s="101">
        <v>1628.0190368753069</v>
      </c>
      <c r="DA35" s="131" t="s">
        <v>2442</v>
      </c>
    </row>
    <row r="36" spans="1:105" ht="12" customHeight="1" x14ac:dyDescent="0.25">
      <c r="A36" s="107" t="s">
        <v>121</v>
      </c>
      <c r="B36" s="104">
        <v>1530.9002556486435</v>
      </c>
      <c r="C36" s="104">
        <v>1481.0398593122143</v>
      </c>
      <c r="D36" s="104">
        <v>1578.0580216462956</v>
      </c>
      <c r="E36" s="104">
        <v>1770.2561009318324</v>
      </c>
      <c r="F36" s="104">
        <v>1842.3259907140402</v>
      </c>
      <c r="G36" s="104">
        <v>1707.7921624494929</v>
      </c>
      <c r="H36" s="104">
        <v>1830.9328964581719</v>
      </c>
      <c r="I36" s="104">
        <v>1717.7312010070032</v>
      </c>
      <c r="J36" s="104">
        <v>1846.9228383203888</v>
      </c>
      <c r="K36" s="104">
        <v>1842.0165252996467</v>
      </c>
      <c r="L36" s="104">
        <v>1773.749870406102</v>
      </c>
      <c r="M36" s="104">
        <v>1808.2374737915222</v>
      </c>
      <c r="N36" s="104">
        <v>1752.7558793287794</v>
      </c>
      <c r="O36" s="104">
        <v>1742.1527931660416</v>
      </c>
      <c r="P36" s="104">
        <v>1743.5071926592057</v>
      </c>
      <c r="Q36" s="104">
        <v>1735.7721326401365</v>
      </c>
      <c r="R36" s="104">
        <v>1709.8587798315925</v>
      </c>
      <c r="S36" s="104">
        <v>1719.1157161906922</v>
      </c>
      <c r="T36" s="104">
        <v>1706.3548212431695</v>
      </c>
      <c r="U36" s="104">
        <v>1654.3325413300056</v>
      </c>
      <c r="V36" s="104">
        <v>1606.672439535784</v>
      </c>
      <c r="W36" s="104">
        <v>1627.5272849546259</v>
      </c>
      <c r="DA36" s="132" t="s">
        <v>2443</v>
      </c>
    </row>
    <row r="37" spans="1:105" ht="12" customHeight="1" x14ac:dyDescent="0.25">
      <c r="A37" s="108" t="s">
        <v>53</v>
      </c>
      <c r="B37" s="98">
        <v>520.56631976603035</v>
      </c>
      <c r="C37" s="98">
        <v>491.86717973248767</v>
      </c>
      <c r="D37" s="98">
        <v>588.66195318704229</v>
      </c>
      <c r="E37" s="98">
        <v>818.99334417503758</v>
      </c>
      <c r="F37" s="98">
        <v>897.12490485194974</v>
      </c>
      <c r="G37" s="98">
        <v>728.96868272594475</v>
      </c>
      <c r="H37" s="98">
        <v>802.68051698445083</v>
      </c>
      <c r="I37" s="98">
        <v>623.36601608552587</v>
      </c>
      <c r="J37" s="98">
        <v>682.18098120852574</v>
      </c>
      <c r="K37" s="98">
        <v>660.69973577078258</v>
      </c>
      <c r="L37" s="98">
        <v>615.30534665688583</v>
      </c>
      <c r="M37" s="98">
        <v>643.81253273470736</v>
      </c>
      <c r="N37" s="98">
        <v>614.35246944485152</v>
      </c>
      <c r="O37" s="98">
        <v>609.03347821356772</v>
      </c>
      <c r="P37" s="98">
        <v>638.59619139455651</v>
      </c>
      <c r="Q37" s="98">
        <v>626.97941869899296</v>
      </c>
      <c r="R37" s="98">
        <v>606.22880974827433</v>
      </c>
      <c r="S37" s="98">
        <v>612.52368776886249</v>
      </c>
      <c r="T37" s="98">
        <v>615.35466684941321</v>
      </c>
      <c r="U37" s="98">
        <v>562.77456462479836</v>
      </c>
      <c r="V37" s="98">
        <v>548.71757694448422</v>
      </c>
      <c r="W37" s="98">
        <v>582.79799148279585</v>
      </c>
      <c r="DA37" s="63" t="s">
        <v>2444</v>
      </c>
    </row>
    <row r="38" spans="1:105" ht="12" customHeight="1" x14ac:dyDescent="0.25">
      <c r="A38" s="108" t="s">
        <v>52</v>
      </c>
      <c r="B38" s="98">
        <v>1010.3339358826132</v>
      </c>
      <c r="C38" s="98">
        <v>989.1726795797266</v>
      </c>
      <c r="D38" s="98">
        <v>989.396068459253</v>
      </c>
      <c r="E38" s="98">
        <v>951.26275675679449</v>
      </c>
      <c r="F38" s="98">
        <v>945.20108586209074</v>
      </c>
      <c r="G38" s="98">
        <v>978.82347972354819</v>
      </c>
      <c r="H38" s="98">
        <v>1028.2523794737212</v>
      </c>
      <c r="I38" s="98">
        <v>1094.3651849214773</v>
      </c>
      <c r="J38" s="98">
        <v>1164.7418571118631</v>
      </c>
      <c r="K38" s="98">
        <v>1181.3167895288641</v>
      </c>
      <c r="L38" s="98">
        <v>1158.4445237492159</v>
      </c>
      <c r="M38" s="98">
        <v>1164.4249410568148</v>
      </c>
      <c r="N38" s="98">
        <v>1138.4034098839281</v>
      </c>
      <c r="O38" s="98">
        <v>1133.1193149524738</v>
      </c>
      <c r="P38" s="98">
        <v>1104.911001264649</v>
      </c>
      <c r="Q38" s="98">
        <v>1108.792713941144</v>
      </c>
      <c r="R38" s="98">
        <v>1103.6299700833179</v>
      </c>
      <c r="S38" s="98">
        <v>1106.5920284218296</v>
      </c>
      <c r="T38" s="98">
        <v>1091.0001543937562</v>
      </c>
      <c r="U38" s="98">
        <v>1091.5579767052072</v>
      </c>
      <c r="V38" s="98">
        <v>1057.9548625912998</v>
      </c>
      <c r="W38" s="98">
        <v>1044.7292934718298</v>
      </c>
      <c r="DA38" s="63" t="s">
        <v>2445</v>
      </c>
    </row>
    <row r="39" spans="1:105" ht="12" customHeight="1" x14ac:dyDescent="0.25">
      <c r="A39" s="121" t="s">
        <v>54</v>
      </c>
      <c r="B39" s="122">
        <v>538.69925020474386</v>
      </c>
      <c r="C39" s="122">
        <v>598.80189163300645</v>
      </c>
      <c r="D39" s="122">
        <v>600.82830994661163</v>
      </c>
      <c r="E39" s="122">
        <v>707.56023821879774</v>
      </c>
      <c r="F39" s="122">
        <v>650.62621189150252</v>
      </c>
      <c r="G39" s="122">
        <v>651.62013006398445</v>
      </c>
      <c r="H39" s="122">
        <v>607.05653415205097</v>
      </c>
      <c r="I39" s="122">
        <v>589.87460844581108</v>
      </c>
      <c r="J39" s="122">
        <v>610.09139622805912</v>
      </c>
      <c r="K39" s="122">
        <v>479.31991062938039</v>
      </c>
      <c r="L39" s="122">
        <v>437.90663789090803</v>
      </c>
      <c r="M39" s="122">
        <v>444.56110201639791</v>
      </c>
      <c r="N39" s="122">
        <v>435.79804832829569</v>
      </c>
      <c r="O39" s="122">
        <v>437.28305776178479</v>
      </c>
      <c r="P39" s="122">
        <v>443.69334186257595</v>
      </c>
      <c r="Q39" s="122">
        <v>449.59359803793001</v>
      </c>
      <c r="R39" s="122">
        <v>449.53766603916011</v>
      </c>
      <c r="S39" s="122">
        <v>453.02817937352222</v>
      </c>
      <c r="T39" s="122">
        <v>450.84936560479184</v>
      </c>
      <c r="U39" s="122">
        <v>449.35814544493257</v>
      </c>
      <c r="V39" s="122">
        <v>579.66173569668763</v>
      </c>
      <c r="W39" s="122">
        <v>550.31411597326871</v>
      </c>
      <c r="DA39" s="130" t="s">
        <v>2446</v>
      </c>
    </row>
    <row r="40" spans="1:105" ht="12" customHeight="1" x14ac:dyDescent="0.25">
      <c r="A40" s="97" t="s">
        <v>50</v>
      </c>
      <c r="B40" s="98">
        <v>582.45348716602473</v>
      </c>
      <c r="C40" s="98">
        <v>609.48454732436494</v>
      </c>
      <c r="D40" s="98">
        <v>777.6180796894896</v>
      </c>
      <c r="E40" s="98">
        <v>609.42603271768269</v>
      </c>
      <c r="F40" s="98">
        <v>594.69210336677725</v>
      </c>
      <c r="G40" s="98">
        <v>699.62285935982516</v>
      </c>
      <c r="H40" s="98">
        <v>607.32662655863805</v>
      </c>
      <c r="I40" s="98">
        <v>579.42400947007036</v>
      </c>
      <c r="J40" s="98">
        <v>526.37507143566518</v>
      </c>
      <c r="K40" s="98">
        <v>516.09536946856713</v>
      </c>
      <c r="L40" s="98">
        <v>462.19043347819854</v>
      </c>
      <c r="M40" s="98">
        <v>443.70984200334425</v>
      </c>
      <c r="N40" s="98">
        <v>440.10162070546625</v>
      </c>
      <c r="O40" s="98">
        <v>440.91159365339956</v>
      </c>
      <c r="P40" s="98">
        <v>444.84453241799503</v>
      </c>
      <c r="Q40" s="98">
        <v>446.79079151172323</v>
      </c>
      <c r="R40" s="98">
        <v>449.40177248268026</v>
      </c>
      <c r="S40" s="98">
        <v>451.41738558531995</v>
      </c>
      <c r="T40" s="98">
        <v>447.34366329949586</v>
      </c>
      <c r="U40" s="98">
        <v>440.64238324946291</v>
      </c>
      <c r="V40" s="98">
        <v>593.19678143124543</v>
      </c>
      <c r="W40" s="98">
        <v>540.17586460009534</v>
      </c>
      <c r="DA40" s="63" t="s">
        <v>2447</v>
      </c>
    </row>
    <row r="41" spans="1:105" ht="12" customHeight="1" x14ac:dyDescent="0.25">
      <c r="A41" s="109" t="s">
        <v>120</v>
      </c>
      <c r="B41" s="33">
        <v>506.28886190035064</v>
      </c>
      <c r="C41" s="33">
        <v>591.12301006855046</v>
      </c>
      <c r="D41" s="33">
        <v>480.46114838258211</v>
      </c>
      <c r="E41" s="33">
        <v>769.65655585770799</v>
      </c>
      <c r="F41" s="33">
        <v>683.46441917445884</v>
      </c>
      <c r="G41" s="33">
        <v>624.15751120020889</v>
      </c>
      <c r="H41" s="33">
        <v>606.91016476809091</v>
      </c>
      <c r="I41" s="33">
        <v>595.5704484800292</v>
      </c>
      <c r="J41" s="33">
        <v>657.7164379524072</v>
      </c>
      <c r="K41" s="33">
        <v>455.0023584208846</v>
      </c>
      <c r="L41" s="33">
        <v>420.93353646501316</v>
      </c>
      <c r="M41" s="33">
        <v>445.17608947534598</v>
      </c>
      <c r="N41" s="33">
        <v>432.74808154799587</v>
      </c>
      <c r="O41" s="33">
        <v>434.83914675659582</v>
      </c>
      <c r="P41" s="33">
        <v>442.9595665449566</v>
      </c>
      <c r="Q41" s="33">
        <v>451.21567507866274</v>
      </c>
      <c r="R41" s="33">
        <v>449.61007075310289</v>
      </c>
      <c r="S41" s="33">
        <v>453.84539790764103</v>
      </c>
      <c r="T41" s="33">
        <v>452.55467553209508</v>
      </c>
      <c r="U41" s="33">
        <v>453.45463071978276</v>
      </c>
      <c r="V41" s="33">
        <v>573.28987799095489</v>
      </c>
      <c r="W41" s="33">
        <v>554.99585976825472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9146.1772626502116</v>
      </c>
      <c r="C43" s="117">
        <f t="shared" si="14"/>
        <v>8745.817224475275</v>
      </c>
      <c r="D43" s="117">
        <f t="shared" si="14"/>
        <v>10388.31634717019</v>
      </c>
      <c r="E43" s="117">
        <f t="shared" si="14"/>
        <v>11659.875724879459</v>
      </c>
      <c r="F43" s="117">
        <f t="shared" si="14"/>
        <v>11477.718615896256</v>
      </c>
      <c r="G43" s="117">
        <f t="shared" si="14"/>
        <v>11021.22928157869</v>
      </c>
      <c r="H43" s="117">
        <f t="shared" si="14"/>
        <v>11403.280336416106</v>
      </c>
      <c r="I43" s="117">
        <f t="shared" si="14"/>
        <v>9545.4381050061511</v>
      </c>
      <c r="J43" s="117">
        <f t="shared" si="14"/>
        <v>10856.794523242883</v>
      </c>
      <c r="K43" s="117">
        <f t="shared" si="14"/>
        <v>10713.866796033159</v>
      </c>
      <c r="L43" s="117">
        <f t="shared" si="14"/>
        <v>11584.942075868496</v>
      </c>
      <c r="M43" s="117">
        <f t="shared" si="14"/>
        <v>10394.096636475142</v>
      </c>
      <c r="N43" s="117">
        <f t="shared" si="14"/>
        <v>10352.66440532989</v>
      </c>
      <c r="O43" s="117">
        <f t="shared" si="14"/>
        <v>10017.274411581531</v>
      </c>
      <c r="P43" s="117">
        <f t="shared" si="14"/>
        <v>8978.9360131245958</v>
      </c>
      <c r="Q43" s="117">
        <f t="shared" si="14"/>
        <v>9869.8589169378774</v>
      </c>
      <c r="R43" s="117">
        <f t="shared" ref="R43:V43" si="15">R44+R47+R49+R58</f>
        <v>9773.8861651346397</v>
      </c>
      <c r="S43" s="117">
        <f t="shared" si="15"/>
        <v>9656.3356329661583</v>
      </c>
      <c r="T43" s="117">
        <f t="shared" si="15"/>
        <v>9203.2567947944008</v>
      </c>
      <c r="U43" s="117">
        <f t="shared" si="15"/>
        <v>9462.891372052738</v>
      </c>
      <c r="V43" s="117">
        <f t="shared" si="15"/>
        <v>10747.513254116877</v>
      </c>
      <c r="W43" s="117">
        <f t="shared" ref="W43" si="16">W44+W47+W49+W58</f>
        <v>9641.174410742602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7099.4021744956108</v>
      </c>
      <c r="C44" s="122">
        <f t="shared" si="17"/>
        <v>6818.5187791365224</v>
      </c>
      <c r="D44" s="122">
        <f t="shared" si="17"/>
        <v>8131.2788630935593</v>
      </c>
      <c r="E44" s="122">
        <f t="shared" si="17"/>
        <v>9076.7744358309028</v>
      </c>
      <c r="F44" s="122">
        <f t="shared" si="17"/>
        <v>8904.104953288097</v>
      </c>
      <c r="G44" s="122">
        <f t="shared" si="17"/>
        <v>8688.6212309536095</v>
      </c>
      <c r="H44" s="122">
        <f t="shared" si="17"/>
        <v>8818.6048000093215</v>
      </c>
      <c r="I44" s="122">
        <f t="shared" si="17"/>
        <v>7314.6208224256925</v>
      </c>
      <c r="J44" s="122">
        <f t="shared" si="17"/>
        <v>8397.5475590882033</v>
      </c>
      <c r="K44" s="122">
        <f t="shared" si="17"/>
        <v>8324.7630947194739</v>
      </c>
      <c r="L44" s="122">
        <f t="shared" si="17"/>
        <v>9176.6839271976005</v>
      </c>
      <c r="M44" s="122">
        <f t="shared" si="17"/>
        <v>8066.9145208075424</v>
      </c>
      <c r="N44" s="122">
        <f t="shared" si="17"/>
        <v>7957.8777576430548</v>
      </c>
      <c r="O44" s="122">
        <f t="shared" si="17"/>
        <v>7662.668590620201</v>
      </c>
      <c r="P44" s="122">
        <f t="shared" si="17"/>
        <v>6675.1085987205406</v>
      </c>
      <c r="Q44" s="122">
        <f t="shared" si="17"/>
        <v>7408.0131922927731</v>
      </c>
      <c r="R44" s="122">
        <f t="shared" ref="R44:V44" si="18">SUM(R45:R46)</f>
        <v>7488.1789448325144</v>
      </c>
      <c r="S44" s="122">
        <f t="shared" si="18"/>
        <v>7294.5265573470197</v>
      </c>
      <c r="T44" s="122">
        <f t="shared" si="18"/>
        <v>6899.0510558583164</v>
      </c>
      <c r="U44" s="122">
        <f t="shared" si="18"/>
        <v>7086.9411455936879</v>
      </c>
      <c r="V44" s="122">
        <f t="shared" si="18"/>
        <v>8242.6563545314057</v>
      </c>
      <c r="W44" s="122">
        <f t="shared" ref="W44" si="19">SUM(W45:W46)</f>
        <v>7212.7278945291391</v>
      </c>
      <c r="DA44" s="130" t="s">
        <v>2450</v>
      </c>
    </row>
    <row r="45" spans="1:105" ht="12" customHeight="1" x14ac:dyDescent="0.25">
      <c r="A45" s="97" t="s">
        <v>216</v>
      </c>
      <c r="B45" s="98">
        <v>6927.2544639362623</v>
      </c>
      <c r="C45" s="98">
        <v>6657.6499647108076</v>
      </c>
      <c r="D45" s="98">
        <v>7941.8008639413165</v>
      </c>
      <c r="E45" s="98">
        <v>8866.5539596107519</v>
      </c>
      <c r="F45" s="98">
        <v>8699.9273072412288</v>
      </c>
      <c r="G45" s="98">
        <v>8496.7342806739889</v>
      </c>
      <c r="H45" s="98">
        <v>8625.2171717909987</v>
      </c>
      <c r="I45" s="98">
        <v>7159.4666679640941</v>
      </c>
      <c r="J45" s="98">
        <v>8219.1835754766962</v>
      </c>
      <c r="K45" s="98">
        <v>8149.5022327348197</v>
      </c>
      <c r="L45" s="98">
        <v>8985.8133231957254</v>
      </c>
      <c r="M45" s="98">
        <v>7901.1330555948953</v>
      </c>
      <c r="N45" s="98">
        <v>7796.5505750378343</v>
      </c>
      <c r="O45" s="98">
        <v>7508.8819861101983</v>
      </c>
      <c r="P45" s="98">
        <v>6542.9975591829052</v>
      </c>
      <c r="Q45" s="98">
        <v>7261.8309518811275</v>
      </c>
      <c r="R45" s="98">
        <v>7341.3030862470105</v>
      </c>
      <c r="S45" s="98">
        <v>7152.4830965212223</v>
      </c>
      <c r="T45" s="98">
        <v>6766.0078223765559</v>
      </c>
      <c r="U45" s="98">
        <v>6951.3773269067033</v>
      </c>
      <c r="V45" s="98">
        <v>8085.6340350433402</v>
      </c>
      <c r="W45" s="98">
        <v>7075.067390482237</v>
      </c>
      <c r="DA45" s="63" t="s">
        <v>2451</v>
      </c>
    </row>
    <row r="46" spans="1:105" ht="12" customHeight="1" x14ac:dyDescent="0.25">
      <c r="A46" s="97" t="s">
        <v>53</v>
      </c>
      <c r="B46" s="98">
        <v>172.14771055934892</v>
      </c>
      <c r="C46" s="98">
        <v>160.86881442571448</v>
      </c>
      <c r="D46" s="98">
        <v>189.47799915224255</v>
      </c>
      <c r="E46" s="98">
        <v>210.2204762201508</v>
      </c>
      <c r="F46" s="98">
        <v>204.17764604686883</v>
      </c>
      <c r="G46" s="98">
        <v>191.88695027962092</v>
      </c>
      <c r="H46" s="98">
        <v>193.38762821832267</v>
      </c>
      <c r="I46" s="98">
        <v>155.15415446159852</v>
      </c>
      <c r="J46" s="98">
        <v>178.36398361150646</v>
      </c>
      <c r="K46" s="98">
        <v>175.26086198465399</v>
      </c>
      <c r="L46" s="98">
        <v>190.8706040018748</v>
      </c>
      <c r="M46" s="98">
        <v>165.78146521264748</v>
      </c>
      <c r="N46" s="98">
        <v>161.32718260522037</v>
      </c>
      <c r="O46" s="98">
        <v>153.78660451000295</v>
      </c>
      <c r="P46" s="98">
        <v>132.11103953763552</v>
      </c>
      <c r="Q46" s="98">
        <v>146.18224041164578</v>
      </c>
      <c r="R46" s="98">
        <v>146.87585858550366</v>
      </c>
      <c r="S46" s="98">
        <v>142.04346082579733</v>
      </c>
      <c r="T46" s="98">
        <v>133.04323348176092</v>
      </c>
      <c r="U46" s="98">
        <v>135.56381868698489</v>
      </c>
      <c r="V46" s="98">
        <v>157.02231948806624</v>
      </c>
      <c r="W46" s="98">
        <v>137.66050404690202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13.263154959845096</v>
      </c>
      <c r="C47" s="122">
        <f t="shared" si="20"/>
        <v>16.758526458477839</v>
      </c>
      <c r="D47" s="122">
        <f t="shared" si="20"/>
        <v>21.003421819684462</v>
      </c>
      <c r="E47" s="122">
        <f t="shared" si="20"/>
        <v>50.482118241624278</v>
      </c>
      <c r="F47" s="122">
        <f t="shared" si="20"/>
        <v>30.559463279205222</v>
      </c>
      <c r="G47" s="122">
        <f t="shared" si="20"/>
        <v>38.611748814606557</v>
      </c>
      <c r="H47" s="122">
        <f t="shared" si="20"/>
        <v>52.497722541742974</v>
      </c>
      <c r="I47" s="122">
        <f t="shared" si="20"/>
        <v>49.72239199538101</v>
      </c>
      <c r="J47" s="122">
        <f t="shared" si="20"/>
        <v>51.499931053710398</v>
      </c>
      <c r="K47" s="122">
        <f t="shared" si="20"/>
        <v>56.922904928578724</v>
      </c>
      <c r="L47" s="122">
        <f t="shared" si="20"/>
        <v>81.55533456444843</v>
      </c>
      <c r="M47" s="122">
        <f t="shared" si="20"/>
        <v>101.27394342760388</v>
      </c>
      <c r="N47" s="122">
        <f t="shared" si="20"/>
        <v>206.45249901738296</v>
      </c>
      <c r="O47" s="122">
        <f t="shared" si="20"/>
        <v>221.5953170954576</v>
      </c>
      <c r="P47" s="122">
        <f t="shared" si="20"/>
        <v>94.45306463721613</v>
      </c>
      <c r="Q47" s="122">
        <f t="shared" si="20"/>
        <v>300.63876154753638</v>
      </c>
      <c r="R47" s="122">
        <f t="shared" si="20"/>
        <v>167.0061071412195</v>
      </c>
      <c r="S47" s="122">
        <f t="shared" si="20"/>
        <v>243.81359246654233</v>
      </c>
      <c r="T47" s="122">
        <f t="shared" si="20"/>
        <v>175.84668203159239</v>
      </c>
      <c r="U47" s="122">
        <f t="shared" si="20"/>
        <v>241.82576758212332</v>
      </c>
      <c r="V47" s="122">
        <f t="shared" si="20"/>
        <v>195.58257821967638</v>
      </c>
      <c r="W47" s="122">
        <f t="shared" si="20"/>
        <v>361.58405822044642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13.263154959845096</v>
      </c>
      <c r="C48" s="98">
        <f>IF(RES_hhdet_tes!C48=0,0,RES_hhdet_tes!C48*1000*11630/RES_hhdet_num!C43)</f>
        <v>16.758526458477839</v>
      </c>
      <c r="D48" s="98">
        <f>IF(RES_hhdet_tes!D48=0,0,RES_hhdet_tes!D48*1000*11630/RES_hhdet_num!D43)</f>
        <v>21.003421819684462</v>
      </c>
      <c r="E48" s="98">
        <f>IF(RES_hhdet_tes!E48=0,0,RES_hhdet_tes!E48*1000*11630/RES_hhdet_num!E43)</f>
        <v>50.482118241624278</v>
      </c>
      <c r="F48" s="98">
        <f>IF(RES_hhdet_tes!F48=0,0,RES_hhdet_tes!F48*1000*11630/RES_hhdet_num!F43)</f>
        <v>30.559463279205222</v>
      </c>
      <c r="G48" s="98">
        <f>IF(RES_hhdet_tes!G48=0,0,RES_hhdet_tes!G48*1000*11630/RES_hhdet_num!G43)</f>
        <v>38.611748814606557</v>
      </c>
      <c r="H48" s="98">
        <f>IF(RES_hhdet_tes!H48=0,0,RES_hhdet_tes!H48*1000*11630/RES_hhdet_num!H43)</f>
        <v>52.497722541742974</v>
      </c>
      <c r="I48" s="98">
        <f>IF(RES_hhdet_tes!I48=0,0,RES_hhdet_tes!I48*1000*11630/RES_hhdet_num!I43)</f>
        <v>49.72239199538101</v>
      </c>
      <c r="J48" s="98">
        <f>IF(RES_hhdet_tes!J48=0,0,RES_hhdet_tes!J48*1000*11630/RES_hhdet_num!J43)</f>
        <v>51.499931053710398</v>
      </c>
      <c r="K48" s="98">
        <f>IF(RES_hhdet_tes!K48=0,0,RES_hhdet_tes!K48*1000*11630/RES_hhdet_num!K43)</f>
        <v>56.922904928578724</v>
      </c>
      <c r="L48" s="98">
        <f>IF(RES_hhdet_tes!L48=0,0,RES_hhdet_tes!L48*1000*11630/RES_hhdet_num!L43)</f>
        <v>81.55533456444843</v>
      </c>
      <c r="M48" s="98">
        <f>IF(RES_hhdet_tes!M48=0,0,RES_hhdet_tes!M48*1000*11630/RES_hhdet_num!M43)</f>
        <v>101.27394342760388</v>
      </c>
      <c r="N48" s="98">
        <f>IF(RES_hhdet_tes!N48=0,0,RES_hhdet_tes!N48*1000*11630/RES_hhdet_num!N43)</f>
        <v>206.45249901738296</v>
      </c>
      <c r="O48" s="98">
        <f>IF(RES_hhdet_tes!O48=0,0,RES_hhdet_tes!O48*1000*11630/RES_hhdet_num!O43)</f>
        <v>221.5953170954576</v>
      </c>
      <c r="P48" s="98">
        <f>IF(RES_hhdet_tes!P48=0,0,RES_hhdet_tes!P48*1000*11630/RES_hhdet_num!P43)</f>
        <v>94.45306463721613</v>
      </c>
      <c r="Q48" s="98">
        <f>IF(RES_hhdet_tes!Q48=0,0,RES_hhdet_tes!Q48*1000*11630/RES_hhdet_num!Q43)</f>
        <v>300.63876154753638</v>
      </c>
      <c r="R48" s="98">
        <f>IF(RES_hhdet_tes!R48=0,0,RES_hhdet_tes!R48*1000*11630/RES_hhdet_num!R43)</f>
        <v>167.0061071412195</v>
      </c>
      <c r="S48" s="98">
        <f>IF(RES_hhdet_tes!S48=0,0,RES_hhdet_tes!S48*1000*11630/RES_hhdet_num!S43)</f>
        <v>243.81359246654233</v>
      </c>
      <c r="T48" s="98">
        <f>IF(RES_hhdet_tes!T48=0,0,RES_hhdet_tes!T48*1000*11630/RES_hhdet_num!T43)</f>
        <v>175.84668203159239</v>
      </c>
      <c r="U48" s="98">
        <f>IF(RES_hhdet_tes!U48=0,0,RES_hhdet_tes!U48*1000*11630/RES_hhdet_num!U43)</f>
        <v>241.82576758212332</v>
      </c>
      <c r="V48" s="98">
        <f>IF(RES_hhdet_tes!V48=0,0,RES_hhdet_tes!V48*1000*11630/RES_hhdet_num!V43)</f>
        <v>195.58257821967638</v>
      </c>
      <c r="W48" s="98">
        <f>IF(RES_hhdet_tes!W48=0,0,RES_hhdet_tes!W48*1000*11630/RES_hhdet_num!W43)</f>
        <v>361.58405822044642</v>
      </c>
      <c r="DA48" s="63" t="s">
        <v>2454</v>
      </c>
    </row>
    <row r="49" spans="1:105" ht="12" customHeight="1" x14ac:dyDescent="0.25">
      <c r="A49" s="121" t="s">
        <v>55</v>
      </c>
      <c r="B49" s="122">
        <v>1494.8134481364343</v>
      </c>
      <c r="C49" s="122">
        <v>1311.7252720563336</v>
      </c>
      <c r="D49" s="122">
        <v>1634.6580860545066</v>
      </c>
      <c r="E49" s="122">
        <v>1825.1630477289743</v>
      </c>
      <c r="F49" s="122">
        <v>1892.4937554902549</v>
      </c>
      <c r="G49" s="122">
        <v>1642.3184078649417</v>
      </c>
      <c r="H49" s="122">
        <v>1925.1211857823273</v>
      </c>
      <c r="I49" s="122">
        <v>1591.1407896617441</v>
      </c>
      <c r="J49" s="122">
        <v>1796.8283773476483</v>
      </c>
      <c r="K49" s="122">
        <v>1853.1832946618133</v>
      </c>
      <c r="L49" s="122">
        <v>1888.9505192870754</v>
      </c>
      <c r="M49" s="122">
        <v>1781.3472779777703</v>
      </c>
      <c r="N49" s="122">
        <v>1752.5121726560144</v>
      </c>
      <c r="O49" s="122">
        <v>1695.6516483196303</v>
      </c>
      <c r="P49" s="122">
        <v>1765.6453706356808</v>
      </c>
      <c r="Q49" s="122">
        <v>1711.7296024954801</v>
      </c>
      <c r="R49" s="122">
        <v>1669.1677419310965</v>
      </c>
      <c r="S49" s="122">
        <v>1664.9924677227161</v>
      </c>
      <c r="T49" s="122">
        <v>1677.5266381172164</v>
      </c>
      <c r="U49" s="122">
        <v>1684.7185750735553</v>
      </c>
      <c r="V49" s="122">
        <v>1729.7327513772354</v>
      </c>
      <c r="W49" s="122">
        <v>1516.4811303145211</v>
      </c>
      <c r="DA49" s="130" t="s">
        <v>2455</v>
      </c>
    </row>
    <row r="50" spans="1:105" ht="12" customHeight="1" x14ac:dyDescent="0.25">
      <c r="A50" s="97" t="s">
        <v>138</v>
      </c>
      <c r="B50" s="98">
        <v>1476.1991272518508</v>
      </c>
      <c r="C50" s="98">
        <v>1225.0403036537086</v>
      </c>
      <c r="D50" s="98">
        <v>1662.8397266515901</v>
      </c>
      <c r="E50" s="98">
        <v>1854.2240267204177</v>
      </c>
      <c r="F50" s="98">
        <v>1919.2932987478168</v>
      </c>
      <c r="G50" s="98">
        <v>1608.7877921359961</v>
      </c>
      <c r="H50" s="98">
        <v>1975.3132417998611</v>
      </c>
      <c r="I50" s="98">
        <v>1525.0977814326191</v>
      </c>
      <c r="J50" s="98">
        <v>1770.9715901159068</v>
      </c>
      <c r="K50" s="98">
        <v>1860.6079724951617</v>
      </c>
      <c r="L50" s="98">
        <v>1954.7743125783556</v>
      </c>
      <c r="M50" s="98">
        <v>1767.4724270180375</v>
      </c>
      <c r="N50" s="98">
        <v>1754.2612506191483</v>
      </c>
      <c r="O50" s="98">
        <v>1667.0922499173153</v>
      </c>
      <c r="P50" s="98">
        <v>1780.061302089008</v>
      </c>
      <c r="Q50" s="98">
        <v>1692.919210642317</v>
      </c>
      <c r="R50" s="98">
        <v>1635.2450682238789</v>
      </c>
      <c r="S50" s="98">
        <v>1621.5955514506361</v>
      </c>
      <c r="T50" s="98">
        <v>1655.9859789335849</v>
      </c>
      <c r="U50" s="98">
        <v>1708.8847198822421</v>
      </c>
      <c r="V50" s="98">
        <v>1811.8579882691165</v>
      </c>
      <c r="W50" s="98">
        <v>1446.3682195269839</v>
      </c>
      <c r="DA50" s="63" t="s">
        <v>2456</v>
      </c>
    </row>
    <row r="51" spans="1:105" ht="12" customHeight="1" x14ac:dyDescent="0.25">
      <c r="A51" s="97" t="s">
        <v>137</v>
      </c>
      <c r="B51" s="98">
        <v>1476.199127251851</v>
      </c>
      <c r="C51" s="98">
        <v>1225.048227947789</v>
      </c>
      <c r="D51" s="98">
        <v>1662.7763950744049</v>
      </c>
      <c r="E51" s="98">
        <v>1854.1403064961735</v>
      </c>
      <c r="F51" s="98">
        <v>1919.2089910739003</v>
      </c>
      <c r="G51" s="98">
        <v>1608.720759791549</v>
      </c>
      <c r="H51" s="98">
        <v>1975.2269053762514</v>
      </c>
      <c r="I51" s="98">
        <v>1525.0515850430738</v>
      </c>
      <c r="J51" s="98">
        <v>1771.2305272946028</v>
      </c>
      <c r="K51" s="98">
        <v>1860.033670178907</v>
      </c>
      <c r="L51" s="98">
        <v>1953.9327862585433</v>
      </c>
      <c r="M51" s="98">
        <v>1766.9789878655654</v>
      </c>
      <c r="N51" s="98">
        <v>1753.8324118160538</v>
      </c>
      <c r="O51" s="98">
        <v>1666.9738642249465</v>
      </c>
      <c r="P51" s="98">
        <v>1779.9099239388745</v>
      </c>
      <c r="Q51" s="98">
        <v>1692.844412397598</v>
      </c>
      <c r="R51" s="98">
        <v>1635.3081198726534</v>
      </c>
      <c r="S51" s="98">
        <v>1622.2078359985676</v>
      </c>
      <c r="T51" s="98">
        <v>1656.2336126085779</v>
      </c>
      <c r="U51" s="98">
        <v>1708.8051134044479</v>
      </c>
      <c r="V51" s="98">
        <v>1811.0697261895534</v>
      </c>
      <c r="W51" s="98">
        <v>1446.0929652982186</v>
      </c>
      <c r="DA51" s="63" t="s">
        <v>2457</v>
      </c>
    </row>
    <row r="52" spans="1:105" ht="12" customHeight="1" x14ac:dyDescent="0.25">
      <c r="A52" s="100" t="s">
        <v>216</v>
      </c>
      <c r="B52" s="101">
        <v>502.17735143686497</v>
      </c>
      <c r="C52" s="101">
        <v>406.4851448636565</v>
      </c>
      <c r="D52" s="101">
        <v>621.80454598948165</v>
      </c>
      <c r="E52" s="101">
        <v>858.33417777020577</v>
      </c>
      <c r="F52" s="101">
        <v>934.85306599789737</v>
      </c>
      <c r="G52" s="101">
        <v>687.11262935638513</v>
      </c>
      <c r="H52" s="101">
        <v>866.72483676734726</v>
      </c>
      <c r="I52" s="101">
        <v>554.31207920723773</v>
      </c>
      <c r="J52" s="101">
        <v>653.30803986723629</v>
      </c>
      <c r="K52" s="101">
        <v>667.25321423554635</v>
      </c>
      <c r="L52" s="101">
        <v>680.21557047705403</v>
      </c>
      <c r="M52" s="101">
        <v>628.68130888686198</v>
      </c>
      <c r="N52" s="101">
        <v>615.05040635003513</v>
      </c>
      <c r="O52" s="101">
        <v>582.40931763703941</v>
      </c>
      <c r="P52" s="101">
        <v>652.26324846174532</v>
      </c>
      <c r="Q52" s="101">
        <v>612.54982947026599</v>
      </c>
      <c r="R52" s="101">
        <v>581.48706659603613</v>
      </c>
      <c r="S52" s="101">
        <v>578.02830486015966</v>
      </c>
      <c r="T52" s="101">
        <v>596.68676174127916</v>
      </c>
      <c r="U52" s="101">
        <v>581.55276494116686</v>
      </c>
      <c r="V52" s="101">
        <v>620.39397748615079</v>
      </c>
      <c r="W52" s="101">
        <v>519.56058701092979</v>
      </c>
      <c r="DA52" s="131" t="s">
        <v>2458</v>
      </c>
    </row>
    <row r="53" spans="1:105" ht="12" customHeight="1" x14ac:dyDescent="0.25">
      <c r="A53" s="103" t="s">
        <v>52</v>
      </c>
      <c r="B53" s="104">
        <v>974.02177581498586</v>
      </c>
      <c r="C53" s="104">
        <v>818.56308308413224</v>
      </c>
      <c r="D53" s="104">
        <v>1040.9718490849232</v>
      </c>
      <c r="E53" s="104">
        <v>995.80612872596805</v>
      </c>
      <c r="F53" s="104">
        <v>984.35592507600325</v>
      </c>
      <c r="G53" s="104">
        <v>921.60813043516384</v>
      </c>
      <c r="H53" s="104">
        <v>1108.502068608904</v>
      </c>
      <c r="I53" s="104">
        <v>970.7395058358361</v>
      </c>
      <c r="J53" s="104">
        <v>1117.9224874273664</v>
      </c>
      <c r="K53" s="104">
        <v>1192.7804559433605</v>
      </c>
      <c r="L53" s="104">
        <v>1273.7172157814896</v>
      </c>
      <c r="M53" s="104">
        <v>1138.2976789787035</v>
      </c>
      <c r="N53" s="104">
        <v>1138.782005466019</v>
      </c>
      <c r="O53" s="104">
        <v>1084.564546587907</v>
      </c>
      <c r="P53" s="104">
        <v>1127.6466754771295</v>
      </c>
      <c r="Q53" s="104">
        <v>1080.2945829273319</v>
      </c>
      <c r="R53" s="104">
        <v>1053.8210532766172</v>
      </c>
      <c r="S53" s="104">
        <v>1044.1795311384078</v>
      </c>
      <c r="T53" s="104">
        <v>1059.5468508672986</v>
      </c>
      <c r="U53" s="104">
        <v>1127.2523484632809</v>
      </c>
      <c r="V53" s="104">
        <v>1190.6757487034026</v>
      </c>
      <c r="W53" s="104">
        <v>926.53237828728891</v>
      </c>
      <c r="DA53" s="132" t="s">
        <v>2459</v>
      </c>
    </row>
    <row r="54" spans="1:105" ht="12" customHeight="1" x14ac:dyDescent="0.25">
      <c r="A54" s="106" t="s">
        <v>122</v>
      </c>
      <c r="B54" s="101">
        <v>1530.9002556486437</v>
      </c>
      <c r="C54" s="101">
        <v>1480.8380056164347</v>
      </c>
      <c r="D54" s="101">
        <v>1577.7152483188861</v>
      </c>
      <c r="E54" s="101">
        <v>1769.4432138463419</v>
      </c>
      <c r="F54" s="101">
        <v>1841.0604459547806</v>
      </c>
      <c r="G54" s="101">
        <v>1706.5349252014751</v>
      </c>
      <c r="H54" s="101">
        <v>1829.360021731595</v>
      </c>
      <c r="I54" s="101">
        <v>1716.5561613161874</v>
      </c>
      <c r="J54" s="101">
        <v>1845.6661736263907</v>
      </c>
      <c r="K54" s="101">
        <v>1839.680289213434</v>
      </c>
      <c r="L54" s="101">
        <v>1770.0771472688284</v>
      </c>
      <c r="M54" s="101">
        <v>1805.2268340715539</v>
      </c>
      <c r="N54" s="101">
        <v>1749.6980408513127</v>
      </c>
      <c r="O54" s="101">
        <v>1740.2911296510451</v>
      </c>
      <c r="P54" s="101">
        <v>1743.6149520313704</v>
      </c>
      <c r="Q54" s="101">
        <v>1739.69183584643</v>
      </c>
      <c r="R54" s="101">
        <v>1717.1215648271204</v>
      </c>
      <c r="S54" s="101">
        <v>1724.4227701884172</v>
      </c>
      <c r="T54" s="101">
        <v>1707.6889503256511</v>
      </c>
      <c r="U54" s="101">
        <v>1650.3522295600931</v>
      </c>
      <c r="V54" s="101">
        <v>1601.4170381796198</v>
      </c>
      <c r="W54" s="101">
        <v>1620.7939838130469</v>
      </c>
      <c r="DA54" s="131" t="s">
        <v>2460</v>
      </c>
    </row>
    <row r="55" spans="1:105" ht="12" customHeight="1" x14ac:dyDescent="0.25">
      <c r="A55" s="107" t="s">
        <v>121</v>
      </c>
      <c r="B55" s="104">
        <v>1530.9002556486435</v>
      </c>
      <c r="C55" s="104">
        <v>1480.971260809132</v>
      </c>
      <c r="D55" s="104">
        <v>1577.8742144003766</v>
      </c>
      <c r="E55" s="104">
        <v>1769.5464838834907</v>
      </c>
      <c r="F55" s="104">
        <v>1841.1321019422376</v>
      </c>
      <c r="G55" s="104">
        <v>1706.5956395078574</v>
      </c>
      <c r="H55" s="104">
        <v>1829.2050264496231</v>
      </c>
      <c r="I55" s="104">
        <v>1716.46351155556</v>
      </c>
      <c r="J55" s="104">
        <v>1845.602965194043</v>
      </c>
      <c r="K55" s="104">
        <v>1838.5660925143761</v>
      </c>
      <c r="L55" s="104">
        <v>1769.0916675103992</v>
      </c>
      <c r="M55" s="104">
        <v>1804.6297565560235</v>
      </c>
      <c r="N55" s="104">
        <v>1749.6077001442097</v>
      </c>
      <c r="O55" s="104">
        <v>1740.281068696647</v>
      </c>
      <c r="P55" s="104">
        <v>1743.3705382787457</v>
      </c>
      <c r="Q55" s="104">
        <v>1738.5659942539519</v>
      </c>
      <c r="R55" s="104">
        <v>1716.0449454728171</v>
      </c>
      <c r="S55" s="104">
        <v>1723.4701345154931</v>
      </c>
      <c r="T55" s="104">
        <v>1706.9310373473083</v>
      </c>
      <c r="U55" s="104">
        <v>1650.1280994709691</v>
      </c>
      <c r="V55" s="104">
        <v>1601.354156133895</v>
      </c>
      <c r="W55" s="104">
        <v>1620.9233959400328</v>
      </c>
      <c r="DA55" s="132" t="s">
        <v>2461</v>
      </c>
    </row>
    <row r="56" spans="1:105" ht="12" customHeight="1" x14ac:dyDescent="0.25">
      <c r="A56" s="108" t="s">
        <v>53</v>
      </c>
      <c r="B56" s="98">
        <v>520.56631976603035</v>
      </c>
      <c r="C56" s="98">
        <v>491.84439752846197</v>
      </c>
      <c r="D56" s="98">
        <v>588.59338769014175</v>
      </c>
      <c r="E56" s="98">
        <v>818.66504611737298</v>
      </c>
      <c r="F56" s="98">
        <v>896.54353795151735</v>
      </c>
      <c r="G56" s="98">
        <v>728.45794859108105</v>
      </c>
      <c r="H56" s="98">
        <v>801.92301921136129</v>
      </c>
      <c r="I56" s="98">
        <v>622.90597057752291</v>
      </c>
      <c r="J56" s="98">
        <v>681.69347175457392</v>
      </c>
      <c r="K56" s="98">
        <v>659.46212470800856</v>
      </c>
      <c r="L56" s="98">
        <v>613.68943835134689</v>
      </c>
      <c r="M56" s="98">
        <v>642.5280258021603</v>
      </c>
      <c r="N56" s="98">
        <v>613.24901192455161</v>
      </c>
      <c r="O56" s="98">
        <v>608.37914819824198</v>
      </c>
      <c r="P56" s="98">
        <v>638.54613885260767</v>
      </c>
      <c r="Q56" s="98">
        <v>627.98859133036206</v>
      </c>
      <c r="R56" s="98">
        <v>608.42210891298964</v>
      </c>
      <c r="S56" s="98">
        <v>614.07517400406834</v>
      </c>
      <c r="T56" s="98">
        <v>615.56246493711501</v>
      </c>
      <c r="U56" s="98">
        <v>561.34428813709417</v>
      </c>
      <c r="V56" s="98">
        <v>546.9012542703781</v>
      </c>
      <c r="W56" s="98">
        <v>580.43321806900474</v>
      </c>
      <c r="DA56" s="63" t="s">
        <v>2462</v>
      </c>
    </row>
    <row r="57" spans="1:105" ht="12" customHeight="1" x14ac:dyDescent="0.25">
      <c r="A57" s="108" t="s">
        <v>52</v>
      </c>
      <c r="B57" s="98">
        <v>1010.3339358826131</v>
      </c>
      <c r="C57" s="98">
        <v>989.12686328066991</v>
      </c>
      <c r="D57" s="98">
        <v>989.28082671023503</v>
      </c>
      <c r="E57" s="98">
        <v>950.8814377661173</v>
      </c>
      <c r="F57" s="98">
        <v>944.58856399072044</v>
      </c>
      <c r="G57" s="98">
        <v>978.13769091677614</v>
      </c>
      <c r="H57" s="98">
        <v>1027.2820072382619</v>
      </c>
      <c r="I57" s="98">
        <v>1093.557540978037</v>
      </c>
      <c r="J57" s="98">
        <v>1163.9094934394693</v>
      </c>
      <c r="K57" s="98">
        <v>1179.1039678063676</v>
      </c>
      <c r="L57" s="98">
        <v>1155.4022291590522</v>
      </c>
      <c r="M57" s="98">
        <v>1162.101730753863</v>
      </c>
      <c r="N57" s="98">
        <v>1136.3586882196585</v>
      </c>
      <c r="O57" s="98">
        <v>1131.9019204984052</v>
      </c>
      <c r="P57" s="98">
        <v>1104.8243994261384</v>
      </c>
      <c r="Q57" s="98">
        <v>1110.5774029235897</v>
      </c>
      <c r="R57" s="98">
        <v>1107.6228365598276</v>
      </c>
      <c r="S57" s="98">
        <v>1109.3949605114249</v>
      </c>
      <c r="T57" s="98">
        <v>1091.3685724101936</v>
      </c>
      <c r="U57" s="98">
        <v>1088.7838113338751</v>
      </c>
      <c r="V57" s="98">
        <v>1054.4529018635171</v>
      </c>
      <c r="W57" s="98">
        <v>1040.4901778710282</v>
      </c>
      <c r="DA57" s="63" t="s">
        <v>2463</v>
      </c>
    </row>
    <row r="58" spans="1:105" ht="12" customHeight="1" x14ac:dyDescent="0.25">
      <c r="A58" s="121" t="s">
        <v>54</v>
      </c>
      <c r="B58" s="122">
        <v>538.69848505832101</v>
      </c>
      <c r="C58" s="122">
        <v>598.81464682394039</v>
      </c>
      <c r="D58" s="122">
        <v>601.37597620244003</v>
      </c>
      <c r="E58" s="122">
        <v>707.4561230779575</v>
      </c>
      <c r="F58" s="122">
        <v>650.56044383869812</v>
      </c>
      <c r="G58" s="122">
        <v>651.6778939455329</v>
      </c>
      <c r="H58" s="122">
        <v>607.05662808271495</v>
      </c>
      <c r="I58" s="122">
        <v>589.95410092333304</v>
      </c>
      <c r="J58" s="122">
        <v>610.91865575332065</v>
      </c>
      <c r="K58" s="122">
        <v>478.99750172329294</v>
      </c>
      <c r="L58" s="122">
        <v>437.75229481937197</v>
      </c>
      <c r="M58" s="122">
        <v>444.5608942622261</v>
      </c>
      <c r="N58" s="122">
        <v>435.8219760134383</v>
      </c>
      <c r="O58" s="122">
        <v>437.35885554624213</v>
      </c>
      <c r="P58" s="122">
        <v>443.7289791311573</v>
      </c>
      <c r="Q58" s="122">
        <v>449.47736060208854</v>
      </c>
      <c r="R58" s="122">
        <v>449.53337122980832</v>
      </c>
      <c r="S58" s="122">
        <v>453.00301542987978</v>
      </c>
      <c r="T58" s="122">
        <v>450.83241878727478</v>
      </c>
      <c r="U58" s="122">
        <v>449.40588380336999</v>
      </c>
      <c r="V58" s="122">
        <v>579.54156998855774</v>
      </c>
      <c r="W58" s="122">
        <v>550.38132767849402</v>
      </c>
      <c r="DA58" s="130" t="s">
        <v>2464</v>
      </c>
    </row>
    <row r="59" spans="1:105" ht="12" customHeight="1" x14ac:dyDescent="0.25">
      <c r="A59" s="97" t="s">
        <v>50</v>
      </c>
      <c r="B59" s="98">
        <v>582.45348716602473</v>
      </c>
      <c r="C59" s="98">
        <v>609.48454732436494</v>
      </c>
      <c r="D59" s="98">
        <v>777.61807968948949</v>
      </c>
      <c r="E59" s="98">
        <v>609.42603271768201</v>
      </c>
      <c r="F59" s="98">
        <v>594.69210336677679</v>
      </c>
      <c r="G59" s="98">
        <v>699.6228593598255</v>
      </c>
      <c r="H59" s="98">
        <v>607.32662655863794</v>
      </c>
      <c r="I59" s="98">
        <v>579.4240094700707</v>
      </c>
      <c r="J59" s="98">
        <v>526.37507143566495</v>
      </c>
      <c r="K59" s="98">
        <v>516.09536946856713</v>
      </c>
      <c r="L59" s="98">
        <v>462.19043347819894</v>
      </c>
      <c r="M59" s="98">
        <v>443.70984200334442</v>
      </c>
      <c r="N59" s="98">
        <v>440.10162070546721</v>
      </c>
      <c r="O59" s="98">
        <v>440.91159365339814</v>
      </c>
      <c r="P59" s="98">
        <v>444.84453241799463</v>
      </c>
      <c r="Q59" s="98">
        <v>446.79079151172266</v>
      </c>
      <c r="R59" s="98">
        <v>449.40177248268213</v>
      </c>
      <c r="S59" s="98">
        <v>451.41738558531989</v>
      </c>
      <c r="T59" s="98">
        <v>447.34366329949614</v>
      </c>
      <c r="U59" s="98">
        <v>440.64238324946297</v>
      </c>
      <c r="V59" s="98">
        <v>593.19678143124486</v>
      </c>
      <c r="W59" s="98">
        <v>540.175864600095</v>
      </c>
      <c r="DA59" s="63" t="s">
        <v>2465</v>
      </c>
    </row>
    <row r="60" spans="1:105" ht="12" customHeight="1" x14ac:dyDescent="0.25">
      <c r="A60" s="109" t="s">
        <v>120</v>
      </c>
      <c r="B60" s="33">
        <v>506.28886190035064</v>
      </c>
      <c r="C60" s="33">
        <v>591.12301006855057</v>
      </c>
      <c r="D60" s="33">
        <v>480.46114838258217</v>
      </c>
      <c r="E60" s="33">
        <v>769.65655585770787</v>
      </c>
      <c r="F60" s="33">
        <v>683.4644191744585</v>
      </c>
      <c r="G60" s="33">
        <v>624.15751120020877</v>
      </c>
      <c r="H60" s="33">
        <v>606.91016476809125</v>
      </c>
      <c r="I60" s="33">
        <v>595.57044848002931</v>
      </c>
      <c r="J60" s="33">
        <v>657.716437952408</v>
      </c>
      <c r="K60" s="33">
        <v>455.00235842088415</v>
      </c>
      <c r="L60" s="33">
        <v>420.93353646501367</v>
      </c>
      <c r="M60" s="33">
        <v>445.17608947534501</v>
      </c>
      <c r="N60" s="33">
        <v>432.74808154799638</v>
      </c>
      <c r="O60" s="33">
        <v>434.83914675659554</v>
      </c>
      <c r="P60" s="33">
        <v>442.95956654495558</v>
      </c>
      <c r="Q60" s="33">
        <v>451.21567507866268</v>
      </c>
      <c r="R60" s="33">
        <v>449.61007075310079</v>
      </c>
      <c r="S60" s="33">
        <v>453.84539790764097</v>
      </c>
      <c r="T60" s="33">
        <v>452.55467553209854</v>
      </c>
      <c r="U60" s="33">
        <v>453.45463071978213</v>
      </c>
      <c r="V60" s="33">
        <v>573.28987799096046</v>
      </c>
      <c r="W60" s="33">
        <v>554.99585976825335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9566.5683283628186</v>
      </c>
      <c r="C62" s="117">
        <f t="shared" si="21"/>
        <v>9871.3657957071719</v>
      </c>
      <c r="D62" s="117">
        <f t="shared" si="21"/>
        <v>9761.1400482425724</v>
      </c>
      <c r="E62" s="117">
        <f t="shared" si="21"/>
        <v>11247.659805399073</v>
      </c>
      <c r="F62" s="117">
        <f t="shared" si="21"/>
        <v>11757.42227097521</v>
      </c>
      <c r="G62" s="117">
        <f t="shared" si="21"/>
        <v>11589.68500171489</v>
      </c>
      <c r="H62" s="117">
        <f t="shared" si="21"/>
        <v>10860.085234681397</v>
      </c>
      <c r="I62" s="117">
        <f t="shared" si="21"/>
        <v>9824.9739781113258</v>
      </c>
      <c r="J62" s="117">
        <f t="shared" si="21"/>
        <v>11080.176127644774</v>
      </c>
      <c r="K62" s="117">
        <f t="shared" si="21"/>
        <v>10810.57219328023</v>
      </c>
      <c r="L62" s="117">
        <f t="shared" si="21"/>
        <v>10967.436534830709</v>
      </c>
      <c r="M62" s="117">
        <f t="shared" si="21"/>
        <v>10538.586098280703</v>
      </c>
      <c r="N62" s="117">
        <f t="shared" si="21"/>
        <v>10816.548774908013</v>
      </c>
      <c r="O62" s="117">
        <f t="shared" si="21"/>
        <v>10690.596569931649</v>
      </c>
      <c r="P62" s="117">
        <f t="shared" si="21"/>
        <v>8307.9526945837188</v>
      </c>
      <c r="Q62" s="117">
        <f t="shared" si="21"/>
        <v>9698.0568053115421</v>
      </c>
      <c r="R62" s="117">
        <f t="shared" ref="R62:V62" si="22">R63+R66+R68+R77</f>
        <v>10219.980199533707</v>
      </c>
      <c r="S62" s="117">
        <f t="shared" si="22"/>
        <v>10379.093193865181</v>
      </c>
      <c r="T62" s="117">
        <f t="shared" si="22"/>
        <v>9596.2642726453632</v>
      </c>
      <c r="U62" s="117">
        <f t="shared" si="22"/>
        <v>9396.1295239142801</v>
      </c>
      <c r="V62" s="117">
        <f t="shared" si="22"/>
        <v>9569.2209517872252</v>
      </c>
      <c r="W62" s="117">
        <f t="shared" ref="W62" si="23">W63+W66+W68+W77</f>
        <v>10578.175807576617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7440.4860979925643</v>
      </c>
      <c r="C63" s="122">
        <f t="shared" si="24"/>
        <v>7839.0372920117161</v>
      </c>
      <c r="D63" s="122">
        <f t="shared" si="24"/>
        <v>7578.8549399566828</v>
      </c>
      <c r="E63" s="122">
        <f t="shared" si="24"/>
        <v>8695.6253270457146</v>
      </c>
      <c r="F63" s="122">
        <f t="shared" si="24"/>
        <v>9072.6929178633491</v>
      </c>
      <c r="G63" s="122">
        <f t="shared" si="24"/>
        <v>9181.7450562622489</v>
      </c>
      <c r="H63" s="122">
        <f t="shared" si="24"/>
        <v>8305.8807463916255</v>
      </c>
      <c r="I63" s="122">
        <f t="shared" si="24"/>
        <v>7598.7545447792818</v>
      </c>
      <c r="J63" s="122">
        <f t="shared" si="24"/>
        <v>8568.6568252211382</v>
      </c>
      <c r="K63" s="122">
        <f t="shared" si="24"/>
        <v>8360.9120412255943</v>
      </c>
      <c r="L63" s="122">
        <f t="shared" si="24"/>
        <v>8593.3580354360874</v>
      </c>
      <c r="M63" s="122">
        <f t="shared" si="24"/>
        <v>8157.6342793983931</v>
      </c>
      <c r="N63" s="122">
        <f t="shared" si="24"/>
        <v>8272.3948801972365</v>
      </c>
      <c r="O63" s="122">
        <f t="shared" si="24"/>
        <v>8195.2234224563526</v>
      </c>
      <c r="P63" s="122">
        <f t="shared" si="24"/>
        <v>6168.6557667493335</v>
      </c>
      <c r="Q63" s="122">
        <f t="shared" si="24"/>
        <v>7290.3489355829533</v>
      </c>
      <c r="R63" s="122">
        <f t="shared" ref="R63:V63" si="25">SUM(R64:R65)</f>
        <v>7853.0327234376682</v>
      </c>
      <c r="S63" s="122">
        <f t="shared" si="25"/>
        <v>7832.2318461677114</v>
      </c>
      <c r="T63" s="122">
        <f t="shared" si="25"/>
        <v>7169.1773013615975</v>
      </c>
      <c r="U63" s="122">
        <f t="shared" si="25"/>
        <v>6935.0113149518347</v>
      </c>
      <c r="V63" s="122">
        <f t="shared" si="25"/>
        <v>7145.906424733088</v>
      </c>
      <c r="W63" s="122">
        <f t="shared" ref="W63" si="26">SUM(W64:W65)</f>
        <v>7977.3901694603592</v>
      </c>
      <c r="DA63" s="130" t="s">
        <v>2468</v>
      </c>
    </row>
    <row r="64" spans="1:105" ht="12" customHeight="1" x14ac:dyDescent="0.25">
      <c r="A64" s="97" t="s">
        <v>217</v>
      </c>
      <c r="B64" s="98">
        <v>7260.0677168759757</v>
      </c>
      <c r="C64" s="98">
        <v>7654.0914590159191</v>
      </c>
      <c r="D64" s="98">
        <v>7402.2497227372914</v>
      </c>
      <c r="E64" s="98">
        <v>8494.2323641372768</v>
      </c>
      <c r="F64" s="98">
        <v>8864.6494263508903</v>
      </c>
      <c r="G64" s="98">
        <v>8978.9675372222373</v>
      </c>
      <c r="H64" s="98">
        <v>8123.7369022988269</v>
      </c>
      <c r="I64" s="98">
        <v>7437.5734849570335</v>
      </c>
      <c r="J64" s="98">
        <v>8386.6584793002112</v>
      </c>
      <c r="K64" s="98">
        <v>8184.8901371004713</v>
      </c>
      <c r="L64" s="98">
        <v>8414.620328913712</v>
      </c>
      <c r="M64" s="98">
        <v>7989.9884514899295</v>
      </c>
      <c r="N64" s="98">
        <v>8104.6916055222382</v>
      </c>
      <c r="O64" s="98">
        <v>8030.7486616813476</v>
      </c>
      <c r="P64" s="98">
        <v>6046.5682360608753</v>
      </c>
      <c r="Q64" s="98">
        <v>7146.4885626161586</v>
      </c>
      <c r="R64" s="98">
        <v>7699.0004904672041</v>
      </c>
      <c r="S64" s="98">
        <v>7679.7178606919633</v>
      </c>
      <c r="T64" s="98">
        <v>7030.924877679754</v>
      </c>
      <c r="U64" s="98">
        <v>6802.3537131489966</v>
      </c>
      <c r="V64" s="98">
        <v>7009.7771536105083</v>
      </c>
      <c r="W64" s="98">
        <v>7825.1354930376319</v>
      </c>
      <c r="DA64" s="63" t="s">
        <v>2469</v>
      </c>
    </row>
    <row r="65" spans="1:105" ht="12" customHeight="1" x14ac:dyDescent="0.25">
      <c r="A65" s="97" t="s">
        <v>53</v>
      </c>
      <c r="B65" s="98">
        <v>180.41838111658814</v>
      </c>
      <c r="C65" s="98">
        <v>184.94583299579688</v>
      </c>
      <c r="D65" s="98">
        <v>176.60521721939111</v>
      </c>
      <c r="E65" s="98">
        <v>201.39296290843845</v>
      </c>
      <c r="F65" s="98">
        <v>208.0434915124591</v>
      </c>
      <c r="G65" s="98">
        <v>202.77751904001209</v>
      </c>
      <c r="H65" s="98">
        <v>182.14384409279927</v>
      </c>
      <c r="I65" s="98">
        <v>161.18105982224833</v>
      </c>
      <c r="J65" s="98">
        <v>181.99834592092643</v>
      </c>
      <c r="K65" s="98">
        <v>176.02190412512272</v>
      </c>
      <c r="L65" s="98">
        <v>178.73770652237596</v>
      </c>
      <c r="M65" s="98">
        <v>167.64582790846336</v>
      </c>
      <c r="N65" s="98">
        <v>167.70327467499774</v>
      </c>
      <c r="O65" s="98">
        <v>164.47476077500579</v>
      </c>
      <c r="P65" s="98">
        <v>122.08753068845799</v>
      </c>
      <c r="Q65" s="98">
        <v>143.86037296679453</v>
      </c>
      <c r="R65" s="98">
        <v>154.03223297046364</v>
      </c>
      <c r="S65" s="98">
        <v>152.51398547574851</v>
      </c>
      <c r="T65" s="98">
        <v>138.25242368184331</v>
      </c>
      <c r="U65" s="98">
        <v>132.65760180283846</v>
      </c>
      <c r="V65" s="98">
        <v>136.12927112258004</v>
      </c>
      <c r="W65" s="98">
        <v>152.25467642272739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13.265480027762232</v>
      </c>
      <c r="C66" s="122">
        <f t="shared" si="27"/>
        <v>17.353734330699506</v>
      </c>
      <c r="D66" s="122">
        <f t="shared" si="27"/>
        <v>23.906151705861426</v>
      </c>
      <c r="E66" s="122">
        <f t="shared" si="27"/>
        <v>63.027117450986502</v>
      </c>
      <c r="F66" s="122">
        <f t="shared" si="27"/>
        <v>41.257477195148837</v>
      </c>
      <c r="G66" s="122">
        <f t="shared" si="27"/>
        <v>55.377293598020472</v>
      </c>
      <c r="H66" s="122">
        <f t="shared" si="27"/>
        <v>81.835499156613423</v>
      </c>
      <c r="I66" s="122">
        <f t="shared" si="27"/>
        <v>85.746182518149155</v>
      </c>
      <c r="J66" s="122">
        <f t="shared" si="27"/>
        <v>93.34488291693998</v>
      </c>
      <c r="K66" s="122">
        <f t="shared" si="27"/>
        <v>101.79343537151284</v>
      </c>
      <c r="L66" s="122">
        <f t="shared" si="27"/>
        <v>128.06007092239398</v>
      </c>
      <c r="M66" s="122">
        <f t="shared" si="27"/>
        <v>136.69086742777608</v>
      </c>
      <c r="N66" s="122">
        <f t="shared" si="27"/>
        <v>242.88705037480668</v>
      </c>
      <c r="O66" s="122">
        <f t="shared" si="27"/>
        <v>239.39881827206997</v>
      </c>
      <c r="P66" s="122">
        <f t="shared" si="27"/>
        <v>94.918774082821727</v>
      </c>
      <c r="Q66" s="122">
        <f t="shared" si="27"/>
        <v>288.27818379081532</v>
      </c>
      <c r="R66" s="122">
        <f t="shared" si="27"/>
        <v>179.72135897915493</v>
      </c>
      <c r="S66" s="122">
        <f t="shared" si="27"/>
        <v>322.14505733490864</v>
      </c>
      <c r="T66" s="122">
        <f t="shared" si="27"/>
        <v>255.77572515350809</v>
      </c>
      <c r="U66" s="122">
        <f t="shared" si="27"/>
        <v>347.26403790660476</v>
      </c>
      <c r="V66" s="122">
        <f t="shared" si="27"/>
        <v>256.52343766411167</v>
      </c>
      <c r="W66" s="122">
        <f t="shared" si="27"/>
        <v>441.5552992056592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13.265480027762232</v>
      </c>
      <c r="C67" s="98">
        <f>IF(RES_hhdet_tes!C67=0,0,RES_hhdet_tes!C67*1000*11630/RES_hhdet_num!C62)</f>
        <v>17.353734330699506</v>
      </c>
      <c r="D67" s="98">
        <f>IF(RES_hhdet_tes!D67=0,0,RES_hhdet_tes!D67*1000*11630/RES_hhdet_num!D62)</f>
        <v>23.906151705861426</v>
      </c>
      <c r="E67" s="98">
        <f>IF(RES_hhdet_tes!E67=0,0,RES_hhdet_tes!E67*1000*11630/RES_hhdet_num!E62)</f>
        <v>63.027117450986502</v>
      </c>
      <c r="F67" s="98">
        <f>IF(RES_hhdet_tes!F67=0,0,RES_hhdet_tes!F67*1000*11630/RES_hhdet_num!F62)</f>
        <v>41.257477195148837</v>
      </c>
      <c r="G67" s="98">
        <f>IF(RES_hhdet_tes!G67=0,0,RES_hhdet_tes!G67*1000*11630/RES_hhdet_num!G62)</f>
        <v>55.377293598020472</v>
      </c>
      <c r="H67" s="98">
        <f>IF(RES_hhdet_tes!H67=0,0,RES_hhdet_tes!H67*1000*11630/RES_hhdet_num!H62)</f>
        <v>81.835499156613423</v>
      </c>
      <c r="I67" s="98">
        <f>IF(RES_hhdet_tes!I67=0,0,RES_hhdet_tes!I67*1000*11630/RES_hhdet_num!I62)</f>
        <v>85.746182518149155</v>
      </c>
      <c r="J67" s="98">
        <f>IF(RES_hhdet_tes!J67=0,0,RES_hhdet_tes!J67*1000*11630/RES_hhdet_num!J62)</f>
        <v>93.34488291693998</v>
      </c>
      <c r="K67" s="98">
        <f>IF(RES_hhdet_tes!K67=0,0,RES_hhdet_tes!K67*1000*11630/RES_hhdet_num!K62)</f>
        <v>101.79343537151284</v>
      </c>
      <c r="L67" s="98">
        <f>IF(RES_hhdet_tes!L67=0,0,RES_hhdet_tes!L67*1000*11630/RES_hhdet_num!L62)</f>
        <v>128.06007092239398</v>
      </c>
      <c r="M67" s="98">
        <f>IF(RES_hhdet_tes!M67=0,0,RES_hhdet_tes!M67*1000*11630/RES_hhdet_num!M62)</f>
        <v>136.69086742777608</v>
      </c>
      <c r="N67" s="98">
        <f>IF(RES_hhdet_tes!N67=0,0,RES_hhdet_tes!N67*1000*11630/RES_hhdet_num!N62)</f>
        <v>242.88705037480668</v>
      </c>
      <c r="O67" s="98">
        <f>IF(RES_hhdet_tes!O67=0,0,RES_hhdet_tes!O67*1000*11630/RES_hhdet_num!O62)</f>
        <v>239.39881827206997</v>
      </c>
      <c r="P67" s="98">
        <f>IF(RES_hhdet_tes!P67=0,0,RES_hhdet_tes!P67*1000*11630/RES_hhdet_num!P62)</f>
        <v>94.918774082821727</v>
      </c>
      <c r="Q67" s="98">
        <f>IF(RES_hhdet_tes!Q67=0,0,RES_hhdet_tes!Q67*1000*11630/RES_hhdet_num!Q62)</f>
        <v>288.27818379081532</v>
      </c>
      <c r="R67" s="98">
        <f>IF(RES_hhdet_tes!R67=0,0,RES_hhdet_tes!R67*1000*11630/RES_hhdet_num!R62)</f>
        <v>179.72135897915493</v>
      </c>
      <c r="S67" s="98">
        <f>IF(RES_hhdet_tes!S67=0,0,RES_hhdet_tes!S67*1000*11630/RES_hhdet_num!S62)</f>
        <v>322.14505733490864</v>
      </c>
      <c r="T67" s="98">
        <f>IF(RES_hhdet_tes!T67=0,0,RES_hhdet_tes!T67*1000*11630/RES_hhdet_num!T62)</f>
        <v>255.77572515350809</v>
      </c>
      <c r="U67" s="98">
        <f>IF(RES_hhdet_tes!U67=0,0,RES_hhdet_tes!U67*1000*11630/RES_hhdet_num!U62)</f>
        <v>347.26403790660476</v>
      </c>
      <c r="V67" s="98">
        <f>IF(RES_hhdet_tes!V67=0,0,RES_hhdet_tes!V67*1000*11630/RES_hhdet_num!V62)</f>
        <v>256.52343766411167</v>
      </c>
      <c r="W67" s="98">
        <f>IF(RES_hhdet_tes!W67=0,0,RES_hhdet_tes!W67*1000*11630/RES_hhdet_num!W62)</f>
        <v>441.5552992056592</v>
      </c>
      <c r="DA67" s="63" t="s">
        <v>2472</v>
      </c>
    </row>
    <row r="68" spans="1:105" ht="12" customHeight="1" x14ac:dyDescent="0.25">
      <c r="A68" s="121" t="s">
        <v>55</v>
      </c>
      <c r="B68" s="122">
        <v>1566.1643164165544</v>
      </c>
      <c r="C68" s="122">
        <v>1431.7337734147297</v>
      </c>
      <c r="D68" s="122">
        <v>1575.8908896786256</v>
      </c>
      <c r="E68" s="122">
        <v>1775.2147907342226</v>
      </c>
      <c r="F68" s="122">
        <v>1952.1734081111947</v>
      </c>
      <c r="G68" s="122">
        <v>1699.6261971517308</v>
      </c>
      <c r="H68" s="122">
        <v>1859.9860103319882</v>
      </c>
      <c r="I68" s="122">
        <v>1588.6491318200947</v>
      </c>
      <c r="J68" s="122">
        <v>1809.0488462325916</v>
      </c>
      <c r="K68" s="122">
        <v>1861.0572225284695</v>
      </c>
      <c r="L68" s="122">
        <v>1804.9016832892885</v>
      </c>
      <c r="M68" s="122">
        <v>1802.3395775309964</v>
      </c>
      <c r="N68" s="122">
        <v>1843.6433383666115</v>
      </c>
      <c r="O68" s="122">
        <v>1804.6441873873962</v>
      </c>
      <c r="P68" s="122">
        <v>1621.5951069894602</v>
      </c>
      <c r="Q68" s="122">
        <v>1664.9087949493869</v>
      </c>
      <c r="R68" s="122">
        <v>1732.8521605366232</v>
      </c>
      <c r="S68" s="122">
        <v>1772.4136009886563</v>
      </c>
      <c r="T68" s="122">
        <v>1722.5850853105146</v>
      </c>
      <c r="U68" s="122">
        <v>1669.5161578397808</v>
      </c>
      <c r="V68" s="122">
        <v>1579.1279439419279</v>
      </c>
      <c r="W68" s="122">
        <v>1614.7895488392946</v>
      </c>
      <c r="DA68" s="130" t="s">
        <v>2473</v>
      </c>
    </row>
    <row r="69" spans="1:105" ht="12" customHeight="1" x14ac:dyDescent="0.25">
      <c r="A69" s="97" t="s">
        <v>134</v>
      </c>
      <c r="B69" s="98">
        <v>1567.5262875406404</v>
      </c>
      <c r="C69" s="98">
        <v>1429.8312275189382</v>
      </c>
      <c r="D69" s="98">
        <v>1575.831570693726</v>
      </c>
      <c r="E69" s="98">
        <v>1775.4337002128484</v>
      </c>
      <c r="F69" s="98">
        <v>1956.1773394354466</v>
      </c>
      <c r="G69" s="98">
        <v>1699.4258110207966</v>
      </c>
      <c r="H69" s="98">
        <v>1861.1984388342901</v>
      </c>
      <c r="I69" s="98">
        <v>1584.0903506745481</v>
      </c>
      <c r="J69" s="98">
        <v>1807.8709857008987</v>
      </c>
      <c r="K69" s="98">
        <v>1862.0752867204949</v>
      </c>
      <c r="L69" s="98">
        <v>1806.3770016846365</v>
      </c>
      <c r="M69" s="98">
        <v>1802.4362236043471</v>
      </c>
      <c r="N69" s="98">
        <v>1847.046761684662</v>
      </c>
      <c r="O69" s="98">
        <v>1807.2095965683272</v>
      </c>
      <c r="P69" s="98">
        <v>1617.0759662202588</v>
      </c>
      <c r="Q69" s="98">
        <v>1662.4273457452891</v>
      </c>
      <c r="R69" s="98">
        <v>1734.8130743798888</v>
      </c>
      <c r="S69" s="98">
        <v>1776.0149554459449</v>
      </c>
      <c r="T69" s="98">
        <v>1724.4176578602803</v>
      </c>
      <c r="U69" s="98">
        <v>1671.5466832440186</v>
      </c>
      <c r="V69" s="98">
        <v>1578.6047933159662</v>
      </c>
      <c r="W69" s="98">
        <v>1615.2641482620986</v>
      </c>
      <c r="DA69" s="63" t="s">
        <v>2474</v>
      </c>
    </row>
    <row r="70" spans="1:105" ht="12" customHeight="1" x14ac:dyDescent="0.25">
      <c r="A70" s="97" t="s">
        <v>133</v>
      </c>
      <c r="B70" s="98">
        <v>1567.5262875406404</v>
      </c>
      <c r="C70" s="98">
        <v>1429.8359255584658</v>
      </c>
      <c r="D70" s="98">
        <v>1575.8117001105531</v>
      </c>
      <c r="E70" s="98">
        <v>1775.4059467005015</v>
      </c>
      <c r="F70" s="98">
        <v>1956.077566563459</v>
      </c>
      <c r="G70" s="98">
        <v>1699.4051129111358</v>
      </c>
      <c r="H70" s="98">
        <v>1861.2267843342979</v>
      </c>
      <c r="I70" s="98">
        <v>1584.2768861357829</v>
      </c>
      <c r="J70" s="98">
        <v>1807.8064299296241</v>
      </c>
      <c r="K70" s="98">
        <v>1860.9721204164432</v>
      </c>
      <c r="L70" s="98">
        <v>1805.226350512866</v>
      </c>
      <c r="M70" s="98">
        <v>1801.254517357472</v>
      </c>
      <c r="N70" s="98">
        <v>1845.5584969982931</v>
      </c>
      <c r="O70" s="98">
        <v>1805.9231585592388</v>
      </c>
      <c r="P70" s="98">
        <v>1616.2911014706542</v>
      </c>
      <c r="Q70" s="98">
        <v>1662.8889250735203</v>
      </c>
      <c r="R70" s="98">
        <v>1735.2441505069683</v>
      </c>
      <c r="S70" s="98">
        <v>1776.759131993417</v>
      </c>
      <c r="T70" s="98">
        <v>1725.528410030804</v>
      </c>
      <c r="U70" s="98">
        <v>1673.2434554221509</v>
      </c>
      <c r="V70" s="98">
        <v>1580.7697018457097</v>
      </c>
      <c r="W70" s="98">
        <v>1617.5896058868079</v>
      </c>
      <c r="DA70" s="63" t="s">
        <v>2475</v>
      </c>
    </row>
    <row r="71" spans="1:105" ht="12" customHeight="1" x14ac:dyDescent="0.25">
      <c r="A71" s="100" t="s">
        <v>217</v>
      </c>
      <c r="B71" s="101">
        <v>533.77662879548302</v>
      </c>
      <c r="C71" s="101">
        <v>475.30314428336226</v>
      </c>
      <c r="D71" s="101">
        <v>588.85629609288605</v>
      </c>
      <c r="E71" s="101">
        <v>821.54616688255828</v>
      </c>
      <c r="F71" s="101">
        <v>952.8891768841861</v>
      </c>
      <c r="G71" s="101">
        <v>725.60556024912432</v>
      </c>
      <c r="H71" s="101">
        <v>816.24615728553158</v>
      </c>
      <c r="I71" s="101">
        <v>574.76738022095083</v>
      </c>
      <c r="J71" s="101">
        <v>666.92676166255603</v>
      </c>
      <c r="K71" s="101">
        <v>667.33796468734704</v>
      </c>
      <c r="L71" s="101">
        <v>626.95140242027048</v>
      </c>
      <c r="M71" s="101">
        <v>641.13320167443942</v>
      </c>
      <c r="N71" s="101">
        <v>648.47281280591085</v>
      </c>
      <c r="O71" s="101">
        <v>632.68565087753643</v>
      </c>
      <c r="P71" s="101">
        <v>591.92874239992796</v>
      </c>
      <c r="Q71" s="101">
        <v>600.40933759108771</v>
      </c>
      <c r="R71" s="101">
        <v>615.79607059116859</v>
      </c>
      <c r="S71" s="101">
        <v>633.39236334868667</v>
      </c>
      <c r="T71" s="101">
        <v>622.0648321451547</v>
      </c>
      <c r="U71" s="101">
        <v>569.21041342581066</v>
      </c>
      <c r="V71" s="101">
        <v>539.76668906885823</v>
      </c>
      <c r="W71" s="101">
        <v>579.46018381581007</v>
      </c>
      <c r="DA71" s="131" t="s">
        <v>2476</v>
      </c>
    </row>
    <row r="72" spans="1:105" ht="12" customHeight="1" x14ac:dyDescent="0.25">
      <c r="A72" s="103" t="s">
        <v>52</v>
      </c>
      <c r="B72" s="104">
        <v>1033.7496587451571</v>
      </c>
      <c r="C72" s="104">
        <v>954.53278127510339</v>
      </c>
      <c r="D72" s="104">
        <v>986.95540401766687</v>
      </c>
      <c r="E72" s="104">
        <v>953.85977981794349</v>
      </c>
      <c r="F72" s="104">
        <v>1003.1883896792727</v>
      </c>
      <c r="G72" s="104">
        <v>973.79955266201148</v>
      </c>
      <c r="H72" s="104">
        <v>1044.9806270487663</v>
      </c>
      <c r="I72" s="104">
        <v>1009.5095059148321</v>
      </c>
      <c r="J72" s="104">
        <v>1140.8796682670682</v>
      </c>
      <c r="K72" s="104">
        <v>1193.6341557290959</v>
      </c>
      <c r="L72" s="104">
        <v>1178.2749480925954</v>
      </c>
      <c r="M72" s="104">
        <v>1160.1213156830327</v>
      </c>
      <c r="N72" s="104">
        <v>1197.0856841923824</v>
      </c>
      <c r="O72" s="104">
        <v>1173.2375076817025</v>
      </c>
      <c r="P72" s="104">
        <v>1024.3623590707264</v>
      </c>
      <c r="Q72" s="104">
        <v>1062.4795874824326</v>
      </c>
      <c r="R72" s="104">
        <v>1119.4480799157996</v>
      </c>
      <c r="S72" s="104">
        <v>1143.3667686447304</v>
      </c>
      <c r="T72" s="104">
        <v>1103.4635778856493</v>
      </c>
      <c r="U72" s="104">
        <v>1104.0330419963402</v>
      </c>
      <c r="V72" s="104">
        <v>1041.0030127768516</v>
      </c>
      <c r="W72" s="104">
        <v>1038.1294220709979</v>
      </c>
      <c r="DA72" s="132" t="s">
        <v>2477</v>
      </c>
    </row>
    <row r="73" spans="1:105" ht="12" customHeight="1" x14ac:dyDescent="0.25">
      <c r="A73" s="106" t="s">
        <v>122</v>
      </c>
      <c r="B73" s="101">
        <v>1530.9002556486432</v>
      </c>
      <c r="C73" s="101">
        <v>1480.7966883913509</v>
      </c>
      <c r="D73" s="101">
        <v>1577.449304537472</v>
      </c>
      <c r="E73" s="101">
        <v>1769.1375092849817</v>
      </c>
      <c r="F73" s="101">
        <v>1840.5243311319905</v>
      </c>
      <c r="G73" s="101">
        <v>1705.1905761344115</v>
      </c>
      <c r="H73" s="101">
        <v>1826.2969515361642</v>
      </c>
      <c r="I73" s="101">
        <v>1712.4994834129077</v>
      </c>
      <c r="J73" s="101">
        <v>1840.6678141735561</v>
      </c>
      <c r="K73" s="101">
        <v>1834.2348334220967</v>
      </c>
      <c r="L73" s="101">
        <v>1765.026415048392</v>
      </c>
      <c r="M73" s="101">
        <v>1799.9218055181536</v>
      </c>
      <c r="N73" s="101">
        <v>1744.5019611610496</v>
      </c>
      <c r="O73" s="101">
        <v>1734.8017126483571</v>
      </c>
      <c r="P73" s="101">
        <v>1730.3940521922123</v>
      </c>
      <c r="Q73" s="101">
        <v>1718.8290455423153</v>
      </c>
      <c r="R73" s="101">
        <v>1691.8270235567411</v>
      </c>
      <c r="S73" s="101">
        <v>1701.9726189264234</v>
      </c>
      <c r="T73" s="101">
        <v>1689.7508698047911</v>
      </c>
      <c r="U73" s="101">
        <v>1635.7901725413997</v>
      </c>
      <c r="V73" s="101">
        <v>1587.3652874513853</v>
      </c>
      <c r="W73" s="101">
        <v>1606.5233675722593</v>
      </c>
      <c r="DA73" s="131" t="s">
        <v>2478</v>
      </c>
    </row>
    <row r="74" spans="1:105" ht="12" customHeight="1" x14ac:dyDescent="0.25">
      <c r="A74" s="107" t="s">
        <v>121</v>
      </c>
      <c r="B74" s="104">
        <v>1530.9002556486437</v>
      </c>
      <c r="C74" s="104">
        <v>1480.9258926618236</v>
      </c>
      <c r="D74" s="104">
        <v>1577.6032523019644</v>
      </c>
      <c r="E74" s="104">
        <v>1769.2681983255736</v>
      </c>
      <c r="F74" s="104">
        <v>1840.6426326723722</v>
      </c>
      <c r="G74" s="104">
        <v>1705.3260570766072</v>
      </c>
      <c r="H74" s="104">
        <v>1826.4734333808383</v>
      </c>
      <c r="I74" s="104">
        <v>1712.5284186166984</v>
      </c>
      <c r="J74" s="104">
        <v>1840.7079480305338</v>
      </c>
      <c r="K74" s="104">
        <v>1833.1720387551486</v>
      </c>
      <c r="L74" s="104">
        <v>1764.224834646511</v>
      </c>
      <c r="M74" s="104">
        <v>1799.2838616193358</v>
      </c>
      <c r="N74" s="104">
        <v>1744.1797158827139</v>
      </c>
      <c r="O74" s="104">
        <v>1734.5043166203466</v>
      </c>
      <c r="P74" s="104">
        <v>1730.5134042450973</v>
      </c>
      <c r="Q74" s="104">
        <v>1719.6710636483117</v>
      </c>
      <c r="R74" s="104">
        <v>1692.3815520680571</v>
      </c>
      <c r="S74" s="104">
        <v>1702.2583262652938</v>
      </c>
      <c r="T74" s="104">
        <v>1689.9752211608925</v>
      </c>
      <c r="U74" s="104">
        <v>1635.9886878965933</v>
      </c>
      <c r="V74" s="104">
        <v>1587.6925950340292</v>
      </c>
      <c r="W74" s="104">
        <v>1606.9965692490503</v>
      </c>
      <c r="DA74" s="132" t="s">
        <v>2479</v>
      </c>
    </row>
    <row r="75" spans="1:105" ht="12" customHeight="1" x14ac:dyDescent="0.25">
      <c r="A75" s="108" t="s">
        <v>53</v>
      </c>
      <c r="B75" s="98">
        <v>520.56631976603035</v>
      </c>
      <c r="C75" s="98">
        <v>491.82933034271008</v>
      </c>
      <c r="D75" s="98">
        <v>588.49231087553574</v>
      </c>
      <c r="E75" s="98">
        <v>818.53629976276693</v>
      </c>
      <c r="F75" s="98">
        <v>896.3051897577833</v>
      </c>
      <c r="G75" s="98">
        <v>727.91602911582561</v>
      </c>
      <c r="H75" s="98">
        <v>800.72548950348096</v>
      </c>
      <c r="I75" s="98">
        <v>621.47792222700889</v>
      </c>
      <c r="J75" s="98">
        <v>679.88544407612892</v>
      </c>
      <c r="K75" s="98">
        <v>657.52737013631702</v>
      </c>
      <c r="L75" s="98">
        <v>612.00115730766731</v>
      </c>
      <c r="M75" s="98">
        <v>640.62465071520012</v>
      </c>
      <c r="N75" s="98">
        <v>611.34646772288249</v>
      </c>
      <c r="O75" s="98">
        <v>606.35967239588535</v>
      </c>
      <c r="P75" s="98">
        <v>633.83694300833122</v>
      </c>
      <c r="Q75" s="98">
        <v>621.16354074641151</v>
      </c>
      <c r="R75" s="98">
        <v>600.03227521000576</v>
      </c>
      <c r="S75" s="98">
        <v>606.51737269302714</v>
      </c>
      <c r="T75" s="98">
        <v>609.44776915950888</v>
      </c>
      <c r="U75" s="98">
        <v>556.53431130714955</v>
      </c>
      <c r="V75" s="98">
        <v>542.23550005717777</v>
      </c>
      <c r="W75" s="98">
        <v>575.44618854374551</v>
      </c>
      <c r="DA75" s="63" t="s">
        <v>2480</v>
      </c>
    </row>
    <row r="76" spans="1:105" ht="12" customHeight="1" x14ac:dyDescent="0.25">
      <c r="A76" s="108" t="s">
        <v>52</v>
      </c>
      <c r="B76" s="98">
        <v>1010.3339358826131</v>
      </c>
      <c r="C76" s="98">
        <v>989.09656231911367</v>
      </c>
      <c r="D76" s="98">
        <v>989.11094142642833</v>
      </c>
      <c r="E76" s="98">
        <v>950.73189856280646</v>
      </c>
      <c r="F76" s="98">
        <v>944.33744291458879</v>
      </c>
      <c r="G76" s="98">
        <v>977.41002796078169</v>
      </c>
      <c r="H76" s="98">
        <v>1025.7479438773571</v>
      </c>
      <c r="I76" s="98">
        <v>1091.0504963896894</v>
      </c>
      <c r="J76" s="98">
        <v>1160.8225039544047</v>
      </c>
      <c r="K76" s="98">
        <v>1175.6446686188317</v>
      </c>
      <c r="L76" s="98">
        <v>1152.2236773388438</v>
      </c>
      <c r="M76" s="98">
        <v>1158.6592109041353</v>
      </c>
      <c r="N76" s="98">
        <v>1132.8332481598313</v>
      </c>
      <c r="O76" s="98">
        <v>1128.1446442244612</v>
      </c>
      <c r="P76" s="98">
        <v>1096.676461236766</v>
      </c>
      <c r="Q76" s="98">
        <v>1098.5075229019003</v>
      </c>
      <c r="R76" s="98">
        <v>1092.3492768580513</v>
      </c>
      <c r="S76" s="98">
        <v>1095.7409535722672</v>
      </c>
      <c r="T76" s="98">
        <v>1080.5274520013834</v>
      </c>
      <c r="U76" s="98">
        <v>1079.4543765894441</v>
      </c>
      <c r="V76" s="98">
        <v>1045.4570949768513</v>
      </c>
      <c r="W76" s="98">
        <v>1031.5503807053044</v>
      </c>
      <c r="DA76" s="63" t="s">
        <v>2481</v>
      </c>
    </row>
    <row r="77" spans="1:105" ht="12" customHeight="1" x14ac:dyDescent="0.25">
      <c r="A77" s="121" t="s">
        <v>54</v>
      </c>
      <c r="B77" s="122">
        <v>546.65243392593743</v>
      </c>
      <c r="C77" s="122">
        <v>583.24099595002497</v>
      </c>
      <c r="D77" s="122">
        <v>582.48806690140157</v>
      </c>
      <c r="E77" s="122">
        <v>713.79257016814813</v>
      </c>
      <c r="F77" s="122">
        <v>691.29846780551679</v>
      </c>
      <c r="G77" s="122">
        <v>652.9364547028913</v>
      </c>
      <c r="H77" s="122">
        <v>612.38297880116909</v>
      </c>
      <c r="I77" s="122">
        <v>551.82411899379952</v>
      </c>
      <c r="J77" s="122">
        <v>609.125573274104</v>
      </c>
      <c r="K77" s="122">
        <v>486.80949415465176</v>
      </c>
      <c r="L77" s="122">
        <v>441.11674518293944</v>
      </c>
      <c r="M77" s="122">
        <v>441.92137392353737</v>
      </c>
      <c r="N77" s="122">
        <v>457.62350596935738</v>
      </c>
      <c r="O77" s="122">
        <v>451.33014181583081</v>
      </c>
      <c r="P77" s="122">
        <v>422.78304676210297</v>
      </c>
      <c r="Q77" s="122">
        <v>454.52089098838678</v>
      </c>
      <c r="R77" s="122">
        <v>454.37395658026099</v>
      </c>
      <c r="S77" s="122">
        <v>452.30268937390349</v>
      </c>
      <c r="T77" s="122">
        <v>448.72616081974377</v>
      </c>
      <c r="U77" s="122">
        <v>444.33801321605932</v>
      </c>
      <c r="V77" s="122">
        <v>587.66314544809745</v>
      </c>
      <c r="W77" s="122">
        <v>544.44079007130233</v>
      </c>
      <c r="DA77" s="130" t="s">
        <v>2482</v>
      </c>
    </row>
    <row r="78" spans="1:105" ht="12" customHeight="1" x14ac:dyDescent="0.25">
      <c r="A78" s="97" t="s">
        <v>192</v>
      </c>
      <c r="B78" s="98">
        <v>548.23750843284074</v>
      </c>
      <c r="C78" s="98">
        <v>582.93574789862873</v>
      </c>
      <c r="D78" s="98">
        <v>585.7879928759869</v>
      </c>
      <c r="E78" s="98">
        <v>712.22779622399219</v>
      </c>
      <c r="F78" s="98">
        <v>691.50200070137532</v>
      </c>
      <c r="G78" s="98">
        <v>653.67734825752177</v>
      </c>
      <c r="H78" s="98">
        <v>612.52814726195459</v>
      </c>
      <c r="I78" s="98">
        <v>550.56605272832235</v>
      </c>
      <c r="J78" s="98">
        <v>607.64824359181307</v>
      </c>
      <c r="K78" s="98">
        <v>487.81936566259617</v>
      </c>
      <c r="L78" s="98">
        <v>441.76258036831541</v>
      </c>
      <c r="M78" s="98">
        <v>441.8163322726802</v>
      </c>
      <c r="N78" s="98">
        <v>458.44185900638371</v>
      </c>
      <c r="O78" s="98">
        <v>451.97773557960045</v>
      </c>
      <c r="P78" s="98">
        <v>421.46918139529794</v>
      </c>
      <c r="Q78" s="98">
        <v>454.91232222595823</v>
      </c>
      <c r="R78" s="98">
        <v>455.39368902469749</v>
      </c>
      <c r="S78" s="98">
        <v>451.81652915422643</v>
      </c>
      <c r="T78" s="98">
        <v>447.27597284660942</v>
      </c>
      <c r="U78" s="98">
        <v>440.65066936139465</v>
      </c>
      <c r="V78" s="98">
        <v>593.18489193085748</v>
      </c>
      <c r="W78" s="98">
        <v>540.39259457790354</v>
      </c>
      <c r="DA78" s="63" t="s">
        <v>2483</v>
      </c>
    </row>
    <row r="79" spans="1:105" ht="12" customHeight="1" x14ac:dyDescent="0.25">
      <c r="A79" s="109" t="s">
        <v>120</v>
      </c>
      <c r="B79" s="33">
        <v>506.28886190035053</v>
      </c>
      <c r="C79" s="33">
        <v>591.12301006855057</v>
      </c>
      <c r="D79" s="33">
        <v>480.46114838258217</v>
      </c>
      <c r="E79" s="33">
        <v>769.65655585770799</v>
      </c>
      <c r="F79" s="33">
        <v>683.46441917445873</v>
      </c>
      <c r="G79" s="33">
        <v>624.15751120020889</v>
      </c>
      <c r="H79" s="33">
        <v>606.91016476809125</v>
      </c>
      <c r="I79" s="33">
        <v>595.57044848002931</v>
      </c>
      <c r="J79" s="33">
        <v>657.7164379524072</v>
      </c>
      <c r="K79" s="33">
        <v>455.00235842088443</v>
      </c>
      <c r="L79" s="33">
        <v>420.93353646501322</v>
      </c>
      <c r="M79" s="33">
        <v>445.17608947534632</v>
      </c>
      <c r="N79" s="33">
        <v>432.74808154799643</v>
      </c>
      <c r="O79" s="33">
        <v>434.83914675659622</v>
      </c>
      <c r="P79" s="33">
        <v>442.9595665449562</v>
      </c>
      <c r="Q79" s="33">
        <v>451.2156750786628</v>
      </c>
      <c r="R79" s="33">
        <v>449.61007075310192</v>
      </c>
      <c r="S79" s="33">
        <v>453.84539790764023</v>
      </c>
      <c r="T79" s="33">
        <v>452.55467553209724</v>
      </c>
      <c r="U79" s="33">
        <v>453.45463071978185</v>
      </c>
      <c r="V79" s="33">
        <v>573.28987799095989</v>
      </c>
      <c r="W79" s="33">
        <v>554.99585976825267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9907.7877294258669</v>
      </c>
      <c r="C81" s="117">
        <f t="shared" si="28"/>
        <v>11792.700853642511</v>
      </c>
      <c r="D81" s="117">
        <f t="shared" si="28"/>
        <v>9674.9129992642047</v>
      </c>
      <c r="E81" s="117">
        <f t="shared" si="28"/>
        <v>10712.622950740501</v>
      </c>
      <c r="F81" s="117">
        <f t="shared" si="28"/>
        <v>10489.540194363002</v>
      </c>
      <c r="G81" s="117">
        <f t="shared" si="28"/>
        <v>11987.445141032524</v>
      </c>
      <c r="H81" s="117">
        <f t="shared" si="28"/>
        <v>10304.786661216269</v>
      </c>
      <c r="I81" s="117">
        <f t="shared" si="28"/>
        <v>11213.59483034571</v>
      </c>
      <c r="J81" s="117">
        <f t="shared" si="28"/>
        <v>11102.852117756016</v>
      </c>
      <c r="K81" s="117">
        <f t="shared" si="28"/>
        <v>10605.130889838163</v>
      </c>
      <c r="L81" s="117">
        <f t="shared" si="28"/>
        <v>10603.834207753265</v>
      </c>
      <c r="M81" s="117">
        <f t="shared" si="28"/>
        <v>10671.836411691882</v>
      </c>
      <c r="N81" s="117">
        <f t="shared" si="28"/>
        <v>10358.890552145105</v>
      </c>
      <c r="O81" s="117">
        <f t="shared" si="28"/>
        <v>10602.438865165705</v>
      </c>
      <c r="P81" s="117">
        <f t="shared" si="28"/>
        <v>8857.2834753286879</v>
      </c>
      <c r="Q81" s="117">
        <f t="shared" si="28"/>
        <v>10103.041519500954</v>
      </c>
      <c r="R81" s="117">
        <f t="shared" ref="R81:V81" si="29">R82+R85+R87+R100</f>
        <v>10198.326645411988</v>
      </c>
      <c r="S81" s="117">
        <f t="shared" si="29"/>
        <v>10189.830801552474</v>
      </c>
      <c r="T81" s="117">
        <f t="shared" si="29"/>
        <v>9440.1895266293122</v>
      </c>
      <c r="U81" s="117">
        <f t="shared" si="29"/>
        <v>9171.5580226691436</v>
      </c>
      <c r="V81" s="117">
        <f t="shared" si="29"/>
        <v>9349.4662315131682</v>
      </c>
      <c r="W81" s="117">
        <f t="shared" ref="W81" si="30">W82+W85+W87+W100</f>
        <v>10635.021536414471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7718.3580877695467</v>
      </c>
      <c r="C82" s="122">
        <f t="shared" si="31"/>
        <v>9479.3185742193473</v>
      </c>
      <c r="D82" s="122">
        <f t="shared" si="31"/>
        <v>7451.1913202609685</v>
      </c>
      <c r="E82" s="122">
        <f t="shared" si="31"/>
        <v>8240.9871912123854</v>
      </c>
      <c r="F82" s="122">
        <f t="shared" si="31"/>
        <v>8050.5572207050691</v>
      </c>
      <c r="G82" s="122">
        <f t="shared" si="31"/>
        <v>9552.1672428344173</v>
      </c>
      <c r="H82" s="122">
        <f t="shared" si="31"/>
        <v>7854.124777717856</v>
      </c>
      <c r="I82" s="122">
        <f t="shared" si="31"/>
        <v>8753.0106320857703</v>
      </c>
      <c r="J82" s="122">
        <f t="shared" si="31"/>
        <v>8587.4171593856117</v>
      </c>
      <c r="K82" s="122">
        <f t="shared" si="31"/>
        <v>8190.4850693657099</v>
      </c>
      <c r="L82" s="122">
        <f t="shared" si="31"/>
        <v>8263.530571997675</v>
      </c>
      <c r="M82" s="122">
        <f t="shared" si="31"/>
        <v>8260.3717494073517</v>
      </c>
      <c r="N82" s="122">
        <f t="shared" si="31"/>
        <v>7895.9722820475008</v>
      </c>
      <c r="O82" s="122">
        <f t="shared" si="31"/>
        <v>8143.6633564952826</v>
      </c>
      <c r="P82" s="122">
        <f t="shared" si="31"/>
        <v>6607.7131165062701</v>
      </c>
      <c r="Q82" s="122">
        <f t="shared" si="31"/>
        <v>7621.4908597402409</v>
      </c>
      <c r="R82" s="122">
        <f t="shared" ref="R82:V82" si="32">SUM(R83:R84)</f>
        <v>7837.797269534356</v>
      </c>
      <c r="S82" s="122">
        <f t="shared" si="32"/>
        <v>7703.5188897647777</v>
      </c>
      <c r="T82" s="122">
        <f t="shared" si="32"/>
        <v>7067.1277260983134</v>
      </c>
      <c r="U82" s="122">
        <f t="shared" si="32"/>
        <v>6782.9232896407893</v>
      </c>
      <c r="V82" s="122">
        <f t="shared" si="32"/>
        <v>6987.1326159709088</v>
      </c>
      <c r="W82" s="122">
        <f t="shared" ref="W82" si="33">SUM(W83:W84)</f>
        <v>8085.3999158124452</v>
      </c>
      <c r="DA82" s="130" t="s">
        <v>2486</v>
      </c>
    </row>
    <row r="83" spans="1:105" ht="12" customHeight="1" x14ac:dyDescent="0.25">
      <c r="A83" s="97" t="s">
        <v>204</v>
      </c>
      <c r="B83" s="98">
        <v>7642.3903285306351</v>
      </c>
      <c r="C83" s="98">
        <v>9388.5760981766089</v>
      </c>
      <c r="D83" s="98">
        <v>7380.7543705402177</v>
      </c>
      <c r="E83" s="98">
        <v>8163.5659638721008</v>
      </c>
      <c r="F83" s="98">
        <v>7975.6850275463858</v>
      </c>
      <c r="G83" s="98">
        <v>9466.6507756041956</v>
      </c>
      <c r="H83" s="98">
        <v>7784.3113697479375</v>
      </c>
      <c r="I83" s="98">
        <v>8677.787443774223</v>
      </c>
      <c r="J83" s="98">
        <v>8513.516644604304</v>
      </c>
      <c r="K83" s="98">
        <v>8120.6290995068184</v>
      </c>
      <c r="L83" s="98">
        <v>8193.9107551278321</v>
      </c>
      <c r="M83" s="98">
        <v>8191.6211563864672</v>
      </c>
      <c r="N83" s="98">
        <v>7831.1549934540708</v>
      </c>
      <c r="O83" s="98">
        <v>8077.4905310847862</v>
      </c>
      <c r="P83" s="98">
        <v>6554.7735917513046</v>
      </c>
      <c r="Q83" s="98">
        <v>7560.6121512996815</v>
      </c>
      <c r="R83" s="98">
        <v>7775.5715997161005</v>
      </c>
      <c r="S83" s="98">
        <v>7642.8065093308942</v>
      </c>
      <c r="T83" s="98">
        <v>7011.9757985319711</v>
      </c>
      <c r="U83" s="98">
        <v>6730.4213706986102</v>
      </c>
      <c r="V83" s="98">
        <v>6933.2751722882804</v>
      </c>
      <c r="W83" s="98">
        <v>8022.9584187121909</v>
      </c>
      <c r="DA83" s="63" t="s">
        <v>2487</v>
      </c>
    </row>
    <row r="84" spans="1:105" ht="12" customHeight="1" x14ac:dyDescent="0.25">
      <c r="A84" s="97" t="s">
        <v>53</v>
      </c>
      <c r="B84" s="98">
        <v>75.967759238911313</v>
      </c>
      <c r="C84" s="98">
        <v>90.742476042738389</v>
      </c>
      <c r="D84" s="98">
        <v>70.436949720751059</v>
      </c>
      <c r="E84" s="98">
        <v>77.421227340284418</v>
      </c>
      <c r="F84" s="98">
        <v>74.872193158683572</v>
      </c>
      <c r="G84" s="98">
        <v>85.516467230221707</v>
      </c>
      <c r="H84" s="98">
        <v>69.813407969918401</v>
      </c>
      <c r="I84" s="98">
        <v>75.22318831154692</v>
      </c>
      <c r="J84" s="98">
        <v>73.900514781307479</v>
      </c>
      <c r="K84" s="98">
        <v>69.855969858891385</v>
      </c>
      <c r="L84" s="98">
        <v>69.619816869843092</v>
      </c>
      <c r="M84" s="98">
        <v>68.750593020885205</v>
      </c>
      <c r="N84" s="98">
        <v>64.817288593429964</v>
      </c>
      <c r="O84" s="98">
        <v>66.172825410496472</v>
      </c>
      <c r="P84" s="98">
        <v>52.939524754965454</v>
      </c>
      <c r="Q84" s="98">
        <v>60.878708440559237</v>
      </c>
      <c r="R84" s="98">
        <v>62.225669818255099</v>
      </c>
      <c r="S84" s="98">
        <v>60.712380433883311</v>
      </c>
      <c r="T84" s="98">
        <v>55.151927566342501</v>
      </c>
      <c r="U84" s="98">
        <v>52.501918942179181</v>
      </c>
      <c r="V84" s="98">
        <v>53.857443682628542</v>
      </c>
      <c r="W84" s="98">
        <v>62.441497100254402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13.264182763055105</v>
      </c>
      <c r="C85" s="122">
        <f t="shared" si="34"/>
        <v>16.914714932328145</v>
      </c>
      <c r="D85" s="122">
        <f t="shared" si="34"/>
        <v>21.398196609494278</v>
      </c>
      <c r="E85" s="122">
        <f t="shared" si="34"/>
        <v>51.836839403011162</v>
      </c>
      <c r="F85" s="122">
        <f t="shared" si="34"/>
        <v>31.104278946168328</v>
      </c>
      <c r="G85" s="122">
        <f t="shared" si="34"/>
        <v>41.091919015733637</v>
      </c>
      <c r="H85" s="122">
        <f t="shared" si="34"/>
        <v>64.748447814040091</v>
      </c>
      <c r="I85" s="122">
        <f t="shared" si="34"/>
        <v>81.409116299034721</v>
      </c>
      <c r="J85" s="122">
        <f t="shared" si="34"/>
        <v>99.027467115987065</v>
      </c>
      <c r="K85" s="122">
        <f t="shared" si="34"/>
        <v>111.2457690696082</v>
      </c>
      <c r="L85" s="122">
        <f t="shared" si="34"/>
        <v>136.92481780042178</v>
      </c>
      <c r="M85" s="122">
        <f t="shared" si="34"/>
        <v>145.46292905240421</v>
      </c>
      <c r="N85" s="122">
        <f t="shared" si="34"/>
        <v>252.32591911988226</v>
      </c>
      <c r="O85" s="122">
        <f t="shared" si="34"/>
        <v>244.5821931503086</v>
      </c>
      <c r="P85" s="122">
        <f t="shared" si="34"/>
        <v>97.2910398018265</v>
      </c>
      <c r="Q85" s="122">
        <f t="shared" si="34"/>
        <v>298.13027668850731</v>
      </c>
      <c r="R85" s="122">
        <f t="shared" si="34"/>
        <v>181.74750950933176</v>
      </c>
      <c r="S85" s="122">
        <f t="shared" si="34"/>
        <v>306.30596587670351</v>
      </c>
      <c r="T85" s="122">
        <f t="shared" si="34"/>
        <v>227.93529086501695</v>
      </c>
      <c r="U85" s="122">
        <f t="shared" si="34"/>
        <v>292.76567443268948</v>
      </c>
      <c r="V85" s="122">
        <f t="shared" si="34"/>
        <v>212.71083132982153</v>
      </c>
      <c r="W85" s="122">
        <f t="shared" si="34"/>
        <v>365.75727878714395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13.264182763055105</v>
      </c>
      <c r="C86" s="98">
        <f>IF(RES_hhdet_tes!C86=0,0,RES_hhdet_tes!C86*1000*11630/RES_hhdet_num!C81)</f>
        <v>16.914714932328145</v>
      </c>
      <c r="D86" s="98">
        <f>IF(RES_hhdet_tes!D86=0,0,RES_hhdet_tes!D86*1000*11630/RES_hhdet_num!D81)</f>
        <v>21.398196609494278</v>
      </c>
      <c r="E86" s="98">
        <f>IF(RES_hhdet_tes!E86=0,0,RES_hhdet_tes!E86*1000*11630/RES_hhdet_num!E81)</f>
        <v>51.836839403011162</v>
      </c>
      <c r="F86" s="98">
        <f>IF(RES_hhdet_tes!F86=0,0,RES_hhdet_tes!F86*1000*11630/RES_hhdet_num!F81)</f>
        <v>31.104278946168328</v>
      </c>
      <c r="G86" s="98">
        <f>IF(RES_hhdet_tes!G86=0,0,RES_hhdet_tes!G86*1000*11630/RES_hhdet_num!G81)</f>
        <v>41.091919015733637</v>
      </c>
      <c r="H86" s="98">
        <f>IF(RES_hhdet_tes!H86=0,0,RES_hhdet_tes!H86*1000*11630/RES_hhdet_num!H81)</f>
        <v>64.748447814040091</v>
      </c>
      <c r="I86" s="98">
        <f>IF(RES_hhdet_tes!I86=0,0,RES_hhdet_tes!I86*1000*11630/RES_hhdet_num!I81)</f>
        <v>81.409116299034721</v>
      </c>
      <c r="J86" s="98">
        <f>IF(RES_hhdet_tes!J86=0,0,RES_hhdet_tes!J86*1000*11630/RES_hhdet_num!J81)</f>
        <v>99.027467115987065</v>
      </c>
      <c r="K86" s="98">
        <f>IF(RES_hhdet_tes!K86=0,0,RES_hhdet_tes!K86*1000*11630/RES_hhdet_num!K81)</f>
        <v>111.2457690696082</v>
      </c>
      <c r="L86" s="98">
        <f>IF(RES_hhdet_tes!L86=0,0,RES_hhdet_tes!L86*1000*11630/RES_hhdet_num!L81)</f>
        <v>136.92481780042178</v>
      </c>
      <c r="M86" s="98">
        <f>IF(RES_hhdet_tes!M86=0,0,RES_hhdet_tes!M86*1000*11630/RES_hhdet_num!M81)</f>
        <v>145.46292905240421</v>
      </c>
      <c r="N86" s="98">
        <f>IF(RES_hhdet_tes!N86=0,0,RES_hhdet_tes!N86*1000*11630/RES_hhdet_num!N81)</f>
        <v>252.32591911988226</v>
      </c>
      <c r="O86" s="98">
        <f>IF(RES_hhdet_tes!O86=0,0,RES_hhdet_tes!O86*1000*11630/RES_hhdet_num!O81)</f>
        <v>244.5821931503086</v>
      </c>
      <c r="P86" s="98">
        <f>IF(RES_hhdet_tes!P86=0,0,RES_hhdet_tes!P86*1000*11630/RES_hhdet_num!P81)</f>
        <v>97.2910398018265</v>
      </c>
      <c r="Q86" s="98">
        <f>IF(RES_hhdet_tes!Q86=0,0,RES_hhdet_tes!Q86*1000*11630/RES_hhdet_num!Q81)</f>
        <v>298.13027668850731</v>
      </c>
      <c r="R86" s="98">
        <f>IF(RES_hhdet_tes!R86=0,0,RES_hhdet_tes!R86*1000*11630/RES_hhdet_num!R81)</f>
        <v>181.74750950933176</v>
      </c>
      <c r="S86" s="98">
        <f>IF(RES_hhdet_tes!S86=0,0,RES_hhdet_tes!S86*1000*11630/RES_hhdet_num!S81)</f>
        <v>306.30596587670351</v>
      </c>
      <c r="T86" s="98">
        <f>IF(RES_hhdet_tes!T86=0,0,RES_hhdet_tes!T86*1000*11630/RES_hhdet_num!T81)</f>
        <v>227.93529086501695</v>
      </c>
      <c r="U86" s="98">
        <f>IF(RES_hhdet_tes!U86=0,0,RES_hhdet_tes!U86*1000*11630/RES_hhdet_num!U81)</f>
        <v>292.76567443268948</v>
      </c>
      <c r="V86" s="98">
        <f>IF(RES_hhdet_tes!V86=0,0,RES_hhdet_tes!V86*1000*11630/RES_hhdet_num!V81)</f>
        <v>212.71083132982153</v>
      </c>
      <c r="W86" s="98">
        <f>IF(RES_hhdet_tes!W86=0,0,RES_hhdet_tes!W86*1000*11630/RES_hhdet_num!W81)</f>
        <v>365.75727878714395</v>
      </c>
      <c r="DA86" s="63" t="s">
        <v>2490</v>
      </c>
    </row>
    <row r="87" spans="1:105" ht="12" customHeight="1" x14ac:dyDescent="0.25">
      <c r="A87" s="121" t="s">
        <v>55</v>
      </c>
      <c r="B87" s="122">
        <v>1621.9907071351327</v>
      </c>
      <c r="C87" s="122">
        <v>1662.0019371409251</v>
      </c>
      <c r="D87" s="122">
        <v>1601.4041948491251</v>
      </c>
      <c r="E87" s="122">
        <v>1720.0634275710324</v>
      </c>
      <c r="F87" s="122">
        <v>1766.8509019543217</v>
      </c>
      <c r="G87" s="122">
        <v>1737.3067635804766</v>
      </c>
      <c r="H87" s="122">
        <v>1784.7398662675405</v>
      </c>
      <c r="I87" s="122">
        <v>1779.092902603225</v>
      </c>
      <c r="J87" s="122">
        <v>1809.5249854918163</v>
      </c>
      <c r="K87" s="122">
        <v>1822.9843208922241</v>
      </c>
      <c r="L87" s="122">
        <v>1762.6999484196158</v>
      </c>
      <c r="M87" s="122">
        <v>1821.739796299298</v>
      </c>
      <c r="N87" s="122">
        <v>1774.0724546957515</v>
      </c>
      <c r="O87" s="122">
        <v>1776.2990201014438</v>
      </c>
      <c r="P87" s="122">
        <v>1708.5326650668978</v>
      </c>
      <c r="Q87" s="122">
        <v>1734.3404362528458</v>
      </c>
      <c r="R87" s="122">
        <v>1729.2981333471005</v>
      </c>
      <c r="S87" s="122">
        <v>1727.2666347989534</v>
      </c>
      <c r="T87" s="122">
        <v>1694.9672281793992</v>
      </c>
      <c r="U87" s="122">
        <v>1648.2154128717727</v>
      </c>
      <c r="V87" s="122">
        <v>1567.9215752154466</v>
      </c>
      <c r="W87" s="122">
        <v>1634.6153895670168</v>
      </c>
      <c r="DA87" s="130" t="s">
        <v>2491</v>
      </c>
    </row>
    <row r="88" spans="1:105" ht="12" customHeight="1" x14ac:dyDescent="0.25">
      <c r="A88" s="97" t="s">
        <v>132</v>
      </c>
      <c r="B88" s="98">
        <v>1680.8792071692878</v>
      </c>
      <c r="C88" s="98">
        <v>1795.2923131298205</v>
      </c>
      <c r="D88" s="98">
        <v>1595.396873414227</v>
      </c>
      <c r="E88" s="98">
        <v>1692.974786416733</v>
      </c>
      <c r="F88" s="98">
        <v>1731.3300176313567</v>
      </c>
      <c r="G88" s="98">
        <v>1746.7692546324693</v>
      </c>
      <c r="H88" s="98">
        <v>1769.2707843337691</v>
      </c>
      <c r="I88" s="98">
        <v>1822.2070668585882</v>
      </c>
      <c r="J88" s="98">
        <v>1787.9602887564401</v>
      </c>
      <c r="K88" s="98">
        <v>1819.2853120981561</v>
      </c>
      <c r="L88" s="98">
        <v>1763.2188768217848</v>
      </c>
      <c r="M88" s="98">
        <v>1822.4357582523344</v>
      </c>
      <c r="N88" s="98">
        <v>1787.2689922709544</v>
      </c>
      <c r="O88" s="98">
        <v>1808.6244424385998</v>
      </c>
      <c r="P88" s="98">
        <v>1706.4329976014262</v>
      </c>
      <c r="Q88" s="98">
        <v>1730.0786832595631</v>
      </c>
      <c r="R88" s="98">
        <v>1745.4506774524857</v>
      </c>
      <c r="S88" s="98">
        <v>1729.0772659354859</v>
      </c>
      <c r="T88" s="98">
        <v>1685.2269126330289</v>
      </c>
      <c r="U88" s="98">
        <v>1638.9190056993766</v>
      </c>
      <c r="V88" s="98">
        <v>1557.5589336352114</v>
      </c>
      <c r="W88" s="98">
        <v>1643.5265270021519</v>
      </c>
      <c r="DA88" s="63" t="s">
        <v>2492</v>
      </c>
    </row>
    <row r="89" spans="1:105" ht="12" customHeight="1" x14ac:dyDescent="0.25">
      <c r="A89" s="97" t="s">
        <v>131</v>
      </c>
      <c r="B89" s="98">
        <v>1680.8792071692878</v>
      </c>
      <c r="C89" s="98">
        <v>1795.3393767325081</v>
      </c>
      <c r="D89" s="98">
        <v>1595.4269201458656</v>
      </c>
      <c r="E89" s="98">
        <v>1693.0485677392583</v>
      </c>
      <c r="F89" s="98">
        <v>1731.4514109036168</v>
      </c>
      <c r="G89" s="98">
        <v>1746.702337125769</v>
      </c>
      <c r="H89" s="98">
        <v>1769.3853930869823</v>
      </c>
      <c r="I89" s="98">
        <v>1821.9380382882634</v>
      </c>
      <c r="J89" s="98">
        <v>1787.9609024010454</v>
      </c>
      <c r="K89" s="98">
        <v>1818.7144301248215</v>
      </c>
      <c r="L89" s="98">
        <v>1762.6795452165841</v>
      </c>
      <c r="M89" s="98">
        <v>1821.8894115158068</v>
      </c>
      <c r="N89" s="98">
        <v>1786.7491100597695</v>
      </c>
      <c r="O89" s="98">
        <v>1808.2691478951126</v>
      </c>
      <c r="P89" s="98">
        <v>1706.2506849123797</v>
      </c>
      <c r="Q89" s="98">
        <v>1730.1240542397491</v>
      </c>
      <c r="R89" s="98">
        <v>1745.5428487662869</v>
      </c>
      <c r="S89" s="98">
        <v>1729.436389824315</v>
      </c>
      <c r="T89" s="98">
        <v>1685.8437810983887</v>
      </c>
      <c r="U89" s="98">
        <v>1639.7962287695477</v>
      </c>
      <c r="V89" s="98">
        <v>1558.4155758943307</v>
      </c>
      <c r="W89" s="98">
        <v>1643.8991712137329</v>
      </c>
      <c r="DA89" s="63" t="s">
        <v>2493</v>
      </c>
    </row>
    <row r="90" spans="1:105" ht="12" customHeight="1" x14ac:dyDescent="0.25">
      <c r="A90" s="100" t="s">
        <v>204</v>
      </c>
      <c r="B90" s="101">
        <v>573.04254060142443</v>
      </c>
      <c r="C90" s="101">
        <v>599.4668558164276</v>
      </c>
      <c r="D90" s="101">
        <v>596.99313420657393</v>
      </c>
      <c r="E90" s="101">
        <v>783.44804403575506</v>
      </c>
      <c r="F90" s="101">
        <v>842.78363142825822</v>
      </c>
      <c r="G90" s="101">
        <v>746.01384655873505</v>
      </c>
      <c r="H90" s="101">
        <v>775.59419020737141</v>
      </c>
      <c r="I90" s="101">
        <v>662.4014481601572</v>
      </c>
      <c r="J90" s="101">
        <v>659.52657543287432</v>
      </c>
      <c r="K90" s="101">
        <v>652.02618825821833</v>
      </c>
      <c r="L90" s="101">
        <v>611.88383673878946</v>
      </c>
      <c r="M90" s="101">
        <v>648.82623706535708</v>
      </c>
      <c r="N90" s="101">
        <v>627.04399755362135</v>
      </c>
      <c r="O90" s="101">
        <v>633.40196660640891</v>
      </c>
      <c r="P90" s="101">
        <v>624.75847008700077</v>
      </c>
      <c r="Q90" s="101">
        <v>625.02310074905392</v>
      </c>
      <c r="R90" s="101">
        <v>619.56022018835392</v>
      </c>
      <c r="S90" s="101">
        <v>616.22833623923975</v>
      </c>
      <c r="T90" s="101">
        <v>607.53950443582858</v>
      </c>
      <c r="U90" s="101">
        <v>557.74423529507214</v>
      </c>
      <c r="V90" s="101">
        <v>531.88061880040982</v>
      </c>
      <c r="W90" s="101">
        <v>588.94033542714044</v>
      </c>
      <c r="DA90" s="131" t="s">
        <v>2494</v>
      </c>
    </row>
    <row r="91" spans="1:105" ht="12" customHeight="1" x14ac:dyDescent="0.25">
      <c r="A91" s="103" t="s">
        <v>52</v>
      </c>
      <c r="B91" s="104">
        <v>1107.8366665678634</v>
      </c>
      <c r="C91" s="104">
        <v>1195.8725209160807</v>
      </c>
      <c r="D91" s="104">
        <v>998.43378593929174</v>
      </c>
      <c r="E91" s="104">
        <v>909.60052370350309</v>
      </c>
      <c r="F91" s="104">
        <v>888.66777947535843</v>
      </c>
      <c r="G91" s="104">
        <v>1000.6884905670338</v>
      </c>
      <c r="H91" s="104">
        <v>993.79120287961086</v>
      </c>
      <c r="I91" s="104">
        <v>1159.5365901281061</v>
      </c>
      <c r="J91" s="104">
        <v>1128.4343269681713</v>
      </c>
      <c r="K91" s="104">
        <v>1166.6882418666032</v>
      </c>
      <c r="L91" s="104">
        <v>1150.7957084777945</v>
      </c>
      <c r="M91" s="104">
        <v>1173.0631744504499</v>
      </c>
      <c r="N91" s="104">
        <v>1159.7051125061482</v>
      </c>
      <c r="O91" s="104">
        <v>1174.8671812887039</v>
      </c>
      <c r="P91" s="104">
        <v>1081.4922148253791</v>
      </c>
      <c r="Q91" s="104">
        <v>1105.1009534906952</v>
      </c>
      <c r="R91" s="104">
        <v>1125.9826285779329</v>
      </c>
      <c r="S91" s="104">
        <v>1113.2080535850755</v>
      </c>
      <c r="T91" s="104">
        <v>1078.3042766625601</v>
      </c>
      <c r="U91" s="104">
        <v>1082.0519934744755</v>
      </c>
      <c r="V91" s="104">
        <v>1026.5349570939209</v>
      </c>
      <c r="W91" s="104">
        <v>1054.9588357865923</v>
      </c>
      <c r="DA91" s="132" t="s">
        <v>2495</v>
      </c>
    </row>
    <row r="92" spans="1:105" ht="12" customHeight="1" x14ac:dyDescent="0.25">
      <c r="A92" s="106" t="s">
        <v>124</v>
      </c>
      <c r="B92" s="101">
        <v>1580.1250906340442</v>
      </c>
      <c r="C92" s="101">
        <v>1417.4076403540666</v>
      </c>
      <c r="D92" s="101">
        <v>1826.0978407340313</v>
      </c>
      <c r="E92" s="101">
        <v>1714.2190030795687</v>
      </c>
      <c r="F92" s="101">
        <v>1693.1910904819977</v>
      </c>
      <c r="G92" s="101">
        <v>1864.9891724010974</v>
      </c>
      <c r="H92" s="101">
        <v>1635.8132246496241</v>
      </c>
      <c r="I92" s="101">
        <v>1702.2208991437385</v>
      </c>
      <c r="J92" s="101">
        <v>1895.1691890204502</v>
      </c>
      <c r="K92" s="101">
        <v>1751.0058948796961</v>
      </c>
      <c r="L92" s="101">
        <v>1699.2473648345367</v>
      </c>
      <c r="M92" s="101">
        <v>2090.3519896981743</v>
      </c>
      <c r="N92" s="101">
        <v>1873.1584922510217</v>
      </c>
      <c r="O92" s="101">
        <v>1541.7657276158409</v>
      </c>
      <c r="P92" s="101">
        <v>1234.5160968076559</v>
      </c>
      <c r="Q92" s="101">
        <v>1942.07597308351</v>
      </c>
      <c r="R92" s="101">
        <v>1716.2278265753744</v>
      </c>
      <c r="S92" s="101">
        <v>1876.6393596348619</v>
      </c>
      <c r="T92" s="101">
        <v>1790.1315871285285</v>
      </c>
      <c r="U92" s="101">
        <v>1891.8016522790881</v>
      </c>
      <c r="V92" s="101">
        <v>1244.1645816681189</v>
      </c>
      <c r="W92" s="101">
        <v>1797.7235191106786</v>
      </c>
      <c r="DA92" s="131" t="s">
        <v>2496</v>
      </c>
    </row>
    <row r="93" spans="1:105" ht="12" customHeight="1" x14ac:dyDescent="0.25">
      <c r="A93" s="107" t="s">
        <v>123</v>
      </c>
      <c r="B93" s="104">
        <v>1580.125090634044</v>
      </c>
      <c r="C93" s="104">
        <v>1417.4095537325743</v>
      </c>
      <c r="D93" s="104">
        <v>1826.0071066409932</v>
      </c>
      <c r="E93" s="104">
        <v>1714.2051384047745</v>
      </c>
      <c r="F93" s="104">
        <v>1693.4032442040329</v>
      </c>
      <c r="G93" s="104">
        <v>1864.837062946176</v>
      </c>
      <c r="H93" s="104">
        <v>1636.5689940367231</v>
      </c>
      <c r="I93" s="104">
        <v>1702.5484042670987</v>
      </c>
      <c r="J93" s="104">
        <v>1895.1520766877265</v>
      </c>
      <c r="K93" s="104">
        <v>1750.8986960296629</v>
      </c>
      <c r="L93" s="104">
        <v>1698.8565631446668</v>
      </c>
      <c r="M93" s="104">
        <v>2089.2097867455923</v>
      </c>
      <c r="N93" s="104">
        <v>1872.6418361161238</v>
      </c>
      <c r="O93" s="104">
        <v>1541.4539810514982</v>
      </c>
      <c r="P93" s="104">
        <v>1234.4435597884735</v>
      </c>
      <c r="Q93" s="104">
        <v>1941.8811633903081</v>
      </c>
      <c r="R93" s="104">
        <v>1716.1123583697656</v>
      </c>
      <c r="S93" s="104">
        <v>1877.8520047549505</v>
      </c>
      <c r="T93" s="104">
        <v>1792.7064525517949</v>
      </c>
      <c r="U93" s="104">
        <v>1895.2827415869488</v>
      </c>
      <c r="V93" s="104">
        <v>1246.8035668506732</v>
      </c>
      <c r="W93" s="104">
        <v>1804.6658530488494</v>
      </c>
      <c r="DA93" s="132" t="s">
        <v>2497</v>
      </c>
    </row>
    <row r="94" spans="1:105" ht="12" customHeight="1" x14ac:dyDescent="0.25">
      <c r="A94" s="108" t="s">
        <v>50</v>
      </c>
      <c r="B94" s="98">
        <v>538.19531757380616</v>
      </c>
      <c r="C94" s="98">
        <v>470.80722722301306</v>
      </c>
      <c r="D94" s="98">
        <v>683.70090044414303</v>
      </c>
      <c r="E94" s="98">
        <v>793.64163784886807</v>
      </c>
      <c r="F94" s="98">
        <v>824.38844470150161</v>
      </c>
      <c r="G94" s="98">
        <v>796.75273338456168</v>
      </c>
      <c r="H94" s="98">
        <v>717.07669496474603</v>
      </c>
      <c r="I94" s="98">
        <v>617.8968143775478</v>
      </c>
      <c r="J94" s="98">
        <v>699.19374773630386</v>
      </c>
      <c r="K94" s="98">
        <v>625.49582659340808</v>
      </c>
      <c r="L94" s="98">
        <v>587.18207279167825</v>
      </c>
      <c r="M94" s="98">
        <v>745.51538266391003</v>
      </c>
      <c r="N94" s="98">
        <v>657.95425414399301</v>
      </c>
      <c r="O94" s="98">
        <v>538.73961035040304</v>
      </c>
      <c r="P94" s="98">
        <v>451.36812102078784</v>
      </c>
      <c r="Q94" s="98">
        <v>700.87449983685303</v>
      </c>
      <c r="R94" s="98">
        <v>605.735233232376</v>
      </c>
      <c r="S94" s="98">
        <v>664.84320980748282</v>
      </c>
      <c r="T94" s="98">
        <v>642.49423542110208</v>
      </c>
      <c r="U94" s="98">
        <v>644.05390742183715</v>
      </c>
      <c r="V94" s="98">
        <v>426.0557352407115</v>
      </c>
      <c r="W94" s="98">
        <v>646.51586330203565</v>
      </c>
      <c r="DA94" s="63" t="s">
        <v>2498</v>
      </c>
    </row>
    <row r="95" spans="1:105" ht="12" customHeight="1" x14ac:dyDescent="0.25">
      <c r="A95" s="108" t="s">
        <v>52</v>
      </c>
      <c r="B95" s="98">
        <v>1041.9297730602379</v>
      </c>
      <c r="C95" s="98">
        <v>946.60232650956152</v>
      </c>
      <c r="D95" s="98">
        <v>1142.3062061968501</v>
      </c>
      <c r="E95" s="98">
        <v>920.56350055590656</v>
      </c>
      <c r="F95" s="98">
        <v>869.01479950253156</v>
      </c>
      <c r="G95" s="98">
        <v>1068.0843295616141</v>
      </c>
      <c r="H95" s="98">
        <v>919.49229907197719</v>
      </c>
      <c r="I95" s="98">
        <v>1084.6515898895509</v>
      </c>
      <c r="J95" s="98">
        <v>1195.958328951423</v>
      </c>
      <c r="K95" s="98">
        <v>1125.4028694362544</v>
      </c>
      <c r="L95" s="98">
        <v>1111.6744903529889</v>
      </c>
      <c r="M95" s="98">
        <v>1343.6944040816823</v>
      </c>
      <c r="N95" s="98">
        <v>1214.6875819721308</v>
      </c>
      <c r="O95" s="98">
        <v>1002.7143707010953</v>
      </c>
      <c r="P95" s="98">
        <v>783.0754387676858</v>
      </c>
      <c r="Q95" s="98">
        <v>1241.0066635534552</v>
      </c>
      <c r="R95" s="98">
        <v>1110.3771251373894</v>
      </c>
      <c r="S95" s="98">
        <v>1213.0087949474678</v>
      </c>
      <c r="T95" s="98">
        <v>1150.212217130693</v>
      </c>
      <c r="U95" s="98">
        <v>1251.2288341651117</v>
      </c>
      <c r="V95" s="98">
        <v>820.74783160996185</v>
      </c>
      <c r="W95" s="98">
        <v>1158.1499897468134</v>
      </c>
      <c r="DA95" s="63" t="s">
        <v>2499</v>
      </c>
    </row>
    <row r="96" spans="1:105" ht="12" customHeight="1" x14ac:dyDescent="0.25">
      <c r="A96" s="106" t="s">
        <v>122</v>
      </c>
      <c r="B96" s="101">
        <v>1530.9002556486437</v>
      </c>
      <c r="C96" s="101">
        <v>1480.821691959304</v>
      </c>
      <c r="D96" s="101">
        <v>1577.6637765939047</v>
      </c>
      <c r="E96" s="101">
        <v>1769.6951983940537</v>
      </c>
      <c r="F96" s="101">
        <v>1841.1700426285061</v>
      </c>
      <c r="G96" s="101">
        <v>1705.2173550766659</v>
      </c>
      <c r="H96" s="101">
        <v>1825.0981996759174</v>
      </c>
      <c r="I96" s="101">
        <v>1711.3179681093025</v>
      </c>
      <c r="J96" s="101">
        <v>1840.5510285195435</v>
      </c>
      <c r="K96" s="101">
        <v>1834.981154433458</v>
      </c>
      <c r="L96" s="101">
        <v>1766.5394821971304</v>
      </c>
      <c r="M96" s="101">
        <v>1801.9677317916892</v>
      </c>
      <c r="N96" s="101">
        <v>1746.1955847357917</v>
      </c>
      <c r="O96" s="101">
        <v>1736.5899785070731</v>
      </c>
      <c r="P96" s="101">
        <v>1737.4307220100529</v>
      </c>
      <c r="Q96" s="101">
        <v>1729.8243626099786</v>
      </c>
      <c r="R96" s="101">
        <v>1705.3737555788937</v>
      </c>
      <c r="S96" s="101">
        <v>1716.0609737243944</v>
      </c>
      <c r="T96" s="101">
        <v>1703.9122809292282</v>
      </c>
      <c r="U96" s="101">
        <v>1648.232280296533</v>
      </c>
      <c r="V96" s="101">
        <v>1597.215611161505</v>
      </c>
      <c r="W96" s="101">
        <v>1614.4402139893164</v>
      </c>
      <c r="DA96" s="131" t="s">
        <v>2500</v>
      </c>
    </row>
    <row r="97" spans="1:105" ht="12" customHeight="1" x14ac:dyDescent="0.25">
      <c r="A97" s="107" t="s">
        <v>121</v>
      </c>
      <c r="B97" s="104">
        <v>1530.9002556486439</v>
      </c>
      <c r="C97" s="104">
        <v>1480.9524074668593</v>
      </c>
      <c r="D97" s="104">
        <v>1577.8196244378075</v>
      </c>
      <c r="E97" s="104">
        <v>1769.8194870689301</v>
      </c>
      <c r="F97" s="104">
        <v>1841.2660434816394</v>
      </c>
      <c r="G97" s="104">
        <v>1705.3101596994527</v>
      </c>
      <c r="H97" s="104">
        <v>1825.3602917670053</v>
      </c>
      <c r="I97" s="104">
        <v>1711.4185160420659</v>
      </c>
      <c r="J97" s="104">
        <v>1840.6352899158219</v>
      </c>
      <c r="K97" s="104">
        <v>1834.6138007313009</v>
      </c>
      <c r="L97" s="104">
        <v>1766.2051976953096</v>
      </c>
      <c r="M97" s="104">
        <v>1801.6222590489797</v>
      </c>
      <c r="N97" s="104">
        <v>1745.9323908019717</v>
      </c>
      <c r="O97" s="104">
        <v>1736.3259217363709</v>
      </c>
      <c r="P97" s="104">
        <v>1737.2298959993182</v>
      </c>
      <c r="Q97" s="104">
        <v>1729.6312741236525</v>
      </c>
      <c r="R97" s="104">
        <v>1705.1420461361208</v>
      </c>
      <c r="S97" s="104">
        <v>1716.2036963226737</v>
      </c>
      <c r="T97" s="104">
        <v>1704.1244792969778</v>
      </c>
      <c r="U97" s="104">
        <v>1648.5462672911297</v>
      </c>
      <c r="V97" s="104">
        <v>1597.4961615943587</v>
      </c>
      <c r="W97" s="104">
        <v>1614.6901102526924</v>
      </c>
      <c r="DA97" s="132" t="s">
        <v>2501</v>
      </c>
    </row>
    <row r="98" spans="1:105" ht="12" customHeight="1" x14ac:dyDescent="0.25">
      <c r="A98" s="108" t="s">
        <v>53</v>
      </c>
      <c r="B98" s="98">
        <v>520.56631976603023</v>
      </c>
      <c r="C98" s="98">
        <v>491.83813615728144</v>
      </c>
      <c r="D98" s="98">
        <v>588.57302403205711</v>
      </c>
      <c r="E98" s="98">
        <v>818.79134862902436</v>
      </c>
      <c r="F98" s="98">
        <v>896.60876109410844</v>
      </c>
      <c r="G98" s="98">
        <v>727.90924334274473</v>
      </c>
      <c r="H98" s="98">
        <v>800.23748850257221</v>
      </c>
      <c r="I98" s="98">
        <v>621.07513770182447</v>
      </c>
      <c r="J98" s="98">
        <v>679.85860701344325</v>
      </c>
      <c r="K98" s="98">
        <v>658.04450542995016</v>
      </c>
      <c r="L98" s="98">
        <v>612.68813577773096</v>
      </c>
      <c r="M98" s="98">
        <v>641.457223645216</v>
      </c>
      <c r="N98" s="98">
        <v>611.96079181528978</v>
      </c>
      <c r="O98" s="98">
        <v>606.99648135092968</v>
      </c>
      <c r="P98" s="98">
        <v>636.29699942326158</v>
      </c>
      <c r="Q98" s="98">
        <v>624.76127506678597</v>
      </c>
      <c r="R98" s="98">
        <v>604.55649628716651</v>
      </c>
      <c r="S98" s="98">
        <v>611.48613041794306</v>
      </c>
      <c r="T98" s="98">
        <v>614.55034918454385</v>
      </c>
      <c r="U98" s="98">
        <v>560.80617690849954</v>
      </c>
      <c r="V98" s="98">
        <v>545.58365563389975</v>
      </c>
      <c r="W98" s="98">
        <v>578.2011532597063</v>
      </c>
      <c r="DA98" s="63" t="s">
        <v>2502</v>
      </c>
    </row>
    <row r="99" spans="1:105" ht="12" customHeight="1" x14ac:dyDescent="0.25">
      <c r="A99" s="108" t="s">
        <v>52</v>
      </c>
      <c r="B99" s="98">
        <v>1010.3339358826133</v>
      </c>
      <c r="C99" s="98">
        <v>989.11427130957793</v>
      </c>
      <c r="D99" s="98">
        <v>989.24660040575054</v>
      </c>
      <c r="E99" s="98">
        <v>951.028138439906</v>
      </c>
      <c r="F99" s="98">
        <v>944.65728238753115</v>
      </c>
      <c r="G99" s="98">
        <v>977.40091635670797</v>
      </c>
      <c r="H99" s="98">
        <v>1025.1228032644331</v>
      </c>
      <c r="I99" s="98">
        <v>1090.3433783402413</v>
      </c>
      <c r="J99" s="98">
        <v>1160.7766829023785</v>
      </c>
      <c r="K99" s="98">
        <v>1176.5692953013508</v>
      </c>
      <c r="L99" s="98">
        <v>1153.5170619175785</v>
      </c>
      <c r="M99" s="98">
        <v>1160.1650354037633</v>
      </c>
      <c r="N99" s="98">
        <v>1133.9715989866818</v>
      </c>
      <c r="O99" s="98">
        <v>1129.3294403854411</v>
      </c>
      <c r="P99" s="98">
        <v>1100.9328965760565</v>
      </c>
      <c r="Q99" s="98">
        <v>1104.8699990568664</v>
      </c>
      <c r="R99" s="98">
        <v>1100.5855498489545</v>
      </c>
      <c r="S99" s="98">
        <v>1104.7175659047305</v>
      </c>
      <c r="T99" s="98">
        <v>1089.5741301124342</v>
      </c>
      <c r="U99" s="98">
        <v>1087.7400903826301</v>
      </c>
      <c r="V99" s="98">
        <v>1051.9125059604589</v>
      </c>
      <c r="W99" s="98">
        <v>1036.4889569929858</v>
      </c>
      <c r="DA99" s="63" t="s">
        <v>2503</v>
      </c>
    </row>
    <row r="100" spans="1:105" ht="12" customHeight="1" x14ac:dyDescent="0.25">
      <c r="A100" s="121" t="s">
        <v>54</v>
      </c>
      <c r="B100" s="122">
        <v>554.17475175813365</v>
      </c>
      <c r="C100" s="122">
        <v>634.4656273499088</v>
      </c>
      <c r="D100" s="122">
        <v>600.91928754461628</v>
      </c>
      <c r="E100" s="122">
        <v>699.73549255407056</v>
      </c>
      <c r="F100" s="122">
        <v>641.02779275744342</v>
      </c>
      <c r="G100" s="122">
        <v>656.87921560189682</v>
      </c>
      <c r="H100" s="122">
        <v>601.17356941683067</v>
      </c>
      <c r="I100" s="122">
        <v>600.08217935768016</v>
      </c>
      <c r="J100" s="122">
        <v>606.88250576260032</v>
      </c>
      <c r="K100" s="122">
        <v>480.41573051061931</v>
      </c>
      <c r="L100" s="122">
        <v>440.67886953555279</v>
      </c>
      <c r="M100" s="122">
        <v>444.26193693282818</v>
      </c>
      <c r="N100" s="122">
        <v>436.51989628197094</v>
      </c>
      <c r="O100" s="122">
        <v>437.89429541867025</v>
      </c>
      <c r="P100" s="122">
        <v>443.74665395369232</v>
      </c>
      <c r="Q100" s="122">
        <v>449.07994681935958</v>
      </c>
      <c r="R100" s="122">
        <v>449.48373302119944</v>
      </c>
      <c r="S100" s="122">
        <v>452.73931111204064</v>
      </c>
      <c r="T100" s="122">
        <v>450.15928148658116</v>
      </c>
      <c r="U100" s="122">
        <v>447.65364572389183</v>
      </c>
      <c r="V100" s="122">
        <v>581.70120899699282</v>
      </c>
      <c r="W100" s="122">
        <v>549.24895224786508</v>
      </c>
      <c r="DA100" s="130" t="s">
        <v>2504</v>
      </c>
    </row>
    <row r="101" spans="1:105" ht="12" customHeight="1" x14ac:dyDescent="0.25">
      <c r="A101" s="97" t="s">
        <v>207</v>
      </c>
      <c r="B101" s="98">
        <v>608.04245847905088</v>
      </c>
      <c r="C101" s="98">
        <v>760.06605672274611</v>
      </c>
      <c r="D101" s="98">
        <v>600.11168091481636</v>
      </c>
      <c r="E101" s="98">
        <v>676.08836646037332</v>
      </c>
      <c r="F101" s="98">
        <v>610.90510811410661</v>
      </c>
      <c r="G101" s="98">
        <v>671.44306034470389</v>
      </c>
      <c r="H101" s="98">
        <v>582.31091190569646</v>
      </c>
      <c r="I101" s="98">
        <v>633.16803062264171</v>
      </c>
      <c r="J101" s="98">
        <v>600.84979793400828</v>
      </c>
      <c r="K101" s="98">
        <v>482.44320938146001</v>
      </c>
      <c r="L101" s="98">
        <v>449.8578428202419</v>
      </c>
      <c r="M101" s="98">
        <v>443.15135825998516</v>
      </c>
      <c r="N101" s="98">
        <v>439.93124111492295</v>
      </c>
      <c r="O101" s="98">
        <v>441.11250929168688</v>
      </c>
      <c r="P101" s="98">
        <v>444.18300495998602</v>
      </c>
      <c r="Q101" s="98">
        <v>446.26559242164927</v>
      </c>
      <c r="R101" s="98">
        <v>449.20848404951226</v>
      </c>
      <c r="S101" s="98">
        <v>451.22642702696447</v>
      </c>
      <c r="T101" s="98">
        <v>446.63225643521355</v>
      </c>
      <c r="U101" s="98">
        <v>438.61037384931211</v>
      </c>
      <c r="V101" s="98">
        <v>592.81083668104623</v>
      </c>
      <c r="W101" s="98">
        <v>543.09005287122716</v>
      </c>
      <c r="DA101" s="63" t="s">
        <v>2505</v>
      </c>
    </row>
    <row r="102" spans="1:105" ht="12" customHeight="1" x14ac:dyDescent="0.25">
      <c r="A102" s="97" t="s">
        <v>50</v>
      </c>
      <c r="B102" s="98">
        <v>582.45348716602473</v>
      </c>
      <c r="C102" s="98">
        <v>609.48454732436505</v>
      </c>
      <c r="D102" s="98">
        <v>777.61807968948938</v>
      </c>
      <c r="E102" s="98">
        <v>609.42603271768223</v>
      </c>
      <c r="F102" s="98">
        <v>594.69210336677702</v>
      </c>
      <c r="G102" s="98">
        <v>699.62285935982527</v>
      </c>
      <c r="H102" s="98">
        <v>607.32662655863794</v>
      </c>
      <c r="I102" s="98">
        <v>579.42400947007047</v>
      </c>
      <c r="J102" s="98">
        <v>526.37507143566518</v>
      </c>
      <c r="K102" s="98">
        <v>516.09536946856724</v>
      </c>
      <c r="L102" s="98">
        <v>462.19043347819877</v>
      </c>
      <c r="M102" s="98">
        <v>443.70984200334453</v>
      </c>
      <c r="N102" s="98">
        <v>440.10162070546698</v>
      </c>
      <c r="O102" s="98">
        <v>440.911593653399</v>
      </c>
      <c r="P102" s="98">
        <v>444.844532417994</v>
      </c>
      <c r="Q102" s="98">
        <v>446.79079151172385</v>
      </c>
      <c r="R102" s="98">
        <v>449.40177248268168</v>
      </c>
      <c r="S102" s="98">
        <v>451.41738558532001</v>
      </c>
      <c r="T102" s="98">
        <v>447.34366329949478</v>
      </c>
      <c r="U102" s="98">
        <v>440.64238324946598</v>
      </c>
      <c r="V102" s="98">
        <v>593.19678143124293</v>
      </c>
      <c r="W102" s="98">
        <v>540.1758646000942</v>
      </c>
      <c r="DA102" s="63" t="s">
        <v>2506</v>
      </c>
    </row>
    <row r="103" spans="1:105" ht="12" customHeight="1" x14ac:dyDescent="0.25">
      <c r="A103" s="109" t="s">
        <v>120</v>
      </c>
      <c r="B103" s="33">
        <v>506.28886190035064</v>
      </c>
      <c r="C103" s="33">
        <v>591.12301006855046</v>
      </c>
      <c r="D103" s="33">
        <v>480.46114838258211</v>
      </c>
      <c r="E103" s="33">
        <v>769.6565558577081</v>
      </c>
      <c r="F103" s="33">
        <v>683.46441917445873</v>
      </c>
      <c r="G103" s="33">
        <v>624.15751120020877</v>
      </c>
      <c r="H103" s="33">
        <v>606.91016476809114</v>
      </c>
      <c r="I103" s="33">
        <v>595.57044848002909</v>
      </c>
      <c r="J103" s="33">
        <v>657.71643795240777</v>
      </c>
      <c r="K103" s="33">
        <v>455.00235842088398</v>
      </c>
      <c r="L103" s="33">
        <v>420.93353646501339</v>
      </c>
      <c r="M103" s="33">
        <v>445.17608947534592</v>
      </c>
      <c r="N103" s="33">
        <v>432.74808154799581</v>
      </c>
      <c r="O103" s="33">
        <v>434.83914675659662</v>
      </c>
      <c r="P103" s="33">
        <v>442.95956654495672</v>
      </c>
      <c r="Q103" s="33">
        <v>451.21567507866348</v>
      </c>
      <c r="R103" s="33">
        <v>449.61007075310204</v>
      </c>
      <c r="S103" s="33">
        <v>453.84539790764074</v>
      </c>
      <c r="T103" s="33">
        <v>452.55467553209581</v>
      </c>
      <c r="U103" s="33">
        <v>453.45463071978071</v>
      </c>
      <c r="V103" s="33">
        <v>573.28987799096069</v>
      </c>
      <c r="W103" s="33">
        <v>554.99585976825392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9484.5206134101281</v>
      </c>
      <c r="C124" s="117">
        <f t="shared" si="42"/>
        <v>10404.976764710602</v>
      </c>
      <c r="D124" s="117">
        <f t="shared" si="42"/>
        <v>10050.121788839555</v>
      </c>
      <c r="E124" s="117">
        <f t="shared" si="42"/>
        <v>10730.229647546728</v>
      </c>
      <c r="F124" s="117">
        <f t="shared" si="42"/>
        <v>11271.686462253161</v>
      </c>
      <c r="G124" s="117">
        <f t="shared" si="42"/>
        <v>11571.525752439602</v>
      </c>
      <c r="H124" s="117">
        <f t="shared" si="42"/>
        <v>10880.227588453599</v>
      </c>
      <c r="I124" s="117">
        <f t="shared" si="42"/>
        <v>10294.949524925134</v>
      </c>
      <c r="J124" s="117">
        <f t="shared" si="42"/>
        <v>11052.00287802315</v>
      </c>
      <c r="K124" s="117">
        <f t="shared" si="42"/>
        <v>10663.322961960286</v>
      </c>
      <c r="L124" s="117">
        <f t="shared" si="42"/>
        <v>11282.68400547975</v>
      </c>
      <c r="M124" s="117">
        <f t="shared" si="42"/>
        <v>10494.222469442295</v>
      </c>
      <c r="N124" s="117">
        <f t="shared" si="42"/>
        <v>10189.064620255609</v>
      </c>
      <c r="O124" s="117">
        <f t="shared" si="42"/>
        <v>10408.78917620368</v>
      </c>
      <c r="P124" s="117">
        <f t="shared" si="42"/>
        <v>8642.7655754814368</v>
      </c>
      <c r="Q124" s="117">
        <f t="shared" si="42"/>
        <v>9904.5403390365645</v>
      </c>
      <c r="R124" s="117">
        <f t="shared" ref="R124:V124" si="43">R125+R128+R130+R139</f>
        <v>10274.885033105464</v>
      </c>
      <c r="S124" s="117">
        <f t="shared" si="43"/>
        <v>10011.981928071387</v>
      </c>
      <c r="T124" s="117">
        <f t="shared" si="43"/>
        <v>9429.7744143723321</v>
      </c>
      <c r="U124" s="117">
        <f t="shared" si="43"/>
        <v>9375.2358976733685</v>
      </c>
      <c r="V124" s="117">
        <f t="shared" si="43"/>
        <v>9582.6460863486936</v>
      </c>
      <c r="W124" s="117">
        <f t="shared" ref="W124" si="44">W125+W128+W130+W139</f>
        <v>10590.914997964182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7383.371987236379</v>
      </c>
      <c r="C125" s="122">
        <f t="shared" si="45"/>
        <v>8286.0260881754693</v>
      </c>
      <c r="D125" s="122">
        <f t="shared" si="45"/>
        <v>7815.0698844987046</v>
      </c>
      <c r="E125" s="122">
        <f t="shared" si="45"/>
        <v>8265.0254654854543</v>
      </c>
      <c r="F125" s="122">
        <f t="shared" si="45"/>
        <v>8721.9906249267151</v>
      </c>
      <c r="G125" s="122">
        <f t="shared" si="45"/>
        <v>9181.2194382169819</v>
      </c>
      <c r="H125" s="122">
        <f t="shared" si="45"/>
        <v>8355.5458691885015</v>
      </c>
      <c r="I125" s="122">
        <f t="shared" si="45"/>
        <v>7965.3611727918587</v>
      </c>
      <c r="J125" s="122">
        <f t="shared" si="45"/>
        <v>8550.7728293193868</v>
      </c>
      <c r="K125" s="122">
        <f t="shared" si="45"/>
        <v>8260.9356574069352</v>
      </c>
      <c r="L125" s="122">
        <f t="shared" si="45"/>
        <v>8901.9328582739563</v>
      </c>
      <c r="M125" s="122">
        <f t="shared" si="45"/>
        <v>8130.7175686321989</v>
      </c>
      <c r="N125" s="122">
        <f t="shared" si="45"/>
        <v>7820.3831220654756</v>
      </c>
      <c r="O125" s="122">
        <f t="shared" si="45"/>
        <v>7987.4196869107755</v>
      </c>
      <c r="P125" s="122">
        <f t="shared" si="45"/>
        <v>6307.7204005343292</v>
      </c>
      <c r="Q125" s="122">
        <f t="shared" si="45"/>
        <v>7475.3028847884334</v>
      </c>
      <c r="R125" s="122">
        <f t="shared" ref="R125:V125" si="46">SUM(R126:R127)</f>
        <v>7972.8005932441856</v>
      </c>
      <c r="S125" s="122">
        <f t="shared" si="46"/>
        <v>7582.8042798685474</v>
      </c>
      <c r="T125" s="122">
        <f t="shared" si="46"/>
        <v>7068.7362620186286</v>
      </c>
      <c r="U125" s="122">
        <f t="shared" si="46"/>
        <v>6909.6378413135153</v>
      </c>
      <c r="V125" s="122">
        <f t="shared" si="46"/>
        <v>7167.9711330738282</v>
      </c>
      <c r="W125" s="122">
        <f t="shared" ref="W125" si="47">SUM(W126:W127)</f>
        <v>7996.9605074598285</v>
      </c>
      <c r="DA125" s="130" t="s">
        <v>2527</v>
      </c>
    </row>
    <row r="126" spans="1:105" ht="12" customHeight="1" x14ac:dyDescent="0.25">
      <c r="A126" s="97" t="s">
        <v>203</v>
      </c>
      <c r="B126" s="98">
        <v>7346.8569548762052</v>
      </c>
      <c r="C126" s="98">
        <v>8246.1756153563801</v>
      </c>
      <c r="D126" s="98">
        <v>7777.9560967331527</v>
      </c>
      <c r="E126" s="98">
        <v>8226.0187086730475</v>
      </c>
      <c r="F126" s="98">
        <v>8681.2427966659143</v>
      </c>
      <c r="G126" s="98">
        <v>9139.9368805700997</v>
      </c>
      <c r="H126" s="98">
        <v>8318.2448803251391</v>
      </c>
      <c r="I126" s="98">
        <v>7930.9863919664058</v>
      </c>
      <c r="J126" s="98">
        <v>8513.8212498847424</v>
      </c>
      <c r="K126" s="98">
        <v>8225.5563653294303</v>
      </c>
      <c r="L126" s="98">
        <v>8864.2750642668652</v>
      </c>
      <c r="M126" s="98">
        <v>8096.7404293439895</v>
      </c>
      <c r="N126" s="98">
        <v>7788.1524405904356</v>
      </c>
      <c r="O126" s="98">
        <v>7954.8356838191703</v>
      </c>
      <c r="P126" s="98">
        <v>6282.3507475429997</v>
      </c>
      <c r="Q126" s="98">
        <v>7445.3276709134534</v>
      </c>
      <c r="R126" s="98">
        <v>7941.0257174056305</v>
      </c>
      <c r="S126" s="98">
        <v>7552.805561203154</v>
      </c>
      <c r="T126" s="98">
        <v>7041.0459740946562</v>
      </c>
      <c r="U126" s="98">
        <v>6882.7925816844054</v>
      </c>
      <c r="V126" s="98">
        <v>7140.2385689499642</v>
      </c>
      <c r="W126" s="98">
        <v>7965.961557972395</v>
      </c>
      <c r="DA126" s="63" t="s">
        <v>2528</v>
      </c>
    </row>
    <row r="127" spans="1:105" ht="12" customHeight="1" x14ac:dyDescent="0.25">
      <c r="A127" s="97" t="s">
        <v>53</v>
      </c>
      <c r="B127" s="98">
        <v>36.515032360174182</v>
      </c>
      <c r="C127" s="98">
        <v>39.850472819089994</v>
      </c>
      <c r="D127" s="98">
        <v>37.113787765552161</v>
      </c>
      <c r="E127" s="98">
        <v>39.006756812407296</v>
      </c>
      <c r="F127" s="98">
        <v>40.747828260800809</v>
      </c>
      <c r="G127" s="98">
        <v>41.28255764688236</v>
      </c>
      <c r="H127" s="98">
        <v>37.300988863362264</v>
      </c>
      <c r="I127" s="98">
        <v>34.374780825452504</v>
      </c>
      <c r="J127" s="98">
        <v>36.951579434643925</v>
      </c>
      <c r="K127" s="98">
        <v>35.379292077504303</v>
      </c>
      <c r="L127" s="98">
        <v>37.657794007090573</v>
      </c>
      <c r="M127" s="98">
        <v>33.977139288209671</v>
      </c>
      <c r="N127" s="98">
        <v>32.230681475040122</v>
      </c>
      <c r="O127" s="98">
        <v>32.584003091604977</v>
      </c>
      <c r="P127" s="98">
        <v>25.369652991329978</v>
      </c>
      <c r="Q127" s="98">
        <v>29.975213874980433</v>
      </c>
      <c r="R127" s="98">
        <v>31.774875838555538</v>
      </c>
      <c r="S127" s="98">
        <v>29.998718665393774</v>
      </c>
      <c r="T127" s="98">
        <v>27.690287923972555</v>
      </c>
      <c r="U127" s="98">
        <v>26.845259629109812</v>
      </c>
      <c r="V127" s="98">
        <v>27.732564123863746</v>
      </c>
      <c r="W127" s="98">
        <v>30.998949487433201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13.263273428809352</v>
      </c>
      <c r="C128" s="122">
        <f t="shared" si="48"/>
        <v>16.771580256999293</v>
      </c>
      <c r="D128" s="122">
        <f t="shared" si="48"/>
        <v>20.770922537314668</v>
      </c>
      <c r="E128" s="122">
        <f t="shared" si="48"/>
        <v>48.930717293105914</v>
      </c>
      <c r="F128" s="122">
        <f t="shared" si="48"/>
        <v>28.950946779545564</v>
      </c>
      <c r="G128" s="122">
        <f t="shared" si="48"/>
        <v>37.646741537016609</v>
      </c>
      <c r="H128" s="122">
        <f t="shared" si="48"/>
        <v>57.53305820430819</v>
      </c>
      <c r="I128" s="122">
        <f t="shared" si="48"/>
        <v>65.764278006099531</v>
      </c>
      <c r="J128" s="122">
        <f t="shared" si="48"/>
        <v>77.674672889322238</v>
      </c>
      <c r="K128" s="122">
        <f t="shared" si="48"/>
        <v>89.361836401681643</v>
      </c>
      <c r="L128" s="122">
        <f t="shared" si="48"/>
        <v>116.13608637802818</v>
      </c>
      <c r="M128" s="122">
        <f t="shared" si="48"/>
        <v>128.30423298200722</v>
      </c>
      <c r="N128" s="122">
        <f t="shared" si="48"/>
        <v>231.87243936059187</v>
      </c>
      <c r="O128" s="122">
        <f t="shared" si="48"/>
        <v>224.15383555283805</v>
      </c>
      <c r="P128" s="122">
        <f t="shared" si="48"/>
        <v>88.031970402431526</v>
      </c>
      <c r="Q128" s="122">
        <f t="shared" si="48"/>
        <v>266.62121906297853</v>
      </c>
      <c r="R128" s="122">
        <f t="shared" si="48"/>
        <v>166.19894162563378</v>
      </c>
      <c r="S128" s="122">
        <f t="shared" si="48"/>
        <v>298.09849627211162</v>
      </c>
      <c r="T128" s="122">
        <f t="shared" si="48"/>
        <v>234.8094845018129</v>
      </c>
      <c r="U128" s="122">
        <f t="shared" si="48"/>
        <v>320.77559965992725</v>
      </c>
      <c r="V128" s="122">
        <f t="shared" si="48"/>
        <v>239.61087364063516</v>
      </c>
      <c r="W128" s="122">
        <f t="shared" si="48"/>
        <v>422.86290402080817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13.263273428809352</v>
      </c>
      <c r="C129" s="98">
        <f>IF(RES_hhdet_tes!C129=0,0,RES_hhdet_tes!C129*1000*11630/RES_hhdet_num!C124)</f>
        <v>16.771580256999293</v>
      </c>
      <c r="D129" s="98">
        <f>IF(RES_hhdet_tes!D129=0,0,RES_hhdet_tes!D129*1000*11630/RES_hhdet_num!D124)</f>
        <v>20.770922537314668</v>
      </c>
      <c r="E129" s="98">
        <f>IF(RES_hhdet_tes!E129=0,0,RES_hhdet_tes!E129*1000*11630/RES_hhdet_num!E124)</f>
        <v>48.930717293105914</v>
      </c>
      <c r="F129" s="98">
        <f>IF(RES_hhdet_tes!F129=0,0,RES_hhdet_tes!F129*1000*11630/RES_hhdet_num!F124)</f>
        <v>28.950946779545564</v>
      </c>
      <c r="G129" s="98">
        <f>IF(RES_hhdet_tes!G129=0,0,RES_hhdet_tes!G129*1000*11630/RES_hhdet_num!G124)</f>
        <v>37.646741537016609</v>
      </c>
      <c r="H129" s="98">
        <f>IF(RES_hhdet_tes!H129=0,0,RES_hhdet_tes!H129*1000*11630/RES_hhdet_num!H124)</f>
        <v>57.53305820430819</v>
      </c>
      <c r="I129" s="98">
        <f>IF(RES_hhdet_tes!I129=0,0,RES_hhdet_tes!I129*1000*11630/RES_hhdet_num!I124)</f>
        <v>65.764278006099531</v>
      </c>
      <c r="J129" s="98">
        <f>IF(RES_hhdet_tes!J129=0,0,RES_hhdet_tes!J129*1000*11630/RES_hhdet_num!J124)</f>
        <v>77.674672889322238</v>
      </c>
      <c r="K129" s="98">
        <f>IF(RES_hhdet_tes!K129=0,0,RES_hhdet_tes!K129*1000*11630/RES_hhdet_num!K124)</f>
        <v>89.361836401681643</v>
      </c>
      <c r="L129" s="98">
        <f>IF(RES_hhdet_tes!L129=0,0,RES_hhdet_tes!L129*1000*11630/RES_hhdet_num!L124)</f>
        <v>116.13608637802818</v>
      </c>
      <c r="M129" s="98">
        <f>IF(RES_hhdet_tes!M129=0,0,RES_hhdet_tes!M129*1000*11630/RES_hhdet_num!M124)</f>
        <v>128.30423298200722</v>
      </c>
      <c r="N129" s="98">
        <f>IF(RES_hhdet_tes!N129=0,0,RES_hhdet_tes!N129*1000*11630/RES_hhdet_num!N124)</f>
        <v>231.87243936059187</v>
      </c>
      <c r="O129" s="98">
        <f>IF(RES_hhdet_tes!O129=0,0,RES_hhdet_tes!O129*1000*11630/RES_hhdet_num!O124)</f>
        <v>224.15383555283805</v>
      </c>
      <c r="P129" s="98">
        <f>IF(RES_hhdet_tes!P129=0,0,RES_hhdet_tes!P129*1000*11630/RES_hhdet_num!P124)</f>
        <v>88.031970402431526</v>
      </c>
      <c r="Q129" s="98">
        <f>IF(RES_hhdet_tes!Q129=0,0,RES_hhdet_tes!Q129*1000*11630/RES_hhdet_num!Q124)</f>
        <v>266.62121906297853</v>
      </c>
      <c r="R129" s="98">
        <f>IF(RES_hhdet_tes!R129=0,0,RES_hhdet_tes!R129*1000*11630/RES_hhdet_num!R124)</f>
        <v>166.19894162563378</v>
      </c>
      <c r="S129" s="98">
        <f>IF(RES_hhdet_tes!S129=0,0,RES_hhdet_tes!S129*1000*11630/RES_hhdet_num!S124)</f>
        <v>298.09849627211162</v>
      </c>
      <c r="T129" s="98">
        <f>IF(RES_hhdet_tes!T129=0,0,RES_hhdet_tes!T129*1000*11630/RES_hhdet_num!T124)</f>
        <v>234.8094845018129</v>
      </c>
      <c r="U129" s="98">
        <f>IF(RES_hhdet_tes!U129=0,0,RES_hhdet_tes!U129*1000*11630/RES_hhdet_num!U124)</f>
        <v>320.77559965992725</v>
      </c>
      <c r="V129" s="98">
        <f>IF(RES_hhdet_tes!V129=0,0,RES_hhdet_tes!V129*1000*11630/RES_hhdet_num!V124)</f>
        <v>239.61087364063516</v>
      </c>
      <c r="W129" s="98">
        <f>IF(RES_hhdet_tes!W129=0,0,RES_hhdet_tes!W129*1000*11630/RES_hhdet_num!W124)</f>
        <v>422.86290402080817</v>
      </c>
      <c r="DA129" s="63" t="s">
        <v>2531</v>
      </c>
    </row>
    <row r="130" spans="1:105" ht="12" customHeight="1" x14ac:dyDescent="0.25">
      <c r="A130" s="121" t="s">
        <v>55</v>
      </c>
      <c r="B130" s="122">
        <v>1549.1868623147304</v>
      </c>
      <c r="C130" s="122">
        <v>1503.364666121447</v>
      </c>
      <c r="D130" s="122">
        <v>1612.6519121396905</v>
      </c>
      <c r="E130" s="122">
        <v>1709.3102552494802</v>
      </c>
      <c r="F130" s="122">
        <v>1870.2372620991096</v>
      </c>
      <c r="G130" s="122">
        <v>1700.6861776251567</v>
      </c>
      <c r="H130" s="122">
        <v>1860.0900086924935</v>
      </c>
      <c r="I130" s="122">
        <v>1674.0301859334356</v>
      </c>
      <c r="J130" s="122">
        <v>1813.9144819779947</v>
      </c>
      <c r="K130" s="122">
        <v>1833.7873494531937</v>
      </c>
      <c r="L130" s="122">
        <v>1826.8716818387722</v>
      </c>
      <c r="M130" s="122">
        <v>1790.632231542502</v>
      </c>
      <c r="N130" s="122">
        <v>1701.07862654574</v>
      </c>
      <c r="O130" s="122">
        <v>1759.995117586496</v>
      </c>
      <c r="P130" s="122">
        <v>1803.3395039115558</v>
      </c>
      <c r="Q130" s="122">
        <v>1712.9863773603261</v>
      </c>
      <c r="R130" s="122">
        <v>1686.3466928793168</v>
      </c>
      <c r="S130" s="122">
        <v>1678.0425788103819</v>
      </c>
      <c r="T130" s="122">
        <v>1675.3665886758308</v>
      </c>
      <c r="U130" s="122">
        <v>1695.3985479699304</v>
      </c>
      <c r="V130" s="122">
        <v>1595.5742767116508</v>
      </c>
      <c r="W130" s="122">
        <v>1620.6366115106089</v>
      </c>
      <c r="DA130" s="130" t="s">
        <v>2532</v>
      </c>
    </row>
    <row r="131" spans="1:105" ht="12" customHeight="1" x14ac:dyDescent="0.25">
      <c r="A131" s="97" t="s">
        <v>128</v>
      </c>
      <c r="B131" s="98">
        <v>1555.7625383149527</v>
      </c>
      <c r="C131" s="98">
        <v>1511.4703418500487</v>
      </c>
      <c r="D131" s="98">
        <v>1625.1800276322911</v>
      </c>
      <c r="E131" s="98">
        <v>1687.7200484412087</v>
      </c>
      <c r="F131" s="98">
        <v>1880.646112579496</v>
      </c>
      <c r="G131" s="98">
        <v>1698.9525477408808</v>
      </c>
      <c r="H131" s="98">
        <v>1872.2476855097616</v>
      </c>
      <c r="I131" s="98">
        <v>1660.1738376408182</v>
      </c>
      <c r="J131" s="98">
        <v>1803.9970550007433</v>
      </c>
      <c r="K131" s="98">
        <v>1833.0935238624184</v>
      </c>
      <c r="L131" s="98">
        <v>1847.1864685219321</v>
      </c>
      <c r="M131" s="98">
        <v>1786.849923468845</v>
      </c>
      <c r="N131" s="98">
        <v>1689.9929240829392</v>
      </c>
      <c r="O131" s="98">
        <v>1763.2574925006413</v>
      </c>
      <c r="P131" s="98">
        <v>1809.8305786029644</v>
      </c>
      <c r="Q131" s="98">
        <v>1711.5527171495416</v>
      </c>
      <c r="R131" s="98">
        <v>1685.60021150956</v>
      </c>
      <c r="S131" s="98">
        <v>1674.4964839155837</v>
      </c>
      <c r="T131" s="98">
        <v>1673.9478434918292</v>
      </c>
      <c r="U131" s="98">
        <v>1699.6579548675832</v>
      </c>
      <c r="V131" s="98">
        <v>1595.5280992093076</v>
      </c>
      <c r="W131" s="98">
        <v>1620.6546794885585</v>
      </c>
      <c r="DA131" s="63" t="s">
        <v>2533</v>
      </c>
    </row>
    <row r="132" spans="1:105" ht="12" customHeight="1" x14ac:dyDescent="0.25">
      <c r="A132" s="97" t="s">
        <v>127</v>
      </c>
      <c r="B132" s="98">
        <v>1555.7625383149525</v>
      </c>
      <c r="C132" s="98">
        <v>1511.4645962064048</v>
      </c>
      <c r="D132" s="98">
        <v>1625.1625662264851</v>
      </c>
      <c r="E132" s="98">
        <v>1687.7459006436052</v>
      </c>
      <c r="F132" s="98">
        <v>1880.5937719412887</v>
      </c>
      <c r="G132" s="98">
        <v>1698.9375814752366</v>
      </c>
      <c r="H132" s="98">
        <v>1872.2719146641466</v>
      </c>
      <c r="I132" s="98">
        <v>1660.2423961185848</v>
      </c>
      <c r="J132" s="98">
        <v>1804.1296007560957</v>
      </c>
      <c r="K132" s="98">
        <v>1832.4300011203704</v>
      </c>
      <c r="L132" s="98">
        <v>1846.319316746991</v>
      </c>
      <c r="M132" s="98">
        <v>1786.146538410851</v>
      </c>
      <c r="N132" s="98">
        <v>1689.4708782766229</v>
      </c>
      <c r="O132" s="98">
        <v>1762.8237327599206</v>
      </c>
      <c r="P132" s="98">
        <v>1809.4958006502361</v>
      </c>
      <c r="Q132" s="98">
        <v>1711.8945649050488</v>
      </c>
      <c r="R132" s="98">
        <v>1686.7650067535869</v>
      </c>
      <c r="S132" s="98">
        <v>1676.1080596331319</v>
      </c>
      <c r="T132" s="98">
        <v>1675.3390981351311</v>
      </c>
      <c r="U132" s="98">
        <v>1700.3635123140273</v>
      </c>
      <c r="V132" s="98">
        <v>1596.3725819306312</v>
      </c>
      <c r="W132" s="98">
        <v>1621.3051371930705</v>
      </c>
      <c r="DA132" s="63" t="s">
        <v>2534</v>
      </c>
    </row>
    <row r="133" spans="1:105" ht="12" customHeight="1" x14ac:dyDescent="0.25">
      <c r="A133" s="100" t="s">
        <v>203</v>
      </c>
      <c r="B133" s="101">
        <v>529.71122818293895</v>
      </c>
      <c r="C133" s="101">
        <v>502.95323107993755</v>
      </c>
      <c r="D133" s="101">
        <v>607.55299370399416</v>
      </c>
      <c r="E133" s="101">
        <v>780.81039903118426</v>
      </c>
      <c r="F133" s="101">
        <v>915.88772207018633</v>
      </c>
      <c r="G133" s="101">
        <v>725.35511308890091</v>
      </c>
      <c r="H133" s="101">
        <v>821.10744903669945</v>
      </c>
      <c r="I133" s="101">
        <v>602.61873560232652</v>
      </c>
      <c r="J133" s="101">
        <v>665.53229631789907</v>
      </c>
      <c r="K133" s="101">
        <v>657.04383495453783</v>
      </c>
      <c r="L133" s="101">
        <v>641.78177830820107</v>
      </c>
      <c r="M133" s="101">
        <v>635.60420608658194</v>
      </c>
      <c r="N133" s="101">
        <v>591.83669037108302</v>
      </c>
      <c r="O133" s="101">
        <v>617.07101090126639</v>
      </c>
      <c r="P133" s="101">
        <v>663.30392674875452</v>
      </c>
      <c r="Q133" s="101">
        <v>618.87910139229871</v>
      </c>
      <c r="R133" s="101">
        <v>598.52439792589973</v>
      </c>
      <c r="S133" s="101">
        <v>597.06292010908294</v>
      </c>
      <c r="T133" s="101">
        <v>603.75500826226641</v>
      </c>
      <c r="U133" s="101">
        <v>578.52141468137461</v>
      </c>
      <c r="V133" s="101">
        <v>544.97084792808698</v>
      </c>
      <c r="W133" s="101">
        <v>580.72685152057079</v>
      </c>
      <c r="DA133" s="131" t="s">
        <v>2535</v>
      </c>
    </row>
    <row r="134" spans="1:105" ht="12" customHeight="1" x14ac:dyDescent="0.25">
      <c r="A134" s="103" t="s">
        <v>52</v>
      </c>
      <c r="B134" s="104">
        <v>1026.0513101320137</v>
      </c>
      <c r="C134" s="104">
        <v>1008.5113651264675</v>
      </c>
      <c r="D134" s="104">
        <v>1017.609572522491</v>
      </c>
      <c r="E134" s="104">
        <v>906.93550161242104</v>
      </c>
      <c r="F134" s="104">
        <v>964.70604987110221</v>
      </c>
      <c r="G134" s="104">
        <v>973.5824683863359</v>
      </c>
      <c r="H134" s="104">
        <v>1051.164465627447</v>
      </c>
      <c r="I134" s="104">
        <v>1057.6236605162583</v>
      </c>
      <c r="J134" s="104">
        <v>1138.5973044381967</v>
      </c>
      <c r="K134" s="104">
        <v>1175.3861661658325</v>
      </c>
      <c r="L134" s="104">
        <v>1204.5375384387901</v>
      </c>
      <c r="M134" s="104">
        <v>1150.542332324269</v>
      </c>
      <c r="N134" s="104">
        <v>1097.6341879055399</v>
      </c>
      <c r="O134" s="104">
        <v>1145.7527218586542</v>
      </c>
      <c r="P134" s="104">
        <v>1146.1918739014816</v>
      </c>
      <c r="Q134" s="104">
        <v>1093.0154635127501</v>
      </c>
      <c r="R134" s="104">
        <v>1088.2406088276873</v>
      </c>
      <c r="S134" s="104">
        <v>1079.0451395240491</v>
      </c>
      <c r="T134" s="104">
        <v>1071.5840898728648</v>
      </c>
      <c r="U134" s="104">
        <v>1121.8420976326527</v>
      </c>
      <c r="V134" s="104">
        <v>1051.4017340025441</v>
      </c>
      <c r="W134" s="104">
        <v>1040.5782856724995</v>
      </c>
      <c r="DA134" s="132" t="s">
        <v>2536</v>
      </c>
    </row>
    <row r="135" spans="1:105" ht="12" customHeight="1" x14ac:dyDescent="0.25">
      <c r="A135" s="106" t="s">
        <v>122</v>
      </c>
      <c r="B135" s="101">
        <v>1530.9002556486435</v>
      </c>
      <c r="C135" s="101">
        <v>1480.8330053924055</v>
      </c>
      <c r="D135" s="101">
        <v>1577.7007106033698</v>
      </c>
      <c r="E135" s="101">
        <v>1769.6338429405962</v>
      </c>
      <c r="F135" s="101">
        <v>1841.099029106716</v>
      </c>
      <c r="G135" s="101">
        <v>1705.5085632977623</v>
      </c>
      <c r="H135" s="101">
        <v>1826.1460727150188</v>
      </c>
      <c r="I135" s="101">
        <v>1712.4841879131641</v>
      </c>
      <c r="J135" s="101">
        <v>1841.3634374516409</v>
      </c>
      <c r="K135" s="101">
        <v>1835.8016189274226</v>
      </c>
      <c r="L135" s="101">
        <v>1767.778492444791</v>
      </c>
      <c r="M135" s="101">
        <v>1803.2864272051233</v>
      </c>
      <c r="N135" s="101">
        <v>1748.5572066532477</v>
      </c>
      <c r="O135" s="101">
        <v>1739.110848795551</v>
      </c>
      <c r="P135" s="101">
        <v>1741.3407721236717</v>
      </c>
      <c r="Q135" s="101">
        <v>1723.4187574336374</v>
      </c>
      <c r="R135" s="101">
        <v>1690.4803876793642</v>
      </c>
      <c r="S135" s="101">
        <v>1699.181712317702</v>
      </c>
      <c r="T135" s="101">
        <v>1686.2914742399294</v>
      </c>
      <c r="U135" s="101">
        <v>1638.9642641199991</v>
      </c>
      <c r="V135" s="101">
        <v>1597.2466189192007</v>
      </c>
      <c r="W135" s="101">
        <v>1619.6326668487357</v>
      </c>
      <c r="DA135" s="131" t="s">
        <v>2537</v>
      </c>
    </row>
    <row r="136" spans="1:105" ht="12" customHeight="1" x14ac:dyDescent="0.25">
      <c r="A136" s="107" t="s">
        <v>121</v>
      </c>
      <c r="B136" s="104">
        <v>1530.9002556486435</v>
      </c>
      <c r="C136" s="104">
        <v>1480.9653367484632</v>
      </c>
      <c r="D136" s="104">
        <v>1577.8589171046769</v>
      </c>
      <c r="E136" s="104">
        <v>1769.7510583539638</v>
      </c>
      <c r="F136" s="104">
        <v>1841.1895721420228</v>
      </c>
      <c r="G136" s="104">
        <v>1705.5987298520192</v>
      </c>
      <c r="H136" s="104">
        <v>1826.3419313396944</v>
      </c>
      <c r="I136" s="104">
        <v>1712.6163812873529</v>
      </c>
      <c r="J136" s="104">
        <v>1841.4960700154888</v>
      </c>
      <c r="K136" s="104">
        <v>1835.569737582284</v>
      </c>
      <c r="L136" s="104">
        <v>1767.3989088997509</v>
      </c>
      <c r="M136" s="104">
        <v>1802.8711849085382</v>
      </c>
      <c r="N136" s="104">
        <v>1748.3833365369308</v>
      </c>
      <c r="O136" s="104">
        <v>1738.7807757219</v>
      </c>
      <c r="P136" s="104">
        <v>1740.9989337096899</v>
      </c>
      <c r="Q136" s="104">
        <v>1725.4510199825384</v>
      </c>
      <c r="R136" s="104">
        <v>1691.611274099241</v>
      </c>
      <c r="S136" s="104">
        <v>1699.2056080257807</v>
      </c>
      <c r="T136" s="104">
        <v>1686.118403743734</v>
      </c>
      <c r="U136" s="104">
        <v>1638.3981089100732</v>
      </c>
      <c r="V136" s="104">
        <v>1596.7680892225296</v>
      </c>
      <c r="W136" s="104">
        <v>1619.0763048520041</v>
      </c>
      <c r="DA136" s="132" t="s">
        <v>2538</v>
      </c>
    </row>
    <row r="137" spans="1:105" ht="12" customHeight="1" x14ac:dyDescent="0.25">
      <c r="A137" s="108" t="s">
        <v>53</v>
      </c>
      <c r="B137" s="98">
        <v>520.56631976603035</v>
      </c>
      <c r="C137" s="98">
        <v>491.84243009254493</v>
      </c>
      <c r="D137" s="98">
        <v>588.58768134991737</v>
      </c>
      <c r="E137" s="98">
        <v>818.75969068864026</v>
      </c>
      <c r="F137" s="98">
        <v>896.57152319830527</v>
      </c>
      <c r="G137" s="98">
        <v>728.03241910652673</v>
      </c>
      <c r="H137" s="98">
        <v>800.66783904202839</v>
      </c>
      <c r="I137" s="98">
        <v>621.50984394999887</v>
      </c>
      <c r="J137" s="98">
        <v>680.17654547888026</v>
      </c>
      <c r="K137" s="98">
        <v>658.38738358342141</v>
      </c>
      <c r="L137" s="98">
        <v>613.10222848533988</v>
      </c>
      <c r="M137" s="98">
        <v>641.90189650068692</v>
      </c>
      <c r="N137" s="98">
        <v>612.81986442346386</v>
      </c>
      <c r="O137" s="98">
        <v>607.85466570030394</v>
      </c>
      <c r="P137" s="98">
        <v>637.67748878241071</v>
      </c>
      <c r="Q137" s="98">
        <v>623.25132265879108</v>
      </c>
      <c r="R137" s="98">
        <v>599.75917388624816</v>
      </c>
      <c r="S137" s="98">
        <v>605.42968428661209</v>
      </c>
      <c r="T137" s="98">
        <v>608.05690333999257</v>
      </c>
      <c r="U137" s="98">
        <v>557.3539535664795</v>
      </c>
      <c r="V137" s="98">
        <v>545.33500127357172</v>
      </c>
      <c r="W137" s="98">
        <v>579.77179691426284</v>
      </c>
      <c r="DA137" s="63" t="s">
        <v>2539</v>
      </c>
    </row>
    <row r="138" spans="1:105" ht="12" customHeight="1" x14ac:dyDescent="0.25">
      <c r="A138" s="108" t="s">
        <v>52</v>
      </c>
      <c r="B138" s="98">
        <v>1010.3339358826132</v>
      </c>
      <c r="C138" s="98">
        <v>989.1229066559182</v>
      </c>
      <c r="D138" s="98">
        <v>989.27123575475935</v>
      </c>
      <c r="E138" s="98">
        <v>950.99136766532354</v>
      </c>
      <c r="F138" s="98">
        <v>944.61804894371721</v>
      </c>
      <c r="G138" s="98">
        <v>977.56631074549239</v>
      </c>
      <c r="H138" s="98">
        <v>1025.674092297666</v>
      </c>
      <c r="I138" s="98">
        <v>1091.1065373373538</v>
      </c>
      <c r="J138" s="98">
        <v>1161.3195245366085</v>
      </c>
      <c r="K138" s="98">
        <v>1177.1823539988627</v>
      </c>
      <c r="L138" s="98">
        <v>1154.296680414411</v>
      </c>
      <c r="M138" s="98">
        <v>1160.9692884078515</v>
      </c>
      <c r="N138" s="98">
        <v>1135.5634721134668</v>
      </c>
      <c r="O138" s="98">
        <v>1130.9261100215965</v>
      </c>
      <c r="P138" s="98">
        <v>1103.3214449272793</v>
      </c>
      <c r="Q138" s="98">
        <v>1102.1996973237474</v>
      </c>
      <c r="R138" s="98">
        <v>1091.852100212993</v>
      </c>
      <c r="S138" s="98">
        <v>1093.7759237391688</v>
      </c>
      <c r="T138" s="98">
        <v>1078.0615004037413</v>
      </c>
      <c r="U138" s="98">
        <v>1081.0441553435937</v>
      </c>
      <c r="V138" s="98">
        <v>1051.433087948958</v>
      </c>
      <c r="W138" s="98">
        <v>1039.3045079377414</v>
      </c>
      <c r="DA138" s="63" t="s">
        <v>2540</v>
      </c>
    </row>
    <row r="139" spans="1:105" ht="12" customHeight="1" x14ac:dyDescent="0.25">
      <c r="A139" s="121" t="s">
        <v>54</v>
      </c>
      <c r="B139" s="122">
        <v>538.69849043020895</v>
      </c>
      <c r="C139" s="122">
        <v>598.8144301566856</v>
      </c>
      <c r="D139" s="122">
        <v>601.62906966384594</v>
      </c>
      <c r="E139" s="122">
        <v>706.96320951868802</v>
      </c>
      <c r="F139" s="122">
        <v>650.50762844779103</v>
      </c>
      <c r="G139" s="122">
        <v>651.97339506044523</v>
      </c>
      <c r="H139" s="122">
        <v>607.05865236829504</v>
      </c>
      <c r="I139" s="122">
        <v>589.79388819374083</v>
      </c>
      <c r="J139" s="122">
        <v>609.64089383644534</v>
      </c>
      <c r="K139" s="122">
        <v>479.23811869847503</v>
      </c>
      <c r="L139" s="122">
        <v>437.7433789889937</v>
      </c>
      <c r="M139" s="122">
        <v>444.56843628558727</v>
      </c>
      <c r="N139" s="122">
        <v>435.73043228380305</v>
      </c>
      <c r="O139" s="122">
        <v>437.22053615357009</v>
      </c>
      <c r="P139" s="122">
        <v>443.67370063311984</v>
      </c>
      <c r="Q139" s="122">
        <v>449.62985782482639</v>
      </c>
      <c r="R139" s="122">
        <v>449.53880535632828</v>
      </c>
      <c r="S139" s="122">
        <v>453.03657312034687</v>
      </c>
      <c r="T139" s="122">
        <v>450.86207917605867</v>
      </c>
      <c r="U139" s="122">
        <v>449.42390872999482</v>
      </c>
      <c r="V139" s="122">
        <v>579.48980292258011</v>
      </c>
      <c r="W139" s="122">
        <v>550.45497497293786</v>
      </c>
      <c r="DA139" s="130" t="s">
        <v>2541</v>
      </c>
    </row>
    <row r="140" spans="1:105" ht="12" customHeight="1" x14ac:dyDescent="0.25">
      <c r="A140" s="97" t="s">
        <v>50</v>
      </c>
      <c r="B140" s="98">
        <v>582.45348716602462</v>
      </c>
      <c r="C140" s="98">
        <v>609.48454732436517</v>
      </c>
      <c r="D140" s="98">
        <v>777.61807968948938</v>
      </c>
      <c r="E140" s="98">
        <v>609.42603271768246</v>
      </c>
      <c r="F140" s="98">
        <v>594.69210336677702</v>
      </c>
      <c r="G140" s="98">
        <v>699.62285935982504</v>
      </c>
      <c r="H140" s="98">
        <v>607.32662655863851</v>
      </c>
      <c r="I140" s="98">
        <v>579.42400947007036</v>
      </c>
      <c r="J140" s="98">
        <v>526.37507143566484</v>
      </c>
      <c r="K140" s="98">
        <v>516.09536946856724</v>
      </c>
      <c r="L140" s="98">
        <v>462.19043347819928</v>
      </c>
      <c r="M140" s="98">
        <v>443.70984200334391</v>
      </c>
      <c r="N140" s="98">
        <v>440.10162070546619</v>
      </c>
      <c r="O140" s="98">
        <v>440.91159365339928</v>
      </c>
      <c r="P140" s="98">
        <v>444.84453241799446</v>
      </c>
      <c r="Q140" s="98">
        <v>446.79079151172289</v>
      </c>
      <c r="R140" s="98">
        <v>449.40177248268367</v>
      </c>
      <c r="S140" s="98">
        <v>451.41738558531893</v>
      </c>
      <c r="T140" s="98">
        <v>447.3436632994962</v>
      </c>
      <c r="U140" s="98">
        <v>440.642383249462</v>
      </c>
      <c r="V140" s="98">
        <v>593.19678143124702</v>
      </c>
      <c r="W140" s="98">
        <v>540.17586460009431</v>
      </c>
      <c r="DA140" s="63" t="s">
        <v>2542</v>
      </c>
    </row>
    <row r="141" spans="1:105" ht="12" customHeight="1" x14ac:dyDescent="0.25">
      <c r="A141" s="109" t="s">
        <v>120</v>
      </c>
      <c r="B141" s="33">
        <v>506.28886190035058</v>
      </c>
      <c r="C141" s="33">
        <v>591.12301006855034</v>
      </c>
      <c r="D141" s="33">
        <v>480.46114838258217</v>
      </c>
      <c r="E141" s="33">
        <v>769.65655585770799</v>
      </c>
      <c r="F141" s="33">
        <v>683.46441917445895</v>
      </c>
      <c r="G141" s="33">
        <v>624.15751120020877</v>
      </c>
      <c r="H141" s="33">
        <v>606.91016476809148</v>
      </c>
      <c r="I141" s="33">
        <v>595.57044848002931</v>
      </c>
      <c r="J141" s="33">
        <v>657.71643795240755</v>
      </c>
      <c r="K141" s="33">
        <v>455.00235842088432</v>
      </c>
      <c r="L141" s="33">
        <v>420.93353646501322</v>
      </c>
      <c r="M141" s="33">
        <v>445.17608947534649</v>
      </c>
      <c r="N141" s="33">
        <v>432.74808154799666</v>
      </c>
      <c r="O141" s="33">
        <v>434.83914675659526</v>
      </c>
      <c r="P141" s="33">
        <v>442.95956654495478</v>
      </c>
      <c r="Q141" s="33">
        <v>451.21567507866251</v>
      </c>
      <c r="R141" s="33">
        <v>449.61007075310016</v>
      </c>
      <c r="S141" s="33">
        <v>453.84539790764126</v>
      </c>
      <c r="T141" s="33">
        <v>452.554675532099</v>
      </c>
      <c r="U141" s="33">
        <v>453.45463071978247</v>
      </c>
      <c r="V141" s="33">
        <v>573.28987799096149</v>
      </c>
      <c r="W141" s="33">
        <v>554.99585976825256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9633.4900740484081</v>
      </c>
      <c r="C143" s="117">
        <f t="shared" si="49"/>
        <v>10313.936767640547</v>
      </c>
      <c r="D143" s="117">
        <f t="shared" si="49"/>
        <v>9734.0337485398777</v>
      </c>
      <c r="E143" s="117">
        <f t="shared" si="49"/>
        <v>10594.010778431597</v>
      </c>
      <c r="F143" s="117">
        <f t="shared" si="49"/>
        <v>10873.695145866075</v>
      </c>
      <c r="G143" s="117">
        <f t="shared" si="49"/>
        <v>11318.334833668619</v>
      </c>
      <c r="H143" s="117">
        <f t="shared" si="49"/>
        <v>10904.649176318657</v>
      </c>
      <c r="I143" s="117">
        <f t="shared" si="49"/>
        <v>10537.645443098019</v>
      </c>
      <c r="J143" s="117">
        <f t="shared" si="49"/>
        <v>11145.557419470504</v>
      </c>
      <c r="K143" s="117">
        <f t="shared" si="49"/>
        <v>10688.045557825204</v>
      </c>
      <c r="L143" s="117">
        <f t="shared" si="49"/>
        <v>10664.664029226384</v>
      </c>
      <c r="M143" s="117">
        <f t="shared" si="49"/>
        <v>10161.907493056849</v>
      </c>
      <c r="N143" s="117">
        <f t="shared" si="49"/>
        <v>10903.124491414312</v>
      </c>
      <c r="O143" s="117">
        <f t="shared" si="49"/>
        <v>10554.540065718174</v>
      </c>
      <c r="P143" s="117">
        <f t="shared" si="49"/>
        <v>8933.140751640758</v>
      </c>
      <c r="Q143" s="117">
        <f t="shared" si="49"/>
        <v>10534.336785637515</v>
      </c>
      <c r="R143" s="117">
        <f t="shared" ref="R143:V143" si="50">R144+R146+R148+R157</f>
        <v>10464.636534552312</v>
      </c>
      <c r="S143" s="117">
        <f t="shared" si="50"/>
        <v>10478.040110198148</v>
      </c>
      <c r="T143" s="117">
        <f t="shared" si="50"/>
        <v>9871.1205561907082</v>
      </c>
      <c r="U143" s="117">
        <f t="shared" si="50"/>
        <v>9674.1331540546271</v>
      </c>
      <c r="V143" s="117">
        <f t="shared" si="50"/>
        <v>10088.612214314298</v>
      </c>
      <c r="W143" s="117">
        <f t="shared" ref="W143" si="51">W144+W146+W148+W157</f>
        <v>11500.604107052401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7424.8697148205883</v>
      </c>
      <c r="C144" s="122">
        <f t="shared" si="52"/>
        <v>8099.8196787777933</v>
      </c>
      <c r="D144" s="122">
        <f t="shared" si="52"/>
        <v>7373.6778453527841</v>
      </c>
      <c r="E144" s="122">
        <f t="shared" si="52"/>
        <v>7841.1188285405042</v>
      </c>
      <c r="F144" s="122">
        <f t="shared" si="52"/>
        <v>8257.6135107229784</v>
      </c>
      <c r="G144" s="122">
        <f t="shared" si="52"/>
        <v>8791.0107058618087</v>
      </c>
      <c r="H144" s="122">
        <f t="shared" si="52"/>
        <v>8253.6565024986048</v>
      </c>
      <c r="I144" s="122">
        <f t="shared" si="52"/>
        <v>7974.2958221791314</v>
      </c>
      <c r="J144" s="122">
        <f t="shared" si="52"/>
        <v>8385.6673849587969</v>
      </c>
      <c r="K144" s="122">
        <f t="shared" si="52"/>
        <v>8031.3850353350563</v>
      </c>
      <c r="L144" s="122">
        <f t="shared" si="52"/>
        <v>8060.1808961936267</v>
      </c>
      <c r="M144" s="122">
        <f t="shared" si="52"/>
        <v>7497.4917571866999</v>
      </c>
      <c r="N144" s="122">
        <f t="shared" si="52"/>
        <v>8109.4629177824718</v>
      </c>
      <c r="O144" s="122">
        <f t="shared" si="52"/>
        <v>7850.1682981516906</v>
      </c>
      <c r="P144" s="122">
        <f t="shared" si="52"/>
        <v>6572.577178646452</v>
      </c>
      <c r="Q144" s="122">
        <f t="shared" si="52"/>
        <v>7639.3079605305393</v>
      </c>
      <c r="R144" s="122">
        <f t="shared" si="52"/>
        <v>7870.9293110235012</v>
      </c>
      <c r="S144" s="122">
        <f t="shared" si="52"/>
        <v>7539.0758830439372</v>
      </c>
      <c r="T144" s="122">
        <f t="shared" si="52"/>
        <v>7087.3730371702113</v>
      </c>
      <c r="U144" s="122">
        <f t="shared" si="52"/>
        <v>6675.6839694722203</v>
      </c>
      <c r="V144" s="122">
        <f t="shared" si="52"/>
        <v>7290.0898862445147</v>
      </c>
      <c r="W144" s="122">
        <f t="shared" si="52"/>
        <v>8194.7612237355606</v>
      </c>
      <c r="DA144" s="130" t="s">
        <v>2545</v>
      </c>
    </row>
    <row r="145" spans="1:105" ht="12" customHeight="1" x14ac:dyDescent="0.25">
      <c r="A145" s="97" t="s">
        <v>53</v>
      </c>
      <c r="B145" s="98">
        <v>7424.8697148205883</v>
      </c>
      <c r="C145" s="98">
        <v>8099.8196787777933</v>
      </c>
      <c r="D145" s="98">
        <v>7373.6778453527841</v>
      </c>
      <c r="E145" s="98">
        <v>7841.1188285405042</v>
      </c>
      <c r="F145" s="98">
        <v>8257.6135107229784</v>
      </c>
      <c r="G145" s="98">
        <v>8791.0107058618087</v>
      </c>
      <c r="H145" s="98">
        <v>8253.6565024986048</v>
      </c>
      <c r="I145" s="98">
        <v>7974.2958221791314</v>
      </c>
      <c r="J145" s="98">
        <v>8385.6673849587969</v>
      </c>
      <c r="K145" s="98">
        <v>8031.3850353350563</v>
      </c>
      <c r="L145" s="98">
        <v>8060.1808961936267</v>
      </c>
      <c r="M145" s="98">
        <v>7497.4917571866999</v>
      </c>
      <c r="N145" s="98">
        <v>8109.4629177824718</v>
      </c>
      <c r="O145" s="98">
        <v>7850.1682981516906</v>
      </c>
      <c r="P145" s="98">
        <v>6572.577178646452</v>
      </c>
      <c r="Q145" s="98">
        <v>7639.3079605305393</v>
      </c>
      <c r="R145" s="98">
        <v>7870.9293110235012</v>
      </c>
      <c r="S145" s="98">
        <v>7539.0758830439372</v>
      </c>
      <c r="T145" s="98">
        <v>7087.3730371702113</v>
      </c>
      <c r="U145" s="98">
        <v>6675.6839694722203</v>
      </c>
      <c r="V145" s="98">
        <v>7290.0898862445147</v>
      </c>
      <c r="W145" s="98">
        <v>8194.7612237355606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132.62245078654661</v>
      </c>
      <c r="C146" s="122">
        <f t="shared" si="53"/>
        <v>142.73824294119413</v>
      </c>
      <c r="D146" s="122">
        <f t="shared" si="53"/>
        <v>150.68653302861972</v>
      </c>
      <c r="E146" s="122">
        <f t="shared" si="53"/>
        <v>280.47535579182374</v>
      </c>
      <c r="F146" s="122">
        <f t="shared" si="53"/>
        <v>137.94458805958575</v>
      </c>
      <c r="G146" s="122">
        <f t="shared" si="53"/>
        <v>156.13779648736053</v>
      </c>
      <c r="H146" s="122">
        <f t="shared" si="53"/>
        <v>232.78264086776483</v>
      </c>
      <c r="I146" s="122">
        <f t="shared" si="53"/>
        <v>262.33865335485456</v>
      </c>
      <c r="J146" s="122">
        <f t="shared" si="53"/>
        <v>307.58381076247514</v>
      </c>
      <c r="K146" s="122">
        <f t="shared" si="53"/>
        <v>347.5900299299135</v>
      </c>
      <c r="L146" s="122">
        <f t="shared" si="53"/>
        <v>405.17879792809731</v>
      </c>
      <c r="M146" s="122">
        <f t="shared" si="53"/>
        <v>400.71321178966247</v>
      </c>
      <c r="N146" s="122">
        <f t="shared" si="53"/>
        <v>606.30618478396786</v>
      </c>
      <c r="O146" s="122">
        <f t="shared" si="53"/>
        <v>541.29525374192986</v>
      </c>
      <c r="P146" s="122">
        <f t="shared" si="53"/>
        <v>208.18968405477068</v>
      </c>
      <c r="Q146" s="122">
        <f t="shared" si="53"/>
        <v>709.79013616361158</v>
      </c>
      <c r="R146" s="122">
        <f t="shared" si="53"/>
        <v>443.5561813351888</v>
      </c>
      <c r="S146" s="122">
        <f t="shared" si="53"/>
        <v>765.88071246419952</v>
      </c>
      <c r="T146" s="122">
        <f t="shared" si="53"/>
        <v>628.78480462678954</v>
      </c>
      <c r="U146" s="122">
        <f t="shared" si="53"/>
        <v>891.14770676060891</v>
      </c>
      <c r="V146" s="122">
        <f t="shared" si="53"/>
        <v>638.77715572134309</v>
      </c>
      <c r="W146" s="122">
        <f t="shared" si="53"/>
        <v>1132.3494695958439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132.62245078654661</v>
      </c>
      <c r="C147" s="98">
        <f>IF(RES_hhdet_tes!C147=0,0,RES_hhdet_tes!C147*1000*11630/RES_hhdet_num!C143)</f>
        <v>142.73824294119413</v>
      </c>
      <c r="D147" s="98">
        <f>IF(RES_hhdet_tes!D147=0,0,RES_hhdet_tes!D147*1000*11630/RES_hhdet_num!D143)</f>
        <v>150.68653302861972</v>
      </c>
      <c r="E147" s="98">
        <f>IF(RES_hhdet_tes!E147=0,0,RES_hhdet_tes!E147*1000*11630/RES_hhdet_num!E143)</f>
        <v>280.47535579182374</v>
      </c>
      <c r="F147" s="98">
        <f>IF(RES_hhdet_tes!F147=0,0,RES_hhdet_tes!F147*1000*11630/RES_hhdet_num!F143)</f>
        <v>137.94458805958575</v>
      </c>
      <c r="G147" s="98">
        <f>IF(RES_hhdet_tes!G147=0,0,RES_hhdet_tes!G147*1000*11630/RES_hhdet_num!G143)</f>
        <v>156.13779648736053</v>
      </c>
      <c r="H147" s="98">
        <f>IF(RES_hhdet_tes!H147=0,0,RES_hhdet_tes!H147*1000*11630/RES_hhdet_num!H143)</f>
        <v>232.78264086776483</v>
      </c>
      <c r="I147" s="98">
        <f>IF(RES_hhdet_tes!I147=0,0,RES_hhdet_tes!I147*1000*11630/RES_hhdet_num!I143)</f>
        <v>262.33865335485456</v>
      </c>
      <c r="J147" s="98">
        <f>IF(RES_hhdet_tes!J147=0,0,RES_hhdet_tes!J147*1000*11630/RES_hhdet_num!J143)</f>
        <v>307.58381076247514</v>
      </c>
      <c r="K147" s="98">
        <f>IF(RES_hhdet_tes!K147=0,0,RES_hhdet_tes!K147*1000*11630/RES_hhdet_num!K143)</f>
        <v>347.5900299299135</v>
      </c>
      <c r="L147" s="98">
        <f>IF(RES_hhdet_tes!L147=0,0,RES_hhdet_tes!L147*1000*11630/RES_hhdet_num!L143)</f>
        <v>405.17879792809731</v>
      </c>
      <c r="M147" s="98">
        <f>IF(RES_hhdet_tes!M147=0,0,RES_hhdet_tes!M147*1000*11630/RES_hhdet_num!M143)</f>
        <v>400.71321178966247</v>
      </c>
      <c r="N147" s="98">
        <f>IF(RES_hhdet_tes!N147=0,0,RES_hhdet_tes!N147*1000*11630/RES_hhdet_num!N143)</f>
        <v>606.30618478396786</v>
      </c>
      <c r="O147" s="98">
        <f>IF(RES_hhdet_tes!O147=0,0,RES_hhdet_tes!O147*1000*11630/RES_hhdet_num!O143)</f>
        <v>541.29525374192986</v>
      </c>
      <c r="P147" s="98">
        <f>IF(RES_hhdet_tes!P147=0,0,RES_hhdet_tes!P147*1000*11630/RES_hhdet_num!P143)</f>
        <v>208.18968405477068</v>
      </c>
      <c r="Q147" s="98">
        <f>IF(RES_hhdet_tes!Q147=0,0,RES_hhdet_tes!Q147*1000*11630/RES_hhdet_num!Q143)</f>
        <v>709.79013616361158</v>
      </c>
      <c r="R147" s="98">
        <f>IF(RES_hhdet_tes!R147=0,0,RES_hhdet_tes!R147*1000*11630/RES_hhdet_num!R143)</f>
        <v>443.5561813351888</v>
      </c>
      <c r="S147" s="98">
        <f>IF(RES_hhdet_tes!S147=0,0,RES_hhdet_tes!S147*1000*11630/RES_hhdet_num!S143)</f>
        <v>765.88071246419952</v>
      </c>
      <c r="T147" s="98">
        <f>IF(RES_hhdet_tes!T147=0,0,RES_hhdet_tes!T147*1000*11630/RES_hhdet_num!T143)</f>
        <v>628.78480462678954</v>
      </c>
      <c r="U147" s="98">
        <f>IF(RES_hhdet_tes!U147=0,0,RES_hhdet_tes!U147*1000*11630/RES_hhdet_num!U143)</f>
        <v>891.14770676060891</v>
      </c>
      <c r="V147" s="98">
        <f>IF(RES_hhdet_tes!V147=0,0,RES_hhdet_tes!V147*1000*11630/RES_hhdet_num!V143)</f>
        <v>638.77715572134309</v>
      </c>
      <c r="W147" s="98">
        <f>IF(RES_hhdet_tes!W147=0,0,RES_hhdet_tes!W147*1000*11630/RES_hhdet_num!W143)</f>
        <v>1132.3494695958439</v>
      </c>
      <c r="DA147" s="63" t="s">
        <v>2548</v>
      </c>
    </row>
    <row r="148" spans="1:105" ht="12" customHeight="1" x14ac:dyDescent="0.25">
      <c r="A148" s="121" t="s">
        <v>55</v>
      </c>
      <c r="B148" s="122">
        <v>1537.3005898206909</v>
      </c>
      <c r="C148" s="122">
        <v>1472.5730894574008</v>
      </c>
      <c r="D148" s="122">
        <v>1610.0762244003017</v>
      </c>
      <c r="E148" s="122">
        <v>1762.960979914119</v>
      </c>
      <c r="F148" s="122">
        <v>1825.7625535367758</v>
      </c>
      <c r="G148" s="122">
        <v>1719.7932057458454</v>
      </c>
      <c r="H148" s="122">
        <v>1811.1520541578934</v>
      </c>
      <c r="I148" s="122">
        <v>1711.3568810439608</v>
      </c>
      <c r="J148" s="122">
        <v>1844.3717698374744</v>
      </c>
      <c r="K148" s="122">
        <v>1828.2064107686999</v>
      </c>
      <c r="L148" s="122">
        <v>1760.8312640054517</v>
      </c>
      <c r="M148" s="122">
        <v>1819.1380667094122</v>
      </c>
      <c r="N148" s="122">
        <v>1751.7912777316249</v>
      </c>
      <c r="O148" s="122">
        <v>1726.0381201761027</v>
      </c>
      <c r="P148" s="122">
        <v>1708.7632320888852</v>
      </c>
      <c r="Q148" s="122">
        <v>1735.4870390462866</v>
      </c>
      <c r="R148" s="122">
        <v>1700.6088817769221</v>
      </c>
      <c r="S148" s="122">
        <v>1720.0353524869213</v>
      </c>
      <c r="T148" s="122">
        <v>1704.0890470531263</v>
      </c>
      <c r="U148" s="122">
        <v>1657.8233697252131</v>
      </c>
      <c r="V148" s="122">
        <v>1580.3639642185387</v>
      </c>
      <c r="W148" s="122">
        <v>1622.9477091794886</v>
      </c>
      <c r="DA148" s="130" t="s">
        <v>2549</v>
      </c>
    </row>
    <row r="149" spans="1:105" ht="12" customHeight="1" x14ac:dyDescent="0.25">
      <c r="A149" s="97" t="s">
        <v>124</v>
      </c>
      <c r="B149" s="98">
        <v>1580.1250906340442</v>
      </c>
      <c r="C149" s="98">
        <v>1417.4928197349113</v>
      </c>
      <c r="D149" s="98">
        <v>1826.1946260697264</v>
      </c>
      <c r="E149" s="98">
        <v>1714.1196231890792</v>
      </c>
      <c r="F149" s="98">
        <v>1692.8646956505445</v>
      </c>
      <c r="G149" s="98">
        <v>1864.7262336360825</v>
      </c>
      <c r="H149" s="98">
        <v>1636.1024859501968</v>
      </c>
      <c r="I149" s="98">
        <v>1702.490057735823</v>
      </c>
      <c r="J149" s="98">
        <v>1894.267457542318</v>
      </c>
      <c r="K149" s="98">
        <v>1750.2523421097987</v>
      </c>
      <c r="L149" s="98">
        <v>1698.3367190414206</v>
      </c>
      <c r="M149" s="98">
        <v>2089.1058359043627</v>
      </c>
      <c r="N149" s="98">
        <v>1872.0266687849992</v>
      </c>
      <c r="O149" s="98">
        <v>1541.0616526561525</v>
      </c>
      <c r="P149" s="98">
        <v>1231.1281376953996</v>
      </c>
      <c r="Q149" s="98">
        <v>1935.5127354531385</v>
      </c>
      <c r="R149" s="98">
        <v>1710.4482458725054</v>
      </c>
      <c r="S149" s="98">
        <v>1871.314692716307</v>
      </c>
      <c r="T149" s="98">
        <v>1785.650308512902</v>
      </c>
      <c r="U149" s="98">
        <v>1888.4261719840335</v>
      </c>
      <c r="V149" s="98">
        <v>1242.6599947601649</v>
      </c>
      <c r="W149" s="98">
        <v>1797.2233257910088</v>
      </c>
      <c r="DA149" s="63" t="s">
        <v>2550</v>
      </c>
    </row>
    <row r="150" spans="1:105" ht="12" customHeight="1" x14ac:dyDescent="0.25">
      <c r="A150" s="97" t="s">
        <v>123</v>
      </c>
      <c r="B150" s="98">
        <v>1580.1250906340445</v>
      </c>
      <c r="C150" s="98">
        <v>1417.5513088634609</v>
      </c>
      <c r="D150" s="98">
        <v>1826.9851462105937</v>
      </c>
      <c r="E150" s="98">
        <v>1715.2577418782994</v>
      </c>
      <c r="F150" s="98">
        <v>0</v>
      </c>
      <c r="G150" s="98">
        <v>0</v>
      </c>
      <c r="H150" s="98">
        <v>0</v>
      </c>
      <c r="I150" s="98">
        <v>0</v>
      </c>
      <c r="J150" s="98">
        <v>1903.7592060975326</v>
      </c>
      <c r="K150" s="98">
        <v>1748.5943541125573</v>
      </c>
      <c r="L150" s="98">
        <v>1696.1790881367651</v>
      </c>
      <c r="M150" s="98">
        <v>2090.1777033566959</v>
      </c>
      <c r="N150" s="98">
        <v>1871.540306493109</v>
      </c>
      <c r="O150" s="98">
        <v>1541.6559266811621</v>
      </c>
      <c r="P150" s="98">
        <v>1235.1648439626747</v>
      </c>
      <c r="Q150" s="98">
        <v>1933.2626918656183</v>
      </c>
      <c r="R150" s="98">
        <v>1702.1621246725003</v>
      </c>
      <c r="S150" s="98">
        <v>1856.5240784980135</v>
      </c>
      <c r="T150" s="98">
        <v>1768.3723759588104</v>
      </c>
      <c r="U150" s="98">
        <v>1863.8667433894384</v>
      </c>
      <c r="V150" s="98">
        <v>1228.0113719339759</v>
      </c>
      <c r="W150" s="98">
        <v>1775.0979482609864</v>
      </c>
      <c r="DA150" s="63" t="s">
        <v>2551</v>
      </c>
    </row>
    <row r="151" spans="1:105" ht="12" customHeight="1" x14ac:dyDescent="0.25">
      <c r="A151" s="100" t="s">
        <v>50</v>
      </c>
      <c r="B151" s="101">
        <v>538.19531757380605</v>
      </c>
      <c r="C151" s="101">
        <v>470.8543126542786</v>
      </c>
      <c r="D151" s="101">
        <v>684.06710194027869</v>
      </c>
      <c r="E151" s="101">
        <v>794.12897155591293</v>
      </c>
      <c r="F151" s="101">
        <v>0</v>
      </c>
      <c r="G151" s="101">
        <v>0</v>
      </c>
      <c r="H151" s="101">
        <v>0</v>
      </c>
      <c r="I151" s="101">
        <v>0</v>
      </c>
      <c r="J151" s="101">
        <v>702.36924544085298</v>
      </c>
      <c r="K151" s="101">
        <v>624.67261720073338</v>
      </c>
      <c r="L151" s="101">
        <v>586.25664720890995</v>
      </c>
      <c r="M151" s="101">
        <v>745.86077484390637</v>
      </c>
      <c r="N151" s="101">
        <v>657.56723080212885</v>
      </c>
      <c r="O151" s="101">
        <v>538.81019053714544</v>
      </c>
      <c r="P151" s="101">
        <v>451.63185497593679</v>
      </c>
      <c r="Q151" s="101">
        <v>697.76387338189568</v>
      </c>
      <c r="R151" s="101">
        <v>600.81122693346072</v>
      </c>
      <c r="S151" s="101">
        <v>657.29217441422793</v>
      </c>
      <c r="T151" s="101">
        <v>633.77306196125699</v>
      </c>
      <c r="U151" s="101">
        <v>633.37814071395189</v>
      </c>
      <c r="V151" s="101">
        <v>419.63409623125284</v>
      </c>
      <c r="W151" s="101">
        <v>635.92325445000813</v>
      </c>
      <c r="DA151" s="131" t="s">
        <v>2552</v>
      </c>
    </row>
    <row r="152" spans="1:105" ht="12" customHeight="1" x14ac:dyDescent="0.25">
      <c r="A152" s="103" t="s">
        <v>52</v>
      </c>
      <c r="B152" s="104">
        <v>1041.9297730602384</v>
      </c>
      <c r="C152" s="104">
        <v>946.6969962091822</v>
      </c>
      <c r="D152" s="104">
        <v>1142.9180442703152</v>
      </c>
      <c r="E152" s="104">
        <v>921.12877032238669</v>
      </c>
      <c r="F152" s="104">
        <v>0</v>
      </c>
      <c r="G152" s="104">
        <v>0</v>
      </c>
      <c r="H152" s="104">
        <v>0</v>
      </c>
      <c r="I152" s="104">
        <v>0</v>
      </c>
      <c r="J152" s="104">
        <v>1201.3899606566797</v>
      </c>
      <c r="K152" s="104">
        <v>1123.9217369118239</v>
      </c>
      <c r="L152" s="104">
        <v>1109.922440927855</v>
      </c>
      <c r="M152" s="104">
        <v>1344.3169285127897</v>
      </c>
      <c r="N152" s="104">
        <v>1213.9730756909803</v>
      </c>
      <c r="O152" s="104">
        <v>1002.845736144017</v>
      </c>
      <c r="P152" s="104">
        <v>783.53298898673791</v>
      </c>
      <c r="Q152" s="104">
        <v>1235.4988184837225</v>
      </c>
      <c r="R152" s="104">
        <v>1101.3508977390395</v>
      </c>
      <c r="S152" s="104">
        <v>1199.2319040837856</v>
      </c>
      <c r="T152" s="104">
        <v>1134.5993139975537</v>
      </c>
      <c r="U152" s="104">
        <v>1230.4886026754868</v>
      </c>
      <c r="V152" s="104">
        <v>808.37727570272295</v>
      </c>
      <c r="W152" s="104">
        <v>1139.1746938109784</v>
      </c>
      <c r="DA152" s="132" t="s">
        <v>2553</v>
      </c>
    </row>
    <row r="153" spans="1:105" ht="12" customHeight="1" x14ac:dyDescent="0.25">
      <c r="A153" s="106" t="s">
        <v>122</v>
      </c>
      <c r="B153" s="101">
        <v>1530.9002556486439</v>
      </c>
      <c r="C153" s="101">
        <v>1480.9029440822471</v>
      </c>
      <c r="D153" s="101">
        <v>1577.7382977395825</v>
      </c>
      <c r="E153" s="101">
        <v>1769.5267100609515</v>
      </c>
      <c r="F153" s="101">
        <v>1840.7345158619999</v>
      </c>
      <c r="G153" s="101">
        <v>1705.1455630508981</v>
      </c>
      <c r="H153" s="101">
        <v>1825.9282733881253</v>
      </c>
      <c r="I153" s="101">
        <v>1712.0826927532016</v>
      </c>
      <c r="J153" s="101">
        <v>1840.3154702228187</v>
      </c>
      <c r="K153" s="101">
        <v>1834.5607177472884</v>
      </c>
      <c r="L153" s="101">
        <v>1765.4899077582088</v>
      </c>
      <c r="M153" s="101">
        <v>1800.6868006742354</v>
      </c>
      <c r="N153" s="101">
        <v>1744.7935151866352</v>
      </c>
      <c r="O153" s="101">
        <v>1735.4922070739501</v>
      </c>
      <c r="P153" s="101">
        <v>1732.9854832619019</v>
      </c>
      <c r="Q153" s="101">
        <v>1724.6235861221264</v>
      </c>
      <c r="R153" s="101">
        <v>1700.0442360824247</v>
      </c>
      <c r="S153" s="101">
        <v>1711.1143856876606</v>
      </c>
      <c r="T153" s="101">
        <v>1699.3869553948073</v>
      </c>
      <c r="U153" s="101">
        <v>1645.7359995340564</v>
      </c>
      <c r="V153" s="101">
        <v>1596.0779404701243</v>
      </c>
      <c r="W153" s="101">
        <v>1614.8553303527528</v>
      </c>
      <c r="DA153" s="131" t="s">
        <v>2554</v>
      </c>
    </row>
    <row r="154" spans="1:105" ht="12" customHeight="1" x14ac:dyDescent="0.25">
      <c r="A154" s="107" t="s">
        <v>121</v>
      </c>
      <c r="B154" s="104">
        <v>1530.9002556486437</v>
      </c>
      <c r="C154" s="104">
        <v>1481.0495606992004</v>
      </c>
      <c r="D154" s="104">
        <v>1577.9145569609193</v>
      </c>
      <c r="E154" s="104">
        <v>1769.6732458712704</v>
      </c>
      <c r="F154" s="104">
        <v>1840.8958342212502</v>
      </c>
      <c r="G154" s="104">
        <v>1705.2812384889967</v>
      </c>
      <c r="H154" s="104">
        <v>1826.124316366439</v>
      </c>
      <c r="I154" s="104">
        <v>1712.0405397188513</v>
      </c>
      <c r="J154" s="104">
        <v>1840.2534341140647</v>
      </c>
      <c r="K154" s="104">
        <v>1833.8697587307668</v>
      </c>
      <c r="L154" s="104">
        <v>1765.2488436925753</v>
      </c>
      <c r="M154" s="104">
        <v>1800.7416758599275</v>
      </c>
      <c r="N154" s="104">
        <v>1745.026832253219</v>
      </c>
      <c r="O154" s="104">
        <v>1735.6506515448793</v>
      </c>
      <c r="P154" s="104">
        <v>1733.2218512328595</v>
      </c>
      <c r="Q154" s="104">
        <v>1724.8762330717766</v>
      </c>
      <c r="R154" s="104">
        <v>1700.0344210685555</v>
      </c>
      <c r="S154" s="104">
        <v>1711.3844816819753</v>
      </c>
      <c r="T154" s="104">
        <v>1699.5689098422476</v>
      </c>
      <c r="U154" s="104">
        <v>1645.7537400876779</v>
      </c>
      <c r="V154" s="104">
        <v>1596.1511284669448</v>
      </c>
      <c r="W154" s="104">
        <v>1614.9006677046245</v>
      </c>
      <c r="DA154" s="132" t="s">
        <v>2555</v>
      </c>
    </row>
    <row r="155" spans="1:105" ht="12" customHeight="1" x14ac:dyDescent="0.25">
      <c r="A155" s="108" t="s">
        <v>53</v>
      </c>
      <c r="B155" s="98">
        <v>520.56631976603035</v>
      </c>
      <c r="C155" s="98">
        <v>491.8704016537792</v>
      </c>
      <c r="D155" s="98">
        <v>588.60843664915319</v>
      </c>
      <c r="E155" s="98">
        <v>818.72369143102674</v>
      </c>
      <c r="F155" s="98">
        <v>896.4284868379907</v>
      </c>
      <c r="G155" s="98">
        <v>727.89689836473656</v>
      </c>
      <c r="H155" s="98">
        <v>800.57243669299942</v>
      </c>
      <c r="I155" s="98">
        <v>621.30087058778565</v>
      </c>
      <c r="J155" s="98">
        <v>679.71756443163213</v>
      </c>
      <c r="K155" s="98">
        <v>657.77763032519204</v>
      </c>
      <c r="L155" s="98">
        <v>612.35638114817618</v>
      </c>
      <c r="M155" s="98">
        <v>641.14369707503704</v>
      </c>
      <c r="N155" s="98">
        <v>611.64338758506346</v>
      </c>
      <c r="O155" s="98">
        <v>606.76041586053725</v>
      </c>
      <c r="P155" s="98">
        <v>634.82896870129161</v>
      </c>
      <c r="Q155" s="98">
        <v>623.04370349242242</v>
      </c>
      <c r="R155" s="98">
        <v>602.74559266057872</v>
      </c>
      <c r="S155" s="98">
        <v>609.76903650967961</v>
      </c>
      <c r="T155" s="98">
        <v>612.90749572333698</v>
      </c>
      <c r="U155" s="98">
        <v>559.85620872383072</v>
      </c>
      <c r="V155" s="98">
        <v>545.12429422305877</v>
      </c>
      <c r="W155" s="98">
        <v>578.27655135669352</v>
      </c>
      <c r="DA155" s="63" t="s">
        <v>2556</v>
      </c>
    </row>
    <row r="156" spans="1:105" ht="12" customHeight="1" x14ac:dyDescent="0.25">
      <c r="A156" s="108" t="s">
        <v>52</v>
      </c>
      <c r="B156" s="98">
        <v>1010.3339358826132</v>
      </c>
      <c r="C156" s="98">
        <v>989.17915904542144</v>
      </c>
      <c r="D156" s="98">
        <v>989.30612031176611</v>
      </c>
      <c r="E156" s="98">
        <v>950.9495544402439</v>
      </c>
      <c r="F156" s="98">
        <v>944.46734738325938</v>
      </c>
      <c r="G156" s="98">
        <v>977.38434012426046</v>
      </c>
      <c r="H156" s="98">
        <v>1025.5518796734395</v>
      </c>
      <c r="I156" s="98">
        <v>1090.7396691310657</v>
      </c>
      <c r="J156" s="98">
        <v>1160.5358696824326</v>
      </c>
      <c r="K156" s="98">
        <v>1176.0921284055746</v>
      </c>
      <c r="L156" s="98">
        <v>1152.8924625443992</v>
      </c>
      <c r="M156" s="98">
        <v>1159.5979787848905</v>
      </c>
      <c r="N156" s="98">
        <v>1133.3834446681558</v>
      </c>
      <c r="O156" s="98">
        <v>1128.8902356843423</v>
      </c>
      <c r="P156" s="98">
        <v>1098.3928825315681</v>
      </c>
      <c r="Q156" s="98">
        <v>1101.8325295793541</v>
      </c>
      <c r="R156" s="98">
        <v>1097.2888284079768</v>
      </c>
      <c r="S156" s="98">
        <v>1101.6154451722957</v>
      </c>
      <c r="T156" s="98">
        <v>1086.6614141189104</v>
      </c>
      <c r="U156" s="98">
        <v>1085.8975313638473</v>
      </c>
      <c r="V156" s="98">
        <v>1051.026834243886</v>
      </c>
      <c r="W156" s="98">
        <v>1036.6241163479312</v>
      </c>
      <c r="DA156" s="63" t="s">
        <v>2557</v>
      </c>
    </row>
    <row r="157" spans="1:105" ht="12" customHeight="1" x14ac:dyDescent="0.25">
      <c r="A157" s="121" t="s">
        <v>54</v>
      </c>
      <c r="B157" s="122">
        <v>538.6973186205837</v>
      </c>
      <c r="C157" s="122">
        <v>598.80575646415787</v>
      </c>
      <c r="D157" s="122">
        <v>599.5931457581712</v>
      </c>
      <c r="E157" s="122">
        <v>709.45561418514967</v>
      </c>
      <c r="F157" s="122">
        <v>652.37449354673686</v>
      </c>
      <c r="G157" s="122">
        <v>651.39312557360404</v>
      </c>
      <c r="H157" s="122">
        <v>607.05797879439388</v>
      </c>
      <c r="I157" s="122">
        <v>589.65408652007238</v>
      </c>
      <c r="J157" s="122">
        <v>607.93445391175794</v>
      </c>
      <c r="K157" s="122">
        <v>480.86408179153403</v>
      </c>
      <c r="L157" s="122">
        <v>438.47307109920877</v>
      </c>
      <c r="M157" s="122">
        <v>444.56445737107401</v>
      </c>
      <c r="N157" s="122">
        <v>435.56411111624777</v>
      </c>
      <c r="O157" s="122">
        <v>437.03839364844976</v>
      </c>
      <c r="P157" s="122">
        <v>443.6106568506487</v>
      </c>
      <c r="Q157" s="122">
        <v>449.75164989707662</v>
      </c>
      <c r="R157" s="122">
        <v>449.54216041669974</v>
      </c>
      <c r="S157" s="122">
        <v>453.04816220309181</v>
      </c>
      <c r="T157" s="122">
        <v>450.87366734058031</v>
      </c>
      <c r="U157" s="122">
        <v>449.47810809658358</v>
      </c>
      <c r="V157" s="122">
        <v>579.38120812990178</v>
      </c>
      <c r="W157" s="122">
        <v>550.5457045415078</v>
      </c>
      <c r="DA157" s="130" t="s">
        <v>2558</v>
      </c>
    </row>
    <row r="158" spans="1:105" ht="12" customHeight="1" x14ac:dyDescent="0.25">
      <c r="A158" s="97" t="s">
        <v>50</v>
      </c>
      <c r="B158" s="98">
        <v>582.45348716602473</v>
      </c>
      <c r="C158" s="98">
        <v>609.48454732436505</v>
      </c>
      <c r="D158" s="98">
        <v>777.61807968948938</v>
      </c>
      <c r="E158" s="98">
        <v>609.42603271768246</v>
      </c>
      <c r="F158" s="98">
        <v>594.69210336677702</v>
      </c>
      <c r="G158" s="98">
        <v>699.62285935982538</v>
      </c>
      <c r="H158" s="98">
        <v>607.3266265586376</v>
      </c>
      <c r="I158" s="98">
        <v>579.42400947007002</v>
      </c>
      <c r="J158" s="98">
        <v>526.37507143566529</v>
      </c>
      <c r="K158" s="98">
        <v>516.09536946856724</v>
      </c>
      <c r="L158" s="98">
        <v>462.19043347819871</v>
      </c>
      <c r="M158" s="98">
        <v>443.70984200334465</v>
      </c>
      <c r="N158" s="98">
        <v>440.10162070546727</v>
      </c>
      <c r="O158" s="98">
        <v>440.91159365339951</v>
      </c>
      <c r="P158" s="98">
        <v>444.84453241799315</v>
      </c>
      <c r="Q158" s="98">
        <v>446.79079151172471</v>
      </c>
      <c r="R158" s="98">
        <v>449.40177248268157</v>
      </c>
      <c r="S158" s="98">
        <v>451.41738558531949</v>
      </c>
      <c r="T158" s="98">
        <v>447.34366329949626</v>
      </c>
      <c r="U158" s="98">
        <v>440.6423832494624</v>
      </c>
      <c r="V158" s="98">
        <v>593.19678143124543</v>
      </c>
      <c r="W158" s="98">
        <v>540.17586460009488</v>
      </c>
      <c r="DA158" s="63" t="s">
        <v>2559</v>
      </c>
    </row>
    <row r="159" spans="1:105" ht="12" customHeight="1" x14ac:dyDescent="0.25">
      <c r="A159" s="109" t="s">
        <v>120</v>
      </c>
      <c r="B159" s="33">
        <v>506.28886190035053</v>
      </c>
      <c r="C159" s="33">
        <v>591.12301006855046</v>
      </c>
      <c r="D159" s="33">
        <v>480.46114838258205</v>
      </c>
      <c r="E159" s="33">
        <v>769.65655585770799</v>
      </c>
      <c r="F159" s="33">
        <v>683.46441917445884</v>
      </c>
      <c r="G159" s="33">
        <v>624.15751120020866</v>
      </c>
      <c r="H159" s="33">
        <v>606.91016476809079</v>
      </c>
      <c r="I159" s="33">
        <v>595.57044848002897</v>
      </c>
      <c r="J159" s="33">
        <v>657.71643795240743</v>
      </c>
      <c r="K159" s="33">
        <v>455.00235842088472</v>
      </c>
      <c r="L159" s="33">
        <v>420.93353646501305</v>
      </c>
      <c r="M159" s="33">
        <v>445.17608947534637</v>
      </c>
      <c r="N159" s="33">
        <v>432.74808154799518</v>
      </c>
      <c r="O159" s="33">
        <v>434.83914675659713</v>
      </c>
      <c r="P159" s="33">
        <v>442.95956654495529</v>
      </c>
      <c r="Q159" s="33">
        <v>451.21567507866445</v>
      </c>
      <c r="R159" s="33">
        <v>449.6100707531017</v>
      </c>
      <c r="S159" s="33">
        <v>453.84539790764069</v>
      </c>
      <c r="T159" s="33">
        <v>452.55467553209814</v>
      </c>
      <c r="U159" s="33">
        <v>453.45463071978264</v>
      </c>
      <c r="V159" s="33">
        <v>573.28987799096069</v>
      </c>
      <c r="W159" s="33">
        <v>554.99585976825483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9568.1762358110464</v>
      </c>
      <c r="C161" s="117">
        <f t="shared" si="54"/>
        <v>9968.0599948258059</v>
      </c>
      <c r="D161" s="117">
        <f t="shared" si="54"/>
        <v>10066.104505125973</v>
      </c>
      <c r="E161" s="117">
        <f t="shared" si="54"/>
        <v>11957.68029809504</v>
      </c>
      <c r="F161" s="117">
        <f t="shared" si="54"/>
        <v>11412.167310608849</v>
      </c>
      <c r="G161" s="117">
        <f t="shared" si="54"/>
        <v>11139.281574728217</v>
      </c>
      <c r="H161" s="117">
        <f t="shared" si="54"/>
        <v>11161.287580018859</v>
      </c>
      <c r="I161" s="117">
        <f t="shared" si="54"/>
        <v>9890.876330116309</v>
      </c>
      <c r="J161" s="117">
        <f t="shared" si="54"/>
        <v>11343.417903575235</v>
      </c>
      <c r="K161" s="117">
        <f t="shared" si="54"/>
        <v>11332.460725343593</v>
      </c>
      <c r="L161" s="117">
        <f t="shared" si="54"/>
        <v>11346.833787981086</v>
      </c>
      <c r="M161" s="117">
        <f t="shared" si="54"/>
        <v>10420.114975578883</v>
      </c>
      <c r="N161" s="117">
        <f t="shared" si="54"/>
        <v>10016.907178945929</v>
      </c>
      <c r="O161" s="117">
        <f t="shared" si="54"/>
        <v>10079.459115404443</v>
      </c>
      <c r="P161" s="117">
        <f t="shared" si="54"/>
        <v>10582.931393360523</v>
      </c>
      <c r="Q161" s="117">
        <f t="shared" si="54"/>
        <v>8582.9487191243225</v>
      </c>
      <c r="R161" s="117">
        <f t="shared" ref="R161:V161" si="55">R162+R164+R166+R175</f>
        <v>7798.4001202554546</v>
      </c>
      <c r="S161" s="117">
        <f t="shared" si="55"/>
        <v>8196.8275964399418</v>
      </c>
      <c r="T161" s="117">
        <f t="shared" si="55"/>
        <v>8973.7081776799914</v>
      </c>
      <c r="U161" s="117">
        <f t="shared" si="55"/>
        <v>9910.7316019701266</v>
      </c>
      <c r="V161" s="117">
        <f t="shared" si="55"/>
        <v>10405.25669439018</v>
      </c>
      <c r="W161" s="117">
        <f t="shared" ref="W161" si="56">W162+W164+W166+W175</f>
        <v>10791.201165983557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7425.8260721162706</v>
      </c>
      <c r="C162" s="122">
        <f t="shared" si="57"/>
        <v>7823.2823326810458</v>
      </c>
      <c r="D162" s="122">
        <f t="shared" si="57"/>
        <v>7775.3936226608075</v>
      </c>
      <c r="E162" s="122">
        <f t="shared" si="57"/>
        <v>9300.8512375812752</v>
      </c>
      <c r="F162" s="122">
        <f t="shared" si="57"/>
        <v>8825.2986305928753</v>
      </c>
      <c r="G162" s="122">
        <f t="shared" si="57"/>
        <v>8630.6881196545255</v>
      </c>
      <c r="H162" s="122">
        <f t="shared" si="57"/>
        <v>8560.0728765964268</v>
      </c>
      <c r="I162" s="122">
        <f t="shared" si="57"/>
        <v>7402.7060906162787</v>
      </c>
      <c r="J162" s="122">
        <f t="shared" si="57"/>
        <v>8685.8586498398327</v>
      </c>
      <c r="K162" s="122">
        <f t="shared" si="57"/>
        <v>8786.8727123068038</v>
      </c>
      <c r="L162" s="122">
        <f t="shared" si="57"/>
        <v>8857.4237242071285</v>
      </c>
      <c r="M162" s="122">
        <f t="shared" si="57"/>
        <v>7877.5423349229195</v>
      </c>
      <c r="N162" s="122">
        <f t="shared" si="57"/>
        <v>7399.8139628880026</v>
      </c>
      <c r="O162" s="122">
        <f t="shared" si="57"/>
        <v>7518.349790258073</v>
      </c>
      <c r="P162" s="122">
        <f t="shared" si="57"/>
        <v>8278.1057540895708</v>
      </c>
      <c r="Q162" s="122">
        <f t="shared" si="57"/>
        <v>5906.5445882397535</v>
      </c>
      <c r="R162" s="122">
        <f t="shared" si="57"/>
        <v>5339.8842236197861</v>
      </c>
      <c r="S162" s="122">
        <f t="shared" si="57"/>
        <v>5491.6594274969757</v>
      </c>
      <c r="T162" s="122">
        <f t="shared" si="57"/>
        <v>6365.4770478066712</v>
      </c>
      <c r="U162" s="122">
        <f t="shared" si="57"/>
        <v>7195.2193640133073</v>
      </c>
      <c r="V162" s="122">
        <f t="shared" si="57"/>
        <v>7785.5207309514071</v>
      </c>
      <c r="W162" s="122">
        <f t="shared" si="57"/>
        <v>7766.818628690824</v>
      </c>
      <c r="DA162" s="130" t="s">
        <v>2562</v>
      </c>
    </row>
    <row r="163" spans="1:105" ht="12" customHeight="1" x14ac:dyDescent="0.25">
      <c r="A163" s="97" t="s">
        <v>53</v>
      </c>
      <c r="B163" s="33">
        <v>7425.8260721162706</v>
      </c>
      <c r="C163" s="33">
        <v>7823.2823326810458</v>
      </c>
      <c r="D163" s="33">
        <v>7775.3936226608075</v>
      </c>
      <c r="E163" s="33">
        <v>9300.8512375812752</v>
      </c>
      <c r="F163" s="33">
        <v>8825.2986305928753</v>
      </c>
      <c r="G163" s="33">
        <v>8630.6881196545255</v>
      </c>
      <c r="H163" s="33">
        <v>8560.0728765964268</v>
      </c>
      <c r="I163" s="33">
        <v>7402.7060906162787</v>
      </c>
      <c r="J163" s="33">
        <v>8685.8586498398327</v>
      </c>
      <c r="K163" s="33">
        <v>8786.8727123068038</v>
      </c>
      <c r="L163" s="33">
        <v>8857.4237242071285</v>
      </c>
      <c r="M163" s="33">
        <v>7877.5423349229195</v>
      </c>
      <c r="N163" s="33">
        <v>7399.8139628880026</v>
      </c>
      <c r="O163" s="33">
        <v>7518.349790258073</v>
      </c>
      <c r="P163" s="33">
        <v>8278.1057540895708</v>
      </c>
      <c r="Q163" s="33">
        <v>5906.5445882397535</v>
      </c>
      <c r="R163" s="33">
        <v>5339.8842236197861</v>
      </c>
      <c r="S163" s="33">
        <v>5491.6594274969757</v>
      </c>
      <c r="T163" s="33">
        <v>6365.4770478066712</v>
      </c>
      <c r="U163" s="33">
        <v>7195.2193640133073</v>
      </c>
      <c r="V163" s="33">
        <v>7785.5207309514071</v>
      </c>
      <c r="W163" s="33">
        <v>7766.818628690824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66.344549186848354</v>
      </c>
      <c r="C164" s="122">
        <f t="shared" si="58"/>
        <v>73.469503754421268</v>
      </c>
      <c r="D164" s="122">
        <f t="shared" si="58"/>
        <v>81.917891907731772</v>
      </c>
      <c r="E164" s="122">
        <f t="shared" si="58"/>
        <v>184.84497713124759</v>
      </c>
      <c r="F164" s="122">
        <f t="shared" si="58"/>
        <v>110.47427305897067</v>
      </c>
      <c r="G164" s="122">
        <f t="shared" si="58"/>
        <v>133.46433212069383</v>
      </c>
      <c r="H164" s="122">
        <f t="shared" si="58"/>
        <v>182.43228152112005</v>
      </c>
      <c r="I164" s="122">
        <f t="shared" si="58"/>
        <v>183.15961403275173</v>
      </c>
      <c r="J164" s="122">
        <f t="shared" si="58"/>
        <v>198.99270051641344</v>
      </c>
      <c r="K164" s="122">
        <f t="shared" si="58"/>
        <v>232.89134160380209</v>
      </c>
      <c r="L164" s="122">
        <f t="shared" si="58"/>
        <v>284.04682969050123</v>
      </c>
      <c r="M164" s="122">
        <f t="shared" si="58"/>
        <v>270.53881324044448</v>
      </c>
      <c r="N164" s="122">
        <f t="shared" si="58"/>
        <v>421.07163825644551</v>
      </c>
      <c r="O164" s="122">
        <f t="shared" si="58"/>
        <v>392.63148760497086</v>
      </c>
      <c r="P164" s="122">
        <f t="shared" si="58"/>
        <v>146.71667831105759</v>
      </c>
      <c r="Q164" s="122">
        <f t="shared" si="58"/>
        <v>480.16719938244017</v>
      </c>
      <c r="R164" s="122">
        <f t="shared" si="58"/>
        <v>298.86281731552799</v>
      </c>
      <c r="S164" s="122">
        <f t="shared" si="58"/>
        <v>525.76459603555872</v>
      </c>
      <c r="T164" s="122">
        <f t="shared" si="58"/>
        <v>449.93432024609154</v>
      </c>
      <c r="U164" s="122">
        <f t="shared" si="58"/>
        <v>612.24822930561993</v>
      </c>
      <c r="V164" s="122">
        <f t="shared" si="58"/>
        <v>463.01285264353925</v>
      </c>
      <c r="W164" s="122">
        <f t="shared" si="58"/>
        <v>855.55352355906223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66.344549186848354</v>
      </c>
      <c r="C165" s="98">
        <f>IF(RES_hhdet_tes!C165=0,0,RES_hhdet_tes!C165*1000*11630/RES_hhdet_num!C161)</f>
        <v>73.469503754421268</v>
      </c>
      <c r="D165" s="98">
        <f>IF(RES_hhdet_tes!D165=0,0,RES_hhdet_tes!D165*1000*11630/RES_hhdet_num!D161)</f>
        <v>81.917891907731772</v>
      </c>
      <c r="E165" s="98">
        <f>IF(RES_hhdet_tes!E165=0,0,RES_hhdet_tes!E165*1000*11630/RES_hhdet_num!E161)</f>
        <v>184.84497713124759</v>
      </c>
      <c r="F165" s="98">
        <f>IF(RES_hhdet_tes!F165=0,0,RES_hhdet_tes!F165*1000*11630/RES_hhdet_num!F161)</f>
        <v>110.47427305897067</v>
      </c>
      <c r="G165" s="98">
        <f>IF(RES_hhdet_tes!G165=0,0,RES_hhdet_tes!G165*1000*11630/RES_hhdet_num!G161)</f>
        <v>133.46433212069383</v>
      </c>
      <c r="H165" s="98">
        <f>IF(RES_hhdet_tes!H165=0,0,RES_hhdet_tes!H165*1000*11630/RES_hhdet_num!H161)</f>
        <v>182.43228152112005</v>
      </c>
      <c r="I165" s="98">
        <f>IF(RES_hhdet_tes!I165=0,0,RES_hhdet_tes!I165*1000*11630/RES_hhdet_num!I161)</f>
        <v>183.15961403275173</v>
      </c>
      <c r="J165" s="98">
        <f>IF(RES_hhdet_tes!J165=0,0,RES_hhdet_tes!J165*1000*11630/RES_hhdet_num!J161)</f>
        <v>198.99270051641344</v>
      </c>
      <c r="K165" s="98">
        <f>IF(RES_hhdet_tes!K165=0,0,RES_hhdet_tes!K165*1000*11630/RES_hhdet_num!K161)</f>
        <v>232.89134160380209</v>
      </c>
      <c r="L165" s="98">
        <f>IF(RES_hhdet_tes!L165=0,0,RES_hhdet_tes!L165*1000*11630/RES_hhdet_num!L161)</f>
        <v>284.04682969050123</v>
      </c>
      <c r="M165" s="98">
        <f>IF(RES_hhdet_tes!M165=0,0,RES_hhdet_tes!M165*1000*11630/RES_hhdet_num!M161)</f>
        <v>270.53881324044448</v>
      </c>
      <c r="N165" s="98">
        <f>IF(RES_hhdet_tes!N165=0,0,RES_hhdet_tes!N165*1000*11630/RES_hhdet_num!N161)</f>
        <v>421.07163825644551</v>
      </c>
      <c r="O165" s="98">
        <f>IF(RES_hhdet_tes!O165=0,0,RES_hhdet_tes!O165*1000*11630/RES_hhdet_num!O161)</f>
        <v>392.63148760497086</v>
      </c>
      <c r="P165" s="98">
        <f>IF(RES_hhdet_tes!P165=0,0,RES_hhdet_tes!P165*1000*11630/RES_hhdet_num!P161)</f>
        <v>146.71667831105759</v>
      </c>
      <c r="Q165" s="98">
        <f>IF(RES_hhdet_tes!Q165=0,0,RES_hhdet_tes!Q165*1000*11630/RES_hhdet_num!Q161)</f>
        <v>480.16719938244017</v>
      </c>
      <c r="R165" s="98">
        <f>IF(RES_hhdet_tes!R165=0,0,RES_hhdet_tes!R165*1000*11630/RES_hhdet_num!R161)</f>
        <v>298.86281731552799</v>
      </c>
      <c r="S165" s="98">
        <f>IF(RES_hhdet_tes!S165=0,0,RES_hhdet_tes!S165*1000*11630/RES_hhdet_num!S161)</f>
        <v>525.76459603555872</v>
      </c>
      <c r="T165" s="98">
        <f>IF(RES_hhdet_tes!T165=0,0,RES_hhdet_tes!T165*1000*11630/RES_hhdet_num!T161)</f>
        <v>449.93432024609154</v>
      </c>
      <c r="U165" s="98">
        <f>IF(RES_hhdet_tes!U165=0,0,RES_hhdet_tes!U165*1000*11630/RES_hhdet_num!U161)</f>
        <v>612.24822930561993</v>
      </c>
      <c r="V165" s="98">
        <f>IF(RES_hhdet_tes!V165=0,0,RES_hhdet_tes!V165*1000*11630/RES_hhdet_num!V161)</f>
        <v>463.01285264353925</v>
      </c>
      <c r="W165" s="98">
        <f>IF(RES_hhdet_tes!W165=0,0,RES_hhdet_tes!W165*1000*11630/RES_hhdet_num!W161)</f>
        <v>855.55352355906223</v>
      </c>
      <c r="DA165" s="63" t="s">
        <v>2565</v>
      </c>
    </row>
    <row r="166" spans="1:105" ht="12" customHeight="1" x14ac:dyDescent="0.25">
      <c r="A166" s="121" t="s">
        <v>55</v>
      </c>
      <c r="B166" s="122">
        <v>1537.3050434217275</v>
      </c>
      <c r="C166" s="122">
        <v>1472.5243744998256</v>
      </c>
      <c r="D166" s="122">
        <v>1610.0017453292069</v>
      </c>
      <c r="E166" s="122">
        <v>1762.9286009209284</v>
      </c>
      <c r="F166" s="122">
        <v>1825.084806124562</v>
      </c>
      <c r="G166" s="122">
        <v>1723.8377495748989</v>
      </c>
      <c r="H166" s="122">
        <v>1811.7263581571654</v>
      </c>
      <c r="I166" s="122">
        <v>1715.1577646614512</v>
      </c>
      <c r="J166" s="122">
        <v>1849.0308429535341</v>
      </c>
      <c r="K166" s="122">
        <v>1832.8981640148816</v>
      </c>
      <c r="L166" s="122">
        <v>1767.209759785846</v>
      </c>
      <c r="M166" s="122">
        <v>1827.4805147981294</v>
      </c>
      <c r="N166" s="122">
        <v>1760.2445312614398</v>
      </c>
      <c r="O166" s="122">
        <v>1731.2342545285469</v>
      </c>
      <c r="P166" s="122">
        <v>1714.4384800603186</v>
      </c>
      <c r="Q166" s="122">
        <v>1746.5991175851727</v>
      </c>
      <c r="R166" s="122">
        <v>1710.1136453110812</v>
      </c>
      <c r="S166" s="122">
        <v>1726.3663856062788</v>
      </c>
      <c r="T166" s="122">
        <v>1707.4367893987146</v>
      </c>
      <c r="U166" s="122">
        <v>1653.7083693300312</v>
      </c>
      <c r="V166" s="122">
        <v>1577.469289064707</v>
      </c>
      <c r="W166" s="122">
        <v>1618.2250161657273</v>
      </c>
      <c r="DA166" s="130" t="s">
        <v>2566</v>
      </c>
    </row>
    <row r="167" spans="1:105" ht="12" customHeight="1" x14ac:dyDescent="0.25">
      <c r="A167" s="97" t="s">
        <v>124</v>
      </c>
      <c r="B167" s="98">
        <v>1580.1250906340442</v>
      </c>
      <c r="C167" s="98">
        <v>1417.4617350682104</v>
      </c>
      <c r="D167" s="98">
        <v>1826.0855768606211</v>
      </c>
      <c r="E167" s="98">
        <v>1714.181838182782</v>
      </c>
      <c r="F167" s="98">
        <v>1693.4446522625665</v>
      </c>
      <c r="G167" s="98">
        <v>1866.3902482196288</v>
      </c>
      <c r="H167" s="98">
        <v>1638.7143491540596</v>
      </c>
      <c r="I167" s="98">
        <v>1706.2145053229672</v>
      </c>
      <c r="J167" s="98">
        <v>1898.7576994991464</v>
      </c>
      <c r="K167" s="98">
        <v>1755.025062431436</v>
      </c>
      <c r="L167" s="98">
        <v>1704.2146764902725</v>
      </c>
      <c r="M167" s="98">
        <v>2096.9715548392437</v>
      </c>
      <c r="N167" s="98">
        <v>1879.6658254713318</v>
      </c>
      <c r="O167" s="98">
        <v>1547.2791036668179</v>
      </c>
      <c r="P167" s="98">
        <v>1238.1993860448529</v>
      </c>
      <c r="Q167" s="98">
        <v>1949.3294808695618</v>
      </c>
      <c r="R167" s="98">
        <v>1721.2238317935328</v>
      </c>
      <c r="S167" s="98">
        <v>1879.1612025517641</v>
      </c>
      <c r="T167" s="98">
        <v>1790.1047445724912</v>
      </c>
      <c r="U167" s="98">
        <v>1887.8366469207274</v>
      </c>
      <c r="V167" s="98">
        <v>1240.5682351533057</v>
      </c>
      <c r="W167" s="98">
        <v>1794.6424320235835</v>
      </c>
      <c r="DA167" s="63" t="s">
        <v>2567</v>
      </c>
    </row>
    <row r="168" spans="1:105" ht="12" customHeight="1" x14ac:dyDescent="0.25">
      <c r="A168" s="97" t="s">
        <v>123</v>
      </c>
      <c r="B168" s="98">
        <v>1580.1250906340445</v>
      </c>
      <c r="C168" s="98">
        <v>1417.5513088634616</v>
      </c>
      <c r="D168" s="98">
        <v>1825.6964822377142</v>
      </c>
      <c r="E168" s="98">
        <v>1713.8059134204191</v>
      </c>
      <c r="F168" s="98">
        <v>1693.2229236939443</v>
      </c>
      <c r="G168" s="98">
        <v>1866.4409554816277</v>
      </c>
      <c r="H168" s="98">
        <v>1638.1103569363597</v>
      </c>
      <c r="I168" s="98">
        <v>1706.6607202652867</v>
      </c>
      <c r="J168" s="98">
        <v>1901.0735729854912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1784.8067639370452</v>
      </c>
      <c r="T168" s="98">
        <v>1705.2447047996784</v>
      </c>
      <c r="U168" s="98">
        <v>1845.7954284469836</v>
      </c>
      <c r="V168" s="98">
        <v>1214.6912428557412</v>
      </c>
      <c r="W168" s="98">
        <v>1758.7831430337956</v>
      </c>
      <c r="DA168" s="63" t="s">
        <v>2568</v>
      </c>
    </row>
    <row r="169" spans="1:105" ht="12" customHeight="1" x14ac:dyDescent="0.25">
      <c r="A169" s="100" t="s">
        <v>50</v>
      </c>
      <c r="B169" s="101">
        <v>538.19531757380605</v>
      </c>
      <c r="C169" s="101">
        <v>470.8543126542786</v>
      </c>
      <c r="D169" s="101">
        <v>683.58459520992494</v>
      </c>
      <c r="E169" s="101">
        <v>793.45680491180838</v>
      </c>
      <c r="F169" s="101">
        <v>824.30066044493492</v>
      </c>
      <c r="G169" s="101">
        <v>797.43799741489875</v>
      </c>
      <c r="H169" s="101">
        <v>717.75205629557888</v>
      </c>
      <c r="I169" s="101">
        <v>619.38927529591331</v>
      </c>
      <c r="J169" s="101">
        <v>701.37841314630953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631.90105227534082</v>
      </c>
      <c r="T169" s="101">
        <v>611.14851863037961</v>
      </c>
      <c r="U169" s="101">
        <v>627.2371567090039</v>
      </c>
      <c r="V169" s="101">
        <v>415.08236287179238</v>
      </c>
      <c r="W169" s="101">
        <v>630.0785268134531</v>
      </c>
      <c r="DA169" s="131" t="s">
        <v>2569</v>
      </c>
    </row>
    <row r="170" spans="1:105" ht="12" customHeight="1" x14ac:dyDescent="0.25">
      <c r="A170" s="103" t="s">
        <v>52</v>
      </c>
      <c r="B170" s="104">
        <v>1041.9297730602384</v>
      </c>
      <c r="C170" s="104">
        <v>946.69699620918254</v>
      </c>
      <c r="D170" s="104">
        <v>1142.1118870277894</v>
      </c>
      <c r="E170" s="104">
        <v>920.3491085086107</v>
      </c>
      <c r="F170" s="104">
        <v>868.92226324900935</v>
      </c>
      <c r="G170" s="104">
        <v>1069.0029580667288</v>
      </c>
      <c r="H170" s="104">
        <v>920.35830064078073</v>
      </c>
      <c r="I170" s="104">
        <v>1087.2714449693735</v>
      </c>
      <c r="J170" s="104">
        <v>1199.6951598391813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1094.0961861692986</v>
      </c>
      <c r="U170" s="104">
        <v>1218.5582717379793</v>
      </c>
      <c r="V170" s="104">
        <v>799.60887998394867</v>
      </c>
      <c r="W170" s="104">
        <v>1128.7046162203428</v>
      </c>
      <c r="DA170" s="132" t="s">
        <v>2570</v>
      </c>
    </row>
    <row r="171" spans="1:105" ht="12" customHeight="1" x14ac:dyDescent="0.25">
      <c r="A171" s="106" t="s">
        <v>122</v>
      </c>
      <c r="B171" s="101">
        <v>1530.9002556486437</v>
      </c>
      <c r="C171" s="101">
        <v>1480.8722390359865</v>
      </c>
      <c r="D171" s="101">
        <v>1577.6395668286227</v>
      </c>
      <c r="E171" s="101">
        <v>1769.6384504697178</v>
      </c>
      <c r="F171" s="101">
        <v>1841.6853150467339</v>
      </c>
      <c r="G171" s="101">
        <v>1707.0240532853788</v>
      </c>
      <c r="H171" s="101">
        <v>1829.4418881365582</v>
      </c>
      <c r="I171" s="101">
        <v>1716.0216338185814</v>
      </c>
      <c r="J171" s="101">
        <v>1844.5547477504665</v>
      </c>
      <c r="K171" s="101">
        <v>1839.3221418482449</v>
      </c>
      <c r="L171" s="101">
        <v>1771.9629300854749</v>
      </c>
      <c r="M171" s="101">
        <v>1807.9621143651379</v>
      </c>
      <c r="N171" s="101">
        <v>1752.2837485512521</v>
      </c>
      <c r="O171" s="101">
        <v>1742.2774595542653</v>
      </c>
      <c r="P171" s="101">
        <v>1741.8743924158796</v>
      </c>
      <c r="Q171" s="101">
        <v>1735.1233559446628</v>
      </c>
      <c r="R171" s="101">
        <v>1709.5562771356285</v>
      </c>
      <c r="S171" s="101">
        <v>1717.544750029838</v>
      </c>
      <c r="T171" s="101">
        <v>1702.8750501862046</v>
      </c>
      <c r="U171" s="101">
        <v>1642.22081173319</v>
      </c>
      <c r="V171" s="101">
        <v>1591.1020435382511</v>
      </c>
      <c r="W171" s="101">
        <v>1610.9380406687103</v>
      </c>
      <c r="DA171" s="131" t="s">
        <v>2571</v>
      </c>
    </row>
    <row r="172" spans="1:105" ht="12" customHeight="1" x14ac:dyDescent="0.25">
      <c r="A172" s="107" t="s">
        <v>121</v>
      </c>
      <c r="B172" s="104">
        <v>1530.9002556486439</v>
      </c>
      <c r="C172" s="104">
        <v>1481.0134139548434</v>
      </c>
      <c r="D172" s="104">
        <v>1577.8079710885866</v>
      </c>
      <c r="E172" s="104">
        <v>1769.7904929169838</v>
      </c>
      <c r="F172" s="104">
        <v>1841.7978313454464</v>
      </c>
      <c r="G172" s="104">
        <v>1707.114327878367</v>
      </c>
      <c r="H172" s="104">
        <v>1829.4238162714298</v>
      </c>
      <c r="I172" s="104">
        <v>1715.9540526556812</v>
      </c>
      <c r="J172" s="104">
        <v>1844.5130620250864</v>
      </c>
      <c r="K172" s="104">
        <v>1839.2582027640694</v>
      </c>
      <c r="L172" s="104">
        <v>1772.0020013152318</v>
      </c>
      <c r="M172" s="104">
        <v>1808.1733236174489</v>
      </c>
      <c r="N172" s="104">
        <v>1752.4621109654904</v>
      </c>
      <c r="O172" s="104">
        <v>1742.3951477936396</v>
      </c>
      <c r="P172" s="104">
        <v>1741.8225416486071</v>
      </c>
      <c r="Q172" s="104">
        <v>1734.7573835438138</v>
      </c>
      <c r="R172" s="104">
        <v>1709.2688890950765</v>
      </c>
      <c r="S172" s="104">
        <v>1717.0962555831002</v>
      </c>
      <c r="T172" s="104">
        <v>1702.5551169054038</v>
      </c>
      <c r="U172" s="104">
        <v>1642.7875854784372</v>
      </c>
      <c r="V172" s="104">
        <v>1591.4922182962164</v>
      </c>
      <c r="W172" s="104">
        <v>1611.2593545090303</v>
      </c>
      <c r="DA172" s="132" t="s">
        <v>2572</v>
      </c>
    </row>
    <row r="173" spans="1:105" ht="12" customHeight="1" x14ac:dyDescent="0.25">
      <c r="A173" s="108" t="s">
        <v>53</v>
      </c>
      <c r="B173" s="98">
        <v>520.56631976603035</v>
      </c>
      <c r="C173" s="98">
        <v>491.85839698213476</v>
      </c>
      <c r="D173" s="98">
        <v>588.56867699080806</v>
      </c>
      <c r="E173" s="98">
        <v>818.7779347408009</v>
      </c>
      <c r="F173" s="98">
        <v>896.86771642509973</v>
      </c>
      <c r="G173" s="98">
        <v>728.67934999255704</v>
      </c>
      <c r="H173" s="98">
        <v>802.01893661369661</v>
      </c>
      <c r="I173" s="98">
        <v>622.72108753843565</v>
      </c>
      <c r="J173" s="98">
        <v>681.29090419853139</v>
      </c>
      <c r="K173" s="98">
        <v>659.71037278440519</v>
      </c>
      <c r="L173" s="98">
        <v>614.69901922886891</v>
      </c>
      <c r="M173" s="98">
        <v>643.78969243488825</v>
      </c>
      <c r="N173" s="98">
        <v>614.24950170042086</v>
      </c>
      <c r="O173" s="98">
        <v>609.1182021725607</v>
      </c>
      <c r="P173" s="98">
        <v>637.97915251813174</v>
      </c>
      <c r="Q173" s="98">
        <v>626.61288049586449</v>
      </c>
      <c r="R173" s="98">
        <v>606.01966454675323</v>
      </c>
      <c r="S173" s="98">
        <v>611.80415071442485</v>
      </c>
      <c r="T173" s="98">
        <v>613.98439744952884</v>
      </c>
      <c r="U173" s="98">
        <v>558.84717557776048</v>
      </c>
      <c r="V173" s="98">
        <v>543.53316348777093</v>
      </c>
      <c r="W173" s="98">
        <v>576.97264079471802</v>
      </c>
      <c r="DA173" s="63" t="s">
        <v>2573</v>
      </c>
    </row>
    <row r="174" spans="1:105" ht="12" customHeight="1" x14ac:dyDescent="0.25">
      <c r="A174" s="115" t="s">
        <v>52</v>
      </c>
      <c r="B174" s="33">
        <v>1010.3339358826132</v>
      </c>
      <c r="C174" s="33">
        <v>989.15501697270884</v>
      </c>
      <c r="D174" s="33">
        <v>989.2392940977785</v>
      </c>
      <c r="E174" s="33">
        <v>951.01255817618255</v>
      </c>
      <c r="F174" s="33">
        <v>944.93011492034645</v>
      </c>
      <c r="G174" s="33">
        <v>978.43497788580987</v>
      </c>
      <c r="H174" s="33">
        <v>1027.4048796577333</v>
      </c>
      <c r="I174" s="33">
        <v>1093.2329651172452</v>
      </c>
      <c r="J174" s="33">
        <v>1163.2221578265553</v>
      </c>
      <c r="K174" s="33">
        <v>1179.5478299796641</v>
      </c>
      <c r="L174" s="33">
        <v>1157.302982086363</v>
      </c>
      <c r="M174" s="33">
        <v>1164.3836311825605</v>
      </c>
      <c r="N174" s="33">
        <v>1138.2126092650694</v>
      </c>
      <c r="O174" s="33">
        <v>1133.276945621079</v>
      </c>
      <c r="P174" s="33">
        <v>1103.8433891304755</v>
      </c>
      <c r="Q174" s="33">
        <v>1108.1445030479495</v>
      </c>
      <c r="R174" s="33">
        <v>1103.2492245483234</v>
      </c>
      <c r="S174" s="33">
        <v>1105.2921048686756</v>
      </c>
      <c r="T174" s="33">
        <v>1088.5707194558747</v>
      </c>
      <c r="U174" s="33">
        <v>1083.9404099006767</v>
      </c>
      <c r="V174" s="33">
        <v>1047.9590548084457</v>
      </c>
      <c r="W174" s="33">
        <v>1034.2867137143121</v>
      </c>
      <c r="DA174" s="60" t="s">
        <v>2574</v>
      </c>
    </row>
    <row r="175" spans="1:105" ht="12" customHeight="1" x14ac:dyDescent="0.25">
      <c r="A175" s="121" t="s">
        <v>54</v>
      </c>
      <c r="B175" s="122">
        <v>538.70057108619881</v>
      </c>
      <c r="C175" s="122">
        <v>598.78378389051295</v>
      </c>
      <c r="D175" s="122">
        <v>598.79124522822644</v>
      </c>
      <c r="E175" s="122">
        <v>709.05548246158821</v>
      </c>
      <c r="F175" s="122">
        <v>651.30960083244042</v>
      </c>
      <c r="G175" s="122">
        <v>651.29137337809959</v>
      </c>
      <c r="H175" s="122">
        <v>607.05606374414629</v>
      </c>
      <c r="I175" s="122">
        <v>589.85286080582841</v>
      </c>
      <c r="J175" s="122">
        <v>609.53571026545467</v>
      </c>
      <c r="K175" s="122">
        <v>479.79850741810645</v>
      </c>
      <c r="L175" s="122">
        <v>438.15347429760999</v>
      </c>
      <c r="M175" s="122">
        <v>444.55331261738979</v>
      </c>
      <c r="N175" s="122">
        <v>435.77704654004083</v>
      </c>
      <c r="O175" s="122">
        <v>437.24358301285315</v>
      </c>
      <c r="P175" s="122">
        <v>443.67048089957666</v>
      </c>
      <c r="Q175" s="122">
        <v>449.63781391695477</v>
      </c>
      <c r="R175" s="122">
        <v>449.53943400905996</v>
      </c>
      <c r="S175" s="122">
        <v>453.03718730112985</v>
      </c>
      <c r="T175" s="122">
        <v>450.86002022851426</v>
      </c>
      <c r="U175" s="122">
        <v>449.55563932116775</v>
      </c>
      <c r="V175" s="122">
        <v>579.25382173052594</v>
      </c>
      <c r="W175" s="122">
        <v>550.60399756794561</v>
      </c>
      <c r="DA175" s="130" t="s">
        <v>2575</v>
      </c>
    </row>
    <row r="176" spans="1:105" ht="12" customHeight="1" x14ac:dyDescent="0.25">
      <c r="A176" s="97" t="s">
        <v>50</v>
      </c>
      <c r="B176" s="98">
        <v>582.45348716602484</v>
      </c>
      <c r="C176" s="98">
        <v>609.48454732436517</v>
      </c>
      <c r="D176" s="98">
        <v>777.61807968948938</v>
      </c>
      <c r="E176" s="98">
        <v>609.42603271768246</v>
      </c>
      <c r="F176" s="98">
        <v>594.69210336677702</v>
      </c>
      <c r="G176" s="98">
        <v>699.62285935982538</v>
      </c>
      <c r="H176" s="98">
        <v>607.32662655863794</v>
      </c>
      <c r="I176" s="98">
        <v>579.42400947007025</v>
      </c>
      <c r="J176" s="98">
        <v>526.37507143566518</v>
      </c>
      <c r="K176" s="98">
        <v>516.09536946856724</v>
      </c>
      <c r="L176" s="98">
        <v>462.19043347819854</v>
      </c>
      <c r="M176" s="98">
        <v>443.70984200334414</v>
      </c>
      <c r="N176" s="98">
        <v>440.10162070546642</v>
      </c>
      <c r="O176" s="98">
        <v>440.91159365339939</v>
      </c>
      <c r="P176" s="98">
        <v>444.84453241799457</v>
      </c>
      <c r="Q176" s="98">
        <v>446.79079151172323</v>
      </c>
      <c r="R176" s="98">
        <v>449.4017724826802</v>
      </c>
      <c r="S176" s="98">
        <v>451.41738558531983</v>
      </c>
      <c r="T176" s="98">
        <v>447.34366329949603</v>
      </c>
      <c r="U176" s="98">
        <v>440.6423832494649</v>
      </c>
      <c r="V176" s="98">
        <v>593.19678143124224</v>
      </c>
      <c r="W176" s="98">
        <v>540.17586460009989</v>
      </c>
      <c r="DA176" s="63" t="s">
        <v>2576</v>
      </c>
    </row>
    <row r="177" spans="1:105" ht="12" customHeight="1" x14ac:dyDescent="0.25">
      <c r="A177" s="109" t="s">
        <v>120</v>
      </c>
      <c r="B177" s="33">
        <v>506.2888619003507</v>
      </c>
      <c r="C177" s="33">
        <v>591.12301006855046</v>
      </c>
      <c r="D177" s="33">
        <v>480.461148382582</v>
      </c>
      <c r="E177" s="33">
        <v>769.6565558577081</v>
      </c>
      <c r="F177" s="33">
        <v>683.46441917445861</v>
      </c>
      <c r="G177" s="33">
        <v>624.15751120020889</v>
      </c>
      <c r="H177" s="33">
        <v>606.91016476809079</v>
      </c>
      <c r="I177" s="33">
        <v>595.5704484800292</v>
      </c>
      <c r="J177" s="33">
        <v>657.71643795240709</v>
      </c>
      <c r="K177" s="33">
        <v>455.00235842088472</v>
      </c>
      <c r="L177" s="33">
        <v>420.93353646501322</v>
      </c>
      <c r="M177" s="33">
        <v>445.1760894753462</v>
      </c>
      <c r="N177" s="33">
        <v>432.74808154799609</v>
      </c>
      <c r="O177" s="33">
        <v>434.83914675659582</v>
      </c>
      <c r="P177" s="33">
        <v>442.95956654495654</v>
      </c>
      <c r="Q177" s="33">
        <v>451.21567507866268</v>
      </c>
      <c r="R177" s="33">
        <v>449.61007075310226</v>
      </c>
      <c r="S177" s="33">
        <v>453.84539790764097</v>
      </c>
      <c r="T177" s="33">
        <v>452.55467553209581</v>
      </c>
      <c r="U177" s="33">
        <v>453.45463071978253</v>
      </c>
      <c r="V177" s="33">
        <v>573.28987799096069</v>
      </c>
      <c r="W177" s="33">
        <v>554.99585976825028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3309.1094522424619</v>
      </c>
      <c r="C24" s="117">
        <f t="shared" si="7"/>
        <v>3194.9963424861348</v>
      </c>
      <c r="D24" s="117">
        <f t="shared" si="7"/>
        <v>3777.9727147900539</v>
      </c>
      <c r="E24" s="117">
        <f t="shared" si="7"/>
        <v>4765.3904146261712</v>
      </c>
      <c r="F24" s="117">
        <f t="shared" si="7"/>
        <v>3937.8410387589738</v>
      </c>
      <c r="G24" s="117">
        <f t="shared" si="7"/>
        <v>4263.2168867822911</v>
      </c>
      <c r="H24" s="117">
        <f t="shared" si="7"/>
        <v>3222.3066133220682</v>
      </c>
      <c r="I24" s="117">
        <f t="shared" si="7"/>
        <v>3429.0569355912939</v>
      </c>
      <c r="J24" s="117">
        <f t="shared" si="7"/>
        <v>4628.954218405971</v>
      </c>
      <c r="K24" s="117">
        <f t="shared" si="7"/>
        <v>3261.9661350350516</v>
      </c>
      <c r="L24" s="117">
        <f t="shared" si="7"/>
        <v>3301.2028355042748</v>
      </c>
      <c r="M24" s="117">
        <f t="shared" si="7"/>
        <v>3713.561501813464</v>
      </c>
      <c r="N24" s="117">
        <f t="shared" si="7"/>
        <v>3486.3081263297036</v>
      </c>
      <c r="O24" s="117">
        <f t="shared" si="7"/>
        <v>2597.5927358625026</v>
      </c>
      <c r="P24" s="117">
        <f t="shared" si="7"/>
        <v>1599.8593637916863</v>
      </c>
      <c r="Q24" s="117">
        <f t="shared" si="7"/>
        <v>3254.7758810630858</v>
      </c>
      <c r="R24" s="117">
        <f t="shared" ref="R24:V24" si="8">R25+R28+R30+R39</f>
        <v>3078.2849387087363</v>
      </c>
      <c r="S24" s="117">
        <f t="shared" si="8"/>
        <v>3072.1354190664606</v>
      </c>
      <c r="T24" s="117">
        <f t="shared" si="8"/>
        <v>2535.127157508623</v>
      </c>
      <c r="U24" s="117">
        <f t="shared" si="8"/>
        <v>2584.6956067181591</v>
      </c>
      <c r="V24" s="117">
        <f t="shared" si="8"/>
        <v>1982.8857763761571</v>
      </c>
      <c r="W24" s="117">
        <f t="shared" ref="W24" si="9">W25+W28+W30+W39</f>
        <v>3070.4060693632337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3137.4141198659017</v>
      </c>
      <c r="C25" s="122">
        <f t="shared" si="10"/>
        <v>3028.5452553261221</v>
      </c>
      <c r="D25" s="122">
        <f t="shared" si="10"/>
        <v>3570.0640882833686</v>
      </c>
      <c r="E25" s="122">
        <f t="shared" si="10"/>
        <v>4597.1301603007832</v>
      </c>
      <c r="F25" s="122">
        <f t="shared" si="10"/>
        <v>3783.4616032316276</v>
      </c>
      <c r="G25" s="122">
        <f t="shared" si="10"/>
        <v>4093.5423557475801</v>
      </c>
      <c r="H25" s="122">
        <f t="shared" si="10"/>
        <v>3084.4520760248502</v>
      </c>
      <c r="I25" s="122">
        <f t="shared" si="10"/>
        <v>3297.6889782140888</v>
      </c>
      <c r="J25" s="122">
        <f t="shared" si="10"/>
        <v>4499.3250716567209</v>
      </c>
      <c r="K25" s="122">
        <f t="shared" si="10"/>
        <v>3136.7674630377242</v>
      </c>
      <c r="L25" s="122">
        <f t="shared" si="10"/>
        <v>3187.3096102794775</v>
      </c>
      <c r="M25" s="122">
        <f t="shared" si="10"/>
        <v>3594.4341106630818</v>
      </c>
      <c r="N25" s="122">
        <f t="shared" si="10"/>
        <v>3376.7880690598863</v>
      </c>
      <c r="O25" s="122">
        <f t="shared" si="10"/>
        <v>2500.3783598360642</v>
      </c>
      <c r="P25" s="122">
        <f t="shared" si="10"/>
        <v>1511.8698682368442</v>
      </c>
      <c r="Q25" s="122">
        <f t="shared" si="10"/>
        <v>3157.8898803577172</v>
      </c>
      <c r="R25" s="122">
        <f t="shared" ref="R25:V25" si="11">SUM(R26:R27)</f>
        <v>2989.1220907808097</v>
      </c>
      <c r="S25" s="122">
        <f t="shared" si="11"/>
        <v>2982.8842696717429</v>
      </c>
      <c r="T25" s="122">
        <f t="shared" si="11"/>
        <v>2451.3086504739313</v>
      </c>
      <c r="U25" s="122">
        <f t="shared" si="11"/>
        <v>2502.1293806374019</v>
      </c>
      <c r="V25" s="122">
        <f t="shared" si="11"/>
        <v>1893.5447763975135</v>
      </c>
      <c r="W25" s="122">
        <f t="shared" ref="W25" si="12">SUM(W26:W27)</f>
        <v>2980.5181031326283</v>
      </c>
      <c r="DA25" s="130" t="s">
        <v>2600</v>
      </c>
    </row>
    <row r="26" spans="1:105" ht="12" customHeight="1" x14ac:dyDescent="0.25">
      <c r="A26" s="97" t="s">
        <v>74</v>
      </c>
      <c r="B26" s="98">
        <v>3137.4141198659017</v>
      </c>
      <c r="C26" s="98">
        <v>3028.5452553261221</v>
      </c>
      <c r="D26" s="98">
        <v>3570.0640882833686</v>
      </c>
      <c r="E26" s="98">
        <v>4597.1301603007832</v>
      </c>
      <c r="F26" s="98">
        <v>3783.4616032316276</v>
      </c>
      <c r="G26" s="98">
        <v>4093.5423557475801</v>
      </c>
      <c r="H26" s="98">
        <v>3084.4520760248502</v>
      </c>
      <c r="I26" s="98">
        <v>3297.6889782140888</v>
      </c>
      <c r="J26" s="98">
        <v>4499.3250716567209</v>
      </c>
      <c r="K26" s="98">
        <v>3136.7674630377242</v>
      </c>
      <c r="L26" s="98">
        <v>3187.3096102794775</v>
      </c>
      <c r="M26" s="98">
        <v>3594.4341106630818</v>
      </c>
      <c r="N26" s="98">
        <v>3376.7880690598863</v>
      </c>
      <c r="O26" s="98">
        <v>2500.3783598360642</v>
      </c>
      <c r="P26" s="98">
        <v>1511.8698682368442</v>
      </c>
      <c r="Q26" s="98">
        <v>3157.8898803577172</v>
      </c>
      <c r="R26" s="98">
        <v>2989.1220907808097</v>
      </c>
      <c r="S26" s="98">
        <v>2982.8842696717429</v>
      </c>
      <c r="T26" s="98">
        <v>2451.3086504739313</v>
      </c>
      <c r="U26" s="98">
        <v>2502.1293806374019</v>
      </c>
      <c r="V26" s="98">
        <v>1893.5447763975135</v>
      </c>
      <c r="W26" s="98">
        <v>2980.5181031326283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79.868660498755688</v>
      </c>
      <c r="C30" s="122">
        <v>72.173671391228183</v>
      </c>
      <c r="D30" s="122">
        <v>91.587212286175273</v>
      </c>
      <c r="E30" s="122">
        <v>81.177229976604309</v>
      </c>
      <c r="F30" s="122">
        <v>73.40404224787369</v>
      </c>
      <c r="G30" s="122">
        <v>76.118193505357326</v>
      </c>
      <c r="H30" s="122">
        <v>59.599518651682551</v>
      </c>
      <c r="I30" s="122">
        <v>56.535944963349962</v>
      </c>
      <c r="J30" s="122">
        <v>59.782498713993313</v>
      </c>
      <c r="K30" s="122">
        <v>50.07314363617548</v>
      </c>
      <c r="L30" s="122">
        <v>44.390328958052081</v>
      </c>
      <c r="M30" s="122">
        <v>51.128445881797312</v>
      </c>
      <c r="N30" s="122">
        <v>42.841917566026709</v>
      </c>
      <c r="O30" s="122">
        <v>32.408255361178114</v>
      </c>
      <c r="P30" s="122">
        <v>24.752243163733631</v>
      </c>
      <c r="Q30" s="122">
        <v>37.082901171336516</v>
      </c>
      <c r="R30" s="122">
        <v>32.146693918207987</v>
      </c>
      <c r="S30" s="122">
        <v>33.839240827154747</v>
      </c>
      <c r="T30" s="122">
        <v>30.482120490091546</v>
      </c>
      <c r="U30" s="122">
        <v>31.27676638034481</v>
      </c>
      <c r="V30" s="122">
        <v>20.261192316813187</v>
      </c>
      <c r="W30" s="122">
        <v>27.911603507815492</v>
      </c>
      <c r="DA30" s="130" t="s">
        <v>2605</v>
      </c>
    </row>
    <row r="31" spans="1:105" ht="12" customHeight="1" x14ac:dyDescent="0.25">
      <c r="A31" s="97" t="s">
        <v>141</v>
      </c>
      <c r="B31" s="98">
        <v>614.89126996441155</v>
      </c>
      <c r="C31" s="98">
        <v>548.25267386429402</v>
      </c>
      <c r="D31" s="98">
        <v>702.48406679262507</v>
      </c>
      <c r="E31" s="98">
        <v>656.2825169165576</v>
      </c>
      <c r="F31" s="98">
        <v>645.15847749651869</v>
      </c>
      <c r="G31" s="98">
        <v>707.25616593471852</v>
      </c>
      <c r="H31" s="98">
        <v>616.18644817477048</v>
      </c>
      <c r="I31" s="98">
        <v>637.75500560230716</v>
      </c>
      <c r="J31" s="98">
        <v>707.21764872289577</v>
      </c>
      <c r="K31" s="98">
        <v>649.92132599925708</v>
      </c>
      <c r="L31" s="98">
        <v>627.05963645848362</v>
      </c>
      <c r="M31" s="98">
        <v>765.59722580037294</v>
      </c>
      <c r="N31" s="98">
        <v>682.09111263870818</v>
      </c>
      <c r="O31" s="98">
        <v>555.81798395802366</v>
      </c>
      <c r="P31" s="98">
        <v>439.82982364758919</v>
      </c>
      <c r="Q31" s="98">
        <v>670.5816479535099</v>
      </c>
      <c r="R31" s="98">
        <v>566.86429105975913</v>
      </c>
      <c r="S31" s="98">
        <v>598.14782470081946</v>
      </c>
      <c r="T31" s="98">
        <v>554.45926063873412</v>
      </c>
      <c r="U31" s="98">
        <v>577.00925108335014</v>
      </c>
      <c r="V31" s="98">
        <v>376.39061111618344</v>
      </c>
      <c r="W31" s="98">
        <v>535.99001111101938</v>
      </c>
      <c r="DA31" s="63" t="s">
        <v>2606</v>
      </c>
    </row>
    <row r="32" spans="1:105" ht="12" customHeight="1" x14ac:dyDescent="0.25">
      <c r="A32" s="97" t="s">
        <v>140</v>
      </c>
      <c r="B32" s="98">
        <v>209.43380006646632</v>
      </c>
      <c r="C32" s="98">
        <v>183.22866208018652</v>
      </c>
      <c r="D32" s="98">
        <v>261.97372395016708</v>
      </c>
      <c r="E32" s="98">
        <v>303.30614820938075</v>
      </c>
      <c r="F32" s="98">
        <v>313.90763006001907</v>
      </c>
      <c r="G32" s="98">
        <v>302.01665333773832</v>
      </c>
      <c r="H32" s="98">
        <v>269.34346133294787</v>
      </c>
      <c r="I32" s="98">
        <v>232.43186816034066</v>
      </c>
      <c r="J32" s="98">
        <v>263.19909200405169</v>
      </c>
      <c r="K32" s="98">
        <v>0</v>
      </c>
      <c r="L32" s="98">
        <v>0</v>
      </c>
      <c r="M32" s="98">
        <v>268.22738349631834</v>
      </c>
      <c r="N32" s="98">
        <v>236.91598212346838</v>
      </c>
      <c r="O32" s="98">
        <v>194.12881221821922</v>
      </c>
      <c r="P32" s="98">
        <v>162.71918591403372</v>
      </c>
      <c r="Q32" s="98">
        <v>253.95884252101411</v>
      </c>
      <c r="R32" s="98">
        <v>220.34518445525089</v>
      </c>
      <c r="S32" s="98">
        <v>242.45890839858077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209.43380006646632</v>
      </c>
      <c r="C33" s="101">
        <v>183.22866208018652</v>
      </c>
      <c r="D33" s="101">
        <v>261.97372395016708</v>
      </c>
      <c r="E33" s="101">
        <v>303.30614820938075</v>
      </c>
      <c r="F33" s="101">
        <v>313.90763006001907</v>
      </c>
      <c r="G33" s="101">
        <v>302.01665333773832</v>
      </c>
      <c r="H33" s="101">
        <v>269.34346133294787</v>
      </c>
      <c r="I33" s="101">
        <v>232.43186816034066</v>
      </c>
      <c r="J33" s="101">
        <v>263.19909200405169</v>
      </c>
      <c r="K33" s="101">
        <v>0</v>
      </c>
      <c r="L33" s="101">
        <v>0</v>
      </c>
      <c r="M33" s="101">
        <v>268.22738349631834</v>
      </c>
      <c r="N33" s="101">
        <v>236.91598212346838</v>
      </c>
      <c r="O33" s="101">
        <v>194.12881221821922</v>
      </c>
      <c r="P33" s="101">
        <v>162.71918591403372</v>
      </c>
      <c r="Q33" s="101">
        <v>253.95884252101411</v>
      </c>
      <c r="R33" s="101">
        <v>220.34518445525089</v>
      </c>
      <c r="S33" s="101">
        <v>242.45890839858077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91.826671877804557</v>
      </c>
      <c r="C39" s="122">
        <v>94.277415768784508</v>
      </c>
      <c r="D39" s="122">
        <v>116.32141422051025</v>
      </c>
      <c r="E39" s="122">
        <v>87.083024348783255</v>
      </c>
      <c r="F39" s="122">
        <v>80.975393279472357</v>
      </c>
      <c r="G39" s="122">
        <v>93.556337529354536</v>
      </c>
      <c r="H39" s="122">
        <v>78.255018645535358</v>
      </c>
      <c r="I39" s="122">
        <v>74.83201241385494</v>
      </c>
      <c r="J39" s="122">
        <v>69.846648035257388</v>
      </c>
      <c r="K39" s="122">
        <v>75.125528361151723</v>
      </c>
      <c r="L39" s="122">
        <v>69.502896266745296</v>
      </c>
      <c r="M39" s="122">
        <v>67.998945268585132</v>
      </c>
      <c r="N39" s="122">
        <v>66.678139703790549</v>
      </c>
      <c r="O39" s="122">
        <v>64.806120665260636</v>
      </c>
      <c r="P39" s="122">
        <v>63.237252391108299</v>
      </c>
      <c r="Q39" s="122">
        <v>59.803099534032491</v>
      </c>
      <c r="R39" s="122">
        <v>57.016154009718683</v>
      </c>
      <c r="S39" s="122">
        <v>55.411908567562861</v>
      </c>
      <c r="T39" s="122">
        <v>53.336386544600181</v>
      </c>
      <c r="U39" s="122">
        <v>51.289459700412365</v>
      </c>
      <c r="V39" s="122">
        <v>69.079807661830429</v>
      </c>
      <c r="W39" s="122">
        <v>61.976362722790057</v>
      </c>
      <c r="DA39" s="130" t="s">
        <v>2614</v>
      </c>
    </row>
    <row r="40" spans="1:105" ht="12" customHeight="1" x14ac:dyDescent="0.25">
      <c r="A40" s="97" t="s">
        <v>50</v>
      </c>
      <c r="B40" s="98">
        <v>215.79328168737055</v>
      </c>
      <c r="C40" s="98">
        <v>225.43364778971142</v>
      </c>
      <c r="D40" s="98">
        <v>287.16897570654419</v>
      </c>
      <c r="E40" s="98">
        <v>224.70508845886508</v>
      </c>
      <c r="F40" s="98">
        <v>218.90272885229746</v>
      </c>
      <c r="G40" s="98">
        <v>257.08624582428791</v>
      </c>
      <c r="H40" s="98">
        <v>222.65739120204637</v>
      </c>
      <c r="I40" s="98">
        <v>212.13210293372231</v>
      </c>
      <c r="J40" s="98">
        <v>192.62459133709456</v>
      </c>
      <c r="K40" s="98">
        <v>188.73794100572997</v>
      </c>
      <c r="L40" s="98">
        <v>168.94224346179115</v>
      </c>
      <c r="M40" s="98">
        <v>162.12246306514012</v>
      </c>
      <c r="N40" s="98">
        <v>160.76250876768751</v>
      </c>
      <c r="O40" s="98">
        <v>161.02539146969036</v>
      </c>
      <c r="P40" s="98">
        <v>162.44763185640534</v>
      </c>
      <c r="Q40" s="98">
        <v>163.13759811349701</v>
      </c>
      <c r="R40" s="98">
        <v>164.02752831483346</v>
      </c>
      <c r="S40" s="98">
        <v>164.63258135775678</v>
      </c>
      <c r="T40" s="98">
        <v>162.98302043317364</v>
      </c>
      <c r="U40" s="98">
        <v>160.41391734887168</v>
      </c>
      <c r="V40" s="98">
        <v>215.81854528243272</v>
      </c>
      <c r="W40" s="98">
        <v>196.18531818753118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4623.5809199251207</v>
      </c>
      <c r="C43" s="117">
        <f t="shared" si="14"/>
        <v>4345.9470286889673</v>
      </c>
      <c r="D43" s="117">
        <f t="shared" si="14"/>
        <v>5214.8343597371522</v>
      </c>
      <c r="E43" s="117">
        <f t="shared" si="14"/>
        <v>5698.4346455049545</v>
      </c>
      <c r="F43" s="117">
        <f t="shared" si="14"/>
        <v>5567.4604377527839</v>
      </c>
      <c r="G43" s="117">
        <f t="shared" si="14"/>
        <v>5345.8784825033936</v>
      </c>
      <c r="H43" s="117">
        <f t="shared" si="14"/>
        <v>5495.0057979981548</v>
      </c>
      <c r="I43" s="117">
        <f t="shared" si="14"/>
        <v>4509.4833327931146</v>
      </c>
      <c r="J43" s="117">
        <f t="shared" si="14"/>
        <v>5090.8867882035684</v>
      </c>
      <c r="K43" s="117">
        <f t="shared" si="14"/>
        <v>4987.4666598586218</v>
      </c>
      <c r="L43" s="117">
        <f t="shared" si="14"/>
        <v>5323.2175114614565</v>
      </c>
      <c r="M43" s="117">
        <f t="shared" si="14"/>
        <v>4595.7439118325956</v>
      </c>
      <c r="N43" s="117">
        <f t="shared" si="14"/>
        <v>4402.9155613266303</v>
      </c>
      <c r="O43" s="117">
        <f t="shared" si="14"/>
        <v>4106.3521801616898</v>
      </c>
      <c r="P43" s="117">
        <f t="shared" si="14"/>
        <v>3659.0459052796286</v>
      </c>
      <c r="Q43" s="117">
        <f t="shared" si="14"/>
        <v>3943.1656305910219</v>
      </c>
      <c r="R43" s="117">
        <f t="shared" ref="R43:V43" si="15">R44+R47+R49+R58</f>
        <v>3922.2725232985658</v>
      </c>
      <c r="S43" s="117">
        <f t="shared" si="15"/>
        <v>3716.6802970819044</v>
      </c>
      <c r="T43" s="117">
        <f t="shared" si="15"/>
        <v>3426.4641169798783</v>
      </c>
      <c r="U43" s="117">
        <f t="shared" si="15"/>
        <v>3415.973333146982</v>
      </c>
      <c r="V43" s="117">
        <f t="shared" si="15"/>
        <v>3896.8173402881912</v>
      </c>
      <c r="W43" s="117">
        <f t="shared" ref="W43" si="16">W44+W47+W49+W58</f>
        <v>3337.2832429829673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4038.7348610854233</v>
      </c>
      <c r="C44" s="122">
        <f t="shared" si="17"/>
        <v>3842.496441258339</v>
      </c>
      <c r="D44" s="122">
        <f t="shared" si="17"/>
        <v>4538.142887868742</v>
      </c>
      <c r="E44" s="122">
        <f t="shared" si="17"/>
        <v>4999.4740293382129</v>
      </c>
      <c r="F44" s="122">
        <f t="shared" si="17"/>
        <v>4854.6321173171737</v>
      </c>
      <c r="G44" s="122">
        <f t="shared" si="17"/>
        <v>4723.7638034509055</v>
      </c>
      <c r="H44" s="122">
        <f t="shared" si="17"/>
        <v>4769.4248584395918</v>
      </c>
      <c r="I44" s="122">
        <f t="shared" si="17"/>
        <v>3938.0778846602211</v>
      </c>
      <c r="J44" s="122">
        <f t="shared" si="17"/>
        <v>4449.2511504120021</v>
      </c>
      <c r="K44" s="122">
        <f t="shared" si="17"/>
        <v>4319.7875612531925</v>
      </c>
      <c r="L44" s="122">
        <f t="shared" si="17"/>
        <v>4643.2062622345775</v>
      </c>
      <c r="M44" s="122">
        <f t="shared" si="17"/>
        <v>3992.7783066614752</v>
      </c>
      <c r="N44" s="122">
        <f t="shared" si="17"/>
        <v>3822.9308822930129</v>
      </c>
      <c r="O44" s="122">
        <f t="shared" si="17"/>
        <v>3569.5594436055544</v>
      </c>
      <c r="P44" s="122">
        <f t="shared" si="17"/>
        <v>3099.77112093817</v>
      </c>
      <c r="Q44" s="122">
        <f t="shared" si="17"/>
        <v>3425.8619422528809</v>
      </c>
      <c r="R44" s="122">
        <f t="shared" ref="R44:V44" si="18">SUM(R45:R46)</f>
        <v>3438.948108240369</v>
      </c>
      <c r="S44" s="122">
        <f t="shared" si="18"/>
        <v>3256.5734167377709</v>
      </c>
      <c r="T44" s="122">
        <f t="shared" si="18"/>
        <v>2971.6633218775446</v>
      </c>
      <c r="U44" s="122">
        <f t="shared" si="18"/>
        <v>2959.8802749902961</v>
      </c>
      <c r="V44" s="122">
        <f t="shared" si="18"/>
        <v>3390.7184217284175</v>
      </c>
      <c r="W44" s="122">
        <f t="shared" ref="W44" si="19">SUM(W45:W46)</f>
        <v>2936.2168413423178</v>
      </c>
      <c r="DA44" s="130" t="s">
        <v>2618</v>
      </c>
    </row>
    <row r="45" spans="1:105" ht="12" customHeight="1" x14ac:dyDescent="0.25">
      <c r="A45" s="97" t="s">
        <v>216</v>
      </c>
      <c r="B45" s="98">
        <v>4038.7348610854233</v>
      </c>
      <c r="C45" s="98">
        <v>3842.496441258339</v>
      </c>
      <c r="D45" s="98">
        <v>4538.142887868742</v>
      </c>
      <c r="E45" s="98">
        <v>4999.4740293382129</v>
      </c>
      <c r="F45" s="98">
        <v>4854.6321173171737</v>
      </c>
      <c r="G45" s="98">
        <v>4723.7638034509055</v>
      </c>
      <c r="H45" s="98">
        <v>4769.4248584395918</v>
      </c>
      <c r="I45" s="98">
        <v>3938.0778846602211</v>
      </c>
      <c r="J45" s="98">
        <v>4449.2511504120021</v>
      </c>
      <c r="K45" s="98">
        <v>4319.7875612531925</v>
      </c>
      <c r="L45" s="98">
        <v>4643.2062622345775</v>
      </c>
      <c r="M45" s="98">
        <v>3992.7783066614752</v>
      </c>
      <c r="N45" s="98">
        <v>3822.9308822930129</v>
      </c>
      <c r="O45" s="98">
        <v>3569.5594436055544</v>
      </c>
      <c r="P45" s="98">
        <v>3099.77112093817</v>
      </c>
      <c r="Q45" s="98">
        <v>3425.8619422528809</v>
      </c>
      <c r="R45" s="98">
        <v>3438.948108240369</v>
      </c>
      <c r="S45" s="98">
        <v>3256.5734167377709</v>
      </c>
      <c r="T45" s="98">
        <v>2971.6633218775446</v>
      </c>
      <c r="U45" s="98">
        <v>2959.8802749902961</v>
      </c>
      <c r="V45" s="98">
        <v>3390.7184217284175</v>
      </c>
      <c r="W45" s="98">
        <v>2936.2168413423178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493.02155481156001</v>
      </c>
      <c r="C49" s="122">
        <v>409.00036945361757</v>
      </c>
      <c r="D49" s="122">
        <v>559.8051697297708</v>
      </c>
      <c r="E49" s="122">
        <v>611.71237240751088</v>
      </c>
      <c r="F49" s="122">
        <v>631.67330123795182</v>
      </c>
      <c r="G49" s="122">
        <v>528.35353511890662</v>
      </c>
      <c r="H49" s="122">
        <v>647.28342842405243</v>
      </c>
      <c r="I49" s="122">
        <v>497.61253521822573</v>
      </c>
      <c r="J49" s="122">
        <v>572.9943641006596</v>
      </c>
      <c r="K49" s="122">
        <v>593.54333471278596</v>
      </c>
      <c r="L49" s="122">
        <v>611.137216188921</v>
      </c>
      <c r="M49" s="122">
        <v>534.9392516853477</v>
      </c>
      <c r="N49" s="122">
        <v>512.78126061264709</v>
      </c>
      <c r="O49" s="122">
        <v>469.97513628336685</v>
      </c>
      <c r="P49" s="122">
        <v>492.96371854795859</v>
      </c>
      <c r="Q49" s="122">
        <v>453.2101573794871</v>
      </c>
      <c r="R49" s="122">
        <v>422.91995417690788</v>
      </c>
      <c r="S49" s="122">
        <v>402.9993854207496</v>
      </c>
      <c r="T49" s="122">
        <v>400.97066790268497</v>
      </c>
      <c r="U49" s="122">
        <v>405.46343405222547</v>
      </c>
      <c r="V49" s="122">
        <v>438.43192865157488</v>
      </c>
      <c r="W49" s="122">
        <v>340.02467203015135</v>
      </c>
      <c r="DA49" s="130" t="s">
        <v>2623</v>
      </c>
    </row>
    <row r="50" spans="1:105" ht="12" customHeight="1" x14ac:dyDescent="0.25">
      <c r="A50" s="97" t="s">
        <v>138</v>
      </c>
      <c r="B50" s="98">
        <v>748.55328934699253</v>
      </c>
      <c r="C50" s="98">
        <v>619.55226421391023</v>
      </c>
      <c r="D50" s="98">
        <v>838.52038623777548</v>
      </c>
      <c r="E50" s="98">
        <v>932.30554201157292</v>
      </c>
      <c r="F50" s="98">
        <v>962.29995853069045</v>
      </c>
      <c r="G50" s="98">
        <v>805.48367233858085</v>
      </c>
      <c r="H50" s="98">
        <v>988.01513844220619</v>
      </c>
      <c r="I50" s="98">
        <v>761.11699663889215</v>
      </c>
      <c r="J50" s="98">
        <v>877.90463534332105</v>
      </c>
      <c r="K50" s="98">
        <v>914.51514901137591</v>
      </c>
      <c r="L50" s="98">
        <v>951.09347167907629</v>
      </c>
      <c r="M50" s="98">
        <v>850.27693748909758</v>
      </c>
      <c r="N50" s="98">
        <v>830.03899760161562</v>
      </c>
      <c r="O50" s="98">
        <v>772.71955166278667</v>
      </c>
      <c r="P50" s="98">
        <v>816.57762805735888</v>
      </c>
      <c r="Q50" s="98">
        <v>764.55885480488996</v>
      </c>
      <c r="R50" s="98">
        <v>726.47411241067289</v>
      </c>
      <c r="S50" s="98">
        <v>700.6155026544717</v>
      </c>
      <c r="T50" s="98">
        <v>691.40457215722483</v>
      </c>
      <c r="U50" s="98">
        <v>691.75809783869011</v>
      </c>
      <c r="V50" s="98">
        <v>720.9505951602838</v>
      </c>
      <c r="W50" s="98">
        <v>570.0117656100573</v>
      </c>
      <c r="DA50" s="63" t="s">
        <v>2624</v>
      </c>
    </row>
    <row r="51" spans="1:105" ht="12" customHeight="1" x14ac:dyDescent="0.25">
      <c r="A51" s="97" t="s">
        <v>137</v>
      </c>
      <c r="B51" s="98">
        <v>254.64485198106567</v>
      </c>
      <c r="C51" s="98">
        <v>206.12110293333555</v>
      </c>
      <c r="D51" s="98">
        <v>312.27722815631353</v>
      </c>
      <c r="E51" s="98">
        <v>429.9903014035815</v>
      </c>
      <c r="F51" s="98">
        <v>467.25333567621806</v>
      </c>
      <c r="G51" s="98">
        <v>343.02607222232677</v>
      </c>
      <c r="H51" s="98">
        <v>432.00101405663526</v>
      </c>
      <c r="I51" s="98">
        <v>275.88704057369716</v>
      </c>
      <c r="J51" s="98">
        <v>324.38948764829229</v>
      </c>
      <c r="K51" s="98">
        <v>325.61766370672694</v>
      </c>
      <c r="L51" s="98">
        <v>328.09592059479803</v>
      </c>
      <c r="M51" s="98">
        <v>301.89272838121599</v>
      </c>
      <c r="N51" s="98">
        <v>290.72546951596024</v>
      </c>
      <c r="O51" s="98">
        <v>272.63882328018877</v>
      </c>
      <c r="P51" s="98">
        <v>301.96810298827285</v>
      </c>
      <c r="Q51" s="98">
        <v>282.81492876829503</v>
      </c>
      <c r="R51" s="98">
        <v>267.6892472496192</v>
      </c>
      <c r="S51" s="98">
        <v>264.72070139510123</v>
      </c>
      <c r="T51" s="98">
        <v>261.75568947061737</v>
      </c>
      <c r="U51" s="98">
        <v>245.60403565169705</v>
      </c>
      <c r="V51" s="98">
        <v>254.14980926151017</v>
      </c>
      <c r="W51" s="98">
        <v>211.52758354185593</v>
      </c>
      <c r="DA51" s="63" t="s">
        <v>2625</v>
      </c>
    </row>
    <row r="52" spans="1:105" ht="12" customHeight="1" x14ac:dyDescent="0.25">
      <c r="A52" s="100" t="s">
        <v>216</v>
      </c>
      <c r="B52" s="101">
        <v>254.64485198106567</v>
      </c>
      <c r="C52" s="101">
        <v>206.12110293333555</v>
      </c>
      <c r="D52" s="101">
        <v>312.27722815631353</v>
      </c>
      <c r="E52" s="101">
        <v>429.9903014035815</v>
      </c>
      <c r="F52" s="101">
        <v>467.25333567621806</v>
      </c>
      <c r="G52" s="101">
        <v>343.02607222232677</v>
      </c>
      <c r="H52" s="101">
        <v>432.00101405663526</v>
      </c>
      <c r="I52" s="101">
        <v>275.88704057369716</v>
      </c>
      <c r="J52" s="101">
        <v>324.38948764829229</v>
      </c>
      <c r="K52" s="101">
        <v>325.61766370672694</v>
      </c>
      <c r="L52" s="101">
        <v>328.09592059479803</v>
      </c>
      <c r="M52" s="101">
        <v>301.89272838121599</v>
      </c>
      <c r="N52" s="101">
        <v>290.72546951596024</v>
      </c>
      <c r="O52" s="101">
        <v>272.63882328018877</v>
      </c>
      <c r="P52" s="101">
        <v>301.96810298827285</v>
      </c>
      <c r="Q52" s="101">
        <v>282.81492876829503</v>
      </c>
      <c r="R52" s="101">
        <v>267.6892472496192</v>
      </c>
      <c r="S52" s="101">
        <v>264.72070139510123</v>
      </c>
      <c r="T52" s="101">
        <v>261.75568947061737</v>
      </c>
      <c r="U52" s="101">
        <v>245.60403565169705</v>
      </c>
      <c r="V52" s="101">
        <v>254.14980926151017</v>
      </c>
      <c r="W52" s="101">
        <v>211.52758354185593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91.824504028136815</v>
      </c>
      <c r="C58" s="122">
        <v>94.450217977010269</v>
      </c>
      <c r="D58" s="122">
        <v>116.88630213863971</v>
      </c>
      <c r="E58" s="122">
        <v>87.248243759230334</v>
      </c>
      <c r="F58" s="122">
        <v>81.155019197658135</v>
      </c>
      <c r="G58" s="122">
        <v>93.761143933581451</v>
      </c>
      <c r="H58" s="122">
        <v>78.29751113451006</v>
      </c>
      <c r="I58" s="122">
        <v>73.792912914667937</v>
      </c>
      <c r="J58" s="122">
        <v>68.641273690907298</v>
      </c>
      <c r="K58" s="122">
        <v>74.135763892643155</v>
      </c>
      <c r="L58" s="122">
        <v>68.87403303795783</v>
      </c>
      <c r="M58" s="122">
        <v>68.026353485772461</v>
      </c>
      <c r="N58" s="122">
        <v>67.203418420970749</v>
      </c>
      <c r="O58" s="122">
        <v>66.81760027276836</v>
      </c>
      <c r="P58" s="122">
        <v>66.311065793500077</v>
      </c>
      <c r="Q58" s="122">
        <v>64.09353095865383</v>
      </c>
      <c r="R58" s="122">
        <v>60.404460881288593</v>
      </c>
      <c r="S58" s="122">
        <v>57.107494923383982</v>
      </c>
      <c r="T58" s="122">
        <v>53.830127199648729</v>
      </c>
      <c r="U58" s="122">
        <v>50.629624104460824</v>
      </c>
      <c r="V58" s="122">
        <v>67.666989908199156</v>
      </c>
      <c r="W58" s="122">
        <v>61.041729610498344</v>
      </c>
      <c r="DA58" s="130" t="s">
        <v>2632</v>
      </c>
    </row>
    <row r="59" spans="1:105" ht="12" customHeight="1" x14ac:dyDescent="0.25">
      <c r="A59" s="97" t="s">
        <v>50</v>
      </c>
      <c r="B59" s="98">
        <v>215.79328168737058</v>
      </c>
      <c r="C59" s="98">
        <v>225.47232160819308</v>
      </c>
      <c r="D59" s="98">
        <v>287.25653818965168</v>
      </c>
      <c r="E59" s="98">
        <v>224.7545734945617</v>
      </c>
      <c r="F59" s="98">
        <v>218.94980530705752</v>
      </c>
      <c r="G59" s="98">
        <v>257.10824723155019</v>
      </c>
      <c r="H59" s="98">
        <v>222.63542079608553</v>
      </c>
      <c r="I59" s="98">
        <v>212.14726398534447</v>
      </c>
      <c r="J59" s="98">
        <v>192.6467080781733</v>
      </c>
      <c r="K59" s="98">
        <v>188.75390679858893</v>
      </c>
      <c r="L59" s="98">
        <v>168.94998001998232</v>
      </c>
      <c r="M59" s="98">
        <v>162.13303793808234</v>
      </c>
      <c r="N59" s="98">
        <v>160.76770833557629</v>
      </c>
      <c r="O59" s="98">
        <v>161.0290566494713</v>
      </c>
      <c r="P59" s="98">
        <v>162.45392688809409</v>
      </c>
      <c r="Q59" s="98">
        <v>163.15023300331745</v>
      </c>
      <c r="R59" s="98">
        <v>164.04462748958042</v>
      </c>
      <c r="S59" s="98">
        <v>164.60183471452686</v>
      </c>
      <c r="T59" s="98">
        <v>162.87319074985899</v>
      </c>
      <c r="U59" s="98">
        <v>160.21729358436434</v>
      </c>
      <c r="V59" s="98">
        <v>215.46810602872696</v>
      </c>
      <c r="W59" s="98">
        <v>196.04114139572758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3591.6531405756641</v>
      </c>
      <c r="C62" s="117">
        <f t="shared" si="21"/>
        <v>3645.789196377048</v>
      </c>
      <c r="D62" s="117">
        <f t="shared" si="21"/>
        <v>3498.1524249422641</v>
      </c>
      <c r="E62" s="117">
        <f t="shared" si="21"/>
        <v>3920.9747460087087</v>
      </c>
      <c r="F62" s="117">
        <f t="shared" si="21"/>
        <v>4026.3439543912427</v>
      </c>
      <c r="G62" s="117">
        <f t="shared" si="21"/>
        <v>3914.4105402112109</v>
      </c>
      <c r="H62" s="117">
        <f t="shared" si="21"/>
        <v>3606.9028206982698</v>
      </c>
      <c r="I62" s="117">
        <f t="shared" si="21"/>
        <v>3214.9740034662059</v>
      </c>
      <c r="J62" s="117">
        <f t="shared" si="21"/>
        <v>3560.197104198468</v>
      </c>
      <c r="K62" s="117">
        <f t="shared" si="21"/>
        <v>3408.6484045755556</v>
      </c>
      <c r="L62" s="117">
        <f t="shared" si="21"/>
        <v>3389.923848204086</v>
      </c>
      <c r="M62" s="117">
        <f t="shared" si="21"/>
        <v>3198.3901107490287</v>
      </c>
      <c r="N62" s="117">
        <f t="shared" si="21"/>
        <v>3198.6367492069389</v>
      </c>
      <c r="O62" s="117">
        <f t="shared" si="21"/>
        <v>3114.5136538550692</v>
      </c>
      <c r="P62" s="117">
        <f t="shared" si="21"/>
        <v>2426.5826771653542</v>
      </c>
      <c r="Q62" s="117">
        <f t="shared" si="21"/>
        <v>2735.9477256610289</v>
      </c>
      <c r="R62" s="117">
        <f t="shared" ref="R62:V62" si="22">R63+R66+R68+R77</f>
        <v>2853.7060483402201</v>
      </c>
      <c r="S62" s="117">
        <f t="shared" si="22"/>
        <v>2786.5750493273549</v>
      </c>
      <c r="T62" s="117">
        <f t="shared" si="22"/>
        <v>2531.8121587563778</v>
      </c>
      <c r="U62" s="117">
        <f t="shared" si="22"/>
        <v>2413.061311599623</v>
      </c>
      <c r="V62" s="117">
        <f t="shared" si="22"/>
        <v>2453.4361527581354</v>
      </c>
      <c r="W62" s="117">
        <f t="shared" ref="W62" si="23">W63+W66+W68+W77</f>
        <v>2643.854151068047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2857.383311060396</v>
      </c>
      <c r="C63" s="122">
        <f t="shared" si="24"/>
        <v>2955.4097461304177</v>
      </c>
      <c r="D63" s="122">
        <f t="shared" si="24"/>
        <v>2764.7842037437699</v>
      </c>
      <c r="E63" s="122">
        <f t="shared" si="24"/>
        <v>3086.9833663926265</v>
      </c>
      <c r="F63" s="122">
        <f t="shared" si="24"/>
        <v>3146.8865675439474</v>
      </c>
      <c r="G63" s="122">
        <f t="shared" si="24"/>
        <v>3139.2785211980913</v>
      </c>
      <c r="H63" s="122">
        <f t="shared" si="24"/>
        <v>2797.7940784107013</v>
      </c>
      <c r="I63" s="122">
        <f t="shared" si="24"/>
        <v>2523.2229207574542</v>
      </c>
      <c r="J63" s="122">
        <f t="shared" si="24"/>
        <v>2786.7507108879195</v>
      </c>
      <c r="K63" s="122">
        <f t="shared" si="24"/>
        <v>2665.4705786687191</v>
      </c>
      <c r="L63" s="122">
        <f t="shared" si="24"/>
        <v>2687.3637619742744</v>
      </c>
      <c r="M63" s="122">
        <f t="shared" si="24"/>
        <v>2504.832539462931</v>
      </c>
      <c r="N63" s="122">
        <f t="shared" si="24"/>
        <v>2494.7877022469547</v>
      </c>
      <c r="O63" s="122">
        <f t="shared" si="24"/>
        <v>2434.0794711252538</v>
      </c>
      <c r="P63" s="122">
        <f t="shared" si="24"/>
        <v>1821.142968934482</v>
      </c>
      <c r="Q63" s="122">
        <f t="shared" si="24"/>
        <v>2123.5380126860855</v>
      </c>
      <c r="R63" s="122">
        <f t="shared" ref="R63:V63" si="25">SUM(R64:R65)</f>
        <v>2244.0710614398231</v>
      </c>
      <c r="S63" s="122">
        <f t="shared" si="25"/>
        <v>2190.755304445825</v>
      </c>
      <c r="T63" s="122">
        <f t="shared" si="25"/>
        <v>1969.5687352714851</v>
      </c>
      <c r="U63" s="122">
        <f t="shared" si="25"/>
        <v>1878.8263221566187</v>
      </c>
      <c r="V63" s="122">
        <f t="shared" si="25"/>
        <v>1913.6531319343865</v>
      </c>
      <c r="W63" s="122">
        <f t="shared" ref="W63" si="26">SUM(W64:W65)</f>
        <v>2113.2017834140884</v>
      </c>
      <c r="DA63" s="130" t="s">
        <v>2636</v>
      </c>
    </row>
    <row r="64" spans="1:105" ht="12" customHeight="1" x14ac:dyDescent="0.25">
      <c r="A64" s="97" t="s">
        <v>217</v>
      </c>
      <c r="B64" s="98">
        <v>2857.383311060396</v>
      </c>
      <c r="C64" s="98">
        <v>2955.4097461304177</v>
      </c>
      <c r="D64" s="98">
        <v>2764.7842037437699</v>
      </c>
      <c r="E64" s="98">
        <v>3086.9833663926265</v>
      </c>
      <c r="F64" s="98">
        <v>3146.8865675439474</v>
      </c>
      <c r="G64" s="98">
        <v>3139.2785211980913</v>
      </c>
      <c r="H64" s="98">
        <v>2797.7940784107013</v>
      </c>
      <c r="I64" s="98">
        <v>2523.2229207574542</v>
      </c>
      <c r="J64" s="98">
        <v>2786.7507108879195</v>
      </c>
      <c r="K64" s="98">
        <v>2665.4705786687191</v>
      </c>
      <c r="L64" s="98">
        <v>2687.3637619742744</v>
      </c>
      <c r="M64" s="98">
        <v>2504.832539462931</v>
      </c>
      <c r="N64" s="98">
        <v>2494.7877022469547</v>
      </c>
      <c r="O64" s="98">
        <v>2434.0794711252538</v>
      </c>
      <c r="P64" s="98">
        <v>1821.142968934482</v>
      </c>
      <c r="Q64" s="98">
        <v>2123.5380126860855</v>
      </c>
      <c r="R64" s="98">
        <v>2244.0710614398231</v>
      </c>
      <c r="S64" s="98">
        <v>2190.755304445825</v>
      </c>
      <c r="T64" s="98">
        <v>1969.5687352714851</v>
      </c>
      <c r="U64" s="98">
        <v>1878.8263221566187</v>
      </c>
      <c r="V64" s="98">
        <v>1913.6531319343865</v>
      </c>
      <c r="W64" s="98">
        <v>2113.2017834140884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559.01076034464847</v>
      </c>
      <c r="C68" s="122">
        <v>504.31600253494173</v>
      </c>
      <c r="D68" s="122">
        <v>545.77999726998439</v>
      </c>
      <c r="E68" s="122">
        <v>605.49645442931774</v>
      </c>
      <c r="F68" s="122">
        <v>657.63222087035467</v>
      </c>
      <c r="G68" s="122">
        <v>565.74811680162611</v>
      </c>
      <c r="H68" s="122">
        <v>613.4043087587221</v>
      </c>
      <c r="I68" s="122">
        <v>516.40041056546136</v>
      </c>
      <c r="J68" s="122">
        <v>580.37941516443527</v>
      </c>
      <c r="K68" s="122">
        <v>588.54516170770671</v>
      </c>
      <c r="L68" s="122">
        <v>562.70775195789258</v>
      </c>
      <c r="M68" s="122">
        <v>553.84091627490875</v>
      </c>
      <c r="N68" s="122">
        <v>559.0478249874194</v>
      </c>
      <c r="O68" s="122">
        <v>538.6027410369843</v>
      </c>
      <c r="P68" s="122">
        <v>476.41992676047374</v>
      </c>
      <c r="Q68" s="122">
        <v>479.81745008632691</v>
      </c>
      <c r="R68" s="122">
        <v>487.43112623521699</v>
      </c>
      <c r="S68" s="122">
        <v>484.04349973952623</v>
      </c>
      <c r="T68" s="122">
        <v>456.92531418200247</v>
      </c>
      <c r="U68" s="122">
        <v>432.65302466637985</v>
      </c>
      <c r="V68" s="122">
        <v>401.48096446426723</v>
      </c>
      <c r="W68" s="122">
        <v>405.00042975481762</v>
      </c>
      <c r="DA68" s="130" t="s">
        <v>2641</v>
      </c>
    </row>
    <row r="69" spans="1:105" ht="12" customHeight="1" x14ac:dyDescent="0.25">
      <c r="A69" s="97" t="s">
        <v>134</v>
      </c>
      <c r="B69" s="98">
        <v>581.6092949125682</v>
      </c>
      <c r="C69" s="98">
        <v>524.75417981732051</v>
      </c>
      <c r="D69" s="98">
        <v>567.06258835185383</v>
      </c>
      <c r="E69" s="98">
        <v>628.32030163790364</v>
      </c>
      <c r="F69" s="98">
        <v>682.21309855986976</v>
      </c>
      <c r="G69" s="98">
        <v>586.93690321684301</v>
      </c>
      <c r="H69" s="98">
        <v>636.48263616431404</v>
      </c>
      <c r="I69" s="98">
        <v>536.27902723064904</v>
      </c>
      <c r="J69" s="98">
        <v>603.02022263001504</v>
      </c>
      <c r="K69" s="98">
        <v>611.87183185582228</v>
      </c>
      <c r="L69" s="98">
        <v>584.70024436742767</v>
      </c>
      <c r="M69" s="98">
        <v>574.76890980026326</v>
      </c>
      <c r="N69" s="98">
        <v>579.85394955446009</v>
      </c>
      <c r="O69" s="98">
        <v>559.95004993565465</v>
      </c>
      <c r="P69" s="98">
        <v>497.60130197171861</v>
      </c>
      <c r="Q69" s="98">
        <v>503.08164453228216</v>
      </c>
      <c r="R69" s="98">
        <v>512.23157458654214</v>
      </c>
      <c r="S69" s="98">
        <v>510.21991591575005</v>
      </c>
      <c r="T69" s="98">
        <v>483.80462058876287</v>
      </c>
      <c r="U69" s="98">
        <v>460.00202913937687</v>
      </c>
      <c r="V69" s="98">
        <v>427.31266176111484</v>
      </c>
      <c r="W69" s="98">
        <v>430.1057885590082</v>
      </c>
      <c r="DA69" s="63" t="s">
        <v>2642</v>
      </c>
    </row>
    <row r="70" spans="1:105" ht="12" customHeight="1" x14ac:dyDescent="0.25">
      <c r="A70" s="97" t="s">
        <v>133</v>
      </c>
      <c r="B70" s="98">
        <v>198.0505533987733</v>
      </c>
      <c r="C70" s="98">
        <v>174.80554149675811</v>
      </c>
      <c r="D70" s="98">
        <v>211.52292556377793</v>
      </c>
      <c r="E70" s="98">
        <v>290.22955501656509</v>
      </c>
      <c r="F70" s="98">
        <v>330.91942616686856</v>
      </c>
      <c r="G70" s="98">
        <v>250.05207245042092</v>
      </c>
      <c r="H70" s="98">
        <v>279.00846164617479</v>
      </c>
      <c r="I70" s="98">
        <v>195.32663844079678</v>
      </c>
      <c r="J70" s="98">
        <v>222.35870307344982</v>
      </c>
      <c r="K70" s="98">
        <v>216.46976277553225</v>
      </c>
      <c r="L70" s="98">
        <v>200.26505466375588</v>
      </c>
      <c r="M70" s="98">
        <v>201.76454884777064</v>
      </c>
      <c r="N70" s="98">
        <v>199.71672063683425</v>
      </c>
      <c r="O70" s="98">
        <v>192.96198945676105</v>
      </c>
      <c r="P70" s="98">
        <v>180.11679712300588</v>
      </c>
      <c r="Q70" s="98">
        <v>182.3628604191793</v>
      </c>
      <c r="R70" s="98">
        <v>182.64783677086868</v>
      </c>
      <c r="S70" s="98">
        <v>183.55883497017203</v>
      </c>
      <c r="T70" s="98">
        <v>177.40371959319901</v>
      </c>
      <c r="U70" s="98">
        <v>160.96074075141789</v>
      </c>
      <c r="V70" s="98">
        <v>151.58976308215594</v>
      </c>
      <c r="W70" s="98">
        <v>160.15713997879354</v>
      </c>
      <c r="DA70" s="63" t="s">
        <v>2643</v>
      </c>
    </row>
    <row r="71" spans="1:105" ht="12" customHeight="1" x14ac:dyDescent="0.25">
      <c r="A71" s="100" t="s">
        <v>217</v>
      </c>
      <c r="B71" s="101">
        <v>198.0505533987733</v>
      </c>
      <c r="C71" s="101">
        <v>174.80554149675811</v>
      </c>
      <c r="D71" s="101">
        <v>211.52292556377793</v>
      </c>
      <c r="E71" s="101">
        <v>290.22955501656509</v>
      </c>
      <c r="F71" s="101">
        <v>330.91942616686856</v>
      </c>
      <c r="G71" s="101">
        <v>250.05207245042092</v>
      </c>
      <c r="H71" s="101">
        <v>279.00846164617479</v>
      </c>
      <c r="I71" s="101">
        <v>195.32663844079678</v>
      </c>
      <c r="J71" s="101">
        <v>222.35870307344982</v>
      </c>
      <c r="K71" s="101">
        <v>216.46976277553225</v>
      </c>
      <c r="L71" s="101">
        <v>200.26505466375588</v>
      </c>
      <c r="M71" s="101">
        <v>201.76454884777064</v>
      </c>
      <c r="N71" s="101">
        <v>199.71672063683425</v>
      </c>
      <c r="O71" s="101">
        <v>192.96198945676105</v>
      </c>
      <c r="P71" s="101">
        <v>180.11679712300588</v>
      </c>
      <c r="Q71" s="101">
        <v>182.3628604191793</v>
      </c>
      <c r="R71" s="101">
        <v>182.64783677086868</v>
      </c>
      <c r="S71" s="101">
        <v>183.55883497017203</v>
      </c>
      <c r="T71" s="101">
        <v>177.40371959319901</v>
      </c>
      <c r="U71" s="101">
        <v>160.96074075141789</v>
      </c>
      <c r="V71" s="101">
        <v>151.58976308215594</v>
      </c>
      <c r="W71" s="101">
        <v>160.15713997879354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175.2590691706196</v>
      </c>
      <c r="C77" s="122">
        <v>186.06344771168855</v>
      </c>
      <c r="D77" s="122">
        <v>187.58822392850951</v>
      </c>
      <c r="E77" s="122">
        <v>228.49492518676439</v>
      </c>
      <c r="F77" s="122">
        <v>221.8251659769407</v>
      </c>
      <c r="G77" s="122">
        <v>209.38390221149368</v>
      </c>
      <c r="H77" s="122">
        <v>195.70443352884649</v>
      </c>
      <c r="I77" s="122">
        <v>175.35067214329052</v>
      </c>
      <c r="J77" s="122">
        <v>193.06697814611351</v>
      </c>
      <c r="K77" s="122">
        <v>154.63266419912944</v>
      </c>
      <c r="L77" s="122">
        <v>139.85233427191906</v>
      </c>
      <c r="M77" s="122">
        <v>139.71665501118926</v>
      </c>
      <c r="N77" s="122">
        <v>144.80122197256486</v>
      </c>
      <c r="O77" s="122">
        <v>141.83144169283088</v>
      </c>
      <c r="P77" s="122">
        <v>129.01978147039856</v>
      </c>
      <c r="Q77" s="122">
        <v>132.59226288861646</v>
      </c>
      <c r="R77" s="122">
        <v>122.20386066518017</v>
      </c>
      <c r="S77" s="122">
        <v>111.77624514200357</v>
      </c>
      <c r="T77" s="122">
        <v>105.31810930289026</v>
      </c>
      <c r="U77" s="122">
        <v>101.58196477662423</v>
      </c>
      <c r="V77" s="122">
        <v>138.30205635948192</v>
      </c>
      <c r="W77" s="122">
        <v>125.65193789914103</v>
      </c>
      <c r="DA77" s="130" t="s">
        <v>2650</v>
      </c>
    </row>
    <row r="78" spans="1:105" ht="12" customHeight="1" x14ac:dyDescent="0.25">
      <c r="A78" s="97" t="s">
        <v>192</v>
      </c>
      <c r="B78" s="98">
        <v>182.14147993619488</v>
      </c>
      <c r="C78" s="98">
        <v>193.26915731789035</v>
      </c>
      <c r="D78" s="98">
        <v>193.65551736101506</v>
      </c>
      <c r="E78" s="98">
        <v>234.89516499942408</v>
      </c>
      <c r="F78" s="98">
        <v>227.5883058975387</v>
      </c>
      <c r="G78" s="98">
        <v>214.77434274581614</v>
      </c>
      <c r="H78" s="98">
        <v>200.89556759855739</v>
      </c>
      <c r="I78" s="98">
        <v>180.39344413909089</v>
      </c>
      <c r="J78" s="98">
        <v>198.93687939964727</v>
      </c>
      <c r="K78" s="98">
        <v>159.54222672872416</v>
      </c>
      <c r="L78" s="98">
        <v>144.32741846155716</v>
      </c>
      <c r="M78" s="98">
        <v>144.22582573932189</v>
      </c>
      <c r="N78" s="98">
        <v>149.56490028249547</v>
      </c>
      <c r="O78" s="98">
        <v>147.40109693903196</v>
      </c>
      <c r="P78" s="98">
        <v>137.4213603517459</v>
      </c>
      <c r="Q78" s="98">
        <v>148.29494464147697</v>
      </c>
      <c r="R78" s="98">
        <v>148.36217891144258</v>
      </c>
      <c r="S78" s="98">
        <v>147.00076273852036</v>
      </c>
      <c r="T78" s="98">
        <v>145.21114013583545</v>
      </c>
      <c r="U78" s="98">
        <v>142.66821561591919</v>
      </c>
      <c r="V78" s="98">
        <v>191.43325255678292</v>
      </c>
      <c r="W78" s="98">
        <v>173.84334007312191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104.0882140948051</v>
      </c>
      <c r="C81" s="117">
        <f t="shared" si="28"/>
        <v>103.27196537449871</v>
      </c>
      <c r="D81" s="117">
        <f t="shared" si="28"/>
        <v>127.49249935637218</v>
      </c>
      <c r="E81" s="117">
        <f t="shared" si="28"/>
        <v>99.169888566508433</v>
      </c>
      <c r="F81" s="117">
        <f t="shared" si="28"/>
        <v>90.376160426526582</v>
      </c>
      <c r="G81" s="117">
        <f t="shared" si="28"/>
        <v>99.962326541854637</v>
      </c>
      <c r="H81" s="117">
        <f t="shared" si="28"/>
        <v>81.527434542725857</v>
      </c>
      <c r="I81" s="117">
        <f t="shared" si="28"/>
        <v>78.371367382041413</v>
      </c>
      <c r="J81" s="117">
        <f t="shared" si="28"/>
        <v>74.771649769380417</v>
      </c>
      <c r="K81" s="117">
        <f t="shared" si="28"/>
        <v>76.308087860534144</v>
      </c>
      <c r="L81" s="117">
        <f t="shared" si="28"/>
        <v>70.710804066608574</v>
      </c>
      <c r="M81" s="117">
        <f t="shared" si="28"/>
        <v>71.895335610586955</v>
      </c>
      <c r="N81" s="117">
        <f t="shared" si="28"/>
        <v>66.241123110741682</v>
      </c>
      <c r="O81" s="117">
        <f t="shared" si="28"/>
        <v>60.827592336552044</v>
      </c>
      <c r="P81" s="117">
        <f t="shared" si="28"/>
        <v>57.179118738141163</v>
      </c>
      <c r="Q81" s="117">
        <f t="shared" si="28"/>
        <v>60.536055747908705</v>
      </c>
      <c r="R81" s="117">
        <f t="shared" ref="R81:V81" si="29">R82+R85+R87+R100</f>
        <v>58.165433750657229</v>
      </c>
      <c r="S81" s="117">
        <f t="shared" si="29"/>
        <v>58.060029717709696</v>
      </c>
      <c r="T81" s="117">
        <f t="shared" si="29"/>
        <v>55.718696177807296</v>
      </c>
      <c r="U81" s="117">
        <f t="shared" si="29"/>
        <v>53.591281657779135</v>
      </c>
      <c r="V81" s="117">
        <f t="shared" si="29"/>
        <v>62.198556735838743</v>
      </c>
      <c r="W81" s="117">
        <f t="shared" ref="W81" si="30">W82+W85+W87+W100</f>
        <v>59.106969752382803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32.756326147012544</v>
      </c>
      <c r="C87" s="122">
        <v>29.794683784508869</v>
      </c>
      <c r="D87" s="122">
        <v>37.264662765108042</v>
      </c>
      <c r="E87" s="122">
        <v>32.152429454442021</v>
      </c>
      <c r="F87" s="122">
        <v>28.507721992166303</v>
      </c>
      <c r="G87" s="122">
        <v>27.486880411977079</v>
      </c>
      <c r="H87" s="122">
        <v>20.393490307306894</v>
      </c>
      <c r="I87" s="122">
        <v>19.373416594648184</v>
      </c>
      <c r="J87" s="122">
        <v>20.445754931831122</v>
      </c>
      <c r="K87" s="122">
        <v>17.899898260334442</v>
      </c>
      <c r="L87" s="122">
        <v>16.66709777365255</v>
      </c>
      <c r="M87" s="122">
        <v>19.120109010228951</v>
      </c>
      <c r="N87" s="122">
        <v>15.39799912840328</v>
      </c>
      <c r="O87" s="122">
        <v>11.350966033181475</v>
      </c>
      <c r="P87" s="122">
        <v>8.6282645385481924</v>
      </c>
      <c r="Q87" s="122">
        <v>13.583504169432267</v>
      </c>
      <c r="R87" s="122">
        <v>12.237327895486057</v>
      </c>
      <c r="S87" s="122">
        <v>13.050664716482956</v>
      </c>
      <c r="T87" s="122">
        <v>12.251352786714806</v>
      </c>
      <c r="U87" s="122">
        <v>12.327201946677757</v>
      </c>
      <c r="V87" s="122">
        <v>7.4690801834786829</v>
      </c>
      <c r="W87" s="122">
        <v>10.242104817204025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614.89126996441144</v>
      </c>
      <c r="C92" s="101">
        <v>548.28989731082925</v>
      </c>
      <c r="D92" s="101">
        <v>702.88029583933076</v>
      </c>
      <c r="E92" s="101">
        <v>657.23475652215245</v>
      </c>
      <c r="F92" s="101">
        <v>645.77688421430912</v>
      </c>
      <c r="G92" s="101">
        <v>705.44072895829947</v>
      </c>
      <c r="H92" s="101">
        <v>612.71597903779264</v>
      </c>
      <c r="I92" s="101">
        <v>633.68657668407195</v>
      </c>
      <c r="J92" s="101">
        <v>703.80930218376272</v>
      </c>
      <c r="K92" s="101">
        <v>646.78018616086945</v>
      </c>
      <c r="L92" s="101">
        <v>624.44963313403662</v>
      </c>
      <c r="M92" s="101">
        <v>764.32786914693304</v>
      </c>
      <c r="N92" s="101">
        <v>679.29131130443557</v>
      </c>
      <c r="O92" s="101">
        <v>551.27738118815023</v>
      </c>
      <c r="P92" s="101">
        <v>431.82573513248821</v>
      </c>
      <c r="Q92" s="101">
        <v>658.92677559738172</v>
      </c>
      <c r="R92" s="101">
        <v>565.31168370522425</v>
      </c>
      <c r="S92" s="101">
        <v>600.7495577645908</v>
      </c>
      <c r="T92" s="101">
        <v>557.94439627706117</v>
      </c>
      <c r="U92" s="101">
        <v>577.16764213987335</v>
      </c>
      <c r="V92" s="101">
        <v>372.67802756830417</v>
      </c>
      <c r="W92" s="101">
        <v>527.82364854794832</v>
      </c>
      <c r="DA92" s="131" t="s">
        <v>2664</v>
      </c>
    </row>
    <row r="93" spans="1:105" ht="12" customHeight="1" x14ac:dyDescent="0.25">
      <c r="A93" s="107" t="s">
        <v>123</v>
      </c>
      <c r="B93" s="104">
        <v>209.43380006646632</v>
      </c>
      <c r="C93" s="104">
        <v>182.45500445743031</v>
      </c>
      <c r="D93" s="104">
        <v>262.29783426301833</v>
      </c>
      <c r="E93" s="104">
        <v>303.83715246195766</v>
      </c>
      <c r="F93" s="104">
        <v>314.53788343893586</v>
      </c>
      <c r="G93" s="104">
        <v>300.80448307004917</v>
      </c>
      <c r="H93" s="104">
        <v>269.19447415339221</v>
      </c>
      <c r="I93" s="104">
        <v>230.11811729803657</v>
      </c>
      <c r="J93" s="104">
        <v>259.73023935138252</v>
      </c>
      <c r="K93" s="104">
        <v>230.48447850286828</v>
      </c>
      <c r="L93" s="104">
        <v>214.94888324307021</v>
      </c>
      <c r="M93" s="104">
        <v>270.84326318151017</v>
      </c>
      <c r="N93" s="104">
        <v>237.57022344381892</v>
      </c>
      <c r="O93" s="104">
        <v>193.97552208211485</v>
      </c>
      <c r="P93" s="104">
        <v>162.2631761457794</v>
      </c>
      <c r="Q93" s="104">
        <v>239.48444105238462</v>
      </c>
      <c r="R93" s="104">
        <v>201.37847066844111</v>
      </c>
      <c r="S93" s="104">
        <v>212.35495727771789</v>
      </c>
      <c r="T93" s="104">
        <v>198.41654753106914</v>
      </c>
      <c r="U93" s="104">
        <v>193.15737012335731</v>
      </c>
      <c r="V93" s="104">
        <v>126.83820496311814</v>
      </c>
      <c r="W93" s="104">
        <v>191.09504155719301</v>
      </c>
      <c r="DA93" s="132" t="s">
        <v>2665</v>
      </c>
    </row>
    <row r="94" spans="1:105" ht="12" customHeight="1" x14ac:dyDescent="0.25">
      <c r="A94" s="108" t="s">
        <v>50</v>
      </c>
      <c r="B94" s="98">
        <v>209.43380006646632</v>
      </c>
      <c r="C94" s="98">
        <v>182.45500445743031</v>
      </c>
      <c r="D94" s="98">
        <v>262.29783426301833</v>
      </c>
      <c r="E94" s="98">
        <v>303.83715246195766</v>
      </c>
      <c r="F94" s="98">
        <v>314.53788343893586</v>
      </c>
      <c r="G94" s="98">
        <v>300.80448307004917</v>
      </c>
      <c r="H94" s="98">
        <v>269.19447415339221</v>
      </c>
      <c r="I94" s="98">
        <v>230.11811729803657</v>
      </c>
      <c r="J94" s="98">
        <v>259.73023935138252</v>
      </c>
      <c r="K94" s="98">
        <v>230.48447850286828</v>
      </c>
      <c r="L94" s="98">
        <v>214.94888324307021</v>
      </c>
      <c r="M94" s="98">
        <v>270.84326318151017</v>
      </c>
      <c r="N94" s="98">
        <v>237.57022344381892</v>
      </c>
      <c r="O94" s="98">
        <v>193.97552208211485</v>
      </c>
      <c r="P94" s="98">
        <v>162.2631761457794</v>
      </c>
      <c r="Q94" s="98">
        <v>239.48444105238462</v>
      </c>
      <c r="R94" s="98">
        <v>201.37847066844111</v>
      </c>
      <c r="S94" s="98">
        <v>212.35495727771789</v>
      </c>
      <c r="T94" s="98">
        <v>198.41654753106914</v>
      </c>
      <c r="U94" s="98">
        <v>193.15737012335731</v>
      </c>
      <c r="V94" s="98">
        <v>126.83820496311814</v>
      </c>
      <c r="W94" s="98">
        <v>191.09504155719301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71.331887947792552</v>
      </c>
      <c r="C100" s="122">
        <v>73.477281589989829</v>
      </c>
      <c r="D100" s="122">
        <v>90.227836591264136</v>
      </c>
      <c r="E100" s="122">
        <v>67.017459112066405</v>
      </c>
      <c r="F100" s="122">
        <v>61.868438434360272</v>
      </c>
      <c r="G100" s="122">
        <v>72.475446129877554</v>
      </c>
      <c r="H100" s="122">
        <v>61.133944235418966</v>
      </c>
      <c r="I100" s="122">
        <v>58.997950787393229</v>
      </c>
      <c r="J100" s="122">
        <v>54.325894837549299</v>
      </c>
      <c r="K100" s="122">
        <v>58.408189600199698</v>
      </c>
      <c r="L100" s="122">
        <v>54.043706292956024</v>
      </c>
      <c r="M100" s="122">
        <v>52.775226600358003</v>
      </c>
      <c r="N100" s="122">
        <v>50.843123982338398</v>
      </c>
      <c r="O100" s="122">
        <v>49.476626303370573</v>
      </c>
      <c r="P100" s="122">
        <v>48.550854199592969</v>
      </c>
      <c r="Q100" s="122">
        <v>46.952551578476438</v>
      </c>
      <c r="R100" s="122">
        <v>45.928105855171175</v>
      </c>
      <c r="S100" s="122">
        <v>45.00936500122674</v>
      </c>
      <c r="T100" s="122">
        <v>43.467343391092491</v>
      </c>
      <c r="U100" s="122">
        <v>41.264079711101381</v>
      </c>
      <c r="V100" s="122">
        <v>54.729476552360062</v>
      </c>
      <c r="W100" s="122">
        <v>48.86486493517878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215.79328168737052</v>
      </c>
      <c r="C102" s="98">
        <v>225.44878909060125</v>
      </c>
      <c r="D102" s="98">
        <v>287.21677484605283</v>
      </c>
      <c r="E102" s="98">
        <v>224.77490690363177</v>
      </c>
      <c r="F102" s="98">
        <v>218.94415778582629</v>
      </c>
      <c r="G102" s="98">
        <v>256.90983600993178</v>
      </c>
      <c r="H102" s="98">
        <v>222.49799754737768</v>
      </c>
      <c r="I102" s="98">
        <v>212.04822420118589</v>
      </c>
      <c r="J102" s="98">
        <v>192.5810539864739</v>
      </c>
      <c r="K102" s="98">
        <v>188.72276596985031</v>
      </c>
      <c r="L102" s="98">
        <v>168.94515687262506</v>
      </c>
      <c r="M102" s="98">
        <v>162.13627731903352</v>
      </c>
      <c r="N102" s="98">
        <v>160.7707707465153</v>
      </c>
      <c r="O102" s="98">
        <v>161.02366452752003</v>
      </c>
      <c r="P102" s="98">
        <v>162.43460466237977</v>
      </c>
      <c r="Q102" s="98">
        <v>163.12575645954823</v>
      </c>
      <c r="R102" s="98">
        <v>164.03882861931157</v>
      </c>
      <c r="S102" s="98">
        <v>164.6775506912256</v>
      </c>
      <c r="T102" s="98">
        <v>163.04442847791316</v>
      </c>
      <c r="U102" s="98">
        <v>160.38821597453759</v>
      </c>
      <c r="V102" s="98">
        <v>215.53169996511639</v>
      </c>
      <c r="W102" s="98">
        <v>195.86548290586921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91.824519248028608</v>
      </c>
      <c r="C124" s="117">
        <f t="shared" si="42"/>
        <v>94.447267565255302</v>
      </c>
      <c r="D124" s="117">
        <f t="shared" si="42"/>
        <v>117.14198294041563</v>
      </c>
      <c r="E124" s="117">
        <f t="shared" si="42"/>
        <v>87.962543075227714</v>
      </c>
      <c r="F124" s="117">
        <f t="shared" si="42"/>
        <v>81.29175760949272</v>
      </c>
      <c r="G124" s="117">
        <f t="shared" si="42"/>
        <v>94.734186564314342</v>
      </c>
      <c r="H124" s="117">
        <f t="shared" si="42"/>
        <v>79.354962763843361</v>
      </c>
      <c r="I124" s="117">
        <f t="shared" si="42"/>
        <v>75.877513365912606</v>
      </c>
      <c r="J124" s="117">
        <f t="shared" si="42"/>
        <v>70.49985428412073</v>
      </c>
      <c r="K124" s="117">
        <f t="shared" si="42"/>
        <v>74.874182602250002</v>
      </c>
      <c r="L124" s="117">
        <f t="shared" si="42"/>
        <v>68.84159270084848</v>
      </c>
      <c r="M124" s="117">
        <f t="shared" si="42"/>
        <v>67.199002594532416</v>
      </c>
      <c r="N124" s="117">
        <f t="shared" si="42"/>
        <v>65.207201069972612</v>
      </c>
      <c r="O124" s="117">
        <f t="shared" si="42"/>
        <v>63.150346079784484</v>
      </c>
      <c r="P124" s="117">
        <f t="shared" si="42"/>
        <v>61.543293222277235</v>
      </c>
      <c r="Q124" s="117">
        <f t="shared" si="42"/>
        <v>58.465037534809248</v>
      </c>
      <c r="R124" s="117">
        <f t="shared" ref="R124:V124" si="43">R125+R128+R130+R139</f>
        <v>56.119603744632961</v>
      </c>
      <c r="S124" s="117">
        <f t="shared" si="43"/>
        <v>54.844130312249682</v>
      </c>
      <c r="T124" s="117">
        <f t="shared" si="43"/>
        <v>52.941588983313274</v>
      </c>
      <c r="U124" s="117">
        <f t="shared" si="43"/>
        <v>50.451863476467402</v>
      </c>
      <c r="V124" s="117">
        <f t="shared" si="43"/>
        <v>67.136294981969172</v>
      </c>
      <c r="W124" s="117">
        <f t="shared" ref="W124" si="44">W125+W128+W130+W139</f>
        <v>60.039927191334691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91.824519248028608</v>
      </c>
      <c r="C139" s="122">
        <v>94.447267565255302</v>
      </c>
      <c r="D139" s="122">
        <v>117.14198294041563</v>
      </c>
      <c r="E139" s="122">
        <v>87.962543075227714</v>
      </c>
      <c r="F139" s="122">
        <v>81.29175760949272</v>
      </c>
      <c r="G139" s="122">
        <v>94.734186564314342</v>
      </c>
      <c r="H139" s="122">
        <v>79.354962763843361</v>
      </c>
      <c r="I139" s="122">
        <v>75.877513365912606</v>
      </c>
      <c r="J139" s="122">
        <v>70.49985428412073</v>
      </c>
      <c r="K139" s="122">
        <v>74.874182602250002</v>
      </c>
      <c r="L139" s="122">
        <v>68.84159270084848</v>
      </c>
      <c r="M139" s="122">
        <v>67.199002594532416</v>
      </c>
      <c r="N139" s="122">
        <v>65.207201069972612</v>
      </c>
      <c r="O139" s="122">
        <v>63.150346079784484</v>
      </c>
      <c r="P139" s="122">
        <v>61.543293222277235</v>
      </c>
      <c r="Q139" s="122">
        <v>58.465037534809248</v>
      </c>
      <c r="R139" s="122">
        <v>56.119603744632961</v>
      </c>
      <c r="S139" s="122">
        <v>54.844130312249682</v>
      </c>
      <c r="T139" s="122">
        <v>52.941588983313274</v>
      </c>
      <c r="U139" s="122">
        <v>50.451863476467402</v>
      </c>
      <c r="V139" s="122">
        <v>67.136294981969172</v>
      </c>
      <c r="W139" s="122">
        <v>60.039927191334691</v>
      </c>
      <c r="DA139" s="130" t="s">
        <v>2709</v>
      </c>
    </row>
    <row r="140" spans="1:105" ht="12" customHeight="1" x14ac:dyDescent="0.25">
      <c r="A140" s="97" t="s">
        <v>50</v>
      </c>
      <c r="B140" s="98">
        <v>215.79328168737055</v>
      </c>
      <c r="C140" s="98">
        <v>225.47162971692239</v>
      </c>
      <c r="D140" s="98">
        <v>287.28356325415143</v>
      </c>
      <c r="E140" s="98">
        <v>224.81308012264404</v>
      </c>
      <c r="F140" s="98">
        <v>218.96724225735966</v>
      </c>
      <c r="G140" s="98">
        <v>257.01676091313976</v>
      </c>
      <c r="H140" s="98">
        <v>222.56612563010651</v>
      </c>
      <c r="I140" s="98">
        <v>212.09016803618042</v>
      </c>
      <c r="J140" s="98">
        <v>192.60410612457849</v>
      </c>
      <c r="K140" s="98">
        <v>188.74131500364211</v>
      </c>
      <c r="L140" s="98">
        <v>168.95997069757473</v>
      </c>
      <c r="M140" s="98">
        <v>162.14901745909449</v>
      </c>
      <c r="N140" s="98">
        <v>160.78045437783769</v>
      </c>
      <c r="O140" s="98">
        <v>161.03083501229722</v>
      </c>
      <c r="P140" s="98">
        <v>162.44429353114617</v>
      </c>
      <c r="Q140" s="98">
        <v>163.13417148318072</v>
      </c>
      <c r="R140" s="98">
        <v>164.02934560053637</v>
      </c>
      <c r="S140" s="98">
        <v>164.63667570159507</v>
      </c>
      <c r="T140" s="98">
        <v>162.99176517836585</v>
      </c>
      <c r="U140" s="98">
        <v>160.36872844048116</v>
      </c>
      <c r="V140" s="98">
        <v>215.56321347195009</v>
      </c>
      <c r="W140" s="98">
        <v>195.95111326986955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171.66968791078796</v>
      </c>
      <c r="C143" s="117">
        <f t="shared" si="49"/>
        <v>166.53094089475923</v>
      </c>
      <c r="D143" s="117">
        <f t="shared" si="49"/>
        <v>206.17976094308875</v>
      </c>
      <c r="E143" s="117">
        <f t="shared" si="49"/>
        <v>162.1425493348504</v>
      </c>
      <c r="F143" s="117">
        <f t="shared" si="49"/>
        <v>141.63971103145053</v>
      </c>
      <c r="G143" s="117">
        <f t="shared" si="49"/>
        <v>156.82035782097392</v>
      </c>
      <c r="H143" s="117">
        <f t="shared" si="49"/>
        <v>126.61667316980754</v>
      </c>
      <c r="I143" s="117">
        <f t="shared" si="49"/>
        <v>124.94508947300649</v>
      </c>
      <c r="J143" s="117">
        <f t="shared" si="49"/>
        <v>125.81135065366604</v>
      </c>
      <c r="K143" s="117">
        <f t="shared" si="49"/>
        <v>126.96875508476208</v>
      </c>
      <c r="L143" s="117">
        <f t="shared" si="49"/>
        <v>114.25280229835491</v>
      </c>
      <c r="M143" s="117">
        <f t="shared" si="49"/>
        <v>115.98463448427154</v>
      </c>
      <c r="N143" s="117">
        <f t="shared" si="49"/>
        <v>98.059713041473969</v>
      </c>
      <c r="O143" s="117">
        <f t="shared" si="49"/>
        <v>84.899791460712962</v>
      </c>
      <c r="P143" s="117">
        <f t="shared" si="49"/>
        <v>76.591643155818844</v>
      </c>
      <c r="Q143" s="117">
        <f t="shared" si="49"/>
        <v>86.893427737623284</v>
      </c>
      <c r="R143" s="117">
        <f t="shared" ref="R143:V143" si="50">R144+R146+R148+R157</f>
        <v>83.637610028921699</v>
      </c>
      <c r="S143" s="117">
        <f t="shared" si="50"/>
        <v>86.548035493620176</v>
      </c>
      <c r="T143" s="117">
        <f t="shared" si="50"/>
        <v>82.184683906209386</v>
      </c>
      <c r="U143" s="117">
        <f t="shared" si="50"/>
        <v>78.171308858911132</v>
      </c>
      <c r="V143" s="117">
        <f t="shared" si="50"/>
        <v>82.363683206675816</v>
      </c>
      <c r="W143" s="117">
        <f t="shared" ref="W143" si="51">W144+W146+W148+W157</f>
        <v>82.014529465129073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79.848488690182293</v>
      </c>
      <c r="C148" s="122">
        <v>72.198855800487976</v>
      </c>
      <c r="D148" s="122">
        <v>91.097938580436789</v>
      </c>
      <c r="E148" s="122">
        <v>77.801453763850574</v>
      </c>
      <c r="F148" s="122">
        <v>65.099346558795503</v>
      </c>
      <c r="G148" s="122">
        <v>64.228181150083714</v>
      </c>
      <c r="H148" s="122">
        <v>47.68918062954787</v>
      </c>
      <c r="I148" s="122">
        <v>47.260915950570663</v>
      </c>
      <c r="J148" s="122">
        <v>52.83898525294704</v>
      </c>
      <c r="K148" s="122">
        <v>47.099927458015671</v>
      </c>
      <c r="L148" s="122">
        <v>42.448551304679832</v>
      </c>
      <c r="M148" s="122">
        <v>48.370480036657177</v>
      </c>
      <c r="N148" s="122">
        <v>36.507446872321147</v>
      </c>
      <c r="O148" s="122">
        <v>26.590777707987083</v>
      </c>
      <c r="P148" s="122">
        <v>20.490550309506848</v>
      </c>
      <c r="Q148" s="122">
        <v>32.924472017544844</v>
      </c>
      <c r="R148" s="122">
        <v>30.164103690714175</v>
      </c>
      <c r="S148" s="122">
        <v>32.491366024717614</v>
      </c>
      <c r="T148" s="122">
        <v>29.61243723692397</v>
      </c>
      <c r="U148" s="122">
        <v>28.415575862332243</v>
      </c>
      <c r="V148" s="122">
        <v>16.454280151563395</v>
      </c>
      <c r="W148" s="122">
        <v>23.230023953701465</v>
      </c>
      <c r="DA148" s="130" t="s">
        <v>2717</v>
      </c>
    </row>
    <row r="149" spans="1:105" ht="12" customHeight="1" x14ac:dyDescent="0.25">
      <c r="A149" s="97" t="s">
        <v>124</v>
      </c>
      <c r="B149" s="98">
        <v>614.89126996441144</v>
      </c>
      <c r="C149" s="98">
        <v>548.3946269900498</v>
      </c>
      <c r="D149" s="98">
        <v>701.45061144480087</v>
      </c>
      <c r="E149" s="98">
        <v>654.02611425595762</v>
      </c>
      <c r="F149" s="98">
        <v>641.47660932586041</v>
      </c>
      <c r="G149" s="98">
        <v>701.15032226767175</v>
      </c>
      <c r="H149" s="98">
        <v>610.94197773513417</v>
      </c>
      <c r="I149" s="98">
        <v>632.63206627023339</v>
      </c>
      <c r="J149" s="98">
        <v>700.96919063986775</v>
      </c>
      <c r="K149" s="98">
        <v>644.55698015160624</v>
      </c>
      <c r="L149" s="98">
        <v>622.04633091502342</v>
      </c>
      <c r="M149" s="98">
        <v>759.13637887043785</v>
      </c>
      <c r="N149" s="98">
        <v>673.45331422332367</v>
      </c>
      <c r="O149" s="98">
        <v>545.54842381714298</v>
      </c>
      <c r="P149" s="98">
        <v>424.22007449709866</v>
      </c>
      <c r="Q149" s="98">
        <v>645.39712147407158</v>
      </c>
      <c r="R149" s="98">
        <v>552.58576362212864</v>
      </c>
      <c r="S149" s="98">
        <v>589.96613722349321</v>
      </c>
      <c r="T149" s="98">
        <v>550.47961014278633</v>
      </c>
      <c r="U149" s="98">
        <v>571.68389647952324</v>
      </c>
      <c r="V149" s="98">
        <v>370.25627561959317</v>
      </c>
      <c r="W149" s="98">
        <v>525.14511268104127</v>
      </c>
      <c r="DA149" s="63" t="s">
        <v>2718</v>
      </c>
    </row>
    <row r="150" spans="1:105" ht="12" customHeight="1" x14ac:dyDescent="0.25">
      <c r="A150" s="97" t="s">
        <v>123</v>
      </c>
      <c r="B150" s="98">
        <v>209.43380006646632</v>
      </c>
      <c r="C150" s="98">
        <v>183.22866208018652</v>
      </c>
      <c r="D150" s="98">
        <v>266.19847475755915</v>
      </c>
      <c r="E150" s="98">
        <v>309.0280476715991</v>
      </c>
      <c r="F150" s="98">
        <v>0</v>
      </c>
      <c r="G150" s="98">
        <v>0</v>
      </c>
      <c r="H150" s="98">
        <v>0</v>
      </c>
      <c r="I150" s="98">
        <v>0</v>
      </c>
      <c r="J150" s="98">
        <v>257.35395948527395</v>
      </c>
      <c r="K150" s="98">
        <v>227.92779864523098</v>
      </c>
      <c r="L150" s="98">
        <v>213.09772842414617</v>
      </c>
      <c r="M150" s="98">
        <v>268.5713090964498</v>
      </c>
      <c r="N150" s="98">
        <v>235.22011542651708</v>
      </c>
      <c r="O150" s="98">
        <v>192.73922007416533</v>
      </c>
      <c r="P150" s="98">
        <v>161.55442680460891</v>
      </c>
      <c r="Q150" s="98">
        <v>239.68447940842501</v>
      </c>
      <c r="R150" s="98">
        <v>198.73787969229616</v>
      </c>
      <c r="S150" s="98">
        <v>210.03603761475759</v>
      </c>
      <c r="T150" s="98">
        <v>196.81776578743609</v>
      </c>
      <c r="U150" s="98">
        <v>188.80298943576096</v>
      </c>
      <c r="V150" s="98">
        <v>124.73793500213189</v>
      </c>
      <c r="W150" s="98">
        <v>187.5369477693726</v>
      </c>
      <c r="DA150" s="63" t="s">
        <v>2719</v>
      </c>
    </row>
    <row r="151" spans="1:105" ht="12" customHeight="1" x14ac:dyDescent="0.25">
      <c r="A151" s="100" t="s">
        <v>50</v>
      </c>
      <c r="B151" s="101">
        <v>209.43380006646632</v>
      </c>
      <c r="C151" s="101">
        <v>183.22866208018652</v>
      </c>
      <c r="D151" s="101">
        <v>266.19847475755915</v>
      </c>
      <c r="E151" s="101">
        <v>309.0280476715991</v>
      </c>
      <c r="F151" s="101">
        <v>0</v>
      </c>
      <c r="G151" s="101">
        <v>0</v>
      </c>
      <c r="H151" s="101">
        <v>0</v>
      </c>
      <c r="I151" s="101">
        <v>0</v>
      </c>
      <c r="J151" s="101">
        <v>257.35395948527395</v>
      </c>
      <c r="K151" s="101">
        <v>227.92779864523098</v>
      </c>
      <c r="L151" s="101">
        <v>213.09772842414617</v>
      </c>
      <c r="M151" s="101">
        <v>268.5713090964498</v>
      </c>
      <c r="N151" s="101">
        <v>235.22011542651708</v>
      </c>
      <c r="O151" s="101">
        <v>192.73922007416533</v>
      </c>
      <c r="P151" s="101">
        <v>161.55442680460891</v>
      </c>
      <c r="Q151" s="101">
        <v>239.68447940842501</v>
      </c>
      <c r="R151" s="101">
        <v>198.73787969229616</v>
      </c>
      <c r="S151" s="101">
        <v>210.03603761475759</v>
      </c>
      <c r="T151" s="101">
        <v>196.81776578743609</v>
      </c>
      <c r="U151" s="101">
        <v>188.80298943576096</v>
      </c>
      <c r="V151" s="101">
        <v>124.73793500213189</v>
      </c>
      <c r="W151" s="101">
        <v>187.5369477693726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91.821199220605649</v>
      </c>
      <c r="C157" s="122">
        <v>94.332085094271264</v>
      </c>
      <c r="D157" s="122">
        <v>115.08182236265196</v>
      </c>
      <c r="E157" s="122">
        <v>84.34109557099984</v>
      </c>
      <c r="F157" s="122">
        <v>76.540364472655043</v>
      </c>
      <c r="G157" s="122">
        <v>92.592176670890197</v>
      </c>
      <c r="H157" s="122">
        <v>78.927492540259678</v>
      </c>
      <c r="I157" s="122">
        <v>77.684173522435827</v>
      </c>
      <c r="J157" s="122">
        <v>72.972365400718999</v>
      </c>
      <c r="K157" s="122">
        <v>79.868827626746409</v>
      </c>
      <c r="L157" s="122">
        <v>71.804250993675083</v>
      </c>
      <c r="M157" s="122">
        <v>67.614154447614354</v>
      </c>
      <c r="N157" s="122">
        <v>61.55226616915283</v>
      </c>
      <c r="O157" s="122">
        <v>58.309013752725882</v>
      </c>
      <c r="P157" s="122">
        <v>56.101092846312</v>
      </c>
      <c r="Q157" s="122">
        <v>53.968955720078434</v>
      </c>
      <c r="R157" s="122">
        <v>53.473506338207521</v>
      </c>
      <c r="S157" s="122">
        <v>54.056669468902555</v>
      </c>
      <c r="T157" s="122">
        <v>52.572246669285413</v>
      </c>
      <c r="U157" s="122">
        <v>49.755732996578892</v>
      </c>
      <c r="V157" s="122">
        <v>65.909403055112421</v>
      </c>
      <c r="W157" s="122">
        <v>58.784505511427604</v>
      </c>
      <c r="DA157" s="130" t="s">
        <v>2726</v>
      </c>
    </row>
    <row r="158" spans="1:105" ht="12" customHeight="1" x14ac:dyDescent="0.25">
      <c r="A158" s="97" t="s">
        <v>50</v>
      </c>
      <c r="B158" s="98">
        <v>215.79328168737058</v>
      </c>
      <c r="C158" s="98">
        <v>225.45090071793092</v>
      </c>
      <c r="D158" s="98">
        <v>287.05437611927027</v>
      </c>
      <c r="E158" s="98">
        <v>224.48183516877342</v>
      </c>
      <c r="F158" s="98">
        <v>218.54878291966756</v>
      </c>
      <c r="G158" s="98">
        <v>256.55748952559162</v>
      </c>
      <c r="H158" s="98">
        <v>222.37595232875285</v>
      </c>
      <c r="I158" s="98">
        <v>212.00913302949093</v>
      </c>
      <c r="J158" s="98">
        <v>192.5252754463026</v>
      </c>
      <c r="K158" s="98">
        <v>188.67370509824448</v>
      </c>
      <c r="L158" s="98">
        <v>168.89961165670647</v>
      </c>
      <c r="M158" s="98">
        <v>162.08940364287957</v>
      </c>
      <c r="N158" s="98">
        <v>160.73233200703484</v>
      </c>
      <c r="O158" s="98">
        <v>160.99983632128291</v>
      </c>
      <c r="P158" s="98">
        <v>162.41778526068629</v>
      </c>
      <c r="Q158" s="98">
        <v>163.11628262545759</v>
      </c>
      <c r="R158" s="98">
        <v>164.01684152493186</v>
      </c>
      <c r="S158" s="98">
        <v>164.63168774963373</v>
      </c>
      <c r="T158" s="98">
        <v>162.97042564774546</v>
      </c>
      <c r="U158" s="98">
        <v>160.31161510317133</v>
      </c>
      <c r="V158" s="98">
        <v>215.39665270105354</v>
      </c>
      <c r="W158" s="98">
        <v>195.7653257589555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171.68180471934954</v>
      </c>
      <c r="C161" s="117">
        <f t="shared" si="54"/>
        <v>166.29911831004435</v>
      </c>
      <c r="D161" s="117">
        <f t="shared" si="54"/>
        <v>205.17079637302567</v>
      </c>
      <c r="E161" s="117">
        <f t="shared" si="54"/>
        <v>164.25671550316213</v>
      </c>
      <c r="F161" s="117">
        <f t="shared" si="54"/>
        <v>151.20459192470403</v>
      </c>
      <c r="G161" s="117">
        <f t="shared" si="54"/>
        <v>166.51698370427584</v>
      </c>
      <c r="H161" s="117">
        <f t="shared" si="54"/>
        <v>134.95430532860809</v>
      </c>
      <c r="I161" s="117">
        <f t="shared" si="54"/>
        <v>130.15926753607431</v>
      </c>
      <c r="J161" s="117">
        <f t="shared" si="54"/>
        <v>128.93100554480992</v>
      </c>
      <c r="K161" s="117">
        <f t="shared" si="54"/>
        <v>125.873860458162</v>
      </c>
      <c r="L161" s="117">
        <f t="shared" si="54"/>
        <v>114.51985776456222</v>
      </c>
      <c r="M161" s="117">
        <f t="shared" si="54"/>
        <v>120.45674642460285</v>
      </c>
      <c r="N161" s="117">
        <f t="shared" si="54"/>
        <v>108.58404597268219</v>
      </c>
      <c r="O161" s="117">
        <f t="shared" si="54"/>
        <v>95.339368331535738</v>
      </c>
      <c r="P161" s="117">
        <f t="shared" si="54"/>
        <v>84.972361036854167</v>
      </c>
      <c r="Q161" s="117">
        <f t="shared" si="54"/>
        <v>94.169685420871829</v>
      </c>
      <c r="R161" s="117">
        <f t="shared" ref="R161:V161" si="55">R162+R164+R166+R175</f>
        <v>86.808118057727839</v>
      </c>
      <c r="S161" s="117">
        <f t="shared" si="55"/>
        <v>87.624752344012876</v>
      </c>
      <c r="T161" s="117">
        <f t="shared" si="55"/>
        <v>82.363281869123028</v>
      </c>
      <c r="U161" s="117">
        <f t="shared" si="55"/>
        <v>74.813728340441003</v>
      </c>
      <c r="V161" s="117">
        <f t="shared" si="55"/>
        <v>78.766745565901829</v>
      </c>
      <c r="W161" s="117">
        <f t="shared" ref="W161" si="56">W162+W164+W166+W175</f>
        <v>78.408794147351472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79.851390456640075</v>
      </c>
      <c r="C166" s="122">
        <v>72.262863860154198</v>
      </c>
      <c r="D166" s="122">
        <v>90.91603229737278</v>
      </c>
      <c r="E166" s="122">
        <v>79.359186675989463</v>
      </c>
      <c r="F166" s="122">
        <v>71.986812775975665</v>
      </c>
      <c r="G166" s="122">
        <v>74.16013111641189</v>
      </c>
      <c r="H166" s="122">
        <v>56.989712266643608</v>
      </c>
      <c r="I166" s="122">
        <v>55.048975735252981</v>
      </c>
      <c r="J166" s="122">
        <v>58.279675033124974</v>
      </c>
      <c r="K166" s="122">
        <v>49.278176962720657</v>
      </c>
      <c r="L166" s="122">
        <v>44.010136182482839</v>
      </c>
      <c r="M166" s="122">
        <v>51.592684866424648</v>
      </c>
      <c r="N166" s="122">
        <v>42.360466241723373</v>
      </c>
      <c r="O166" s="122">
        <v>31.576089664990477</v>
      </c>
      <c r="P166" s="122">
        <v>23.705486683630149</v>
      </c>
      <c r="Q166" s="122">
        <v>35.997099573982048</v>
      </c>
      <c r="R166" s="122">
        <v>31.183846649234351</v>
      </c>
      <c r="S166" s="122">
        <v>32.833871699777347</v>
      </c>
      <c r="T166" s="122">
        <v>29.379099019571136</v>
      </c>
      <c r="U166" s="122">
        <v>26.075441313432705</v>
      </c>
      <c r="V166" s="122">
        <v>14.314330331539693</v>
      </c>
      <c r="W166" s="122">
        <v>20.423267880193372</v>
      </c>
      <c r="DA166" s="130" t="s">
        <v>2734</v>
      </c>
    </row>
    <row r="167" spans="1:105" ht="12" customHeight="1" x14ac:dyDescent="0.25">
      <c r="A167" s="97" t="s">
        <v>124</v>
      </c>
      <c r="B167" s="98">
        <v>614.89126996441155</v>
      </c>
      <c r="C167" s="98">
        <v>547.83472976203655</v>
      </c>
      <c r="D167" s="98">
        <v>700.32044567597336</v>
      </c>
      <c r="E167" s="98">
        <v>653.88480327039792</v>
      </c>
      <c r="F167" s="98">
        <v>642.97914239722729</v>
      </c>
      <c r="G167" s="98">
        <v>704.87567324289773</v>
      </c>
      <c r="H167" s="98">
        <v>614.5233257838587</v>
      </c>
      <c r="I167" s="98">
        <v>636.76918651928156</v>
      </c>
      <c r="J167" s="98">
        <v>705.48208313118653</v>
      </c>
      <c r="K167" s="98">
        <v>648.30267127211869</v>
      </c>
      <c r="L167" s="98">
        <v>625.91273641277098</v>
      </c>
      <c r="M167" s="98">
        <v>766.29999116931344</v>
      </c>
      <c r="N167" s="98">
        <v>682.53651898088049</v>
      </c>
      <c r="O167" s="98">
        <v>555.69470473810702</v>
      </c>
      <c r="P167" s="98">
        <v>435.45409685051618</v>
      </c>
      <c r="Q167" s="98">
        <v>665.2797291635942</v>
      </c>
      <c r="R167" s="98">
        <v>563.09706771902995</v>
      </c>
      <c r="S167" s="98">
        <v>592.34032602746299</v>
      </c>
      <c r="T167" s="98">
        <v>549.75331078018644</v>
      </c>
      <c r="U167" s="98">
        <v>566.37772147593819</v>
      </c>
      <c r="V167" s="98">
        <v>365.69366293680565</v>
      </c>
      <c r="W167" s="98">
        <v>522.06463730871724</v>
      </c>
      <c r="DA167" s="63" t="s">
        <v>2735</v>
      </c>
    </row>
    <row r="168" spans="1:105" ht="12" customHeight="1" x14ac:dyDescent="0.25">
      <c r="A168" s="97" t="s">
        <v>123</v>
      </c>
      <c r="B168" s="98">
        <v>209.43380006646632</v>
      </c>
      <c r="C168" s="98">
        <v>183.22866208018658</v>
      </c>
      <c r="D168" s="98">
        <v>261.2695988156018</v>
      </c>
      <c r="E168" s="98">
        <v>302.16176831693713</v>
      </c>
      <c r="F168" s="98">
        <v>313.90763006001907</v>
      </c>
      <c r="G168" s="98">
        <v>302.01665333773832</v>
      </c>
      <c r="H168" s="98">
        <v>269.34346133294787</v>
      </c>
      <c r="I168" s="98">
        <v>232.43186816034066</v>
      </c>
      <c r="J168" s="98">
        <v>263.19909200405169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186.37584387638955</v>
      </c>
      <c r="T168" s="98">
        <v>180.25499480243124</v>
      </c>
      <c r="U168" s="98">
        <v>180.51293532832725</v>
      </c>
      <c r="V168" s="98">
        <v>119.45678747435325</v>
      </c>
      <c r="W168" s="98">
        <v>181.33065483429428</v>
      </c>
      <c r="DA168" s="63" t="s">
        <v>2736</v>
      </c>
    </row>
    <row r="169" spans="1:105" ht="12" customHeight="1" x14ac:dyDescent="0.25">
      <c r="A169" s="100" t="s">
        <v>50</v>
      </c>
      <c r="B169" s="101">
        <v>209.43380006646632</v>
      </c>
      <c r="C169" s="101">
        <v>183.22866208018658</v>
      </c>
      <c r="D169" s="101">
        <v>261.2695988156018</v>
      </c>
      <c r="E169" s="101">
        <v>302.16176831693713</v>
      </c>
      <c r="F169" s="101">
        <v>313.90763006001907</v>
      </c>
      <c r="G169" s="101">
        <v>302.01665333773832</v>
      </c>
      <c r="H169" s="101">
        <v>269.34346133294787</v>
      </c>
      <c r="I169" s="101">
        <v>232.43186816034066</v>
      </c>
      <c r="J169" s="101">
        <v>263.19909200405169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186.37584387638955</v>
      </c>
      <c r="T169" s="101">
        <v>180.25499480243124</v>
      </c>
      <c r="U169" s="101">
        <v>180.51293532832725</v>
      </c>
      <c r="V169" s="101">
        <v>119.45678747435325</v>
      </c>
      <c r="W169" s="101">
        <v>181.33065483429428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91.830414262709482</v>
      </c>
      <c r="C175" s="122">
        <v>94.036254449890151</v>
      </c>
      <c r="D175" s="122">
        <v>114.25476407565289</v>
      </c>
      <c r="E175" s="122">
        <v>84.897528827172664</v>
      </c>
      <c r="F175" s="122">
        <v>79.217779148728368</v>
      </c>
      <c r="G175" s="122">
        <v>92.356852587863969</v>
      </c>
      <c r="H175" s="122">
        <v>77.964593061964464</v>
      </c>
      <c r="I175" s="122">
        <v>75.110291800821315</v>
      </c>
      <c r="J175" s="122">
        <v>70.651330511684932</v>
      </c>
      <c r="K175" s="122">
        <v>76.595683495441349</v>
      </c>
      <c r="L175" s="122">
        <v>70.509721582079379</v>
      </c>
      <c r="M175" s="122">
        <v>68.864061558178207</v>
      </c>
      <c r="N175" s="122">
        <v>66.223579730958818</v>
      </c>
      <c r="O175" s="122">
        <v>63.763278666545261</v>
      </c>
      <c r="P175" s="122">
        <v>61.266874353224019</v>
      </c>
      <c r="Q175" s="122">
        <v>58.172585846889781</v>
      </c>
      <c r="R175" s="122">
        <v>55.624271408493485</v>
      </c>
      <c r="S175" s="122">
        <v>54.790880644235529</v>
      </c>
      <c r="T175" s="122">
        <v>52.9841828495519</v>
      </c>
      <c r="U175" s="122">
        <v>48.73828702700829</v>
      </c>
      <c r="V175" s="122">
        <v>64.452415234362135</v>
      </c>
      <c r="W175" s="122">
        <v>57.985526267158093</v>
      </c>
      <c r="DA175" s="130" t="s">
        <v>2743</v>
      </c>
    </row>
    <row r="176" spans="1:105" ht="12" customHeight="1" x14ac:dyDescent="0.25">
      <c r="A176" s="97" t="s">
        <v>50</v>
      </c>
      <c r="B176" s="98">
        <v>215.79328168737061</v>
      </c>
      <c r="C176" s="98">
        <v>225.38848288783194</v>
      </c>
      <c r="D176" s="98">
        <v>286.92273550831158</v>
      </c>
      <c r="E176" s="98">
        <v>224.47086652006814</v>
      </c>
      <c r="F176" s="98">
        <v>218.70270369354165</v>
      </c>
      <c r="G176" s="98">
        <v>256.86509313623031</v>
      </c>
      <c r="H176" s="98">
        <v>222.5462775936295</v>
      </c>
      <c r="I176" s="98">
        <v>212.11108857228399</v>
      </c>
      <c r="J176" s="98">
        <v>192.59655760956045</v>
      </c>
      <c r="K176" s="98">
        <v>188.71724550921627</v>
      </c>
      <c r="L176" s="98">
        <v>168.93280045608179</v>
      </c>
      <c r="M176" s="98">
        <v>162.13151609840489</v>
      </c>
      <c r="N176" s="98">
        <v>160.77362662772939</v>
      </c>
      <c r="O176" s="98">
        <v>161.03530408054229</v>
      </c>
      <c r="P176" s="98">
        <v>162.44708881317536</v>
      </c>
      <c r="Q176" s="98">
        <v>163.13660885197331</v>
      </c>
      <c r="R176" s="98">
        <v>164.02850506451318</v>
      </c>
      <c r="S176" s="98">
        <v>164.60181576842783</v>
      </c>
      <c r="T176" s="98">
        <v>162.92471063572467</v>
      </c>
      <c r="U176" s="98">
        <v>160.15603288872492</v>
      </c>
      <c r="V176" s="98">
        <v>215.1341566238404</v>
      </c>
      <c r="W176" s="98">
        <v>195.6676188616151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228.50987976757071</v>
      </c>
      <c r="C24" s="118">
        <f t="shared" si="7"/>
        <v>219.99003508377501</v>
      </c>
      <c r="D24" s="118">
        <f t="shared" si="7"/>
        <v>253.30193774597365</v>
      </c>
      <c r="E24" s="118">
        <f t="shared" si="7"/>
        <v>316.00270614631853</v>
      </c>
      <c r="F24" s="118">
        <f t="shared" si="7"/>
        <v>266.30777866223514</v>
      </c>
      <c r="G24" s="118">
        <f t="shared" si="7"/>
        <v>280.22404848598569</v>
      </c>
      <c r="H24" s="118">
        <f t="shared" si="7"/>
        <v>220.98154860689152</v>
      </c>
      <c r="I24" s="118">
        <f t="shared" si="7"/>
        <v>229.0945328212693</v>
      </c>
      <c r="J24" s="118">
        <f t="shared" si="7"/>
        <v>298.02920403157958</v>
      </c>
      <c r="K24" s="118">
        <f t="shared" si="7"/>
        <v>217.02450123974984</v>
      </c>
      <c r="L24" s="118">
        <f t="shared" si="7"/>
        <v>216.49517675189855</v>
      </c>
      <c r="M24" s="118">
        <f t="shared" si="7"/>
        <v>238.79444837293403</v>
      </c>
      <c r="N24" s="118">
        <f t="shared" si="7"/>
        <v>224.67073173167188</v>
      </c>
      <c r="O24" s="118">
        <f t="shared" si="7"/>
        <v>175.17009620177384</v>
      </c>
      <c r="P24" s="118">
        <f t="shared" si="7"/>
        <v>119.75410677816691</v>
      </c>
      <c r="Q24" s="118">
        <f t="shared" si="7"/>
        <v>211.24858965997223</v>
      </c>
      <c r="R24" s="118">
        <f t="shared" ref="R24:V24" si="8">R25+R28+R30+R39</f>
        <v>199.73398858054367</v>
      </c>
      <c r="S24" s="118">
        <f t="shared" si="8"/>
        <v>199.01979113940223</v>
      </c>
      <c r="T24" s="118">
        <f t="shared" si="8"/>
        <v>168.06515616434933</v>
      </c>
      <c r="U24" s="118">
        <f t="shared" si="8"/>
        <v>169.02934319968722</v>
      </c>
      <c r="V24" s="118">
        <f t="shared" si="8"/>
        <v>135.57799870115133</v>
      </c>
      <c r="W24" s="118">
        <f t="shared" ref="W24" si="9">W25+W28+W30+W39</f>
        <v>192.70425944611762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187.21569207847159</v>
      </c>
      <c r="C25" s="123">
        <f t="shared" si="10"/>
        <v>179.43134872175003</v>
      </c>
      <c r="D25" s="123">
        <f t="shared" si="10"/>
        <v>210.05483120776256</v>
      </c>
      <c r="E25" s="123">
        <f t="shared" si="10"/>
        <v>268.59446918757061</v>
      </c>
      <c r="F25" s="123">
        <f t="shared" si="10"/>
        <v>219.48632621059718</v>
      </c>
      <c r="G25" s="123">
        <f t="shared" si="10"/>
        <v>235.70567247519367</v>
      </c>
      <c r="H25" s="123">
        <f t="shared" si="10"/>
        <v>176.35928263686179</v>
      </c>
      <c r="I25" s="123">
        <f t="shared" si="10"/>
        <v>187.21027102412748</v>
      </c>
      <c r="J25" s="123">
        <f t="shared" si="10"/>
        <v>253.77602196525032</v>
      </c>
      <c r="K25" s="123">
        <f t="shared" si="10"/>
        <v>175.7951044930733</v>
      </c>
      <c r="L25" s="123">
        <f t="shared" si="10"/>
        <v>177.54152491602909</v>
      </c>
      <c r="M25" s="123">
        <f t="shared" si="10"/>
        <v>199.11639269008782</v>
      </c>
      <c r="N25" s="123">
        <f t="shared" si="10"/>
        <v>186.30897344355111</v>
      </c>
      <c r="O25" s="123">
        <f t="shared" si="10"/>
        <v>137.68778651737924</v>
      </c>
      <c r="P25" s="123">
        <f t="shared" si="10"/>
        <v>83.182770402111018</v>
      </c>
      <c r="Q25" s="123">
        <f t="shared" si="10"/>
        <v>173.51840815115708</v>
      </c>
      <c r="R25" s="123">
        <f t="shared" ref="R25:V25" si="11">SUM(R26:R27)</f>
        <v>163.69804462025064</v>
      </c>
      <c r="S25" s="123">
        <f t="shared" si="11"/>
        <v>162.66037862378633</v>
      </c>
      <c r="T25" s="123">
        <f t="shared" si="11"/>
        <v>132.96233044071951</v>
      </c>
      <c r="U25" s="123">
        <f t="shared" si="11"/>
        <v>134.82126369796254</v>
      </c>
      <c r="V25" s="123">
        <f t="shared" si="11"/>
        <v>101.27738604058325</v>
      </c>
      <c r="W25" s="123">
        <f t="shared" ref="W25" si="12">SUM(W26:W27)</f>
        <v>158.22565564743067</v>
      </c>
      <c r="DA25" s="130" t="s">
        <v>2768</v>
      </c>
    </row>
    <row r="26" spans="1:105" ht="12" customHeight="1" x14ac:dyDescent="0.25">
      <c r="A26" s="97" t="s">
        <v>74</v>
      </c>
      <c r="B26" s="99">
        <v>185.00260985333483</v>
      </c>
      <c r="C26" s="99">
        <v>177.3424580325723</v>
      </c>
      <c r="D26" s="99">
        <v>207.6100021495314</v>
      </c>
      <c r="E26" s="99">
        <v>265.45066162343522</v>
      </c>
      <c r="F26" s="99">
        <v>216.91509191488956</v>
      </c>
      <c r="G26" s="99">
        <v>233.03733656474503</v>
      </c>
      <c r="H26" s="99">
        <v>174.36960088254824</v>
      </c>
      <c r="I26" s="99">
        <v>185.14946483992702</v>
      </c>
      <c r="J26" s="99">
        <v>250.92721933868771</v>
      </c>
      <c r="K26" s="99">
        <v>173.80393050832666</v>
      </c>
      <c r="L26" s="99">
        <v>175.51258356744961</v>
      </c>
      <c r="M26" s="99">
        <v>196.8079412029854</v>
      </c>
      <c r="N26" s="99">
        <v>184.12253127200771</v>
      </c>
      <c r="O26" s="99">
        <v>136.03349990764079</v>
      </c>
      <c r="P26" s="99">
        <v>82.187843380924406</v>
      </c>
      <c r="Q26" s="99">
        <v>171.41320187999381</v>
      </c>
      <c r="R26" s="99">
        <v>161.67948663357348</v>
      </c>
      <c r="S26" s="99">
        <v>160.62172432453227</v>
      </c>
      <c r="T26" s="99">
        <v>131.2787159716535</v>
      </c>
      <c r="U26" s="99">
        <v>133.11206579811591</v>
      </c>
      <c r="V26" s="99">
        <v>99.989695737520123</v>
      </c>
      <c r="W26" s="99">
        <v>156.19985195732755</v>
      </c>
      <c r="DA26" s="63" t="s">
        <v>2769</v>
      </c>
    </row>
    <row r="27" spans="1:105" ht="12" customHeight="1" x14ac:dyDescent="0.25">
      <c r="A27" s="97" t="s">
        <v>53</v>
      </c>
      <c r="B27" s="99">
        <v>2.2130822251367608</v>
      </c>
      <c r="C27" s="99">
        <v>2.0888906891777217</v>
      </c>
      <c r="D27" s="99">
        <v>2.4448290582311656</v>
      </c>
      <c r="E27" s="99">
        <v>3.1438075641353835</v>
      </c>
      <c r="F27" s="99">
        <v>2.5712342957076277</v>
      </c>
      <c r="G27" s="99">
        <v>2.6683359104486315</v>
      </c>
      <c r="H27" s="99">
        <v>1.9896817543135572</v>
      </c>
      <c r="I27" s="99">
        <v>2.0608061842004561</v>
      </c>
      <c r="J27" s="99">
        <v>2.8488026265626294</v>
      </c>
      <c r="K27" s="99">
        <v>1.9911739847466343</v>
      </c>
      <c r="L27" s="99">
        <v>2.0289413485794783</v>
      </c>
      <c r="M27" s="99">
        <v>2.3084514871024271</v>
      </c>
      <c r="N27" s="99">
        <v>2.186442171543419</v>
      </c>
      <c r="O27" s="99">
        <v>1.6542866097384479</v>
      </c>
      <c r="P27" s="99">
        <v>0.99492702118660625</v>
      </c>
      <c r="Q27" s="99">
        <v>2.1052062711632544</v>
      </c>
      <c r="R27" s="99">
        <v>2.0185579866771639</v>
      </c>
      <c r="S27" s="99">
        <v>2.0386542992540537</v>
      </c>
      <c r="T27" s="99">
        <v>1.6836144690660142</v>
      </c>
      <c r="U27" s="99">
        <v>1.7091978998466226</v>
      </c>
      <c r="V27" s="99">
        <v>1.2876903030631361</v>
      </c>
      <c r="W27" s="99">
        <v>2.0258036901031051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0.10324105107110335</v>
      </c>
      <c r="C28" s="123">
        <f t="shared" si="13"/>
        <v>0.12263409544240332</v>
      </c>
      <c r="D28" s="123">
        <f t="shared" si="13"/>
        <v>0.14527531664800933</v>
      </c>
      <c r="E28" s="123">
        <f t="shared" si="13"/>
        <v>0.33805591025016957</v>
      </c>
      <c r="F28" s="123">
        <f t="shared" si="13"/>
        <v>0.19468509863619959</v>
      </c>
      <c r="G28" s="123">
        <f t="shared" si="13"/>
        <v>0.23651894591990957</v>
      </c>
      <c r="H28" s="123">
        <f t="shared" si="13"/>
        <v>0.32061976308378409</v>
      </c>
      <c r="I28" s="123">
        <f t="shared" si="13"/>
        <v>0.28688883106010171</v>
      </c>
      <c r="J28" s="123">
        <f t="shared" si="13"/>
        <v>0.29653095737849366</v>
      </c>
      <c r="K28" s="123">
        <f t="shared" si="13"/>
        <v>0.32544002822119206</v>
      </c>
      <c r="L28" s="123">
        <f t="shared" si="13"/>
        <v>0.4189180513937461</v>
      </c>
      <c r="M28" s="123">
        <f t="shared" si="13"/>
        <v>0.46719134912904714</v>
      </c>
      <c r="N28" s="123">
        <f t="shared" si="13"/>
        <v>0.92111470221798819</v>
      </c>
      <c r="O28" s="123">
        <f t="shared" si="13"/>
        <v>0.92595398272209839</v>
      </c>
      <c r="P28" s="123">
        <f t="shared" si="13"/>
        <v>0.38395674789657752</v>
      </c>
      <c r="Q28" s="123">
        <f t="shared" si="13"/>
        <v>1.2174369932143094</v>
      </c>
      <c r="R28" s="123">
        <f t="shared" si="13"/>
        <v>0.74949928070455263</v>
      </c>
      <c r="S28" s="123">
        <f t="shared" si="13"/>
        <v>1.291880543586241</v>
      </c>
      <c r="T28" s="123">
        <f t="shared" si="13"/>
        <v>0.96071914190101448</v>
      </c>
      <c r="U28" s="123">
        <f t="shared" si="13"/>
        <v>1.289673481323157</v>
      </c>
      <c r="V28" s="123">
        <f t="shared" si="13"/>
        <v>0.92225808558626166</v>
      </c>
      <c r="W28" s="123">
        <f t="shared" si="13"/>
        <v>1.4001291414937842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0.10324105107110335</v>
      </c>
      <c r="C29" s="99">
        <f>RES_hhdet_fech!C29/RES_summary!C$19</f>
        <v>0.12263409544240332</v>
      </c>
      <c r="D29" s="99">
        <f>RES_hhdet_fech!D29/RES_summary!D$19</f>
        <v>0.14527531664800933</v>
      </c>
      <c r="E29" s="99">
        <f>RES_hhdet_fech!E29/RES_summary!E$19</f>
        <v>0.33805591025016957</v>
      </c>
      <c r="F29" s="99">
        <f>RES_hhdet_fech!F29/RES_summary!F$19</f>
        <v>0.19468509863619959</v>
      </c>
      <c r="G29" s="99">
        <f>RES_hhdet_fech!G29/RES_summary!G$19</f>
        <v>0.23651894591990957</v>
      </c>
      <c r="H29" s="99">
        <f>RES_hhdet_fech!H29/RES_summary!H$19</f>
        <v>0.32061976308378409</v>
      </c>
      <c r="I29" s="99">
        <f>RES_hhdet_fech!I29/RES_summary!I$19</f>
        <v>0.28688883106010171</v>
      </c>
      <c r="J29" s="99">
        <f>RES_hhdet_fech!J29/RES_summary!J$19</f>
        <v>0.29653095737849366</v>
      </c>
      <c r="K29" s="99">
        <f>RES_hhdet_fech!K29/RES_summary!K$19</f>
        <v>0.32544002822119206</v>
      </c>
      <c r="L29" s="99">
        <f>RES_hhdet_fech!L29/RES_summary!L$19</f>
        <v>0.4189180513937461</v>
      </c>
      <c r="M29" s="99">
        <f>RES_hhdet_fech!M29/RES_summary!M$19</f>
        <v>0.46719134912904714</v>
      </c>
      <c r="N29" s="99">
        <f>RES_hhdet_fech!N29/RES_summary!N$19</f>
        <v>0.92111470221798819</v>
      </c>
      <c r="O29" s="99">
        <f>RES_hhdet_fech!O29/RES_summary!O$19</f>
        <v>0.92595398272209839</v>
      </c>
      <c r="P29" s="99">
        <f>RES_hhdet_fech!P29/RES_summary!P$19</f>
        <v>0.38395674789657752</v>
      </c>
      <c r="Q29" s="99">
        <f>RES_hhdet_fech!Q29/RES_summary!Q$19</f>
        <v>1.2174369932143094</v>
      </c>
      <c r="R29" s="99">
        <f>RES_hhdet_fech!R29/RES_summary!R$19</f>
        <v>0.74949928070455263</v>
      </c>
      <c r="S29" s="99">
        <f>RES_hhdet_fech!S29/RES_summary!S$19</f>
        <v>1.291880543586241</v>
      </c>
      <c r="T29" s="99">
        <f>RES_hhdet_fech!T29/RES_summary!T$19</f>
        <v>0.96071914190101448</v>
      </c>
      <c r="U29" s="99">
        <f>RES_hhdet_fech!U29/RES_summary!U$19</f>
        <v>1.289673481323157</v>
      </c>
      <c r="V29" s="99">
        <f>RES_hhdet_fech!V29/RES_summary!V$19</f>
        <v>0.92225808558626166</v>
      </c>
      <c r="W29" s="99">
        <f>RES_hhdet_fech!W29/RES_summary!W$19</f>
        <v>1.4001291414937842</v>
      </c>
      <c r="DA29" s="63" t="s">
        <v>2772</v>
      </c>
    </row>
    <row r="30" spans="1:105" ht="12" customHeight="1" x14ac:dyDescent="0.25">
      <c r="A30" s="121" t="s">
        <v>55</v>
      </c>
      <c r="B30" s="123">
        <v>30.622036698870183</v>
      </c>
      <c r="C30" s="123">
        <v>28.884154620285354</v>
      </c>
      <c r="D30" s="123">
        <v>31.37726363713935</v>
      </c>
      <c r="E30" s="123">
        <v>33.950272292835912</v>
      </c>
      <c r="F30" s="123">
        <v>34.672066512494411</v>
      </c>
      <c r="G30" s="123">
        <v>32.282331313652577</v>
      </c>
      <c r="H30" s="123">
        <v>33.33494364304498</v>
      </c>
      <c r="I30" s="123">
        <v>31.049526200227149</v>
      </c>
      <c r="J30" s="123">
        <v>33.217074430251458</v>
      </c>
      <c r="K30" s="123">
        <v>32.3086754411191</v>
      </c>
      <c r="L30" s="123">
        <v>30.7337183366473</v>
      </c>
      <c r="M30" s="123">
        <v>31.378995984573841</v>
      </c>
      <c r="N30" s="123">
        <v>29.807395828227822</v>
      </c>
      <c r="O30" s="123">
        <v>28.952939952912637</v>
      </c>
      <c r="P30" s="123">
        <v>28.519912816244354</v>
      </c>
      <c r="Q30" s="123">
        <v>28.83213204496419</v>
      </c>
      <c r="R30" s="123">
        <v>27.707849209457656</v>
      </c>
      <c r="S30" s="123">
        <v>27.535815659109847</v>
      </c>
      <c r="T30" s="123">
        <v>26.767137805315627</v>
      </c>
      <c r="U30" s="123">
        <v>25.684718898357968</v>
      </c>
      <c r="V30" s="123">
        <v>24.11702841877235</v>
      </c>
      <c r="W30" s="123">
        <v>24.480706930321524</v>
      </c>
      <c r="DA30" s="130" t="s">
        <v>2773</v>
      </c>
    </row>
    <row r="31" spans="1:105" ht="12" customHeight="1" x14ac:dyDescent="0.25">
      <c r="A31" s="97" t="s">
        <v>141</v>
      </c>
      <c r="B31" s="99">
        <v>36.25804097685063</v>
      </c>
      <c r="C31" s="99">
        <v>32.104019788059695</v>
      </c>
      <c r="D31" s="99">
        <v>40.85156877028377</v>
      </c>
      <c r="E31" s="99">
        <v>37.89551791067737</v>
      </c>
      <c r="F31" s="99">
        <v>36.988510819376224</v>
      </c>
      <c r="G31" s="99">
        <v>40.262706197972278</v>
      </c>
      <c r="H31" s="99">
        <v>34.834123659311508</v>
      </c>
      <c r="I31" s="99">
        <v>35.806893483993676</v>
      </c>
      <c r="J31" s="99">
        <v>39.441506278171076</v>
      </c>
      <c r="K31" s="99">
        <v>36.011238420097023</v>
      </c>
      <c r="L31" s="99">
        <v>34.529703826307589</v>
      </c>
      <c r="M31" s="99">
        <v>41.919147537995265</v>
      </c>
      <c r="N31" s="99">
        <v>37.191656582742972</v>
      </c>
      <c r="O31" s="99">
        <v>30.239369722579195</v>
      </c>
      <c r="P31" s="99">
        <v>23.90990482690454</v>
      </c>
      <c r="Q31" s="99">
        <v>36.399795988026383</v>
      </c>
      <c r="R31" s="99">
        <v>30.661286085342137</v>
      </c>
      <c r="S31" s="99">
        <v>32.208938168086043</v>
      </c>
      <c r="T31" s="99">
        <v>29.693812642146291</v>
      </c>
      <c r="U31" s="99">
        <v>30.696611450508772</v>
      </c>
      <c r="V31" s="99">
        <v>19.875517681481885</v>
      </c>
      <c r="W31" s="99">
        <v>28.089599690118739</v>
      </c>
      <c r="DA31" s="63" t="s">
        <v>2774</v>
      </c>
    </row>
    <row r="32" spans="1:105" ht="12" customHeight="1" x14ac:dyDescent="0.25">
      <c r="A32" s="97" t="s">
        <v>140</v>
      </c>
      <c r="B32" s="99">
        <v>26.306090335566481</v>
      </c>
      <c r="C32" s="99">
        <v>23.322093813611289</v>
      </c>
      <c r="D32" s="99">
        <v>30.323427383138178</v>
      </c>
      <c r="E32" s="99">
        <v>29.587479627459658</v>
      </c>
      <c r="F32" s="99">
        <v>29.313619450779644</v>
      </c>
      <c r="G32" s="99">
        <v>31.017319464907754</v>
      </c>
      <c r="H32" s="99">
        <v>27.045490306407412</v>
      </c>
      <c r="I32" s="99">
        <v>26.916940822870448</v>
      </c>
      <c r="J32" s="99">
        <v>29.877190610095635</v>
      </c>
      <c r="K32" s="99">
        <v>0</v>
      </c>
      <c r="L32" s="99">
        <v>0</v>
      </c>
      <c r="M32" s="99">
        <v>31.584634050165608</v>
      </c>
      <c r="N32" s="99">
        <v>28.142765244887848</v>
      </c>
      <c r="O32" s="99">
        <v>23.110659259135428</v>
      </c>
      <c r="P32" s="99">
        <v>18.642556738241012</v>
      </c>
      <c r="Q32" s="99">
        <v>29.367252396195632</v>
      </c>
      <c r="R32" s="99">
        <v>25.865444168406846</v>
      </c>
      <c r="S32" s="99">
        <v>28.262509925258204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12.349596872934921</v>
      </c>
      <c r="C33" s="102">
        <v>10.729316743137387</v>
      </c>
      <c r="D33" s="102">
        <v>15.234562755025239</v>
      </c>
      <c r="E33" s="102">
        <v>17.513712883728303</v>
      </c>
      <c r="F33" s="102">
        <v>17.997090909841475</v>
      </c>
      <c r="G33" s="102">
        <v>17.193215649327545</v>
      </c>
      <c r="H33" s="102">
        <v>15.226468330633839</v>
      </c>
      <c r="I33" s="102">
        <v>13.049937785502614</v>
      </c>
      <c r="J33" s="102">
        <v>14.678605176826171</v>
      </c>
      <c r="K33" s="102">
        <v>0</v>
      </c>
      <c r="L33" s="102">
        <v>0</v>
      </c>
      <c r="M33" s="102">
        <v>14.6863949915153</v>
      </c>
      <c r="N33" s="102">
        <v>12.918065758124754</v>
      </c>
      <c r="O33" s="102">
        <v>10.561610267931199</v>
      </c>
      <c r="P33" s="102">
        <v>8.8456944925891392</v>
      </c>
      <c r="Q33" s="102">
        <v>13.785122341673603</v>
      </c>
      <c r="R33" s="102">
        <v>11.918314214993835</v>
      </c>
      <c r="S33" s="102">
        <v>13.055876267405287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13.956493462631558</v>
      </c>
      <c r="C34" s="105">
        <v>12.592777070473904</v>
      </c>
      <c r="D34" s="105">
        <v>15.088864628112946</v>
      </c>
      <c r="E34" s="105">
        <v>12.073766743731353</v>
      </c>
      <c r="F34" s="105">
        <v>11.316528540938169</v>
      </c>
      <c r="G34" s="105">
        <v>13.824103815580207</v>
      </c>
      <c r="H34" s="105">
        <v>11.819021975773568</v>
      </c>
      <c r="I34" s="105">
        <v>13.867003037367832</v>
      </c>
      <c r="J34" s="105">
        <v>15.198585433269463</v>
      </c>
      <c r="K34" s="105">
        <v>0</v>
      </c>
      <c r="L34" s="105">
        <v>0</v>
      </c>
      <c r="M34" s="105">
        <v>16.898239058650308</v>
      </c>
      <c r="N34" s="105">
        <v>15.224699486763093</v>
      </c>
      <c r="O34" s="105">
        <v>12.549048991204227</v>
      </c>
      <c r="P34" s="105">
        <v>9.796862245651873</v>
      </c>
      <c r="Q34" s="105">
        <v>15.582130054522031</v>
      </c>
      <c r="R34" s="105">
        <v>13.947129953413008</v>
      </c>
      <c r="S34" s="105">
        <v>15.206633657852919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31.355524489207063</v>
      </c>
      <c r="C35" s="102">
        <v>29.950191284733876</v>
      </c>
      <c r="D35" s="102">
        <v>31.504623385584175</v>
      </c>
      <c r="E35" s="102">
        <v>34.881238994941015</v>
      </c>
      <c r="F35" s="102">
        <v>35.819404178754297</v>
      </c>
      <c r="G35" s="102">
        <v>32.79302326284985</v>
      </c>
      <c r="H35" s="102">
        <v>34.666813194381504</v>
      </c>
      <c r="I35" s="102">
        <v>32.164152458757414</v>
      </c>
      <c r="J35" s="102">
        <v>34.286671270879999</v>
      </c>
      <c r="K35" s="102">
        <v>33.894138423434619</v>
      </c>
      <c r="L35" s="102">
        <v>32.339803521078224</v>
      </c>
      <c r="M35" s="102">
        <v>32.670856631787039</v>
      </c>
      <c r="N35" s="102">
        <v>31.415768975266598</v>
      </c>
      <c r="O35" s="102">
        <v>30.962508701058468</v>
      </c>
      <c r="P35" s="102">
        <v>30.801749854770282</v>
      </c>
      <c r="Q35" s="102">
        <v>30.25721260156411</v>
      </c>
      <c r="R35" s="102">
        <v>29.263668962159429</v>
      </c>
      <c r="S35" s="102">
        <v>28.886974225908876</v>
      </c>
      <c r="T35" s="102">
        <v>28.110709891193778</v>
      </c>
      <c r="U35" s="102">
        <v>26.809919151158351</v>
      </c>
      <c r="V35" s="102">
        <v>25.672767385402043</v>
      </c>
      <c r="W35" s="102">
        <v>25.51249221965508</v>
      </c>
      <c r="DA35" s="131" t="s">
        <v>2778</v>
      </c>
    </row>
    <row r="36" spans="1:105" ht="12" customHeight="1" x14ac:dyDescent="0.25">
      <c r="A36" s="107" t="s">
        <v>121</v>
      </c>
      <c r="B36" s="105">
        <v>24.195383950346145</v>
      </c>
      <c r="C36" s="105">
        <v>23.094488015355623</v>
      </c>
      <c r="D36" s="105">
        <v>24.805959517792697</v>
      </c>
      <c r="E36" s="105">
        <v>28.589168386165557</v>
      </c>
      <c r="F36" s="105">
        <v>29.731899029100248</v>
      </c>
      <c r="G36" s="105">
        <v>26.643979142604984</v>
      </c>
      <c r="H36" s="105">
        <v>28.4003128069319</v>
      </c>
      <c r="I36" s="105">
        <v>25.63008224263487</v>
      </c>
      <c r="J36" s="105">
        <v>27.420512236037837</v>
      </c>
      <c r="K36" s="105">
        <v>27.008908229267707</v>
      </c>
      <c r="L36" s="105">
        <v>25.694721306529562</v>
      </c>
      <c r="M36" s="105">
        <v>26.094857754459962</v>
      </c>
      <c r="N36" s="105">
        <v>25.09559672206295</v>
      </c>
      <c r="O36" s="105">
        <v>24.828885218379913</v>
      </c>
      <c r="P36" s="105">
        <v>24.93270267282708</v>
      </c>
      <c r="Q36" s="105">
        <v>24.640125627615422</v>
      </c>
      <c r="R36" s="105">
        <v>23.981724757313646</v>
      </c>
      <c r="S36" s="105">
        <v>23.846634008911529</v>
      </c>
      <c r="T36" s="105">
        <v>23.42347849319162</v>
      </c>
      <c r="U36" s="105">
        <v>22.31022037114117</v>
      </c>
      <c r="V36" s="105">
        <v>21.451450248506646</v>
      </c>
      <c r="W36" s="105">
        <v>21.568910523884558</v>
      </c>
      <c r="DA36" s="132" t="s">
        <v>2779</v>
      </c>
    </row>
    <row r="37" spans="1:105" ht="12" customHeight="1" x14ac:dyDescent="0.25">
      <c r="A37" s="108" t="s">
        <v>53</v>
      </c>
      <c r="B37" s="99">
        <v>10.662112000735313</v>
      </c>
      <c r="C37" s="99">
        <v>9.9367077667337789</v>
      </c>
      <c r="D37" s="99">
        <v>11.735998243562147</v>
      </c>
      <c r="E37" s="99">
        <v>16.111617039043061</v>
      </c>
      <c r="F37" s="99">
        <v>17.421942756269882</v>
      </c>
      <c r="G37" s="99">
        <v>13.98605588924281</v>
      </c>
      <c r="H37" s="99">
        <v>15.195740781906276</v>
      </c>
      <c r="I37" s="99">
        <v>11.672606017621707</v>
      </c>
      <c r="J37" s="99">
        <v>12.664739923517555</v>
      </c>
      <c r="K37" s="99">
        <v>12.140122410371225</v>
      </c>
      <c r="L37" s="99">
        <v>11.203963167803133</v>
      </c>
      <c r="M37" s="99">
        <v>11.611960477633909</v>
      </c>
      <c r="N37" s="99">
        <v>10.995204929890322</v>
      </c>
      <c r="O37" s="99">
        <v>10.825029007842735</v>
      </c>
      <c r="P37" s="99">
        <v>11.288369022949512</v>
      </c>
      <c r="Q37" s="99">
        <v>10.96820560368023</v>
      </c>
      <c r="R37" s="99">
        <v>10.421508583628913</v>
      </c>
      <c r="S37" s="99">
        <v>10.310729641405075</v>
      </c>
      <c r="T37" s="99">
        <v>10.150970532197022</v>
      </c>
      <c r="U37" s="99">
        <v>9.1189589080942888</v>
      </c>
      <c r="V37" s="99">
        <v>8.7609522016704418</v>
      </c>
      <c r="W37" s="99">
        <v>9.1316570301722972</v>
      </c>
      <c r="DA37" s="63" t="s">
        <v>2780</v>
      </c>
    </row>
    <row r="38" spans="1:105" ht="12" customHeight="1" x14ac:dyDescent="0.25">
      <c r="A38" s="108" t="s">
        <v>52</v>
      </c>
      <c r="B38" s="99">
        <v>13.533271949610834</v>
      </c>
      <c r="C38" s="99">
        <v>13.157780248621844</v>
      </c>
      <c r="D38" s="99">
        <v>13.069961274230554</v>
      </c>
      <c r="E38" s="99">
        <v>12.477551347122485</v>
      </c>
      <c r="F38" s="99">
        <v>12.309956272830364</v>
      </c>
      <c r="G38" s="99">
        <v>12.657923253362176</v>
      </c>
      <c r="H38" s="99">
        <v>13.204572025025621</v>
      </c>
      <c r="I38" s="99">
        <v>13.95747622501316</v>
      </c>
      <c r="J38" s="99">
        <v>14.75577231252028</v>
      </c>
      <c r="K38" s="99">
        <v>14.868785818896477</v>
      </c>
      <c r="L38" s="99">
        <v>14.490758138726422</v>
      </c>
      <c r="M38" s="99">
        <v>14.482897276826053</v>
      </c>
      <c r="N38" s="99">
        <v>14.100391792172626</v>
      </c>
      <c r="O38" s="99">
        <v>14.003856210537176</v>
      </c>
      <c r="P38" s="99">
        <v>13.644333649877566</v>
      </c>
      <c r="Q38" s="99">
        <v>13.671920023935192</v>
      </c>
      <c r="R38" s="99">
        <v>13.560216173684726</v>
      </c>
      <c r="S38" s="99">
        <v>13.535904367506451</v>
      </c>
      <c r="T38" s="99">
        <v>13.272507960994599</v>
      </c>
      <c r="U38" s="99">
        <v>13.191261463046882</v>
      </c>
      <c r="V38" s="99">
        <v>12.690498046836201</v>
      </c>
      <c r="W38" s="99">
        <v>12.437253493712259</v>
      </c>
      <c r="DA38" s="63" t="s">
        <v>2781</v>
      </c>
    </row>
    <row r="39" spans="1:105" ht="12" customHeight="1" x14ac:dyDescent="0.25">
      <c r="A39" s="121" t="s">
        <v>54</v>
      </c>
      <c r="B39" s="123">
        <v>10.568909939157837</v>
      </c>
      <c r="C39" s="123">
        <v>11.551897646297208</v>
      </c>
      <c r="D39" s="123">
        <v>11.724567584423745</v>
      </c>
      <c r="E39" s="123">
        <v>13.11990875566187</v>
      </c>
      <c r="F39" s="123">
        <v>11.95470084050733</v>
      </c>
      <c r="G39" s="123">
        <v>11.99952575121957</v>
      </c>
      <c r="H39" s="123">
        <v>10.966702563900967</v>
      </c>
      <c r="I39" s="123">
        <v>10.547846765854556</v>
      </c>
      <c r="J39" s="123">
        <v>10.739576678699256</v>
      </c>
      <c r="K39" s="123">
        <v>8.5952812773362588</v>
      </c>
      <c r="L39" s="123">
        <v>7.801015447828429</v>
      </c>
      <c r="M39" s="123">
        <v>7.8318683491433152</v>
      </c>
      <c r="N39" s="123">
        <v>7.633247757674992</v>
      </c>
      <c r="O39" s="123">
        <v>7.6034157487598977</v>
      </c>
      <c r="P39" s="123">
        <v>7.6674668119149629</v>
      </c>
      <c r="Q39" s="123">
        <v>7.680612470636647</v>
      </c>
      <c r="R39" s="123">
        <v>7.5785954701308107</v>
      </c>
      <c r="S39" s="123">
        <v>7.5317163129198033</v>
      </c>
      <c r="T39" s="123">
        <v>7.3749687764131577</v>
      </c>
      <c r="U39" s="123">
        <v>7.233687122043567</v>
      </c>
      <c r="V39" s="123">
        <v>9.26132615620946</v>
      </c>
      <c r="W39" s="123">
        <v>8.5977677268716466</v>
      </c>
      <c r="DA39" s="130" t="s">
        <v>2782</v>
      </c>
    </row>
    <row r="40" spans="1:105" ht="12" customHeight="1" x14ac:dyDescent="0.25">
      <c r="A40" s="97" t="s">
        <v>50</v>
      </c>
      <c r="B40" s="99">
        <v>12.724593813801588</v>
      </c>
      <c r="C40" s="99">
        <v>13.200713164833173</v>
      </c>
      <c r="D40" s="99">
        <v>16.699742690720626</v>
      </c>
      <c r="E40" s="99">
        <v>12.975076258805682</v>
      </c>
      <c r="F40" s="99">
        <v>12.550227947036275</v>
      </c>
      <c r="G40" s="99">
        <v>14.635415683485755</v>
      </c>
      <c r="H40" s="99">
        <v>12.58722115970961</v>
      </c>
      <c r="I40" s="99">
        <v>11.910203052204624</v>
      </c>
      <c r="J40" s="99">
        <v>10.742667469161233</v>
      </c>
      <c r="K40" s="99">
        <v>10.457707295610914</v>
      </c>
      <c r="L40" s="99">
        <v>9.3029837854566217</v>
      </c>
      <c r="M40" s="99">
        <v>8.876776481714737</v>
      </c>
      <c r="N40" s="99">
        <v>8.7657263182008727</v>
      </c>
      <c r="O40" s="99">
        <v>8.7606131645836705</v>
      </c>
      <c r="P40" s="99">
        <v>8.8309323474953683</v>
      </c>
      <c r="Q40" s="99">
        <v>8.8552606642757539</v>
      </c>
      <c r="R40" s="99">
        <v>8.8721322737234765</v>
      </c>
      <c r="S40" s="99">
        <v>8.865100589568554</v>
      </c>
      <c r="T40" s="99">
        <v>8.7284812720389571</v>
      </c>
      <c r="U40" s="99">
        <v>8.5339423637785607</v>
      </c>
      <c r="V40" s="99">
        <v>11.396419533505885</v>
      </c>
      <c r="W40" s="99">
        <v>10.281473420639699</v>
      </c>
      <c r="DA40" s="63" t="s">
        <v>2783</v>
      </c>
    </row>
    <row r="41" spans="1:105" ht="12" customHeight="1" x14ac:dyDescent="0.25">
      <c r="A41" s="109" t="s">
        <v>120</v>
      </c>
      <c r="B41" s="110">
        <v>8.9721148333364411</v>
      </c>
      <c r="C41" s="110">
        <v>10.36669993382986</v>
      </c>
      <c r="D41" s="110">
        <v>8.3372239236455492</v>
      </c>
      <c r="E41" s="110">
        <v>13.211554320868146</v>
      </c>
      <c r="F41" s="110">
        <v>11.605074412508175</v>
      </c>
      <c r="G41" s="110">
        <v>10.491518984967607</v>
      </c>
      <c r="H41" s="110">
        <v>10.088505684685467</v>
      </c>
      <c r="I41" s="110">
        <v>9.8053282274746429</v>
      </c>
      <c r="J41" s="110">
        <v>10.73781837140282</v>
      </c>
      <c r="K41" s="110">
        <v>7.3637632116637359</v>
      </c>
      <c r="L41" s="110">
        <v>6.7512182346453065</v>
      </c>
      <c r="M41" s="110">
        <v>7.0769810204418775</v>
      </c>
      <c r="N41" s="110">
        <v>6.8306536134871392</v>
      </c>
      <c r="O41" s="110">
        <v>6.8240139227386747</v>
      </c>
      <c r="P41" s="110">
        <v>6.9258673530842509</v>
      </c>
      <c r="Q41" s="110">
        <v>7.000804625170109</v>
      </c>
      <c r="R41" s="110">
        <v>6.8893930924415709</v>
      </c>
      <c r="S41" s="110">
        <v>6.8552384471863093</v>
      </c>
      <c r="T41" s="110">
        <v>6.716567664592362</v>
      </c>
      <c r="U41" s="110">
        <v>6.6225556648219932</v>
      </c>
      <c r="V41" s="110">
        <v>8.256193890283674</v>
      </c>
      <c r="W41" s="110">
        <v>7.8202491593956465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250.68758453768115</v>
      </c>
      <c r="C43" s="118">
        <f t="shared" si="14"/>
        <v>235.46157934439705</v>
      </c>
      <c r="D43" s="118">
        <f t="shared" si="14"/>
        <v>276.80819091972114</v>
      </c>
      <c r="E43" s="118">
        <f t="shared" si="14"/>
        <v>303.58770091118384</v>
      </c>
      <c r="F43" s="118">
        <f t="shared" si="14"/>
        <v>294.45645575437237</v>
      </c>
      <c r="G43" s="118">
        <f t="shared" si="14"/>
        <v>280.07771181954416</v>
      </c>
      <c r="H43" s="118">
        <f t="shared" si="14"/>
        <v>285.92078573357844</v>
      </c>
      <c r="I43" s="118">
        <f t="shared" si="14"/>
        <v>235.43920265414724</v>
      </c>
      <c r="J43" s="118">
        <f t="shared" si="14"/>
        <v>263.11684003831169</v>
      </c>
      <c r="K43" s="118">
        <f t="shared" si="14"/>
        <v>254.1037713280441</v>
      </c>
      <c r="L43" s="118">
        <f t="shared" si="14"/>
        <v>267.79297947949942</v>
      </c>
      <c r="M43" s="118">
        <f t="shared" si="14"/>
        <v>232.78494062153038</v>
      </c>
      <c r="N43" s="118">
        <f t="shared" si="14"/>
        <v>223.03267925160338</v>
      </c>
      <c r="O43" s="118">
        <f t="shared" si="14"/>
        <v>208.93996390962627</v>
      </c>
      <c r="P43" s="118">
        <f t="shared" si="14"/>
        <v>187.48085637313903</v>
      </c>
      <c r="Q43" s="118">
        <f t="shared" si="14"/>
        <v>201.73194260995464</v>
      </c>
      <c r="R43" s="118">
        <f t="shared" ref="R43:V43" si="15">R44+R47+R49+R58</f>
        <v>199.58915414266178</v>
      </c>
      <c r="S43" s="118">
        <f t="shared" si="15"/>
        <v>189.65193132637245</v>
      </c>
      <c r="T43" s="118">
        <f t="shared" si="15"/>
        <v>174.54106224619235</v>
      </c>
      <c r="U43" s="118">
        <f t="shared" si="15"/>
        <v>172.51845884785664</v>
      </c>
      <c r="V43" s="118">
        <f t="shared" si="15"/>
        <v>193.3296886316636</v>
      </c>
      <c r="W43" s="118">
        <f t="shared" ref="W43" si="16">W44+W47+W49+W58</f>
        <v>167.31332417192556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205.10334885090478</v>
      </c>
      <c r="C44" s="123">
        <f t="shared" si="17"/>
        <v>193.74327610678534</v>
      </c>
      <c r="D44" s="123">
        <f t="shared" si="17"/>
        <v>227.23328401716901</v>
      </c>
      <c r="E44" s="123">
        <f t="shared" si="17"/>
        <v>248.58606688552678</v>
      </c>
      <c r="F44" s="123">
        <f t="shared" si="17"/>
        <v>239.66981459127132</v>
      </c>
      <c r="G44" s="123">
        <f t="shared" si="17"/>
        <v>231.47619863876798</v>
      </c>
      <c r="H44" s="123">
        <f t="shared" si="17"/>
        <v>232.08239375219034</v>
      </c>
      <c r="I44" s="123">
        <f t="shared" si="17"/>
        <v>190.26057555773343</v>
      </c>
      <c r="J44" s="123">
        <f t="shared" si="17"/>
        <v>213.55914363634326</v>
      </c>
      <c r="K44" s="123">
        <f t="shared" si="17"/>
        <v>206.02782515236044</v>
      </c>
      <c r="L44" s="123">
        <f t="shared" si="17"/>
        <v>220.11498758424213</v>
      </c>
      <c r="M44" s="123">
        <f t="shared" si="17"/>
        <v>188.22713217918505</v>
      </c>
      <c r="N44" s="123">
        <f t="shared" si="17"/>
        <v>179.50327319020744</v>
      </c>
      <c r="O44" s="123">
        <f t="shared" si="17"/>
        <v>167.27409608704335</v>
      </c>
      <c r="P44" s="123">
        <f t="shared" si="17"/>
        <v>145.12548327732407</v>
      </c>
      <c r="Q44" s="123">
        <f t="shared" si="17"/>
        <v>160.15622260499933</v>
      </c>
      <c r="R44" s="123">
        <f t="shared" ref="R44:V44" si="18">SUM(R45:R46)</f>
        <v>160.20204963390725</v>
      </c>
      <c r="S44" s="123">
        <f t="shared" si="18"/>
        <v>151.06502263829256</v>
      </c>
      <c r="T44" s="123">
        <f t="shared" si="18"/>
        <v>137.1396806209587</v>
      </c>
      <c r="U44" s="123">
        <f t="shared" si="18"/>
        <v>135.72720154680925</v>
      </c>
      <c r="V44" s="123">
        <f t="shared" si="18"/>
        <v>154.35288014457501</v>
      </c>
      <c r="W44" s="123">
        <f t="shared" ref="W44" si="19">SUM(W45:W46)</f>
        <v>132.67406217653595</v>
      </c>
      <c r="DA44" s="130" t="s">
        <v>2786</v>
      </c>
    </row>
    <row r="45" spans="1:105" ht="12" customHeight="1" x14ac:dyDescent="0.25">
      <c r="A45" s="97" t="s">
        <v>216</v>
      </c>
      <c r="B45" s="99">
        <v>202.79745601709894</v>
      </c>
      <c r="C45" s="99">
        <v>191.60343080700494</v>
      </c>
      <c r="D45" s="99">
        <v>224.73027213933224</v>
      </c>
      <c r="E45" s="99">
        <v>245.82864075103123</v>
      </c>
      <c r="F45" s="99">
        <v>237.01067895090759</v>
      </c>
      <c r="G45" s="99">
        <v>228.99476011560631</v>
      </c>
      <c r="H45" s="99">
        <v>229.59895591481359</v>
      </c>
      <c r="I45" s="99">
        <v>188.28174760162921</v>
      </c>
      <c r="J45" s="99">
        <v>211.29950274265062</v>
      </c>
      <c r="K45" s="99">
        <v>203.82188323874021</v>
      </c>
      <c r="L45" s="99">
        <v>217.72742417340888</v>
      </c>
      <c r="M45" s="99">
        <v>186.16517365663969</v>
      </c>
      <c r="N45" s="99">
        <v>177.50505668654031</v>
      </c>
      <c r="O45" s="99">
        <v>165.37349703428148</v>
      </c>
      <c r="P45" s="99">
        <v>143.49406943474261</v>
      </c>
      <c r="Q45" s="99">
        <v>158.35372888845623</v>
      </c>
      <c r="R45" s="99">
        <v>158.3973973073991</v>
      </c>
      <c r="S45" s="99">
        <v>149.32753795343567</v>
      </c>
      <c r="T45" s="99">
        <v>135.52114980001269</v>
      </c>
      <c r="U45" s="99">
        <v>134.08893970878319</v>
      </c>
      <c r="V45" s="99">
        <v>152.46934852216515</v>
      </c>
      <c r="W45" s="99">
        <v>131.03524665216807</v>
      </c>
      <c r="DA45" s="63" t="s">
        <v>2787</v>
      </c>
    </row>
    <row r="46" spans="1:105" ht="12" customHeight="1" x14ac:dyDescent="0.25">
      <c r="A46" s="97" t="s">
        <v>53</v>
      </c>
      <c r="B46" s="99">
        <v>2.3058928338058347</v>
      </c>
      <c r="C46" s="99">
        <v>2.1398452997804172</v>
      </c>
      <c r="D46" s="99">
        <v>2.5030118778367574</v>
      </c>
      <c r="E46" s="99">
        <v>2.7574261344955548</v>
      </c>
      <c r="F46" s="99">
        <v>2.6591356403637376</v>
      </c>
      <c r="G46" s="99">
        <v>2.4814385231616671</v>
      </c>
      <c r="H46" s="99">
        <v>2.4834378373767532</v>
      </c>
      <c r="I46" s="99">
        <v>1.9788279561042175</v>
      </c>
      <c r="J46" s="99">
        <v>2.2596408936926506</v>
      </c>
      <c r="K46" s="99">
        <v>2.2059419136202187</v>
      </c>
      <c r="L46" s="99">
        <v>2.3875634108332648</v>
      </c>
      <c r="M46" s="99">
        <v>2.0619585225453663</v>
      </c>
      <c r="N46" s="99">
        <v>1.9982165036671145</v>
      </c>
      <c r="O46" s="99">
        <v>1.900599052761851</v>
      </c>
      <c r="P46" s="99">
        <v>1.6314138425814388</v>
      </c>
      <c r="Q46" s="99">
        <v>1.8024937165431048</v>
      </c>
      <c r="R46" s="99">
        <v>1.804652326508148</v>
      </c>
      <c r="S46" s="99">
        <v>1.737484684856883</v>
      </c>
      <c r="T46" s="99">
        <v>1.6185308209459963</v>
      </c>
      <c r="U46" s="99">
        <v>1.6382618380260769</v>
      </c>
      <c r="V46" s="99">
        <v>1.883531622409863</v>
      </c>
      <c r="W46" s="99">
        <v>1.6388155243678812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0.10314198098954949</v>
      </c>
      <c r="C47" s="123">
        <f t="shared" si="20"/>
        <v>0.12098472565658393</v>
      </c>
      <c r="D47" s="123">
        <f t="shared" si="20"/>
        <v>0.14183134125829983</v>
      </c>
      <c r="E47" s="123">
        <f t="shared" si="20"/>
        <v>0.32148482286968005</v>
      </c>
      <c r="F47" s="123">
        <f t="shared" si="20"/>
        <v>0.18491790957433807</v>
      </c>
      <c r="G47" s="123">
        <f t="shared" si="20"/>
        <v>0.2237424452552286</v>
      </c>
      <c r="H47" s="123">
        <f t="shared" si="20"/>
        <v>0.29270990819054399</v>
      </c>
      <c r="I47" s="123">
        <f t="shared" si="20"/>
        <v>0.27074126036978363</v>
      </c>
      <c r="J47" s="123">
        <f t="shared" si="20"/>
        <v>0.2711371186026883</v>
      </c>
      <c r="K47" s="123">
        <f t="shared" si="20"/>
        <v>0.28624853007000012</v>
      </c>
      <c r="L47" s="123">
        <f t="shared" si="20"/>
        <v>0.38742142957232573</v>
      </c>
      <c r="M47" s="123">
        <f t="shared" si="20"/>
        <v>0.46113289676252106</v>
      </c>
      <c r="N47" s="123">
        <f t="shared" si="20"/>
        <v>0.90798433925630895</v>
      </c>
      <c r="O47" s="123">
        <f t="shared" si="20"/>
        <v>0.95120077180250329</v>
      </c>
      <c r="P47" s="123">
        <f t="shared" si="20"/>
        <v>0.39948790279335111</v>
      </c>
      <c r="Q47" s="123">
        <f t="shared" si="20"/>
        <v>1.2553045717277673</v>
      </c>
      <c r="R47" s="123">
        <f t="shared" si="20"/>
        <v>0.68380821439076855</v>
      </c>
      <c r="S47" s="123">
        <f t="shared" si="20"/>
        <v>0.9653555074104927</v>
      </c>
      <c r="T47" s="123">
        <f t="shared" si="20"/>
        <v>0.65347923880270364</v>
      </c>
      <c r="U47" s="123">
        <f t="shared" si="20"/>
        <v>0.84803627098902756</v>
      </c>
      <c r="V47" s="123">
        <f t="shared" si="20"/>
        <v>0.65837296061119666</v>
      </c>
      <c r="W47" s="123">
        <f t="shared" si="20"/>
        <v>1.1900147648857269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0.10314198098954949</v>
      </c>
      <c r="C48" s="99">
        <f>RES_hhdet_fech!C48/RES_summary!C$19</f>
        <v>0.12098472565658393</v>
      </c>
      <c r="D48" s="99">
        <f>RES_hhdet_fech!D48/RES_summary!D$19</f>
        <v>0.14183134125829983</v>
      </c>
      <c r="E48" s="99">
        <f>RES_hhdet_fech!E48/RES_summary!E$19</f>
        <v>0.32148482286968005</v>
      </c>
      <c r="F48" s="99">
        <f>RES_hhdet_fech!F48/RES_summary!F$19</f>
        <v>0.18491790957433807</v>
      </c>
      <c r="G48" s="99">
        <f>RES_hhdet_fech!G48/RES_summary!G$19</f>
        <v>0.2237424452552286</v>
      </c>
      <c r="H48" s="99">
        <f>RES_hhdet_fech!H48/RES_summary!H$19</f>
        <v>0.29270990819054399</v>
      </c>
      <c r="I48" s="99">
        <f>RES_hhdet_fech!I48/RES_summary!I$19</f>
        <v>0.27074126036978363</v>
      </c>
      <c r="J48" s="99">
        <f>RES_hhdet_fech!J48/RES_summary!J$19</f>
        <v>0.2711371186026883</v>
      </c>
      <c r="K48" s="99">
        <f>RES_hhdet_fech!K48/RES_summary!K$19</f>
        <v>0.28624853007000012</v>
      </c>
      <c r="L48" s="99">
        <f>RES_hhdet_fech!L48/RES_summary!L$19</f>
        <v>0.38742142957232573</v>
      </c>
      <c r="M48" s="99">
        <f>RES_hhdet_fech!M48/RES_summary!M$19</f>
        <v>0.46113289676252106</v>
      </c>
      <c r="N48" s="99">
        <f>RES_hhdet_fech!N48/RES_summary!N$19</f>
        <v>0.90798433925630895</v>
      </c>
      <c r="O48" s="99">
        <f>RES_hhdet_fech!O48/RES_summary!O$19</f>
        <v>0.95120077180250329</v>
      </c>
      <c r="P48" s="99">
        <f>RES_hhdet_fech!P48/RES_summary!P$19</f>
        <v>0.39948790279335111</v>
      </c>
      <c r="Q48" s="99">
        <f>RES_hhdet_fech!Q48/RES_summary!Q$19</f>
        <v>1.2553045717277673</v>
      </c>
      <c r="R48" s="99">
        <f>RES_hhdet_fech!R48/RES_summary!R$19</f>
        <v>0.68380821439076855</v>
      </c>
      <c r="S48" s="99">
        <f>RES_hhdet_fech!S48/RES_summary!S$19</f>
        <v>0.9653555074104927</v>
      </c>
      <c r="T48" s="99">
        <f>RES_hhdet_fech!T48/RES_summary!T$19</f>
        <v>0.65347923880270364</v>
      </c>
      <c r="U48" s="99">
        <f>RES_hhdet_fech!U48/RES_summary!U$19</f>
        <v>0.84803627098902756</v>
      </c>
      <c r="V48" s="99">
        <f>RES_hhdet_fech!V48/RES_summary!V$19</f>
        <v>0.65837296061119666</v>
      </c>
      <c r="W48" s="99">
        <f>RES_hhdet_fech!W48/RES_summary!W$19</f>
        <v>1.1900147648857269</v>
      </c>
      <c r="DA48" s="63" t="s">
        <v>2790</v>
      </c>
    </row>
    <row r="49" spans="1:105" ht="12" customHeight="1" x14ac:dyDescent="0.25">
      <c r="A49" s="121" t="s">
        <v>55</v>
      </c>
      <c r="B49" s="123">
        <v>34.912221463865173</v>
      </c>
      <c r="C49" s="123">
        <v>30.040409928843214</v>
      </c>
      <c r="D49" s="123">
        <v>37.687924573770303</v>
      </c>
      <c r="E49" s="123">
        <v>41.556417413857424</v>
      </c>
      <c r="F49" s="123">
        <v>42.642939014503817</v>
      </c>
      <c r="G49" s="123">
        <v>36.374113583229054</v>
      </c>
      <c r="H49" s="123">
        <v>42.581336975419404</v>
      </c>
      <c r="I49" s="123">
        <v>34.368743280146994</v>
      </c>
      <c r="J49" s="123">
        <v>38.543614019029803</v>
      </c>
      <c r="K49" s="123">
        <v>39.208462615552413</v>
      </c>
      <c r="L49" s="123">
        <v>39.497760861461408</v>
      </c>
      <c r="M49" s="123">
        <v>36.261707268390175</v>
      </c>
      <c r="N49" s="123">
        <v>34.980190136977548</v>
      </c>
      <c r="O49" s="123">
        <v>33.082109420770301</v>
      </c>
      <c r="P49" s="123">
        <v>34.242254965880683</v>
      </c>
      <c r="Q49" s="123">
        <v>32.569003197644811</v>
      </c>
      <c r="R49" s="123">
        <v>31.06190948579971</v>
      </c>
      <c r="S49" s="123">
        <v>30.067555863369453</v>
      </c>
      <c r="T49" s="123">
        <v>29.39425430362223</v>
      </c>
      <c r="U49" s="123">
        <v>28.771562182778339</v>
      </c>
      <c r="V49" s="123">
        <v>29.164121419992558</v>
      </c>
      <c r="W49" s="123">
        <v>24.904095202752998</v>
      </c>
      <c r="DA49" s="130" t="s">
        <v>2791</v>
      </c>
    </row>
    <row r="50" spans="1:105" ht="12" customHeight="1" x14ac:dyDescent="0.25">
      <c r="A50" s="97" t="s">
        <v>138</v>
      </c>
      <c r="B50" s="99">
        <v>37.587192027753815</v>
      </c>
      <c r="C50" s="99">
        <v>30.893545694152579</v>
      </c>
      <c r="D50" s="99">
        <v>41.523794920016535</v>
      </c>
      <c r="E50" s="99">
        <v>45.842303172779211</v>
      </c>
      <c r="F50" s="99">
        <v>46.980978375727254</v>
      </c>
      <c r="G50" s="99">
        <v>39.047579006694079</v>
      </c>
      <c r="H50" s="99">
        <v>47.562809132625262</v>
      </c>
      <c r="I50" s="99">
        <v>36.389437297489685</v>
      </c>
      <c r="J50" s="99">
        <v>41.692591996370979</v>
      </c>
      <c r="K50" s="99">
        <v>43.149853384868919</v>
      </c>
      <c r="L50" s="99">
        <v>44.59830557627906</v>
      </c>
      <c r="M50" s="99">
        <v>39.644563651280691</v>
      </c>
      <c r="N50" s="99">
        <v>38.540094984124053</v>
      </c>
      <c r="O50" s="99">
        <v>35.799189368915862</v>
      </c>
      <c r="P50" s="99">
        <v>37.800870544227934</v>
      </c>
      <c r="Q50" s="99">
        <v>35.34022901501536</v>
      </c>
      <c r="R50" s="99">
        <v>33.461280890316473</v>
      </c>
      <c r="S50" s="99">
        <v>32.12615675288658</v>
      </c>
      <c r="T50" s="99">
        <v>31.531143486514424</v>
      </c>
      <c r="U50" s="99">
        <v>31.338128997281402</v>
      </c>
      <c r="V50" s="99">
        <v>32.418754343134921</v>
      </c>
      <c r="W50" s="99">
        <v>25.438050504201083</v>
      </c>
      <c r="DA50" s="63" t="s">
        <v>2792</v>
      </c>
    </row>
    <row r="51" spans="1:105" ht="12" customHeight="1" x14ac:dyDescent="0.25">
      <c r="A51" s="97" t="s">
        <v>137</v>
      </c>
      <c r="B51" s="99">
        <v>25.833387106430681</v>
      </c>
      <c r="C51" s="99">
        <v>21.166451401289748</v>
      </c>
      <c r="D51" s="99">
        <v>29.215346554970992</v>
      </c>
      <c r="E51" s="99">
        <v>34.204829547252551</v>
      </c>
      <c r="F51" s="99">
        <v>35.631928170812643</v>
      </c>
      <c r="G51" s="99">
        <v>28.546964846912715</v>
      </c>
      <c r="H51" s="99">
        <v>35.031543449116448</v>
      </c>
      <c r="I51" s="99">
        <v>25.571077403410538</v>
      </c>
      <c r="J51" s="99">
        <v>29.568221117952618</v>
      </c>
      <c r="K51" s="99">
        <v>30.376794375845698</v>
      </c>
      <c r="L51" s="99">
        <v>31.317628357228426</v>
      </c>
      <c r="M51" s="99">
        <v>28.23382232382728</v>
      </c>
      <c r="N51" s="99">
        <v>27.603949536155689</v>
      </c>
      <c r="O51" s="99">
        <v>26.034819989408803</v>
      </c>
      <c r="P51" s="99">
        <v>27.903747399174645</v>
      </c>
      <c r="Q51" s="99">
        <v>26.393088792689053</v>
      </c>
      <c r="R51" s="99">
        <v>25.277941578166104</v>
      </c>
      <c r="S51" s="99">
        <v>24.911024195806736</v>
      </c>
      <c r="T51" s="99">
        <v>24.827095526053917</v>
      </c>
      <c r="U51" s="99">
        <v>24.749011683012309</v>
      </c>
      <c r="V51" s="99">
        <v>25.710799424275088</v>
      </c>
      <c r="W51" s="99">
        <v>20.470039092289706</v>
      </c>
      <c r="DA51" s="63" t="s">
        <v>2793</v>
      </c>
    </row>
    <row r="52" spans="1:105" ht="12" customHeight="1" x14ac:dyDescent="0.25">
      <c r="A52" s="100" t="s">
        <v>216</v>
      </c>
      <c r="B52" s="102">
        <v>12.786511109504243</v>
      </c>
      <c r="C52" s="102">
        <v>10.278086417906369</v>
      </c>
      <c r="D52" s="102">
        <v>15.464067174721018</v>
      </c>
      <c r="E52" s="102">
        <v>21.143010386666798</v>
      </c>
      <c r="F52" s="102">
        <v>22.812033467099766</v>
      </c>
      <c r="G52" s="102">
        <v>16.628937514734641</v>
      </c>
      <c r="H52" s="102">
        <v>20.796424039689157</v>
      </c>
      <c r="I52" s="102">
        <v>13.190316611612435</v>
      </c>
      <c r="J52" s="102">
        <v>15.405589641456912</v>
      </c>
      <c r="K52" s="102">
        <v>15.363719741174071</v>
      </c>
      <c r="L52" s="102">
        <v>15.384946443996613</v>
      </c>
      <c r="M52" s="102">
        <v>14.075890993246388</v>
      </c>
      <c r="N52" s="102">
        <v>13.498868416814929</v>
      </c>
      <c r="O52" s="102">
        <v>12.631036503377123</v>
      </c>
      <c r="P52" s="102">
        <v>13.978655277026512</v>
      </c>
      <c r="Q52" s="102">
        <v>13.072563725767571</v>
      </c>
      <c r="R52" s="102">
        <v>12.32972371694561</v>
      </c>
      <c r="S52" s="102">
        <v>12.13855348123422</v>
      </c>
      <c r="T52" s="102">
        <v>11.937231160271701</v>
      </c>
      <c r="U52" s="102">
        <v>11.126390822967398</v>
      </c>
      <c r="V52" s="102">
        <v>11.428273016366292</v>
      </c>
      <c r="W52" s="102">
        <v>9.4398917317267479</v>
      </c>
      <c r="DA52" s="131" t="s">
        <v>2794</v>
      </c>
    </row>
    <row r="53" spans="1:105" ht="12" customHeight="1" x14ac:dyDescent="0.25">
      <c r="A53" s="103" t="s">
        <v>52</v>
      </c>
      <c r="B53" s="105">
        <v>13.046875996926437</v>
      </c>
      <c r="C53" s="105">
        <v>10.888364983383374</v>
      </c>
      <c r="D53" s="105">
        <v>13.751279380249976</v>
      </c>
      <c r="E53" s="105">
        <v>13.061819160585761</v>
      </c>
      <c r="F53" s="105">
        <v>12.819894703712881</v>
      </c>
      <c r="G53" s="105">
        <v>11.918027332178077</v>
      </c>
      <c r="H53" s="105">
        <v>14.235119409427291</v>
      </c>
      <c r="I53" s="105">
        <v>12.380760791798103</v>
      </c>
      <c r="J53" s="105">
        <v>14.162631476495704</v>
      </c>
      <c r="K53" s="105">
        <v>15.013074634671629</v>
      </c>
      <c r="L53" s="105">
        <v>15.932681913231816</v>
      </c>
      <c r="M53" s="105">
        <v>14.157931330580888</v>
      </c>
      <c r="N53" s="105">
        <v>14.105081119340761</v>
      </c>
      <c r="O53" s="105">
        <v>13.40378348603168</v>
      </c>
      <c r="P53" s="105">
        <v>13.925092122148131</v>
      </c>
      <c r="Q53" s="105">
        <v>13.32052506692148</v>
      </c>
      <c r="R53" s="105">
        <v>12.948217861220495</v>
      </c>
      <c r="S53" s="105">
        <v>12.772470714572513</v>
      </c>
      <c r="T53" s="105">
        <v>12.88986436578222</v>
      </c>
      <c r="U53" s="105">
        <v>13.622620860044909</v>
      </c>
      <c r="V53" s="105">
        <v>14.282526407908797</v>
      </c>
      <c r="W53" s="105">
        <v>11.030147360562964</v>
      </c>
      <c r="DA53" s="132" t="s">
        <v>2795</v>
      </c>
    </row>
    <row r="54" spans="1:105" ht="12" customHeight="1" x14ac:dyDescent="0.25">
      <c r="A54" s="106" t="s">
        <v>122</v>
      </c>
      <c r="B54" s="102">
        <v>31.355524489207067</v>
      </c>
      <c r="C54" s="102">
        <v>29.968668206016932</v>
      </c>
      <c r="D54" s="102">
        <v>31.556521579592957</v>
      </c>
      <c r="E54" s="102">
        <v>34.891059796059835</v>
      </c>
      <c r="F54" s="102">
        <v>35.826046285151911</v>
      </c>
      <c r="G54" s="102">
        <v>32.784146092687671</v>
      </c>
      <c r="H54" s="102">
        <v>34.623823061319655</v>
      </c>
      <c r="I54" s="102">
        <v>32.148271145481779</v>
      </c>
      <c r="J54" s="102">
        <v>34.283652605053753</v>
      </c>
      <c r="K54" s="102">
        <v>33.867727132812576</v>
      </c>
      <c r="L54" s="102">
        <v>32.275231509446371</v>
      </c>
      <c r="M54" s="102">
        <v>32.61592554499795</v>
      </c>
      <c r="N54" s="102">
        <v>31.370985284988091</v>
      </c>
      <c r="O54" s="102">
        <v>31.035849903906183</v>
      </c>
      <c r="P54" s="102">
        <v>30.939659753761195</v>
      </c>
      <c r="Q54" s="102">
        <v>30.573936197983699</v>
      </c>
      <c r="R54" s="102">
        <v>29.596587150657534</v>
      </c>
      <c r="S54" s="102">
        <v>28.985031536755208</v>
      </c>
      <c r="T54" s="102">
        <v>27.982924120464936</v>
      </c>
      <c r="U54" s="102">
        <v>26.526253274232314</v>
      </c>
      <c r="V54" s="102">
        <v>25.399993852744856</v>
      </c>
      <c r="W54" s="102">
        <v>25.358279077428353</v>
      </c>
      <c r="DA54" s="131" t="s">
        <v>2796</v>
      </c>
    </row>
    <row r="55" spans="1:105" ht="12" customHeight="1" x14ac:dyDescent="0.25">
      <c r="A55" s="107" t="s">
        <v>121</v>
      </c>
      <c r="B55" s="105">
        <v>24.195383950346148</v>
      </c>
      <c r="C55" s="105">
        <v>23.10090598140378</v>
      </c>
      <c r="D55" s="105">
        <v>24.824770913488223</v>
      </c>
      <c r="E55" s="105">
        <v>28.587566505101048</v>
      </c>
      <c r="F55" s="105">
        <v>29.725304036495046</v>
      </c>
      <c r="G55" s="105">
        <v>26.630125712588761</v>
      </c>
      <c r="H55" s="105">
        <v>28.369757478561084</v>
      </c>
      <c r="I55" s="105">
        <v>25.616042850695113</v>
      </c>
      <c r="J55" s="105">
        <v>27.41044410662106</v>
      </c>
      <c r="K55" s="105">
        <v>26.962185402340381</v>
      </c>
      <c r="L55" s="105">
        <v>25.626691538081328</v>
      </c>
      <c r="M55" s="105">
        <v>26.044040935703727</v>
      </c>
      <c r="N55" s="105">
        <v>25.054401112756889</v>
      </c>
      <c r="O55" s="105">
        <v>24.832011431465073</v>
      </c>
      <c r="P55" s="105">
        <v>24.976278009216696</v>
      </c>
      <c r="Q55" s="105">
        <v>24.757870948653945</v>
      </c>
      <c r="R55" s="105">
        <v>24.140646951450748</v>
      </c>
      <c r="S55" s="105">
        <v>23.906470454965945</v>
      </c>
      <c r="T55" s="105">
        <v>23.378911643436872</v>
      </c>
      <c r="U55" s="105">
        <v>22.188882227876409</v>
      </c>
      <c r="V55" s="105">
        <v>21.324091057886836</v>
      </c>
      <c r="W55" s="105">
        <v>21.472287758037947</v>
      </c>
      <c r="DA55" s="132" t="s">
        <v>2797</v>
      </c>
    </row>
    <row r="56" spans="1:105" ht="12" customHeight="1" x14ac:dyDescent="0.25">
      <c r="A56" s="108" t="s">
        <v>53</v>
      </c>
      <c r="B56" s="99">
        <v>10.662112000735315</v>
      </c>
      <c r="C56" s="99">
        <v>9.9437351721722838</v>
      </c>
      <c r="D56" s="99">
        <v>11.756331987329244</v>
      </c>
      <c r="E56" s="99">
        <v>16.115016854147164</v>
      </c>
      <c r="F56" s="99">
        <v>17.423325026456176</v>
      </c>
      <c r="G56" s="99">
        <v>13.981070924546376</v>
      </c>
      <c r="H56" s="99">
        <v>15.177646742543875</v>
      </c>
      <c r="I56" s="99">
        <v>11.668867274216979</v>
      </c>
      <c r="J56" s="99">
        <v>12.665216764864955</v>
      </c>
      <c r="K56" s="99">
        <v>12.121251530134952</v>
      </c>
      <c r="L56" s="99">
        <v>11.173988873043136</v>
      </c>
      <c r="M56" s="99">
        <v>11.590039309411898</v>
      </c>
      <c r="N56" s="99">
        <v>10.979335471509172</v>
      </c>
      <c r="O56" s="99">
        <v>10.843200606406123</v>
      </c>
      <c r="P56" s="99">
        <v>11.333013788802662</v>
      </c>
      <c r="Q56" s="99">
        <v>11.063944895342109</v>
      </c>
      <c r="R56" s="99">
        <v>10.531370735866252</v>
      </c>
      <c r="S56" s="99">
        <v>10.336280443121822</v>
      </c>
      <c r="T56" s="99">
        <v>10.10192171143939</v>
      </c>
      <c r="U56" s="99">
        <v>9.031146002641842</v>
      </c>
      <c r="V56" s="99">
        <v>8.6756001205667932</v>
      </c>
      <c r="W56" s="99">
        <v>9.08549992623999</v>
      </c>
      <c r="DA56" s="63" t="s">
        <v>2798</v>
      </c>
    </row>
    <row r="57" spans="1:105" ht="12" customHeight="1" x14ac:dyDescent="0.25">
      <c r="A57" s="108" t="s">
        <v>52</v>
      </c>
      <c r="B57" s="99">
        <v>13.533271949610832</v>
      </c>
      <c r="C57" s="99">
        <v>13.157170809231495</v>
      </c>
      <c r="D57" s="99">
        <v>13.068438926158983</v>
      </c>
      <c r="E57" s="99">
        <v>12.47254965095388</v>
      </c>
      <c r="F57" s="99">
        <v>12.301979010038876</v>
      </c>
      <c r="G57" s="99">
        <v>12.649054788042376</v>
      </c>
      <c r="H57" s="99">
        <v>13.192110736017211</v>
      </c>
      <c r="I57" s="99">
        <v>13.947175576478134</v>
      </c>
      <c r="J57" s="99">
        <v>14.745227341756106</v>
      </c>
      <c r="K57" s="99">
        <v>14.840933872205424</v>
      </c>
      <c r="L57" s="99">
        <v>14.452702665038187</v>
      </c>
      <c r="M57" s="99">
        <v>14.454001626291827</v>
      </c>
      <c r="N57" s="99">
        <v>14.075065641247722</v>
      </c>
      <c r="O57" s="99">
        <v>13.98881082505895</v>
      </c>
      <c r="P57" s="99">
        <v>13.643264220414036</v>
      </c>
      <c r="Q57" s="99">
        <v>13.693926053311834</v>
      </c>
      <c r="R57" s="99">
        <v>13.609276215584497</v>
      </c>
      <c r="S57" s="99">
        <v>13.570190011844126</v>
      </c>
      <c r="T57" s="99">
        <v>13.276989931997486</v>
      </c>
      <c r="U57" s="99">
        <v>13.157736225234565</v>
      </c>
      <c r="V57" s="99">
        <v>12.648490937320044</v>
      </c>
      <c r="W57" s="99">
        <v>12.386787831797955</v>
      </c>
      <c r="DA57" s="63" t="s">
        <v>2799</v>
      </c>
    </row>
    <row r="58" spans="1:105" ht="12" customHeight="1" x14ac:dyDescent="0.25">
      <c r="A58" s="121" t="s">
        <v>54</v>
      </c>
      <c r="B58" s="123">
        <v>10.568872241921634</v>
      </c>
      <c r="C58" s="123">
        <v>11.556908583111891</v>
      </c>
      <c r="D58" s="123">
        <v>11.74515098752352</v>
      </c>
      <c r="E58" s="123">
        <v>13.12373178892992</v>
      </c>
      <c r="F58" s="123">
        <v>11.95878423902286</v>
      </c>
      <c r="G58" s="123">
        <v>12.003657152291904</v>
      </c>
      <c r="H58" s="123">
        <v>10.964345097778171</v>
      </c>
      <c r="I58" s="123">
        <v>10.539142555897035</v>
      </c>
      <c r="J58" s="123">
        <v>10.742945264335953</v>
      </c>
      <c r="K58" s="123">
        <v>8.5812350300612756</v>
      </c>
      <c r="L58" s="123">
        <v>7.7928096042235495</v>
      </c>
      <c r="M58" s="123">
        <v>7.8349682771926492</v>
      </c>
      <c r="N58" s="123">
        <v>7.6412315851621173</v>
      </c>
      <c r="O58" s="123">
        <v>7.6325576300101146</v>
      </c>
      <c r="P58" s="123">
        <v>7.713630227140956</v>
      </c>
      <c r="Q58" s="123">
        <v>7.7514122355827269</v>
      </c>
      <c r="R58" s="123">
        <v>7.6413868085640635</v>
      </c>
      <c r="S58" s="123">
        <v>7.5539973172999559</v>
      </c>
      <c r="T58" s="123">
        <v>7.3536480828087161</v>
      </c>
      <c r="U58" s="123">
        <v>7.1716588472799918</v>
      </c>
      <c r="V58" s="123">
        <v>9.1543141064848417</v>
      </c>
      <c r="W58" s="123">
        <v>8.5451520277508841</v>
      </c>
      <c r="DA58" s="130" t="s">
        <v>2800</v>
      </c>
    </row>
    <row r="59" spans="1:105" ht="12" customHeight="1" x14ac:dyDescent="0.25">
      <c r="A59" s="97" t="s">
        <v>50</v>
      </c>
      <c r="B59" s="99">
        <v>12.724593813801588</v>
      </c>
      <c r="C59" s="99">
        <v>13.202977786773024</v>
      </c>
      <c r="D59" s="99">
        <v>16.704834713400501</v>
      </c>
      <c r="E59" s="99">
        <v>12.977933657880341</v>
      </c>
      <c r="F59" s="99">
        <v>12.552926955135783</v>
      </c>
      <c r="G59" s="99">
        <v>14.636668180444012</v>
      </c>
      <c r="H59" s="99">
        <v>12.585979133306155</v>
      </c>
      <c r="I59" s="99">
        <v>11.911054272745069</v>
      </c>
      <c r="J59" s="99">
        <v>10.743900919123474</v>
      </c>
      <c r="K59" s="99">
        <v>10.458591938028711</v>
      </c>
      <c r="L59" s="99">
        <v>9.3034098072373954</v>
      </c>
      <c r="M59" s="99">
        <v>8.8773554932943526</v>
      </c>
      <c r="N59" s="99">
        <v>8.7660098295085511</v>
      </c>
      <c r="O59" s="99">
        <v>8.7608125692983325</v>
      </c>
      <c r="P59" s="99">
        <v>8.8312745562326285</v>
      </c>
      <c r="Q59" s="99">
        <v>8.8559464978550047</v>
      </c>
      <c r="R59" s="99">
        <v>8.8730571559166354</v>
      </c>
      <c r="S59" s="99">
        <v>8.8634449507953743</v>
      </c>
      <c r="T59" s="99">
        <v>8.7225993934765302</v>
      </c>
      <c r="U59" s="99">
        <v>8.5234820751615477</v>
      </c>
      <c r="V59" s="99">
        <v>11.377914391832293</v>
      </c>
      <c r="W59" s="99">
        <v>10.273917555264568</v>
      </c>
      <c r="DA59" s="63" t="s">
        <v>2801</v>
      </c>
    </row>
    <row r="60" spans="1:105" ht="12" customHeight="1" x14ac:dyDescent="0.25">
      <c r="A60" s="109" t="s">
        <v>120</v>
      </c>
      <c r="B60" s="110">
        <v>8.9721148333364393</v>
      </c>
      <c r="C60" s="110">
        <v>10.370302729731012</v>
      </c>
      <c r="D60" s="110">
        <v>8.3424492954194296</v>
      </c>
      <c r="E60" s="110">
        <v>13.216241209419421</v>
      </c>
      <c r="F60" s="110">
        <v>11.608860523520216</v>
      </c>
      <c r="G60" s="110">
        <v>10.49231032700451</v>
      </c>
      <c r="H60" s="110">
        <v>10.084673850975753</v>
      </c>
      <c r="I60" s="110">
        <v>9.8074173801830895</v>
      </c>
      <c r="J60" s="110">
        <v>10.742416276536764</v>
      </c>
      <c r="K60" s="110">
        <v>7.3669483129443778</v>
      </c>
      <c r="L60" s="110">
        <v>6.7531878826503373</v>
      </c>
      <c r="M60" s="110">
        <v>7.0814638726514429</v>
      </c>
      <c r="N60" s="110">
        <v>6.8333491862831561</v>
      </c>
      <c r="O60" s="110">
        <v>6.8323652708377676</v>
      </c>
      <c r="P60" s="110">
        <v>6.9427754200720067</v>
      </c>
      <c r="Q60" s="110">
        <v>7.0367356970692407</v>
      </c>
      <c r="R60" s="110">
        <v>6.9235340131658214</v>
      </c>
      <c r="S60" s="110">
        <v>6.8583395345034885</v>
      </c>
      <c r="T60" s="110">
        <v>6.6778524770713323</v>
      </c>
      <c r="U60" s="110">
        <v>6.5471150258067787</v>
      </c>
      <c r="V60" s="110">
        <v>8.1362951495388405</v>
      </c>
      <c r="W60" s="110">
        <v>7.7634683411706513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242.21519587231026</v>
      </c>
      <c r="C62" s="118">
        <f t="shared" si="21"/>
        <v>244.18498676434362</v>
      </c>
      <c r="D62" s="118">
        <f t="shared" si="21"/>
        <v>232.66831702888237</v>
      </c>
      <c r="E62" s="118">
        <f t="shared" si="21"/>
        <v>259.24143763809616</v>
      </c>
      <c r="F62" s="118">
        <f t="shared" si="21"/>
        <v>264.10915968368539</v>
      </c>
      <c r="G62" s="118">
        <f t="shared" si="21"/>
        <v>254.95276218993641</v>
      </c>
      <c r="H62" s="118">
        <f t="shared" si="21"/>
        <v>233.576166918355</v>
      </c>
      <c r="I62" s="118">
        <f t="shared" si="21"/>
        <v>206.92412066516246</v>
      </c>
      <c r="J62" s="118">
        <f t="shared" si="21"/>
        <v>227.63053344990541</v>
      </c>
      <c r="K62" s="118">
        <f t="shared" si="21"/>
        <v>216.57381908767809</v>
      </c>
      <c r="L62" s="118">
        <f t="shared" si="21"/>
        <v>214.13497818730482</v>
      </c>
      <c r="M62" s="118">
        <f t="shared" si="21"/>
        <v>200.99817990532651</v>
      </c>
      <c r="N62" s="118">
        <f t="shared" si="21"/>
        <v>200.57130021424481</v>
      </c>
      <c r="O62" s="118">
        <f t="shared" si="21"/>
        <v>194.98901068162985</v>
      </c>
      <c r="P62" s="118">
        <f t="shared" si="21"/>
        <v>151.88937597000773</v>
      </c>
      <c r="Q62" s="118">
        <f t="shared" si="21"/>
        <v>172.0014891007234</v>
      </c>
      <c r="R62" s="118">
        <f t="shared" ref="R62:V62" si="22">R63+R66+R68+R77</f>
        <v>178.70596964076469</v>
      </c>
      <c r="S62" s="118">
        <f t="shared" si="22"/>
        <v>174.82537920241404</v>
      </c>
      <c r="T62" s="118">
        <f t="shared" si="22"/>
        <v>158.38213526761149</v>
      </c>
      <c r="U62" s="118">
        <f t="shared" si="22"/>
        <v>150.57733228186157</v>
      </c>
      <c r="V62" s="118">
        <f t="shared" si="22"/>
        <v>151.94875968703076</v>
      </c>
      <c r="W62" s="118">
        <f t="shared" ref="W62" si="23">W63+W66+W68+W77</f>
        <v>162.68923835817327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191.9305515414359</v>
      </c>
      <c r="C63" s="123">
        <f t="shared" si="24"/>
        <v>197.11389906451677</v>
      </c>
      <c r="D63" s="123">
        <f t="shared" si="24"/>
        <v>183.17525197669164</v>
      </c>
      <c r="E63" s="123">
        <f t="shared" si="24"/>
        <v>203.13398388440052</v>
      </c>
      <c r="F63" s="123">
        <f t="shared" si="24"/>
        <v>205.64030988665169</v>
      </c>
      <c r="G63" s="123">
        <f t="shared" si="24"/>
        <v>203.63454206170354</v>
      </c>
      <c r="H63" s="123">
        <f t="shared" si="24"/>
        <v>180.23865589023194</v>
      </c>
      <c r="I63" s="123">
        <f t="shared" si="24"/>
        <v>161.39939115374577</v>
      </c>
      <c r="J63" s="123">
        <f t="shared" si="24"/>
        <v>177.11517965831541</v>
      </c>
      <c r="K63" s="123">
        <f t="shared" si="24"/>
        <v>168.33389057903398</v>
      </c>
      <c r="L63" s="123">
        <f t="shared" si="24"/>
        <v>168.68317460028376</v>
      </c>
      <c r="M63" s="123">
        <f t="shared" si="24"/>
        <v>156.34655321058375</v>
      </c>
      <c r="N63" s="123">
        <f t="shared" si="24"/>
        <v>155.08134648705825</v>
      </c>
      <c r="O63" s="123">
        <f t="shared" si="24"/>
        <v>150.98299382307178</v>
      </c>
      <c r="P63" s="123">
        <f t="shared" si="24"/>
        <v>112.86109454470218</v>
      </c>
      <c r="Q63" s="123">
        <f t="shared" si="24"/>
        <v>131.42425277963133</v>
      </c>
      <c r="R63" s="123">
        <f t="shared" ref="R63:V63" si="25">SUM(R64:R65)</f>
        <v>138.41826916462358</v>
      </c>
      <c r="S63" s="123">
        <f t="shared" si="25"/>
        <v>134.55252260157232</v>
      </c>
      <c r="T63" s="123">
        <f t="shared" si="25"/>
        <v>120.32267445447449</v>
      </c>
      <c r="U63" s="123">
        <f t="shared" si="25"/>
        <v>114.02759679993412</v>
      </c>
      <c r="V63" s="123">
        <f t="shared" si="25"/>
        <v>115.2933669053389</v>
      </c>
      <c r="W63" s="123">
        <f t="shared" ref="W63" si="26">SUM(W64:W65)</f>
        <v>126.37763830322496</v>
      </c>
      <c r="DA63" s="130" t="s">
        <v>2804</v>
      </c>
    </row>
    <row r="64" spans="1:105" ht="12" customHeight="1" x14ac:dyDescent="0.25">
      <c r="A64" s="97" t="s">
        <v>217</v>
      </c>
      <c r="B64" s="99">
        <v>189.51387431260827</v>
      </c>
      <c r="C64" s="99">
        <v>194.65378600367998</v>
      </c>
      <c r="D64" s="99">
        <v>180.84229005833774</v>
      </c>
      <c r="E64" s="99">
        <v>200.49234673652506</v>
      </c>
      <c r="F64" s="99">
        <v>202.93082687645233</v>
      </c>
      <c r="G64" s="99">
        <v>201.01226917319397</v>
      </c>
      <c r="H64" s="99">
        <v>177.8996080492054</v>
      </c>
      <c r="I64" s="99">
        <v>159.34369636247473</v>
      </c>
      <c r="J64" s="99">
        <v>174.80949609653149</v>
      </c>
      <c r="K64" s="99">
        <v>166.1183697170012</v>
      </c>
      <c r="L64" s="99">
        <v>166.44737925368923</v>
      </c>
      <c r="M64" s="99">
        <v>154.26140609729441</v>
      </c>
      <c r="N64" s="99">
        <v>153.00415499481832</v>
      </c>
      <c r="O64" s="99">
        <v>148.95030329369686</v>
      </c>
      <c r="P64" s="99">
        <v>111.35345908691748</v>
      </c>
      <c r="Q64" s="99">
        <v>129.65038874798159</v>
      </c>
      <c r="R64" s="99">
        <v>136.52568701896368</v>
      </c>
      <c r="S64" s="99">
        <v>132.68696179046546</v>
      </c>
      <c r="T64" s="99">
        <v>118.64077148997518</v>
      </c>
      <c r="U64" s="99">
        <v>112.42445601603914</v>
      </c>
      <c r="V64" s="99">
        <v>113.66045390462072</v>
      </c>
      <c r="W64" s="99">
        <v>124.56508263152583</v>
      </c>
      <c r="DA64" s="63" t="s">
        <v>2805</v>
      </c>
    </row>
    <row r="65" spans="1:105" ht="12" customHeight="1" x14ac:dyDescent="0.25">
      <c r="A65" s="97" t="s">
        <v>53</v>
      </c>
      <c r="B65" s="99">
        <v>2.416677228827643</v>
      </c>
      <c r="C65" s="99">
        <v>2.4601130608367896</v>
      </c>
      <c r="D65" s="99">
        <v>2.3329619183539116</v>
      </c>
      <c r="E65" s="99">
        <v>2.6416371478754694</v>
      </c>
      <c r="F65" s="99">
        <v>2.7094830101993654</v>
      </c>
      <c r="G65" s="99">
        <v>2.6222728885095732</v>
      </c>
      <c r="H65" s="99">
        <v>2.3390478410265354</v>
      </c>
      <c r="I65" s="99">
        <v>2.055694791271045</v>
      </c>
      <c r="J65" s="99">
        <v>2.3056835617839169</v>
      </c>
      <c r="K65" s="99">
        <v>2.2155208620327755</v>
      </c>
      <c r="L65" s="99">
        <v>2.2357953465945304</v>
      </c>
      <c r="M65" s="99">
        <v>2.0851471132893451</v>
      </c>
      <c r="N65" s="99">
        <v>2.0771914922399199</v>
      </c>
      <c r="O65" s="99">
        <v>2.0326905293749116</v>
      </c>
      <c r="P65" s="99">
        <v>1.5076354577847064</v>
      </c>
      <c r="Q65" s="99">
        <v>1.7738640316497476</v>
      </c>
      <c r="R65" s="99">
        <v>1.8925821456598979</v>
      </c>
      <c r="S65" s="99">
        <v>1.8655608111068473</v>
      </c>
      <c r="T65" s="99">
        <v>1.68190296449931</v>
      </c>
      <c r="U65" s="99">
        <v>1.6031407838949774</v>
      </c>
      <c r="V65" s="99">
        <v>1.6329130007181691</v>
      </c>
      <c r="W65" s="99">
        <v>1.8125556716991356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0.10316006206540471</v>
      </c>
      <c r="C66" s="123">
        <f t="shared" si="27"/>
        <v>0.12395127960663042</v>
      </c>
      <c r="D66" s="123">
        <f t="shared" si="27"/>
        <v>0.15620049544937145</v>
      </c>
      <c r="E66" s="123">
        <f t="shared" si="27"/>
        <v>0.38682887877917149</v>
      </c>
      <c r="F66" s="123">
        <f t="shared" si="27"/>
        <v>0.24097398100737125</v>
      </c>
      <c r="G66" s="123">
        <f t="shared" si="27"/>
        <v>0.31096547659374812</v>
      </c>
      <c r="H66" s="123">
        <f t="shared" si="27"/>
        <v>0.44471503316584571</v>
      </c>
      <c r="I66" s="123">
        <f t="shared" si="27"/>
        <v>0.45239534692353395</v>
      </c>
      <c r="J66" s="123">
        <f t="shared" si="27"/>
        <v>0.47640083739336858</v>
      </c>
      <c r="K66" s="123">
        <f t="shared" si="27"/>
        <v>0.50247129126776202</v>
      </c>
      <c r="L66" s="123">
        <f t="shared" si="27"/>
        <v>0.60791619250789786</v>
      </c>
      <c r="M66" s="123">
        <f t="shared" si="27"/>
        <v>0.62639953345850996</v>
      </c>
      <c r="N66" s="123">
        <f t="shared" si="27"/>
        <v>1.0763587197833768</v>
      </c>
      <c r="O66" s="123">
        <f t="shared" si="27"/>
        <v>1.0316561749414321</v>
      </c>
      <c r="P66" s="123">
        <f t="shared" si="27"/>
        <v>0.40021955892452077</v>
      </c>
      <c r="Q66" s="123">
        <f t="shared" si="27"/>
        <v>1.1796714296356259</v>
      </c>
      <c r="R66" s="123">
        <f t="shared" si="27"/>
        <v>0.70246604809887014</v>
      </c>
      <c r="S66" s="123">
        <f t="shared" si="27"/>
        <v>1.2020865108211221</v>
      </c>
      <c r="T66" s="123">
        <f t="shared" si="27"/>
        <v>0.91858583110095948</v>
      </c>
      <c r="U66" s="123">
        <f t="shared" si="27"/>
        <v>1.2095672164873643</v>
      </c>
      <c r="V66" s="123">
        <f t="shared" si="27"/>
        <v>0.87158466842056193</v>
      </c>
      <c r="W66" s="123">
        <f t="shared" si="27"/>
        <v>1.4701864909163307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0.10316006206540471</v>
      </c>
      <c r="C67" s="99">
        <f>RES_hhdet_fech!C67/RES_summary!C$19</f>
        <v>0.12395127960663042</v>
      </c>
      <c r="D67" s="99">
        <f>RES_hhdet_fech!D67/RES_summary!D$19</f>
        <v>0.15620049544937145</v>
      </c>
      <c r="E67" s="99">
        <f>RES_hhdet_fech!E67/RES_summary!E$19</f>
        <v>0.38682887877917149</v>
      </c>
      <c r="F67" s="99">
        <f>RES_hhdet_fech!F67/RES_summary!F$19</f>
        <v>0.24097398100737125</v>
      </c>
      <c r="G67" s="99">
        <f>RES_hhdet_fech!G67/RES_summary!G$19</f>
        <v>0.31096547659374812</v>
      </c>
      <c r="H67" s="99">
        <f>RES_hhdet_fech!H67/RES_summary!H$19</f>
        <v>0.44471503316584571</v>
      </c>
      <c r="I67" s="99">
        <f>RES_hhdet_fech!I67/RES_summary!I$19</f>
        <v>0.45239534692353395</v>
      </c>
      <c r="J67" s="99">
        <f>RES_hhdet_fech!J67/RES_summary!J$19</f>
        <v>0.47640083739336858</v>
      </c>
      <c r="K67" s="99">
        <f>RES_hhdet_fech!K67/RES_summary!K$19</f>
        <v>0.50247129126776202</v>
      </c>
      <c r="L67" s="99">
        <f>RES_hhdet_fech!L67/RES_summary!L$19</f>
        <v>0.60791619250789786</v>
      </c>
      <c r="M67" s="99">
        <f>RES_hhdet_fech!M67/RES_summary!M$19</f>
        <v>0.62639953345850996</v>
      </c>
      <c r="N67" s="99">
        <f>RES_hhdet_fech!N67/RES_summary!N$19</f>
        <v>1.0763587197833768</v>
      </c>
      <c r="O67" s="99">
        <f>RES_hhdet_fech!O67/RES_summary!O$19</f>
        <v>1.0316561749414321</v>
      </c>
      <c r="P67" s="99">
        <f>RES_hhdet_fech!P67/RES_summary!P$19</f>
        <v>0.40021955892452077</v>
      </c>
      <c r="Q67" s="99">
        <f>RES_hhdet_fech!Q67/RES_summary!Q$19</f>
        <v>1.1796714296356259</v>
      </c>
      <c r="R67" s="99">
        <f>RES_hhdet_fech!R67/RES_summary!R$19</f>
        <v>0.70246604809887014</v>
      </c>
      <c r="S67" s="99">
        <f>RES_hhdet_fech!S67/RES_summary!S$19</f>
        <v>1.2020865108211221</v>
      </c>
      <c r="T67" s="99">
        <f>RES_hhdet_fech!T67/RES_summary!T$19</f>
        <v>0.91858583110095948</v>
      </c>
      <c r="U67" s="99">
        <f>RES_hhdet_fech!U67/RES_summary!U$19</f>
        <v>1.2095672164873643</v>
      </c>
      <c r="V67" s="99">
        <f>RES_hhdet_fech!V67/RES_summary!V$19</f>
        <v>0.87158466842056193</v>
      </c>
      <c r="W67" s="99">
        <f>RES_hhdet_fech!W67/RES_summary!W$19</f>
        <v>1.4701864909163307</v>
      </c>
      <c r="DA67" s="63" t="s">
        <v>2808</v>
      </c>
    </row>
    <row r="68" spans="1:105" ht="12" customHeight="1" x14ac:dyDescent="0.25">
      <c r="A68" s="121" t="s">
        <v>55</v>
      </c>
      <c r="B68" s="123">
        <v>38.218532741412602</v>
      </c>
      <c r="C68" s="123">
        <v>34.305790836422645</v>
      </c>
      <c r="D68" s="123">
        <v>36.805379957906517</v>
      </c>
      <c r="E68" s="123">
        <v>40.519893509434034</v>
      </c>
      <c r="F68" s="123">
        <v>43.629070968417516</v>
      </c>
      <c r="G68" s="123">
        <v>37.336962510504094</v>
      </c>
      <c r="H68" s="123">
        <v>40.188514955990748</v>
      </c>
      <c r="I68" s="123">
        <v>33.725163647984246</v>
      </c>
      <c r="J68" s="123">
        <v>37.611842339789213</v>
      </c>
      <c r="K68" s="123">
        <v>37.87421779006754</v>
      </c>
      <c r="L68" s="123">
        <v>35.972736074495181</v>
      </c>
      <c r="M68" s="123">
        <v>35.199457944892174</v>
      </c>
      <c r="N68" s="123">
        <v>35.315424715251616</v>
      </c>
      <c r="O68" s="123">
        <v>34.037630697944124</v>
      </c>
      <c r="P68" s="123">
        <v>30.318857340382667</v>
      </c>
      <c r="Q68" s="123">
        <v>30.569518360970743</v>
      </c>
      <c r="R68" s="123">
        <v>30.952947967554625</v>
      </c>
      <c r="S68" s="123">
        <v>30.681970644140456</v>
      </c>
      <c r="T68" s="123">
        <v>28.96981528493852</v>
      </c>
      <c r="U68" s="123">
        <v>27.365791875603634</v>
      </c>
      <c r="V68" s="123">
        <v>25.28332173447453</v>
      </c>
      <c r="W68" s="123">
        <v>25.260612695366643</v>
      </c>
      <c r="DA68" s="130" t="s">
        <v>2809</v>
      </c>
    </row>
    <row r="69" spans="1:105" ht="12" customHeight="1" x14ac:dyDescent="0.25">
      <c r="A69" s="97" t="s">
        <v>134</v>
      </c>
      <c r="B69" s="99">
        <v>38.574814372454846</v>
      </c>
      <c r="C69" s="99">
        <v>34.562174654948784</v>
      </c>
      <c r="D69" s="99">
        <v>37.091103510030607</v>
      </c>
      <c r="E69" s="99">
        <v>40.807933450187001</v>
      </c>
      <c r="F69" s="99">
        <v>43.993345557654145</v>
      </c>
      <c r="G69" s="99">
        <v>37.582367407170302</v>
      </c>
      <c r="H69" s="99">
        <v>40.471174193090462</v>
      </c>
      <c r="I69" s="99">
        <v>33.866481545337088</v>
      </c>
      <c r="J69" s="99">
        <v>37.82672803925977</v>
      </c>
      <c r="K69" s="99">
        <v>38.133285730885994</v>
      </c>
      <c r="L69" s="99">
        <v>36.214607304391286</v>
      </c>
      <c r="M69" s="99">
        <v>35.397440271918725</v>
      </c>
      <c r="N69" s="99">
        <v>35.562169675632752</v>
      </c>
      <c r="O69" s="99">
        <v>34.265409472715028</v>
      </c>
      <c r="P69" s="99">
        <v>30.425742056442626</v>
      </c>
      <c r="Q69" s="99">
        <v>30.715122779027073</v>
      </c>
      <c r="R69" s="99">
        <v>31.163348093069526</v>
      </c>
      <c r="S69" s="99">
        <v>30.902369767386208</v>
      </c>
      <c r="T69" s="99">
        <v>29.142904438495609</v>
      </c>
      <c r="U69" s="99">
        <v>27.525416949080636</v>
      </c>
      <c r="V69" s="99">
        <v>25.380018083980154</v>
      </c>
      <c r="W69" s="99">
        <v>25.353074899261532</v>
      </c>
      <c r="DA69" s="63" t="s">
        <v>2810</v>
      </c>
    </row>
    <row r="70" spans="1:105" ht="12" customHeight="1" x14ac:dyDescent="0.25">
      <c r="A70" s="97" t="s">
        <v>133</v>
      </c>
      <c r="B70" s="99">
        <v>26.982481270618248</v>
      </c>
      <c r="C70" s="99">
        <v>24.210321161424581</v>
      </c>
      <c r="D70" s="99">
        <v>26.873262827408038</v>
      </c>
      <c r="E70" s="99">
        <v>31.361346576141603</v>
      </c>
      <c r="F70" s="99">
        <v>34.404905588002187</v>
      </c>
      <c r="G70" s="99">
        <v>28.604128922534699</v>
      </c>
      <c r="H70" s="99">
        <v>31.160331869445574</v>
      </c>
      <c r="I70" s="99">
        <v>25.210276458072993</v>
      </c>
      <c r="J70" s="99">
        <v>28.401761322552893</v>
      </c>
      <c r="K70" s="99">
        <v>28.51472247669107</v>
      </c>
      <c r="L70" s="99">
        <v>27.142639448469893</v>
      </c>
      <c r="M70" s="99">
        <v>26.855143583128861</v>
      </c>
      <c r="N70" s="99">
        <v>27.07576942742531</v>
      </c>
      <c r="O70" s="99">
        <v>26.307720079077043</v>
      </c>
      <c r="P70" s="99">
        <v>23.662863089276748</v>
      </c>
      <c r="Q70" s="99">
        <v>24.234831445125771</v>
      </c>
      <c r="R70" s="99">
        <v>24.866573743897938</v>
      </c>
      <c r="S70" s="99">
        <v>25.103300167797158</v>
      </c>
      <c r="T70" s="99">
        <v>24.110386327312568</v>
      </c>
      <c r="U70" s="99">
        <v>22.973524407077473</v>
      </c>
      <c r="V70" s="99">
        <v>21.490752162696243</v>
      </c>
      <c r="W70" s="99">
        <v>21.799328371262355</v>
      </c>
      <c r="DA70" s="63" t="s">
        <v>2811</v>
      </c>
    </row>
    <row r="71" spans="1:105" ht="12" customHeight="1" x14ac:dyDescent="0.25">
      <c r="A71" s="100" t="s">
        <v>217</v>
      </c>
      <c r="B71" s="102">
        <v>13.13555921568981</v>
      </c>
      <c r="C71" s="102">
        <v>11.51331402060884</v>
      </c>
      <c r="D71" s="102">
        <v>13.835542827174658</v>
      </c>
      <c r="E71" s="102">
        <v>18.849730520435731</v>
      </c>
      <c r="F71" s="102">
        <v>21.339743692743038</v>
      </c>
      <c r="G71" s="102">
        <v>16.011173954560793</v>
      </c>
      <c r="H71" s="102">
        <v>17.740939675396664</v>
      </c>
      <c r="I71" s="102">
        <v>12.335045116770726</v>
      </c>
      <c r="J71" s="102">
        <v>13.948292068278713</v>
      </c>
      <c r="K71" s="102">
        <v>13.490902647013115</v>
      </c>
      <c r="L71" s="102">
        <v>12.403826373095997</v>
      </c>
      <c r="M71" s="102">
        <v>12.425773985081193</v>
      </c>
      <c r="N71" s="102">
        <v>12.248532430977241</v>
      </c>
      <c r="O71" s="102">
        <v>11.808056061724487</v>
      </c>
      <c r="P71" s="102">
        <v>11.013209144715324</v>
      </c>
      <c r="Q71" s="102">
        <v>11.133973399719697</v>
      </c>
      <c r="R71" s="102">
        <v>11.112001676841315</v>
      </c>
      <c r="S71" s="102">
        <v>11.11756482915405</v>
      </c>
      <c r="T71" s="102">
        <v>10.68625520948229</v>
      </c>
      <c r="U71" s="102">
        <v>9.6315042564154503</v>
      </c>
      <c r="V71" s="102">
        <v>9.003596833557463</v>
      </c>
      <c r="W71" s="102">
        <v>9.4406447751790488</v>
      </c>
      <c r="DA71" s="131" t="s">
        <v>2812</v>
      </c>
    </row>
    <row r="72" spans="1:105" ht="12" customHeight="1" x14ac:dyDescent="0.25">
      <c r="A72" s="103" t="s">
        <v>52</v>
      </c>
      <c r="B72" s="105">
        <v>13.846922054928434</v>
      </c>
      <c r="C72" s="105">
        <v>12.697007140815741</v>
      </c>
      <c r="D72" s="105">
        <v>13.03772000023338</v>
      </c>
      <c r="E72" s="105">
        <v>12.511616055705872</v>
      </c>
      <c r="F72" s="105">
        <v>13.065161895259145</v>
      </c>
      <c r="G72" s="105">
        <v>12.592954967973904</v>
      </c>
      <c r="H72" s="105">
        <v>13.419392194048909</v>
      </c>
      <c r="I72" s="105">
        <v>12.875231341302262</v>
      </c>
      <c r="J72" s="105">
        <v>14.453469254274184</v>
      </c>
      <c r="K72" s="105">
        <v>15.023819829677958</v>
      </c>
      <c r="L72" s="105">
        <v>14.738813075373896</v>
      </c>
      <c r="M72" s="105">
        <v>14.429369598047669</v>
      </c>
      <c r="N72" s="105">
        <v>14.827236996448075</v>
      </c>
      <c r="O72" s="105">
        <v>14.499664017352559</v>
      </c>
      <c r="P72" s="105">
        <v>12.649653944561424</v>
      </c>
      <c r="Q72" s="105">
        <v>13.100858045406076</v>
      </c>
      <c r="R72" s="105">
        <v>13.754572067056619</v>
      </c>
      <c r="S72" s="105">
        <v>13.985735338643112</v>
      </c>
      <c r="T72" s="105">
        <v>13.424131117830282</v>
      </c>
      <c r="U72" s="105">
        <v>13.342020150662023</v>
      </c>
      <c r="V72" s="105">
        <v>12.487155329138782</v>
      </c>
      <c r="W72" s="105">
        <v>12.358683596083308</v>
      </c>
      <c r="DA72" s="132" t="s">
        <v>2813</v>
      </c>
    </row>
    <row r="73" spans="1:105" ht="12" customHeight="1" x14ac:dyDescent="0.25">
      <c r="A73" s="106" t="s">
        <v>122</v>
      </c>
      <c r="B73" s="102">
        <v>31.355524489207067</v>
      </c>
      <c r="C73" s="102">
        <v>29.927844555254097</v>
      </c>
      <c r="D73" s="102">
        <v>31.416305094224583</v>
      </c>
      <c r="E73" s="102">
        <v>34.746038236961098</v>
      </c>
      <c r="F73" s="102">
        <v>35.658804220755911</v>
      </c>
      <c r="G73" s="102">
        <v>32.626976408134148</v>
      </c>
      <c r="H73" s="102">
        <v>34.505319508063799</v>
      </c>
      <c r="I73" s="102">
        <v>32.038260042414528</v>
      </c>
      <c r="J73" s="102">
        <v>34.142598212472031</v>
      </c>
      <c r="K73" s="102">
        <v>33.727913276589412</v>
      </c>
      <c r="L73" s="102">
        <v>32.164537924619701</v>
      </c>
      <c r="M73" s="102">
        <v>32.524746969248277</v>
      </c>
      <c r="N73" s="102">
        <v>31.277286394211146</v>
      </c>
      <c r="O73" s="102">
        <v>30.815593641110034</v>
      </c>
      <c r="P73" s="102">
        <v>30.370831056089251</v>
      </c>
      <c r="Q73" s="102">
        <v>29.701828913457398</v>
      </c>
      <c r="R73" s="102">
        <v>28.74538890133832</v>
      </c>
      <c r="S73" s="102">
        <v>28.413822830832114</v>
      </c>
      <c r="T73" s="102">
        <v>27.713677149169161</v>
      </c>
      <c r="U73" s="102">
        <v>26.373579322049544</v>
      </c>
      <c r="V73" s="102">
        <v>25.195699976206246</v>
      </c>
      <c r="W73" s="102">
        <v>25.103583978638774</v>
      </c>
      <c r="DA73" s="131" t="s">
        <v>2814</v>
      </c>
    </row>
    <row r="74" spans="1:105" ht="12" customHeight="1" x14ac:dyDescent="0.25">
      <c r="A74" s="107" t="s">
        <v>121</v>
      </c>
      <c r="B74" s="105">
        <v>24.195383950346148</v>
      </c>
      <c r="C74" s="105">
        <v>23.084769542281226</v>
      </c>
      <c r="D74" s="105">
        <v>24.76839709184566</v>
      </c>
      <c r="E74" s="105">
        <v>28.520688382507728</v>
      </c>
      <c r="F74" s="105">
        <v>29.646572629661922</v>
      </c>
      <c r="G74" s="105">
        <v>26.559415506101782</v>
      </c>
      <c r="H74" s="105">
        <v>28.303359622956513</v>
      </c>
      <c r="I74" s="105">
        <v>25.543402952383257</v>
      </c>
      <c r="J74" s="105">
        <v>27.318551956045596</v>
      </c>
      <c r="K74" s="105">
        <v>26.870046833045073</v>
      </c>
      <c r="L74" s="105">
        <v>25.551635257318058</v>
      </c>
      <c r="M74" s="105">
        <v>25.969254079080265</v>
      </c>
      <c r="N74" s="105">
        <v>24.973824193033366</v>
      </c>
      <c r="O74" s="105">
        <v>24.709676694338516</v>
      </c>
      <c r="P74" s="105">
        <v>24.677767478855611</v>
      </c>
      <c r="Q74" s="105">
        <v>24.320635494499349</v>
      </c>
      <c r="R74" s="105">
        <v>23.655741324600267</v>
      </c>
      <c r="S74" s="105">
        <v>23.535960580998641</v>
      </c>
      <c r="T74" s="105">
        <v>23.141899832681233</v>
      </c>
      <c r="U74" s="105">
        <v>22.022224558025894</v>
      </c>
      <c r="V74" s="105">
        <v>21.149542803745373</v>
      </c>
      <c r="W74" s="105">
        <v>21.276696344164051</v>
      </c>
      <c r="DA74" s="132" t="s">
        <v>2815</v>
      </c>
    </row>
    <row r="75" spans="1:105" ht="12" customHeight="1" x14ac:dyDescent="0.25">
      <c r="A75" s="108" t="s">
        <v>53</v>
      </c>
      <c r="B75" s="99">
        <v>10.662112000735315</v>
      </c>
      <c r="C75" s="99">
        <v>9.9280017904751023</v>
      </c>
      <c r="D75" s="99">
        <v>11.702202357018333</v>
      </c>
      <c r="E75" s="99">
        <v>16.050100211780496</v>
      </c>
      <c r="F75" s="99">
        <v>17.347864129478147</v>
      </c>
      <c r="G75" s="99">
        <v>13.919770690380355</v>
      </c>
      <c r="H75" s="99">
        <v>15.13094896305328</v>
      </c>
      <c r="I75" s="99">
        <v>11.628202091218659</v>
      </c>
      <c r="J75" s="99">
        <v>12.612432776921937</v>
      </c>
      <c r="K75" s="99">
        <v>12.072653846027153</v>
      </c>
      <c r="L75" s="99">
        <v>11.138692481263579</v>
      </c>
      <c r="M75" s="99">
        <v>11.558069863854705</v>
      </c>
      <c r="N75" s="99">
        <v>10.942425046151159</v>
      </c>
      <c r="O75" s="99">
        <v>10.767300835120544</v>
      </c>
      <c r="P75" s="99">
        <v>11.135120581544639</v>
      </c>
      <c r="Q75" s="99">
        <v>10.775536568458653</v>
      </c>
      <c r="R75" s="99">
        <v>10.234130157004756</v>
      </c>
      <c r="S75" s="99">
        <v>10.132787254088795</v>
      </c>
      <c r="T75" s="99">
        <v>9.9967970102799786</v>
      </c>
      <c r="U75" s="99">
        <v>8.9772326996894538</v>
      </c>
      <c r="V75" s="99">
        <v>8.6089593715199442</v>
      </c>
      <c r="W75" s="99">
        <v>8.9963346691009036</v>
      </c>
      <c r="DA75" s="63" t="s">
        <v>2816</v>
      </c>
    </row>
    <row r="76" spans="1:105" ht="12" customHeight="1" x14ac:dyDescent="0.25">
      <c r="A76" s="108" t="s">
        <v>52</v>
      </c>
      <c r="B76" s="99">
        <v>13.533271949610832</v>
      </c>
      <c r="C76" s="99">
        <v>13.156767751806123</v>
      </c>
      <c r="D76" s="99">
        <v>13.066194734827322</v>
      </c>
      <c r="E76" s="99">
        <v>12.47058817072724</v>
      </c>
      <c r="F76" s="99">
        <v>12.298708500183773</v>
      </c>
      <c r="G76" s="99">
        <v>12.639644815721427</v>
      </c>
      <c r="H76" s="99">
        <v>13.172410659903223</v>
      </c>
      <c r="I76" s="99">
        <v>13.9152008611646</v>
      </c>
      <c r="J76" s="99">
        <v>14.706119179123652</v>
      </c>
      <c r="K76" s="99">
        <v>14.797392987017915</v>
      </c>
      <c r="L76" s="99">
        <v>14.412942776054482</v>
      </c>
      <c r="M76" s="99">
        <v>14.411184215225562</v>
      </c>
      <c r="N76" s="99">
        <v>14.031399146882205</v>
      </c>
      <c r="O76" s="99">
        <v>13.94237585921797</v>
      </c>
      <c r="P76" s="99">
        <v>13.542646897310972</v>
      </c>
      <c r="Q76" s="99">
        <v>13.545098926040696</v>
      </c>
      <c r="R76" s="99">
        <v>13.421611167595513</v>
      </c>
      <c r="S76" s="99">
        <v>13.403173326909853</v>
      </c>
      <c r="T76" s="99">
        <v>13.145102822401254</v>
      </c>
      <c r="U76" s="99">
        <v>13.044991858336443</v>
      </c>
      <c r="V76" s="99">
        <v>12.540583432225425</v>
      </c>
      <c r="W76" s="99">
        <v>12.280361675063148</v>
      </c>
      <c r="DA76" s="63" t="s">
        <v>2817</v>
      </c>
    </row>
    <row r="77" spans="1:105" ht="12" customHeight="1" x14ac:dyDescent="0.25">
      <c r="A77" s="121" t="s">
        <v>54</v>
      </c>
      <c r="B77" s="123">
        <v>11.962951527396358</v>
      </c>
      <c r="C77" s="123">
        <v>12.641345583797568</v>
      </c>
      <c r="D77" s="123">
        <v>12.531484598834808</v>
      </c>
      <c r="E77" s="123">
        <v>15.200731365482431</v>
      </c>
      <c r="F77" s="123">
        <v>14.598804847608816</v>
      </c>
      <c r="G77" s="123">
        <v>13.670292141135034</v>
      </c>
      <c r="H77" s="123">
        <v>12.704281038966476</v>
      </c>
      <c r="I77" s="123">
        <v>11.347170516508907</v>
      </c>
      <c r="J77" s="123">
        <v>12.427110614407436</v>
      </c>
      <c r="K77" s="123">
        <v>9.8632394273088035</v>
      </c>
      <c r="L77" s="123">
        <v>8.8711513200179741</v>
      </c>
      <c r="M77" s="123">
        <v>8.8257692163920662</v>
      </c>
      <c r="N77" s="123">
        <v>9.0981702921515542</v>
      </c>
      <c r="O77" s="123">
        <v>8.9367299856725069</v>
      </c>
      <c r="P77" s="123">
        <v>8.3092045259983571</v>
      </c>
      <c r="Q77" s="123">
        <v>8.8280465304857128</v>
      </c>
      <c r="R77" s="123">
        <v>8.6322864604876148</v>
      </c>
      <c r="S77" s="123">
        <v>8.388799445880144</v>
      </c>
      <c r="T77" s="123">
        <v>8.1710596970975224</v>
      </c>
      <c r="U77" s="123">
        <v>7.9743763898364657</v>
      </c>
      <c r="V77" s="123">
        <v>10.500486378796746</v>
      </c>
      <c r="W77" s="123">
        <v>9.5808008686653352</v>
      </c>
      <c r="DA77" s="130" t="s">
        <v>2818</v>
      </c>
    </row>
    <row r="78" spans="1:105" ht="12" customHeight="1" x14ac:dyDescent="0.25">
      <c r="A78" s="97" t="s">
        <v>192</v>
      </c>
      <c r="B78" s="99">
        <v>12.080401464559019</v>
      </c>
      <c r="C78" s="99">
        <v>12.729393357021179</v>
      </c>
      <c r="D78" s="99">
        <v>12.666850163053008</v>
      </c>
      <c r="E78" s="99">
        <v>15.255891359995076</v>
      </c>
      <c r="F78" s="99">
        <v>14.676310096313477</v>
      </c>
      <c r="G78" s="99">
        <v>13.752292988339663</v>
      </c>
      <c r="H78" s="99">
        <v>12.774079054062423</v>
      </c>
      <c r="I78" s="99">
        <v>11.392001060315126</v>
      </c>
      <c r="J78" s="99">
        <v>12.479069443491193</v>
      </c>
      <c r="K78" s="99">
        <v>9.9430452608607762</v>
      </c>
      <c r="L78" s="99">
        <v>8.9392142951753755</v>
      </c>
      <c r="M78" s="99">
        <v>8.8822219943140492</v>
      </c>
      <c r="N78" s="99">
        <v>9.1727449049058318</v>
      </c>
      <c r="O78" s="99">
        <v>9.020016953161603</v>
      </c>
      <c r="P78" s="99">
        <v>8.4026043471753411</v>
      </c>
      <c r="Q78" s="99">
        <v>9.0539924914308934</v>
      </c>
      <c r="R78" s="99">
        <v>9.0261171990333917</v>
      </c>
      <c r="S78" s="99">
        <v>8.9033606578847717</v>
      </c>
      <c r="T78" s="99">
        <v>8.747073095816436</v>
      </c>
      <c r="U78" s="99">
        <v>8.5369234730476862</v>
      </c>
      <c r="V78" s="99">
        <v>11.370080614373261</v>
      </c>
      <c r="W78" s="99">
        <v>10.247393406115421</v>
      </c>
      <c r="DA78" s="63" t="s">
        <v>2819</v>
      </c>
    </row>
    <row r="79" spans="1:105" ht="12" customHeight="1" x14ac:dyDescent="0.25">
      <c r="A79" s="109" t="s">
        <v>120</v>
      </c>
      <c r="B79" s="110">
        <v>8.9721148333364411</v>
      </c>
      <c r="C79" s="110">
        <v>10.367805135370077</v>
      </c>
      <c r="D79" s="110">
        <v>8.3462599916434943</v>
      </c>
      <c r="E79" s="110">
        <v>13.231464714795466</v>
      </c>
      <c r="F79" s="110">
        <v>11.615602132618781</v>
      </c>
      <c r="G79" s="110">
        <v>10.485087283938311</v>
      </c>
      <c r="H79" s="110">
        <v>10.072913630158553</v>
      </c>
      <c r="I79" s="110">
        <v>9.7882925828016969</v>
      </c>
      <c r="J79" s="110">
        <v>10.718132271173424</v>
      </c>
      <c r="K79" s="110">
        <v>7.3496572931807647</v>
      </c>
      <c r="L79" s="110">
        <v>6.7440928000252924</v>
      </c>
      <c r="M79" s="110">
        <v>7.076579892479482</v>
      </c>
      <c r="N79" s="110">
        <v>6.8313306039133233</v>
      </c>
      <c r="O79" s="110">
        <v>6.8158248037476659</v>
      </c>
      <c r="P79" s="110">
        <v>6.8748997735449553</v>
      </c>
      <c r="Q79" s="110">
        <v>6.9201758416585095</v>
      </c>
      <c r="R79" s="110">
        <v>6.7924267169893948</v>
      </c>
      <c r="S79" s="110">
        <v>6.755967427215877</v>
      </c>
      <c r="T79" s="110">
        <v>6.6503769908813561</v>
      </c>
      <c r="U79" s="110">
        <v>6.5835306245348137</v>
      </c>
      <c r="V79" s="110">
        <v>8.2369071713575313</v>
      </c>
      <c r="W79" s="110">
        <v>7.8427596343114754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275.64729615528847</v>
      </c>
      <c r="C81" s="118">
        <f t="shared" si="28"/>
        <v>321.71457114250836</v>
      </c>
      <c r="D81" s="118">
        <f t="shared" si="28"/>
        <v>255.31758419858051</v>
      </c>
      <c r="E81" s="118">
        <f t="shared" si="28"/>
        <v>275.23800825124505</v>
      </c>
      <c r="F81" s="118">
        <f t="shared" si="28"/>
        <v>262.42729074595894</v>
      </c>
      <c r="G81" s="118">
        <f t="shared" si="28"/>
        <v>289.03068369982645</v>
      </c>
      <c r="H81" s="118">
        <f t="shared" si="28"/>
        <v>236.45280447993426</v>
      </c>
      <c r="I81" s="118">
        <f t="shared" si="28"/>
        <v>248.11496585841587</v>
      </c>
      <c r="J81" s="118">
        <f t="shared" si="28"/>
        <v>237.68374982584027</v>
      </c>
      <c r="K81" s="118">
        <f t="shared" si="28"/>
        <v>219.21293631713382</v>
      </c>
      <c r="L81" s="118">
        <f t="shared" si="28"/>
        <v>211.51370572936523</v>
      </c>
      <c r="M81" s="118">
        <f t="shared" si="28"/>
        <v>205.54347310172815</v>
      </c>
      <c r="N81" s="118">
        <f t="shared" si="28"/>
        <v>191.14591083526301</v>
      </c>
      <c r="O81" s="118">
        <f t="shared" si="28"/>
        <v>190.78868991581476</v>
      </c>
      <c r="P81" s="118">
        <f t="shared" si="28"/>
        <v>159.37690774870822</v>
      </c>
      <c r="Q81" s="118">
        <f t="shared" si="28"/>
        <v>177.93476351872502</v>
      </c>
      <c r="R81" s="118">
        <f t="shared" ref="R81:V81" si="29">R82+R85+R87+R100</f>
        <v>179.15580623810226</v>
      </c>
      <c r="S81" s="118">
        <f t="shared" si="29"/>
        <v>174.67108549909688</v>
      </c>
      <c r="T81" s="118">
        <f t="shared" si="29"/>
        <v>159.69452808850022</v>
      </c>
      <c r="U81" s="118">
        <f t="shared" si="29"/>
        <v>150.95159870097223</v>
      </c>
      <c r="V81" s="118">
        <f t="shared" si="29"/>
        <v>151.71340417541884</v>
      </c>
      <c r="W81" s="118">
        <f t="shared" ref="W81" si="30">W82+W85+W87+W100</f>
        <v>166.76446571500605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224.5237730213432</v>
      </c>
      <c r="C82" s="123">
        <f t="shared" si="31"/>
        <v>268.67797176451325</v>
      </c>
      <c r="D82" s="123">
        <f t="shared" si="31"/>
        <v>205.67621685334183</v>
      </c>
      <c r="E82" s="123">
        <f t="shared" si="31"/>
        <v>221.99733555282853</v>
      </c>
      <c r="F82" s="123">
        <f t="shared" si="31"/>
        <v>210.51494193540762</v>
      </c>
      <c r="G82" s="123">
        <f t="shared" si="31"/>
        <v>238.63723549323896</v>
      </c>
      <c r="H82" s="123">
        <f t="shared" si="31"/>
        <v>187.6718382451993</v>
      </c>
      <c r="I82" s="123">
        <f t="shared" si="31"/>
        <v>200.58923296672103</v>
      </c>
      <c r="J82" s="123">
        <f t="shared" si="31"/>
        <v>190.70670336665631</v>
      </c>
      <c r="K82" s="123">
        <f t="shared" si="31"/>
        <v>175.38368390763986</v>
      </c>
      <c r="L82" s="123">
        <f t="shared" si="31"/>
        <v>170.55510454536073</v>
      </c>
      <c r="M82" s="123">
        <f t="shared" si="31"/>
        <v>164.51984976659179</v>
      </c>
      <c r="N82" s="123">
        <f t="shared" si="31"/>
        <v>151.6980411768161</v>
      </c>
      <c r="O82" s="123">
        <f t="shared" si="31"/>
        <v>152.08519617457802</v>
      </c>
      <c r="P82" s="123">
        <f t="shared" si="31"/>
        <v>122.63089723660069</v>
      </c>
      <c r="Q82" s="123">
        <f t="shared" si="31"/>
        <v>140.16410403880087</v>
      </c>
      <c r="R82" s="123">
        <f t="shared" ref="R82:V82" si="32">SUM(R83:R84)</f>
        <v>142.38016073789007</v>
      </c>
      <c r="S82" s="123">
        <f t="shared" si="32"/>
        <v>137.9215885280295</v>
      </c>
      <c r="T82" s="123">
        <f t="shared" si="32"/>
        <v>124.41664399103259</v>
      </c>
      <c r="U82" s="123">
        <f t="shared" si="32"/>
        <v>116.91619547096064</v>
      </c>
      <c r="V82" s="123">
        <f t="shared" si="32"/>
        <v>117.61683958066489</v>
      </c>
      <c r="W82" s="123">
        <f t="shared" ref="W82" si="33">SUM(W83:W84)</f>
        <v>132.51910761243226</v>
      </c>
      <c r="DA82" s="130" t="s">
        <v>2822</v>
      </c>
    </row>
    <row r="83" spans="1:105" ht="12" customHeight="1" x14ac:dyDescent="0.25">
      <c r="A83" s="97" t="s">
        <v>204</v>
      </c>
      <c r="B83" s="99">
        <v>223.50619624927862</v>
      </c>
      <c r="C83" s="99">
        <v>267.47093321236332</v>
      </c>
      <c r="D83" s="99">
        <v>204.745741956106</v>
      </c>
      <c r="E83" s="99">
        <v>220.98181451762142</v>
      </c>
      <c r="F83" s="99">
        <v>209.53983363557566</v>
      </c>
      <c r="G83" s="99">
        <v>237.53135593321397</v>
      </c>
      <c r="H83" s="99">
        <v>186.77531109655988</v>
      </c>
      <c r="I83" s="99">
        <v>199.62984036460401</v>
      </c>
      <c r="J83" s="99">
        <v>189.7704794615629</v>
      </c>
      <c r="K83" s="99">
        <v>174.50443334317663</v>
      </c>
      <c r="L83" s="99">
        <v>169.68424374258507</v>
      </c>
      <c r="M83" s="99">
        <v>163.66474288822258</v>
      </c>
      <c r="N83" s="99">
        <v>150.8952070003383</v>
      </c>
      <c r="O83" s="99">
        <v>151.26738756442964</v>
      </c>
      <c r="P83" s="99">
        <v>121.97715721754399</v>
      </c>
      <c r="Q83" s="99">
        <v>139.41344178922554</v>
      </c>
      <c r="R83" s="99">
        <v>141.61559874051682</v>
      </c>
      <c r="S83" s="99">
        <v>137.17895081298224</v>
      </c>
      <c r="T83" s="99">
        <v>123.74569596711115</v>
      </c>
      <c r="U83" s="99">
        <v>116.28172020271292</v>
      </c>
      <c r="V83" s="99">
        <v>116.97080277131755</v>
      </c>
      <c r="W83" s="99">
        <v>131.77575645647684</v>
      </c>
      <c r="DA83" s="63" t="s">
        <v>2823</v>
      </c>
    </row>
    <row r="84" spans="1:105" ht="12" customHeight="1" x14ac:dyDescent="0.25">
      <c r="A84" s="97" t="s">
        <v>53</v>
      </c>
      <c r="B84" s="99">
        <v>1.0175767720645956</v>
      </c>
      <c r="C84" s="99">
        <v>1.2070385521499343</v>
      </c>
      <c r="D84" s="99">
        <v>0.93047489723581311</v>
      </c>
      <c r="E84" s="99">
        <v>1.0155210352071236</v>
      </c>
      <c r="F84" s="99">
        <v>0.97510829983195757</v>
      </c>
      <c r="G84" s="99">
        <v>1.1058795600249907</v>
      </c>
      <c r="H84" s="99">
        <v>0.89652714863943073</v>
      </c>
      <c r="I84" s="99">
        <v>0.95939260211703292</v>
      </c>
      <c r="J84" s="99">
        <v>0.93622390509340458</v>
      </c>
      <c r="K84" s="99">
        <v>0.87925056446322958</v>
      </c>
      <c r="L84" s="99">
        <v>0.87086080277567079</v>
      </c>
      <c r="M84" s="99">
        <v>0.85510687836921895</v>
      </c>
      <c r="N84" s="99">
        <v>0.80283417647780131</v>
      </c>
      <c r="O84" s="99">
        <v>0.81780861014838546</v>
      </c>
      <c r="P84" s="99">
        <v>0.65374001905669321</v>
      </c>
      <c r="Q84" s="99">
        <v>0.75066224957532968</v>
      </c>
      <c r="R84" s="99">
        <v>0.76456199737323782</v>
      </c>
      <c r="S84" s="99">
        <v>0.74263771504727283</v>
      </c>
      <c r="T84" s="99">
        <v>0.67094802392144148</v>
      </c>
      <c r="U84" s="99">
        <v>0.63447526824772404</v>
      </c>
      <c r="V84" s="99">
        <v>0.64603680934734131</v>
      </c>
      <c r="W84" s="99">
        <v>0.74335115595540957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0.10314997378307932</v>
      </c>
      <c r="C85" s="123">
        <f t="shared" si="34"/>
        <v>0.12176586875503492</v>
      </c>
      <c r="D85" s="123">
        <f t="shared" si="34"/>
        <v>0.14381626332589353</v>
      </c>
      <c r="E85" s="123">
        <f t="shared" si="34"/>
        <v>0.32963402405261127</v>
      </c>
      <c r="F85" s="123">
        <f t="shared" si="34"/>
        <v>0.18782324078054355</v>
      </c>
      <c r="G85" s="123">
        <f t="shared" si="34"/>
        <v>0.23386312160643932</v>
      </c>
      <c r="H85" s="123">
        <f t="shared" si="34"/>
        <v>0.3502721162644688</v>
      </c>
      <c r="I85" s="123">
        <f t="shared" si="34"/>
        <v>0.42167067558648857</v>
      </c>
      <c r="J85" s="123">
        <f t="shared" si="34"/>
        <v>0.49772865993084148</v>
      </c>
      <c r="K85" s="123">
        <f t="shared" si="34"/>
        <v>0.54403314765967525</v>
      </c>
      <c r="L85" s="123">
        <f t="shared" si="34"/>
        <v>0.65025445273977533</v>
      </c>
      <c r="M85" s="123">
        <f t="shared" si="34"/>
        <v>0.67065714771777207</v>
      </c>
      <c r="N85" s="123">
        <f t="shared" si="34"/>
        <v>1.1269723761279515</v>
      </c>
      <c r="O85" s="123">
        <f t="shared" si="34"/>
        <v>1.0578459916732252</v>
      </c>
      <c r="P85" s="123">
        <f t="shared" si="34"/>
        <v>0.40909553719495567</v>
      </c>
      <c r="Q85" s="123">
        <f t="shared" si="34"/>
        <v>1.2128319586787832</v>
      </c>
      <c r="R85" s="123">
        <f t="shared" si="34"/>
        <v>0.71310371507267101</v>
      </c>
      <c r="S85" s="123">
        <f t="shared" si="34"/>
        <v>1.1615923642266888</v>
      </c>
      <c r="T85" s="123">
        <f t="shared" si="34"/>
        <v>0.83539711641602743</v>
      </c>
      <c r="U85" s="123">
        <f t="shared" si="34"/>
        <v>1.0364757357390735</v>
      </c>
      <c r="V85" s="123">
        <f t="shared" si="34"/>
        <v>0.72835155516128258</v>
      </c>
      <c r="W85" s="123">
        <f t="shared" si="34"/>
        <v>1.2168253222207102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0.10314997378307932</v>
      </c>
      <c r="C86" s="99">
        <f>RES_hhdet_fech!C86/RES_summary!C$19</f>
        <v>0.12176586875503492</v>
      </c>
      <c r="D86" s="99">
        <f>RES_hhdet_fech!D86/RES_summary!D$19</f>
        <v>0.14381626332589353</v>
      </c>
      <c r="E86" s="99">
        <f>RES_hhdet_fech!E86/RES_summary!E$19</f>
        <v>0.32963402405261127</v>
      </c>
      <c r="F86" s="99">
        <f>RES_hhdet_fech!F86/RES_summary!F$19</f>
        <v>0.18782324078054355</v>
      </c>
      <c r="G86" s="99">
        <f>RES_hhdet_fech!G86/RES_summary!G$19</f>
        <v>0.23386312160643932</v>
      </c>
      <c r="H86" s="99">
        <f>RES_hhdet_fech!H86/RES_summary!H$19</f>
        <v>0.3502721162644688</v>
      </c>
      <c r="I86" s="99">
        <f>RES_hhdet_fech!I86/RES_summary!I$19</f>
        <v>0.42167067558648857</v>
      </c>
      <c r="J86" s="99">
        <f>RES_hhdet_fech!J86/RES_summary!J$19</f>
        <v>0.49772865993084148</v>
      </c>
      <c r="K86" s="99">
        <f>RES_hhdet_fech!K86/RES_summary!K$19</f>
        <v>0.54403314765967525</v>
      </c>
      <c r="L86" s="99">
        <f>RES_hhdet_fech!L86/RES_summary!L$19</f>
        <v>0.65025445273977533</v>
      </c>
      <c r="M86" s="99">
        <f>RES_hhdet_fech!M86/RES_summary!M$19</f>
        <v>0.67065714771777207</v>
      </c>
      <c r="N86" s="99">
        <f>RES_hhdet_fech!N86/RES_summary!N$19</f>
        <v>1.1269723761279515</v>
      </c>
      <c r="O86" s="99">
        <f>RES_hhdet_fech!O86/RES_summary!O$19</f>
        <v>1.0578459916732252</v>
      </c>
      <c r="P86" s="99">
        <f>RES_hhdet_fech!P86/RES_summary!P$19</f>
        <v>0.40909553719495567</v>
      </c>
      <c r="Q86" s="99">
        <f>RES_hhdet_fech!Q86/RES_summary!Q$19</f>
        <v>1.2128319586787832</v>
      </c>
      <c r="R86" s="99">
        <f>RES_hhdet_fech!R86/RES_summary!R$19</f>
        <v>0.71310371507267101</v>
      </c>
      <c r="S86" s="99">
        <f>RES_hhdet_fech!S86/RES_summary!S$19</f>
        <v>1.1615923642266888</v>
      </c>
      <c r="T86" s="99">
        <f>RES_hhdet_fech!T86/RES_summary!T$19</f>
        <v>0.83539711641602743</v>
      </c>
      <c r="U86" s="99">
        <f>RES_hhdet_fech!U86/RES_summary!U$19</f>
        <v>1.0364757357390735</v>
      </c>
      <c r="V86" s="99">
        <f>RES_hhdet_fech!V86/RES_summary!V$19</f>
        <v>0.72835155516128258</v>
      </c>
      <c r="W86" s="99">
        <f>RES_hhdet_fech!W86/RES_summary!W$19</f>
        <v>1.2168253222207102</v>
      </c>
      <c r="DA86" s="63" t="s">
        <v>2826</v>
      </c>
    </row>
    <row r="87" spans="1:105" ht="12" customHeight="1" x14ac:dyDescent="0.25">
      <c r="A87" s="121" t="s">
        <v>55</v>
      </c>
      <c r="B87" s="123">
        <v>39.614954554285873</v>
      </c>
      <c r="C87" s="123">
        <v>39.992479143055036</v>
      </c>
      <c r="D87" s="123">
        <v>37.274316529314099</v>
      </c>
      <c r="E87" s="123">
        <v>39.222840706546712</v>
      </c>
      <c r="F87" s="123">
        <v>39.306152264245625</v>
      </c>
      <c r="G87" s="123">
        <v>37.39156048331558</v>
      </c>
      <c r="H87" s="123">
        <v>36.978425546673321</v>
      </c>
      <c r="I87" s="123">
        <v>35.7152758642153</v>
      </c>
      <c r="J87" s="123">
        <v>35.149557105855749</v>
      </c>
      <c r="K87" s="123">
        <v>34.216933530152218</v>
      </c>
      <c r="L87" s="123">
        <v>32.062872902603999</v>
      </c>
      <c r="M87" s="123">
        <v>32.15650028824173</v>
      </c>
      <c r="N87" s="123">
        <v>30.35653373442306</v>
      </c>
      <c r="O87" s="123">
        <v>29.736902273761888</v>
      </c>
      <c r="P87" s="123">
        <v>28.381978447522936</v>
      </c>
      <c r="Q87" s="123">
        <v>28.589842375671221</v>
      </c>
      <c r="R87" s="123">
        <v>28.160369330039284</v>
      </c>
      <c r="S87" s="123">
        <v>27.712200975765395</v>
      </c>
      <c r="T87" s="123">
        <v>26.715690577500649</v>
      </c>
      <c r="U87" s="123">
        <v>25.46340035384171</v>
      </c>
      <c r="V87" s="123">
        <v>23.68560280608018</v>
      </c>
      <c r="W87" s="123">
        <v>24.090788550663675</v>
      </c>
      <c r="DA87" s="130" t="s">
        <v>2827</v>
      </c>
    </row>
    <row r="88" spans="1:105" ht="12" customHeight="1" x14ac:dyDescent="0.25">
      <c r="A88" s="97" t="s">
        <v>132</v>
      </c>
      <c r="B88" s="99">
        <v>45.911996842047508</v>
      </c>
      <c r="C88" s="99">
        <v>47.856686294369197</v>
      </c>
      <c r="D88" s="99">
        <v>41.329944725556992</v>
      </c>
      <c r="E88" s="99">
        <v>42.554274522473065</v>
      </c>
      <c r="F88" s="99">
        <v>42.182432998304542</v>
      </c>
      <c r="G88" s="99">
        <v>40.60122922796085</v>
      </c>
      <c r="H88" s="99">
        <v>39.42919579813654</v>
      </c>
      <c r="I88" s="99">
        <v>38.795810690105192</v>
      </c>
      <c r="J88" s="99">
        <v>36.454838627277724</v>
      </c>
      <c r="K88" s="99">
        <v>35.540378630539308</v>
      </c>
      <c r="L88" s="99">
        <v>33.041735956547633</v>
      </c>
      <c r="M88" s="99">
        <v>32.696396991821267</v>
      </c>
      <c r="N88" s="99">
        <v>30.816979607592639</v>
      </c>
      <c r="O88" s="99">
        <v>30.342031846474825</v>
      </c>
      <c r="P88" s="99">
        <v>28.456212383078459</v>
      </c>
      <c r="Q88" s="99">
        <v>28.616630840440688</v>
      </c>
      <c r="R88" s="99">
        <v>28.531124086535463</v>
      </c>
      <c r="S88" s="99">
        <v>27.823087008384746</v>
      </c>
      <c r="T88" s="99">
        <v>26.634120905187224</v>
      </c>
      <c r="U88" s="99">
        <v>25.372057281618371</v>
      </c>
      <c r="V88" s="99">
        <v>23.529980343265461</v>
      </c>
      <c r="W88" s="99">
        <v>24.063431669819092</v>
      </c>
      <c r="DA88" s="63" t="s">
        <v>2828</v>
      </c>
    </row>
    <row r="89" spans="1:105" ht="12" customHeight="1" x14ac:dyDescent="0.25">
      <c r="A89" s="97" t="s">
        <v>131</v>
      </c>
      <c r="B89" s="99">
        <v>30.491547961833614</v>
      </c>
      <c r="C89" s="99">
        <v>31.489060585897434</v>
      </c>
      <c r="D89" s="99">
        <v>28.55102357296872</v>
      </c>
      <c r="E89" s="99">
        <v>31.874785643065355</v>
      </c>
      <c r="F89" s="99">
        <v>32.647418164098752</v>
      </c>
      <c r="G89" s="99">
        <v>30.27758136209096</v>
      </c>
      <c r="H89" s="99">
        <v>30.319022273006819</v>
      </c>
      <c r="I89" s="99">
        <v>28.778157603947832</v>
      </c>
      <c r="J89" s="99">
        <v>27.845434183176518</v>
      </c>
      <c r="K89" s="99">
        <v>27.181719299048542</v>
      </c>
      <c r="L89" s="99">
        <v>25.638592399081396</v>
      </c>
      <c r="M89" s="99">
        <v>25.989151831379832</v>
      </c>
      <c r="N89" s="99">
        <v>24.977704404293632</v>
      </c>
      <c r="O89" s="99">
        <v>25.012719249975373</v>
      </c>
      <c r="P89" s="99">
        <v>23.679010801228774</v>
      </c>
      <c r="Q89" s="99">
        <v>23.909869338312124</v>
      </c>
      <c r="R89" s="99">
        <v>23.92197045815443</v>
      </c>
      <c r="S89" s="99">
        <v>23.556699070148923</v>
      </c>
      <c r="T89" s="99">
        <v>22.791330455903271</v>
      </c>
      <c r="U89" s="99">
        <v>21.830980780945481</v>
      </c>
      <c r="V89" s="99">
        <v>20.471217200383155</v>
      </c>
      <c r="W89" s="99">
        <v>21.273653378332522</v>
      </c>
      <c r="DA89" s="63" t="s">
        <v>2829</v>
      </c>
    </row>
    <row r="90" spans="1:105" ht="12" customHeight="1" x14ac:dyDescent="0.25">
      <c r="A90" s="100" t="s">
        <v>204</v>
      </c>
      <c r="B90" s="102">
        <v>15.652241518745697</v>
      </c>
      <c r="C90" s="102">
        <v>15.581799740132245</v>
      </c>
      <c r="D90" s="102">
        <v>15.361673692661036</v>
      </c>
      <c r="E90" s="102">
        <v>19.943710701610808</v>
      </c>
      <c r="F90" s="102">
        <v>21.073731178289432</v>
      </c>
      <c r="G90" s="102">
        <v>17.336904747245324</v>
      </c>
      <c r="H90" s="102">
        <v>17.556992465716654</v>
      </c>
      <c r="I90" s="102">
        <v>13.9894886918359</v>
      </c>
      <c r="J90" s="102">
        <v>13.549631300585311</v>
      </c>
      <c r="K90" s="102">
        <v>12.497057454313495</v>
      </c>
      <c r="L90" s="102">
        <v>11.243511808889838</v>
      </c>
      <c r="M90" s="102">
        <v>11.398813840702594</v>
      </c>
      <c r="N90" s="102">
        <v>10.613467344085239</v>
      </c>
      <c r="O90" s="102">
        <v>10.492914622043324</v>
      </c>
      <c r="P90" s="102">
        <v>10.323871245252791</v>
      </c>
      <c r="Q90" s="102">
        <v>10.28347040501132</v>
      </c>
      <c r="R90" s="102">
        <v>10.087108896558894</v>
      </c>
      <c r="S90" s="102">
        <v>9.9398670602931727</v>
      </c>
      <c r="T90" s="102">
        <v>9.6732735621981565</v>
      </c>
      <c r="U90" s="102">
        <v>8.7545972382069799</v>
      </c>
      <c r="V90" s="102">
        <v>8.1576107048269666</v>
      </c>
      <c r="W90" s="102">
        <v>8.7146196189683263</v>
      </c>
      <c r="DA90" s="131" t="s">
        <v>2830</v>
      </c>
    </row>
    <row r="91" spans="1:105" ht="12" customHeight="1" x14ac:dyDescent="0.25">
      <c r="A91" s="103" t="s">
        <v>52</v>
      </c>
      <c r="B91" s="105">
        <v>14.839306443087917</v>
      </c>
      <c r="C91" s="105">
        <v>15.907260845765189</v>
      </c>
      <c r="D91" s="105">
        <v>13.189349880307685</v>
      </c>
      <c r="E91" s="105">
        <v>11.931074941454549</v>
      </c>
      <c r="F91" s="105">
        <v>11.573686985809321</v>
      </c>
      <c r="G91" s="105">
        <v>12.940676614845639</v>
      </c>
      <c r="H91" s="105">
        <v>12.762029807290167</v>
      </c>
      <c r="I91" s="105">
        <v>14.788668912111927</v>
      </c>
      <c r="J91" s="105">
        <v>14.2958028825912</v>
      </c>
      <c r="K91" s="105">
        <v>14.684661844735047</v>
      </c>
      <c r="L91" s="105">
        <v>14.395080590191556</v>
      </c>
      <c r="M91" s="105">
        <v>14.590337990677236</v>
      </c>
      <c r="N91" s="105">
        <v>14.364237060208392</v>
      </c>
      <c r="O91" s="105">
        <v>14.51980462793205</v>
      </c>
      <c r="P91" s="105">
        <v>13.355139555975978</v>
      </c>
      <c r="Q91" s="105">
        <v>13.626398933300806</v>
      </c>
      <c r="R91" s="105">
        <v>13.834861561595536</v>
      </c>
      <c r="S91" s="105">
        <v>13.616832009855756</v>
      </c>
      <c r="T91" s="105">
        <v>13.118056893705109</v>
      </c>
      <c r="U91" s="105">
        <v>13.076383542738498</v>
      </c>
      <c r="V91" s="105">
        <v>12.31360649555619</v>
      </c>
      <c r="W91" s="105">
        <v>12.559033759364194</v>
      </c>
      <c r="DA91" s="132" t="s">
        <v>2831</v>
      </c>
    </row>
    <row r="92" spans="1:105" ht="12" customHeight="1" x14ac:dyDescent="0.25">
      <c r="A92" s="106" t="s">
        <v>124</v>
      </c>
      <c r="B92" s="102">
        <v>36.25804097685063</v>
      </c>
      <c r="C92" s="102">
        <v>32.106199480601312</v>
      </c>
      <c r="D92" s="102">
        <v>40.87461068527579</v>
      </c>
      <c r="E92" s="102">
        <v>37.950502787005654</v>
      </c>
      <c r="F92" s="102">
        <v>37.023965586490995</v>
      </c>
      <c r="G92" s="102">
        <v>40.159356932001742</v>
      </c>
      <c r="H92" s="102">
        <v>34.637931822520216</v>
      </c>
      <c r="I92" s="102">
        <v>35.578470657606182</v>
      </c>
      <c r="J92" s="102">
        <v>39.251422897666991</v>
      </c>
      <c r="K92" s="102">
        <v>35.837192222340519</v>
      </c>
      <c r="L92" s="102">
        <v>34.385981225554914</v>
      </c>
      <c r="M92" s="102">
        <v>41.849645785584592</v>
      </c>
      <c r="N92" s="102">
        <v>37.038994793438405</v>
      </c>
      <c r="O92" s="102">
        <v>29.992337474821017</v>
      </c>
      <c r="P92" s="102">
        <v>23.474788824458283</v>
      </c>
      <c r="Q92" s="102">
        <v>35.767158668880768</v>
      </c>
      <c r="R92" s="102">
        <v>30.577306658473312</v>
      </c>
      <c r="S92" s="102">
        <v>32.349035742498842</v>
      </c>
      <c r="T92" s="102">
        <v>29.880457490602314</v>
      </c>
      <c r="U92" s="102">
        <v>30.705037777660706</v>
      </c>
      <c r="V92" s="102">
        <v>19.679472621454927</v>
      </c>
      <c r="W92" s="102">
        <v>27.661625566411566</v>
      </c>
      <c r="DA92" s="131" t="s">
        <v>2832</v>
      </c>
    </row>
    <row r="93" spans="1:105" ht="12" customHeight="1" x14ac:dyDescent="0.25">
      <c r="A93" s="107" t="s">
        <v>123</v>
      </c>
      <c r="B93" s="105">
        <v>26.306090335566477</v>
      </c>
      <c r="C93" s="105">
        <v>23.275531483472072</v>
      </c>
      <c r="D93" s="105">
        <v>30.343321001560984</v>
      </c>
      <c r="E93" s="105">
        <v>29.619248936805459</v>
      </c>
      <c r="F93" s="105">
        <v>29.350958574521332</v>
      </c>
      <c r="G93" s="105">
        <v>30.936433493825273</v>
      </c>
      <c r="H93" s="105">
        <v>27.025946808495128</v>
      </c>
      <c r="I93" s="105">
        <v>26.753621283117525</v>
      </c>
      <c r="J93" s="105">
        <v>29.636391993122643</v>
      </c>
      <c r="K93" s="105">
        <v>26.935843523960152</v>
      </c>
      <c r="L93" s="105">
        <v>25.742109042298537</v>
      </c>
      <c r="M93" s="105">
        <v>31.542240593820875</v>
      </c>
      <c r="N93" s="105">
        <v>27.998994947150532</v>
      </c>
      <c r="O93" s="105">
        <v>22.945494049523756</v>
      </c>
      <c r="P93" s="105">
        <v>18.490953146343998</v>
      </c>
      <c r="Q93" s="105">
        <v>28.301616700265882</v>
      </c>
      <c r="R93" s="105">
        <v>24.53553611076687</v>
      </c>
      <c r="S93" s="105">
        <v>26.272446095917672</v>
      </c>
      <c r="T93" s="105">
        <v>24.618957000332749</v>
      </c>
      <c r="U93" s="105">
        <v>25.396730201287966</v>
      </c>
      <c r="V93" s="105">
        <v>16.542888511358026</v>
      </c>
      <c r="W93" s="105">
        <v>23.802207444934929</v>
      </c>
      <c r="DA93" s="132" t="s">
        <v>2833</v>
      </c>
    </row>
    <row r="94" spans="1:105" ht="12" customHeight="1" x14ac:dyDescent="0.25">
      <c r="A94" s="108" t="s">
        <v>50</v>
      </c>
      <c r="B94" s="99">
        <v>12.349596872934919</v>
      </c>
      <c r="C94" s="99">
        <v>10.684013690705219</v>
      </c>
      <c r="D94" s="99">
        <v>15.253410747969836</v>
      </c>
      <c r="E94" s="99">
        <v>17.544374497660545</v>
      </c>
      <c r="F94" s="99">
        <v>18.033224874965008</v>
      </c>
      <c r="G94" s="99">
        <v>17.124209173738343</v>
      </c>
      <c r="H94" s="99">
        <v>15.218045818500268</v>
      </c>
      <c r="I94" s="99">
        <v>12.920031740160361</v>
      </c>
      <c r="J94" s="99">
        <v>14.485147372251626</v>
      </c>
      <c r="K94" s="99">
        <v>12.770824983681189</v>
      </c>
      <c r="L94" s="99">
        <v>11.836388191237353</v>
      </c>
      <c r="M94" s="99">
        <v>14.829623627630802</v>
      </c>
      <c r="N94" s="99">
        <v>12.953738878706236</v>
      </c>
      <c r="O94" s="99">
        <v>10.553270492619369</v>
      </c>
      <c r="P94" s="99">
        <v>8.8209050181767896</v>
      </c>
      <c r="Q94" s="99">
        <v>12.999438358053117</v>
      </c>
      <c r="R94" s="99">
        <v>10.892418164231888</v>
      </c>
      <c r="S94" s="99">
        <v>11.434845043640596</v>
      </c>
      <c r="T94" s="99">
        <v>10.626107643511672</v>
      </c>
      <c r="U94" s="99">
        <v>10.275878122138314</v>
      </c>
      <c r="V94" s="99">
        <v>6.6977626725489934</v>
      </c>
      <c r="W94" s="99">
        <v>10.014707566996671</v>
      </c>
      <c r="DA94" s="63" t="s">
        <v>2834</v>
      </c>
    </row>
    <row r="95" spans="1:105" ht="12" customHeight="1" x14ac:dyDescent="0.25">
      <c r="A95" s="108" t="s">
        <v>52</v>
      </c>
      <c r="B95" s="99">
        <v>13.956493462631556</v>
      </c>
      <c r="C95" s="99">
        <v>12.591517792766854</v>
      </c>
      <c r="D95" s="99">
        <v>15.08991025359115</v>
      </c>
      <c r="E95" s="99">
        <v>12.074874439144914</v>
      </c>
      <c r="F95" s="99">
        <v>11.317733699556317</v>
      </c>
      <c r="G95" s="99">
        <v>13.812224320086928</v>
      </c>
      <c r="H95" s="99">
        <v>11.807900989994858</v>
      </c>
      <c r="I95" s="99">
        <v>13.833589542957164</v>
      </c>
      <c r="J95" s="99">
        <v>15.151244620871013</v>
      </c>
      <c r="K95" s="99">
        <v>14.165018540278963</v>
      </c>
      <c r="L95" s="99">
        <v>13.905720851061188</v>
      </c>
      <c r="M95" s="99">
        <v>16.712616966190076</v>
      </c>
      <c r="N95" s="99">
        <v>15.045256068444296</v>
      </c>
      <c r="O95" s="99">
        <v>12.392223556904389</v>
      </c>
      <c r="P95" s="99">
        <v>9.6700481281672079</v>
      </c>
      <c r="Q95" s="99">
        <v>15.302178342212764</v>
      </c>
      <c r="R95" s="99">
        <v>13.643117946534979</v>
      </c>
      <c r="S95" s="99">
        <v>14.83760105227708</v>
      </c>
      <c r="T95" s="99">
        <v>13.992849356821081</v>
      </c>
      <c r="U95" s="99">
        <v>15.120852079149648</v>
      </c>
      <c r="V95" s="99">
        <v>9.8451258388090359</v>
      </c>
      <c r="W95" s="99">
        <v>13.787499877938254</v>
      </c>
      <c r="DA95" s="63" t="s">
        <v>2835</v>
      </c>
    </row>
    <row r="96" spans="1:105" ht="12" customHeight="1" x14ac:dyDescent="0.25">
      <c r="A96" s="106" t="s">
        <v>122</v>
      </c>
      <c r="B96" s="102">
        <v>31.355524489207067</v>
      </c>
      <c r="C96" s="102">
        <v>29.952247077230602</v>
      </c>
      <c r="D96" s="102">
        <v>31.523940664536109</v>
      </c>
      <c r="E96" s="102">
        <v>34.942942249855562</v>
      </c>
      <c r="F96" s="102">
        <v>35.848608383005271</v>
      </c>
      <c r="G96" s="102">
        <v>32.694141547308256</v>
      </c>
      <c r="H96" s="102">
        <v>34.463821586203139</v>
      </c>
      <c r="I96" s="102">
        <v>31.983653724379106</v>
      </c>
      <c r="J96" s="102">
        <v>34.135360181267274</v>
      </c>
      <c r="K96" s="102">
        <v>33.747047883409053</v>
      </c>
      <c r="L96" s="102">
        <v>32.206422741737342</v>
      </c>
      <c r="M96" s="102">
        <v>32.588963506779031</v>
      </c>
      <c r="N96" s="102">
        <v>31.292413610775139</v>
      </c>
      <c r="O96" s="102">
        <v>30.812308854019108</v>
      </c>
      <c r="P96" s="102">
        <v>30.525617068983774</v>
      </c>
      <c r="Q96" s="102">
        <v>30.032708851725932</v>
      </c>
      <c r="R96" s="102">
        <v>29.227537750280902</v>
      </c>
      <c r="S96" s="102">
        <v>28.968352989514443</v>
      </c>
      <c r="T96" s="102">
        <v>28.226435997574935</v>
      </c>
      <c r="U96" s="102">
        <v>26.716833655581354</v>
      </c>
      <c r="V96" s="102">
        <v>25.327245268784448</v>
      </c>
      <c r="W96" s="102">
        <v>25.118055243078793</v>
      </c>
      <c r="DA96" s="131" t="s">
        <v>2836</v>
      </c>
    </row>
    <row r="97" spans="1:105" ht="12" customHeight="1" x14ac:dyDescent="0.25">
      <c r="A97" s="107" t="s">
        <v>121</v>
      </c>
      <c r="B97" s="105">
        <v>24.195383950346152</v>
      </c>
      <c r="C97" s="105">
        <v>23.094430867812893</v>
      </c>
      <c r="D97" s="105">
        <v>24.811331235118576</v>
      </c>
      <c r="E97" s="105">
        <v>28.614340299799601</v>
      </c>
      <c r="F97" s="105">
        <v>29.738732521523396</v>
      </c>
      <c r="G97" s="105">
        <v>26.585383825354537</v>
      </c>
      <c r="H97" s="105">
        <v>28.278552611808408</v>
      </c>
      <c r="I97" s="105">
        <v>25.515217721231021</v>
      </c>
      <c r="J97" s="105">
        <v>27.315293305016837</v>
      </c>
      <c r="K97" s="105">
        <v>26.893987999424919</v>
      </c>
      <c r="L97" s="105">
        <v>25.584507048176508</v>
      </c>
      <c r="M97" s="105">
        <v>26.010320118876439</v>
      </c>
      <c r="N97" s="105">
        <v>24.987100525326007</v>
      </c>
      <c r="O97" s="105">
        <v>24.720337587287926</v>
      </c>
      <c r="P97" s="105">
        <v>24.785793064440927</v>
      </c>
      <c r="Q97" s="105">
        <v>24.50881745317005</v>
      </c>
      <c r="R97" s="105">
        <v>23.923004397382474</v>
      </c>
      <c r="S97" s="105">
        <v>23.854904242576485</v>
      </c>
      <c r="T97" s="105">
        <v>23.450208742524602</v>
      </c>
      <c r="U97" s="105">
        <v>22.250533409408323</v>
      </c>
      <c r="V97" s="105">
        <v>21.273546140170801</v>
      </c>
      <c r="W97" s="105">
        <v>21.338928766881754</v>
      </c>
      <c r="DA97" s="132" t="s">
        <v>2837</v>
      </c>
    </row>
    <row r="98" spans="1:105" ht="12" customHeight="1" x14ac:dyDescent="0.25">
      <c r="A98" s="108" t="s">
        <v>53</v>
      </c>
      <c r="B98" s="99">
        <v>10.662112000735313</v>
      </c>
      <c r="C98" s="99">
        <v>9.9374275545019266</v>
      </c>
      <c r="D98" s="99">
        <v>11.743344439798223</v>
      </c>
      <c r="E98" s="99">
        <v>16.139866401126724</v>
      </c>
      <c r="F98" s="99">
        <v>17.435858547997345</v>
      </c>
      <c r="G98" s="99">
        <v>13.945856838830586</v>
      </c>
      <c r="H98" s="99">
        <v>15.114169858685576</v>
      </c>
      <c r="I98" s="99">
        <v>11.609035406616909</v>
      </c>
      <c r="J98" s="99">
        <v>12.609754619336167</v>
      </c>
      <c r="K98" s="99">
        <v>12.084957087485693</v>
      </c>
      <c r="L98" s="99">
        <v>11.155385574975492</v>
      </c>
      <c r="M98" s="99">
        <v>11.580406743207739</v>
      </c>
      <c r="N98" s="99">
        <v>10.941601637950958</v>
      </c>
      <c r="O98" s="99">
        <v>10.763319214383875</v>
      </c>
      <c r="P98" s="99">
        <v>11.19058426498405</v>
      </c>
      <c r="Q98" s="99">
        <v>10.885266293405977</v>
      </c>
      <c r="R98" s="99">
        <v>10.400194779899183</v>
      </c>
      <c r="S98" s="99">
        <v>10.341928420297414</v>
      </c>
      <c r="T98" s="99">
        <v>10.195049008796696</v>
      </c>
      <c r="U98" s="99">
        <v>9.1054103446802586</v>
      </c>
      <c r="V98" s="99">
        <v>8.6555280428422368</v>
      </c>
      <c r="W98" s="99">
        <v>8.9997745169652585</v>
      </c>
      <c r="DA98" s="63" t="s">
        <v>2838</v>
      </c>
    </row>
    <row r="99" spans="1:105" ht="12" customHeight="1" x14ac:dyDescent="0.25">
      <c r="A99" s="108" t="s">
        <v>52</v>
      </c>
      <c r="B99" s="99">
        <v>13.533271949610835</v>
      </c>
      <c r="C99" s="99">
        <v>13.15700331331097</v>
      </c>
      <c r="D99" s="99">
        <v>13.067986795320349</v>
      </c>
      <c r="E99" s="99">
        <v>12.474473898672878</v>
      </c>
      <c r="F99" s="99">
        <v>12.302873973526046</v>
      </c>
      <c r="G99" s="99">
        <v>12.639526986523958</v>
      </c>
      <c r="H99" s="99">
        <v>13.164382753122839</v>
      </c>
      <c r="I99" s="99">
        <v>13.90618231461411</v>
      </c>
      <c r="J99" s="99">
        <v>14.705538685680672</v>
      </c>
      <c r="K99" s="99">
        <v>14.809030911939221</v>
      </c>
      <c r="L99" s="99">
        <v>14.42912147320102</v>
      </c>
      <c r="M99" s="99">
        <v>14.429913375668697</v>
      </c>
      <c r="N99" s="99">
        <v>14.045498887375052</v>
      </c>
      <c r="O99" s="99">
        <v>13.957018372904054</v>
      </c>
      <c r="P99" s="99">
        <v>13.595208799456879</v>
      </c>
      <c r="Q99" s="99">
        <v>13.623551159764075</v>
      </c>
      <c r="R99" s="99">
        <v>13.522809617483293</v>
      </c>
      <c r="S99" s="99">
        <v>13.512975822279071</v>
      </c>
      <c r="T99" s="99">
        <v>13.255159733727908</v>
      </c>
      <c r="U99" s="99">
        <v>13.145123064728066</v>
      </c>
      <c r="V99" s="99">
        <v>12.618018097328566</v>
      </c>
      <c r="W99" s="99">
        <v>12.339154249916497</v>
      </c>
      <c r="DA99" s="63" t="s">
        <v>2839</v>
      </c>
    </row>
    <row r="100" spans="1:105" ht="12" customHeight="1" x14ac:dyDescent="0.25">
      <c r="A100" s="121" t="s">
        <v>54</v>
      </c>
      <c r="B100" s="123">
        <v>11.405418605876337</v>
      </c>
      <c r="C100" s="123">
        <v>12.922354366185004</v>
      </c>
      <c r="D100" s="123">
        <v>12.223234552598697</v>
      </c>
      <c r="E100" s="123">
        <v>13.688197967817192</v>
      </c>
      <c r="F100" s="123">
        <v>12.418373305525156</v>
      </c>
      <c r="G100" s="123">
        <v>12.768024601665424</v>
      </c>
      <c r="H100" s="123">
        <v>11.452268571797157</v>
      </c>
      <c r="I100" s="123">
        <v>11.388786351893064</v>
      </c>
      <c r="J100" s="123">
        <v>11.329760693397375</v>
      </c>
      <c r="K100" s="123">
        <v>9.0682857316820602</v>
      </c>
      <c r="L100" s="123">
        <v>8.2454738286607103</v>
      </c>
      <c r="M100" s="123">
        <v>8.1964658991768431</v>
      </c>
      <c r="N100" s="123">
        <v>7.9643635478958821</v>
      </c>
      <c r="O100" s="123">
        <v>7.9087454758016156</v>
      </c>
      <c r="P100" s="123">
        <v>7.9549365273896244</v>
      </c>
      <c r="Q100" s="123">
        <v>7.9679851455741355</v>
      </c>
      <c r="R100" s="123">
        <v>7.9021724551002483</v>
      </c>
      <c r="S100" s="123">
        <v>7.8757036310752744</v>
      </c>
      <c r="T100" s="123">
        <v>7.7267964035509502</v>
      </c>
      <c r="U100" s="123">
        <v>7.5355271404307889</v>
      </c>
      <c r="V100" s="123">
        <v>9.6826102335125022</v>
      </c>
      <c r="W100" s="123">
        <v>8.9377442296894429</v>
      </c>
      <c r="DA100" s="130" t="s">
        <v>2840</v>
      </c>
    </row>
    <row r="101" spans="1:105" ht="12" customHeight="1" x14ac:dyDescent="0.25">
      <c r="A101" s="97" t="s">
        <v>207</v>
      </c>
      <c r="B101" s="99">
        <v>14.317161171753161</v>
      </c>
      <c r="C101" s="99">
        <v>17.742849299754901</v>
      </c>
      <c r="D101" s="99">
        <v>13.884383523472751</v>
      </c>
      <c r="E101" s="99">
        <v>15.50034734078984</v>
      </c>
      <c r="F101" s="99">
        <v>13.879128719577091</v>
      </c>
      <c r="G101" s="99">
        <v>15.111766996403022</v>
      </c>
      <c r="H101" s="99">
        <v>12.987289963277274</v>
      </c>
      <c r="I101" s="99">
        <v>14.010333800882634</v>
      </c>
      <c r="J101" s="99">
        <v>13.200589238851279</v>
      </c>
      <c r="K101" s="99">
        <v>10.524803777530176</v>
      </c>
      <c r="L101" s="99">
        <v>9.747864761898839</v>
      </c>
      <c r="M101" s="99">
        <v>9.5430052162991252</v>
      </c>
      <c r="N101" s="99">
        <v>9.4295662491766077</v>
      </c>
      <c r="O101" s="99">
        <v>9.4296144882899657</v>
      </c>
      <c r="P101" s="99">
        <v>9.4857332301760433</v>
      </c>
      <c r="Q101" s="99">
        <v>9.5144319203822434</v>
      </c>
      <c r="R101" s="99">
        <v>9.5396873123098018</v>
      </c>
      <c r="S101" s="99">
        <v>9.5316111594290653</v>
      </c>
      <c r="T101" s="99">
        <v>9.3693710725477928</v>
      </c>
      <c r="U101" s="99">
        <v>9.1207630473213399</v>
      </c>
      <c r="V101" s="99">
        <v>12.201954056774376</v>
      </c>
      <c r="W101" s="99">
        <v>11.061485162795686</v>
      </c>
      <c r="DA101" s="63" t="s">
        <v>2841</v>
      </c>
    </row>
    <row r="102" spans="1:105" ht="12" customHeight="1" x14ac:dyDescent="0.25">
      <c r="A102" s="97" t="s">
        <v>50</v>
      </c>
      <c r="B102" s="99">
        <v>12.724593813801585</v>
      </c>
      <c r="C102" s="99">
        <v>13.201599793656991</v>
      </c>
      <c r="D102" s="99">
        <v>16.702522354953743</v>
      </c>
      <c r="E102" s="99">
        <v>12.979107763616419</v>
      </c>
      <c r="F102" s="99">
        <v>12.552603168953862</v>
      </c>
      <c r="G102" s="99">
        <v>14.625373018793717</v>
      </c>
      <c r="H102" s="99">
        <v>12.578210350897303</v>
      </c>
      <c r="I102" s="99">
        <v>11.905493662525013</v>
      </c>
      <c r="J102" s="99">
        <v>10.740239392470928</v>
      </c>
      <c r="K102" s="99">
        <v>10.456866467939571</v>
      </c>
      <c r="L102" s="99">
        <v>9.3031442155136226</v>
      </c>
      <c r="M102" s="99">
        <v>8.8775328608231909</v>
      </c>
      <c r="N102" s="99">
        <v>8.7661768103324427</v>
      </c>
      <c r="O102" s="99">
        <v>8.7605192100080984</v>
      </c>
      <c r="P102" s="99">
        <v>8.8302241668478381</v>
      </c>
      <c r="Q102" s="99">
        <v>8.8546178882779163</v>
      </c>
      <c r="R102" s="99">
        <v>8.8727434991506513</v>
      </c>
      <c r="S102" s="99">
        <v>8.8675220887721711</v>
      </c>
      <c r="T102" s="99">
        <v>8.7317699518476708</v>
      </c>
      <c r="U102" s="99">
        <v>8.5325750631673536</v>
      </c>
      <c r="V102" s="99">
        <v>11.381272505371298</v>
      </c>
      <c r="W102" s="99">
        <v>10.264711830232372</v>
      </c>
      <c r="DA102" s="63" t="s">
        <v>2842</v>
      </c>
    </row>
    <row r="103" spans="1:105" ht="12" customHeight="1" x14ac:dyDescent="0.25">
      <c r="A103" s="109" t="s">
        <v>120</v>
      </c>
      <c r="B103" s="110">
        <v>8.9721148333364411</v>
      </c>
      <c r="C103" s="110">
        <v>10.368094013204566</v>
      </c>
      <c r="D103" s="110">
        <v>8.3401487459443526</v>
      </c>
      <c r="E103" s="110">
        <v>13.220556419287833</v>
      </c>
      <c r="F103" s="110">
        <v>11.608707080339769</v>
      </c>
      <c r="G103" s="110">
        <v>10.477350839080932</v>
      </c>
      <c r="H103" s="110">
        <v>10.068399741884402</v>
      </c>
      <c r="I103" s="110">
        <v>9.7889200291170972</v>
      </c>
      <c r="J103" s="110">
        <v>10.725898333607041</v>
      </c>
      <c r="K103" s="110">
        <v>7.3589647998212167</v>
      </c>
      <c r="L103" s="110">
        <v>6.7502492435363139</v>
      </c>
      <c r="M103" s="110">
        <v>7.0798056256981479</v>
      </c>
      <c r="N103" s="110">
        <v>6.8271971637116611</v>
      </c>
      <c r="O103" s="110">
        <v>6.8155528957706215</v>
      </c>
      <c r="P103" s="110">
        <v>6.9101367034268968</v>
      </c>
      <c r="Q103" s="110">
        <v>6.9930359794874661</v>
      </c>
      <c r="R103" s="110">
        <v>6.9049890681546122</v>
      </c>
      <c r="S103" s="110">
        <v>6.8880617900526104</v>
      </c>
      <c r="T103" s="110">
        <v>6.7561409982741774</v>
      </c>
      <c r="U103" s="110">
        <v>6.6226285732121388</v>
      </c>
      <c r="V103" s="110">
        <v>8.1768425261252293</v>
      </c>
      <c r="W103" s="110">
        <v>7.7332219277591712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164.64288806159709</v>
      </c>
      <c r="C124" s="118">
        <f t="shared" si="42"/>
        <v>178.74579823817356</v>
      </c>
      <c r="D124" s="118">
        <f t="shared" si="42"/>
        <v>171.36588349740265</v>
      </c>
      <c r="E124" s="118">
        <f t="shared" si="42"/>
        <v>180.6703384418999</v>
      </c>
      <c r="F124" s="118">
        <f t="shared" si="42"/>
        <v>187.78880402417505</v>
      </c>
      <c r="G124" s="118">
        <f t="shared" si="42"/>
        <v>190.76827054254937</v>
      </c>
      <c r="H124" s="118">
        <f t="shared" si="42"/>
        <v>177.13553800731199</v>
      </c>
      <c r="I124" s="118">
        <f t="shared" si="42"/>
        <v>165.79185446474366</v>
      </c>
      <c r="J124" s="118">
        <f t="shared" si="42"/>
        <v>175.87659130828729</v>
      </c>
      <c r="K124" s="118">
        <f t="shared" si="42"/>
        <v>167.67617288963635</v>
      </c>
      <c r="L124" s="118">
        <f t="shared" si="42"/>
        <v>175.05721533885836</v>
      </c>
      <c r="M124" s="118">
        <f t="shared" si="42"/>
        <v>160.95024116619177</v>
      </c>
      <c r="N124" s="118">
        <f t="shared" si="42"/>
        <v>153.47838856911693</v>
      </c>
      <c r="O124" s="118">
        <f t="shared" si="42"/>
        <v>155.38398314909327</v>
      </c>
      <c r="P124" s="118">
        <f t="shared" si="42"/>
        <v>129.61431066330914</v>
      </c>
      <c r="Q124" s="118">
        <f t="shared" si="42"/>
        <v>146.09798623704174</v>
      </c>
      <c r="R124" s="118">
        <f t="shared" ref="R124:V124" si="43">R125+R128+R130+R139</f>
        <v>151.55843955129308</v>
      </c>
      <c r="S124" s="118">
        <f t="shared" si="43"/>
        <v>144.71453364651134</v>
      </c>
      <c r="T124" s="118">
        <f t="shared" si="43"/>
        <v>135.21193300975946</v>
      </c>
      <c r="U124" s="118">
        <f t="shared" si="43"/>
        <v>131.65503982798811</v>
      </c>
      <c r="V124" s="118">
        <f t="shared" si="43"/>
        <v>133.9308146777324</v>
      </c>
      <c r="W124" s="118">
        <f t="shared" ref="W124" si="44">W125+W128+W130+W139</f>
        <v>144.25672398521414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127.03151875840541</v>
      </c>
      <c r="C125" s="123">
        <f t="shared" si="45"/>
        <v>141.206953507202</v>
      </c>
      <c r="D125" s="123">
        <f t="shared" si="45"/>
        <v>131.98882639672689</v>
      </c>
      <c r="E125" s="123">
        <f t="shared" si="45"/>
        <v>138.2743980102041</v>
      </c>
      <c r="F125" s="123">
        <f t="shared" si="45"/>
        <v>144.38560836056013</v>
      </c>
      <c r="G125" s="123">
        <f t="shared" si="45"/>
        <v>150.44690556791906</v>
      </c>
      <c r="H125" s="123">
        <f t="shared" si="45"/>
        <v>135.49055667796236</v>
      </c>
      <c r="I125" s="123">
        <f t="shared" si="45"/>
        <v>127.86071821539309</v>
      </c>
      <c r="J125" s="123">
        <f t="shared" si="45"/>
        <v>135.77421834291047</v>
      </c>
      <c r="K125" s="123">
        <f t="shared" si="45"/>
        <v>129.76765773673051</v>
      </c>
      <c r="L125" s="123">
        <f t="shared" si="45"/>
        <v>138.34708342350888</v>
      </c>
      <c r="M125" s="123">
        <f t="shared" si="45"/>
        <v>125.09089451743948</v>
      </c>
      <c r="N125" s="123">
        <f t="shared" si="45"/>
        <v>119.18818409871065</v>
      </c>
      <c r="O125" s="123">
        <f t="shared" si="45"/>
        <v>120.79639222175443</v>
      </c>
      <c r="P125" s="123">
        <f t="shared" si="45"/>
        <v>95.190438825539033</v>
      </c>
      <c r="Q125" s="123">
        <f t="shared" si="45"/>
        <v>112.30693471679906</v>
      </c>
      <c r="R125" s="123">
        <f t="shared" ref="R125:V125" si="46">SUM(R126:R127)</f>
        <v>118.84972810580327</v>
      </c>
      <c r="S125" s="123">
        <f t="shared" si="46"/>
        <v>111.960441840369</v>
      </c>
      <c r="T125" s="123">
        <f t="shared" si="46"/>
        <v>103.28995549986612</v>
      </c>
      <c r="U125" s="123">
        <f t="shared" si="46"/>
        <v>99.796520308789013</v>
      </c>
      <c r="V125" s="123">
        <f t="shared" si="46"/>
        <v>102.21133362918384</v>
      </c>
      <c r="W125" s="123">
        <f t="shared" ref="W125" si="47">SUM(W126:W127)</f>
        <v>112.57218524921585</v>
      </c>
      <c r="DA125" s="130" t="s">
        <v>2863</v>
      </c>
    </row>
    <row r="126" spans="1:105" ht="12" customHeight="1" x14ac:dyDescent="0.25">
      <c r="A126" s="97" t="s">
        <v>203</v>
      </c>
      <c r="B126" s="99">
        <v>126.54240536170714</v>
      </c>
      <c r="C126" s="99">
        <v>140.67687036299301</v>
      </c>
      <c r="D126" s="99">
        <v>131.49855178952012</v>
      </c>
      <c r="E126" s="99">
        <v>137.76275303350923</v>
      </c>
      <c r="F126" s="99">
        <v>143.85492341784683</v>
      </c>
      <c r="G126" s="99">
        <v>149.91304889486059</v>
      </c>
      <c r="H126" s="99">
        <v>135.01154626779143</v>
      </c>
      <c r="I126" s="99">
        <v>127.4223040619442</v>
      </c>
      <c r="J126" s="99">
        <v>135.30608964177696</v>
      </c>
      <c r="K126" s="99">
        <v>129.3223520228124</v>
      </c>
      <c r="L126" s="99">
        <v>137.87602937317882</v>
      </c>
      <c r="M126" s="99">
        <v>124.6682932825115</v>
      </c>
      <c r="N126" s="99">
        <v>118.7889712778591</v>
      </c>
      <c r="O126" s="99">
        <v>120.39369703508058</v>
      </c>
      <c r="P126" s="99">
        <v>94.877153855438166</v>
      </c>
      <c r="Q126" s="99">
        <v>111.93732665422223</v>
      </c>
      <c r="R126" s="99">
        <v>118.45931266136742</v>
      </c>
      <c r="S126" s="99">
        <v>111.5934955976949</v>
      </c>
      <c r="T126" s="99">
        <v>102.95309068327279</v>
      </c>
      <c r="U126" s="99">
        <v>99.472100675230138</v>
      </c>
      <c r="V126" s="99">
        <v>101.87867288599709</v>
      </c>
      <c r="W126" s="99">
        <v>112.20315013627021</v>
      </c>
      <c r="DA126" s="63" t="s">
        <v>2864</v>
      </c>
    </row>
    <row r="127" spans="1:105" ht="12" customHeight="1" x14ac:dyDescent="0.25">
      <c r="A127" s="97" t="s">
        <v>53</v>
      </c>
      <c r="B127" s="99">
        <v>0.48911339669827009</v>
      </c>
      <c r="C127" s="99">
        <v>0.53008314420900082</v>
      </c>
      <c r="D127" s="99">
        <v>0.49027460720676563</v>
      </c>
      <c r="E127" s="99">
        <v>0.51164497669487419</v>
      </c>
      <c r="F127" s="99">
        <v>0.53068494271328592</v>
      </c>
      <c r="G127" s="99">
        <v>0.53385667305847873</v>
      </c>
      <c r="H127" s="99">
        <v>0.47901041017093349</v>
      </c>
      <c r="I127" s="99">
        <v>0.43841415344889378</v>
      </c>
      <c r="J127" s="99">
        <v>0.46812870113351335</v>
      </c>
      <c r="K127" s="99">
        <v>0.44530571391810314</v>
      </c>
      <c r="L127" s="99">
        <v>0.47105405033004721</v>
      </c>
      <c r="M127" s="99">
        <v>0.42260123492798096</v>
      </c>
      <c r="N127" s="99">
        <v>0.39921282085154985</v>
      </c>
      <c r="O127" s="99">
        <v>0.40269518667385301</v>
      </c>
      <c r="P127" s="99">
        <v>0.31328497010087253</v>
      </c>
      <c r="Q127" s="99">
        <v>0.3696080625768241</v>
      </c>
      <c r="R127" s="99">
        <v>0.39041544443585219</v>
      </c>
      <c r="S127" s="99">
        <v>0.3669462426740997</v>
      </c>
      <c r="T127" s="99">
        <v>0.33686481659334</v>
      </c>
      <c r="U127" s="99">
        <v>0.3244196335588696</v>
      </c>
      <c r="V127" s="99">
        <v>0.3326607431867451</v>
      </c>
      <c r="W127" s="99">
        <v>0.36903511294563335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0.10314290227288639</v>
      </c>
      <c r="C128" s="123">
        <f t="shared" si="48"/>
        <v>0.1210619081550597</v>
      </c>
      <c r="D128" s="123">
        <f t="shared" si="48"/>
        <v>0.1407064221919693</v>
      </c>
      <c r="E128" s="123">
        <f t="shared" si="48"/>
        <v>0.31400386594131707</v>
      </c>
      <c r="F128" s="123">
        <f t="shared" si="48"/>
        <v>0.17599682753071588</v>
      </c>
      <c r="G128" s="123">
        <f t="shared" si="48"/>
        <v>0.21658389523639432</v>
      </c>
      <c r="H128" s="123">
        <f t="shared" si="48"/>
        <v>0.31480355478366256</v>
      </c>
      <c r="I128" s="123">
        <f t="shared" si="48"/>
        <v>0.34594485960727195</v>
      </c>
      <c r="J128" s="123">
        <f t="shared" si="48"/>
        <v>0.39487789052915429</v>
      </c>
      <c r="K128" s="123">
        <f t="shared" si="48"/>
        <v>0.43983450437268395</v>
      </c>
      <c r="L128" s="123">
        <f t="shared" si="48"/>
        <v>0.5524819684694513</v>
      </c>
      <c r="M128" s="123">
        <f t="shared" si="48"/>
        <v>0.59234868199097712</v>
      </c>
      <c r="N128" s="123">
        <f t="shared" si="48"/>
        <v>1.0388367170041946</v>
      </c>
      <c r="O128" s="123">
        <f t="shared" si="48"/>
        <v>0.97605583286270103</v>
      </c>
      <c r="P128" s="123">
        <f t="shared" si="48"/>
        <v>0.3733822840354194</v>
      </c>
      <c r="Q128" s="123">
        <f t="shared" si="48"/>
        <v>1.0931141496204027</v>
      </c>
      <c r="R128" s="123">
        <f t="shared" si="48"/>
        <v>0.65026825988739922</v>
      </c>
      <c r="S128" s="123">
        <f t="shared" si="48"/>
        <v>1.1149326174029461</v>
      </c>
      <c r="T128" s="123">
        <f t="shared" si="48"/>
        <v>0.84517394105316335</v>
      </c>
      <c r="U128" s="123">
        <f t="shared" si="48"/>
        <v>1.1190313523888868</v>
      </c>
      <c r="V128" s="123">
        <f t="shared" si="48"/>
        <v>0.81423323695057703</v>
      </c>
      <c r="W128" s="123">
        <f t="shared" si="48"/>
        <v>1.4053886063533643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0.10314290227288639</v>
      </c>
      <c r="C129" s="99">
        <f>RES_hhdet_fech!C129/RES_summary!C$19</f>
        <v>0.1210619081550597</v>
      </c>
      <c r="D129" s="99">
        <f>RES_hhdet_fech!D129/RES_summary!D$19</f>
        <v>0.1407064221919693</v>
      </c>
      <c r="E129" s="99">
        <f>RES_hhdet_fech!E129/RES_summary!E$19</f>
        <v>0.31400386594131707</v>
      </c>
      <c r="F129" s="99">
        <f>RES_hhdet_fech!F129/RES_summary!F$19</f>
        <v>0.17599682753071588</v>
      </c>
      <c r="G129" s="99">
        <f>RES_hhdet_fech!G129/RES_summary!G$19</f>
        <v>0.21658389523639432</v>
      </c>
      <c r="H129" s="99">
        <f>RES_hhdet_fech!H129/RES_summary!H$19</f>
        <v>0.31480355478366256</v>
      </c>
      <c r="I129" s="99">
        <f>RES_hhdet_fech!I129/RES_summary!I$19</f>
        <v>0.34594485960727195</v>
      </c>
      <c r="J129" s="99">
        <f>RES_hhdet_fech!J129/RES_summary!J$19</f>
        <v>0.39487789052915429</v>
      </c>
      <c r="K129" s="99">
        <f>RES_hhdet_fech!K129/RES_summary!K$19</f>
        <v>0.43983450437268395</v>
      </c>
      <c r="L129" s="99">
        <f>RES_hhdet_fech!L129/RES_summary!L$19</f>
        <v>0.5524819684694513</v>
      </c>
      <c r="M129" s="99">
        <f>RES_hhdet_fech!M129/RES_summary!M$19</f>
        <v>0.59234868199097712</v>
      </c>
      <c r="N129" s="99">
        <f>RES_hhdet_fech!N129/RES_summary!N$19</f>
        <v>1.0388367170041946</v>
      </c>
      <c r="O129" s="99">
        <f>RES_hhdet_fech!O129/RES_summary!O$19</f>
        <v>0.97605583286270103</v>
      </c>
      <c r="P129" s="99">
        <f>RES_hhdet_fech!P129/RES_summary!P$19</f>
        <v>0.3733822840354194</v>
      </c>
      <c r="Q129" s="99">
        <f>RES_hhdet_fech!Q129/RES_summary!Q$19</f>
        <v>1.0931141496204027</v>
      </c>
      <c r="R129" s="99">
        <f>RES_hhdet_fech!R129/RES_summary!R$19</f>
        <v>0.65026825988739922</v>
      </c>
      <c r="S129" s="99">
        <f>RES_hhdet_fech!S129/RES_summary!S$19</f>
        <v>1.1149326174029461</v>
      </c>
      <c r="T129" s="99">
        <f>RES_hhdet_fech!T129/RES_summary!T$19</f>
        <v>0.84517394105316335</v>
      </c>
      <c r="U129" s="99">
        <f>RES_hhdet_fech!U129/RES_summary!U$19</f>
        <v>1.1190313523888868</v>
      </c>
      <c r="V129" s="99">
        <f>RES_hhdet_fech!V129/RES_summary!V$19</f>
        <v>0.81423323695057703</v>
      </c>
      <c r="W129" s="99">
        <f>RES_hhdet_fech!W129/RES_summary!W$19</f>
        <v>1.4053886063533643</v>
      </c>
      <c r="DA129" s="63" t="s">
        <v>2867</v>
      </c>
    </row>
    <row r="130" spans="1:105" ht="12" customHeight="1" x14ac:dyDescent="0.25">
      <c r="A130" s="121" t="s">
        <v>55</v>
      </c>
      <c r="B130" s="123">
        <v>26.939353894334968</v>
      </c>
      <c r="C130" s="123">
        <v>25.860961672345319</v>
      </c>
      <c r="D130" s="123">
        <v>27.482349573947221</v>
      </c>
      <c r="E130" s="123">
        <v>28.952681063700364</v>
      </c>
      <c r="F130" s="123">
        <v>31.266776744247085</v>
      </c>
      <c r="G130" s="123">
        <v>28.091544441703352</v>
      </c>
      <c r="H130" s="123">
        <v>30.360530340874952</v>
      </c>
      <c r="I130" s="123">
        <v>27.032968933387533</v>
      </c>
      <c r="J130" s="123">
        <v>28.971967846431419</v>
      </c>
      <c r="K130" s="123">
        <v>28.877983905437624</v>
      </c>
      <c r="L130" s="123">
        <v>28.364580898694303</v>
      </c>
      <c r="M130" s="123">
        <v>27.43910827712185</v>
      </c>
      <c r="N130" s="123">
        <v>25.633828979935682</v>
      </c>
      <c r="O130" s="123">
        <v>26.028933045523921</v>
      </c>
      <c r="P130" s="123">
        <v>26.407422972187593</v>
      </c>
      <c r="Q130" s="123">
        <v>25.035225346708888</v>
      </c>
      <c r="R130" s="123">
        <v>24.489035472387098</v>
      </c>
      <c r="S130" s="123">
        <v>24.11081606717342</v>
      </c>
      <c r="T130" s="123">
        <v>23.701306638794893</v>
      </c>
      <c r="U130" s="123">
        <v>23.52706023602331</v>
      </c>
      <c r="V130" s="123">
        <v>21.729034337378536</v>
      </c>
      <c r="W130" s="123">
        <v>21.756203456045309</v>
      </c>
      <c r="DA130" s="130" t="s">
        <v>2868</v>
      </c>
    </row>
    <row r="131" spans="1:105" ht="12" customHeight="1" x14ac:dyDescent="0.25">
      <c r="A131" s="97" t="s">
        <v>128</v>
      </c>
      <c r="B131" s="99">
        <v>25.92564463279308</v>
      </c>
      <c r="C131" s="99">
        <v>24.950376581137437</v>
      </c>
      <c r="D131" s="99">
        <v>26.587064001944015</v>
      </c>
      <c r="E131" s="99">
        <v>27.349505501596962</v>
      </c>
      <c r="F131" s="99">
        <v>30.153438687752089</v>
      </c>
      <c r="G131" s="99">
        <v>26.960298360214445</v>
      </c>
      <c r="H131" s="99">
        <v>29.394741813145945</v>
      </c>
      <c r="I131" s="99">
        <v>25.791900600958215</v>
      </c>
      <c r="J131" s="99">
        <v>27.683253870014617</v>
      </c>
      <c r="K131" s="99">
        <v>27.788508551590336</v>
      </c>
      <c r="L131" s="99">
        <v>27.662528749984013</v>
      </c>
      <c r="M131" s="99">
        <v>26.44198586238581</v>
      </c>
      <c r="N131" s="99">
        <v>24.72303815667912</v>
      </c>
      <c r="O131" s="99">
        <v>25.562821912475794</v>
      </c>
      <c r="P131" s="99">
        <v>26.149064002002081</v>
      </c>
      <c r="Q131" s="99">
        <v>24.630081514827577</v>
      </c>
      <c r="R131" s="99">
        <v>24.086373905897439</v>
      </c>
      <c r="S131" s="99">
        <v>23.691523924633103</v>
      </c>
      <c r="T131" s="99">
        <v>23.397755346776353</v>
      </c>
      <c r="U131" s="99">
        <v>23.426106479202751</v>
      </c>
      <c r="V131" s="99">
        <v>21.672412877160586</v>
      </c>
      <c r="W131" s="99">
        <v>21.721785613773587</v>
      </c>
      <c r="DA131" s="63" t="s">
        <v>2869</v>
      </c>
    </row>
    <row r="132" spans="1:105" ht="12" customHeight="1" x14ac:dyDescent="0.25">
      <c r="A132" s="97" t="s">
        <v>127</v>
      </c>
      <c r="B132" s="99">
        <v>22.571053951138218</v>
      </c>
      <c r="C132" s="99">
        <v>21.708695471625159</v>
      </c>
      <c r="D132" s="99">
        <v>23.366066072774696</v>
      </c>
      <c r="E132" s="99">
        <v>24.553103175027708</v>
      </c>
      <c r="F132" s="99">
        <v>27.231126079828591</v>
      </c>
      <c r="G132" s="99">
        <v>24.089251584340417</v>
      </c>
      <c r="H132" s="99">
        <v>26.380961652607265</v>
      </c>
      <c r="I132" s="99">
        <v>22.851191743147947</v>
      </c>
      <c r="J132" s="99">
        <v>24.640898407401117</v>
      </c>
      <c r="K132" s="99">
        <v>24.712657171888697</v>
      </c>
      <c r="L132" s="99">
        <v>24.631736518306472</v>
      </c>
      <c r="M132" s="99">
        <v>23.682851521360572</v>
      </c>
      <c r="N132" s="99">
        <v>22.23163335923072</v>
      </c>
      <c r="O132" s="99">
        <v>23.088699323780624</v>
      </c>
      <c r="P132" s="99">
        <v>23.721640333479829</v>
      </c>
      <c r="Q132" s="99">
        <v>22.384260620915551</v>
      </c>
      <c r="R132" s="99">
        <v>21.948152486845846</v>
      </c>
      <c r="S132" s="99">
        <v>21.69750764825914</v>
      </c>
      <c r="T132" s="99">
        <v>21.520019535673992</v>
      </c>
      <c r="U132" s="99">
        <v>21.561636965910665</v>
      </c>
      <c r="V132" s="99">
        <v>20.055229387360757</v>
      </c>
      <c r="W132" s="99">
        <v>20.207723740620001</v>
      </c>
      <c r="DA132" s="63" t="s">
        <v>2870</v>
      </c>
    </row>
    <row r="133" spans="1:105" ht="12" customHeight="1" x14ac:dyDescent="0.25">
      <c r="A133" s="100" t="s">
        <v>203</v>
      </c>
      <c r="B133" s="102">
        <v>8.8272501243959596</v>
      </c>
      <c r="C133" s="102">
        <v>8.2936758350035156</v>
      </c>
      <c r="D133" s="102">
        <v>9.923403291764247</v>
      </c>
      <c r="E133" s="102">
        <v>12.656984873835269</v>
      </c>
      <c r="F133" s="102">
        <v>14.667144226996832</v>
      </c>
      <c r="G133" s="102">
        <v>11.499103900987215</v>
      </c>
      <c r="H133" s="102">
        <v>12.882158077137468</v>
      </c>
      <c r="I133" s="102">
        <v>9.3623149951853826</v>
      </c>
      <c r="J133" s="102">
        <v>10.216343749771262</v>
      </c>
      <c r="K133" s="102">
        <v>9.9185178570790953</v>
      </c>
      <c r="L133" s="102">
        <v>9.5644097877672145</v>
      </c>
      <c r="M133" s="102">
        <v>9.3726235073771278</v>
      </c>
      <c r="N133" s="102">
        <v>8.6362137043217544</v>
      </c>
      <c r="O133" s="102">
        <v>8.9287109112513026</v>
      </c>
      <c r="P133" s="102">
        <v>9.5675371193836387</v>
      </c>
      <c r="Q133" s="102">
        <v>8.9068812927681993</v>
      </c>
      <c r="R133" s="102">
        <v>8.5770242058952437</v>
      </c>
      <c r="S133" s="102">
        <v>8.4985585851158127</v>
      </c>
      <c r="T133" s="102">
        <v>8.4837167391671304</v>
      </c>
      <c r="U133" s="102">
        <v>8.0043979131637037</v>
      </c>
      <c r="V133" s="102">
        <v>7.4433381587328231</v>
      </c>
      <c r="W133" s="102">
        <v>7.819887006423575</v>
      </c>
      <c r="DA133" s="131" t="s">
        <v>2871</v>
      </c>
    </row>
    <row r="134" spans="1:105" ht="12" customHeight="1" x14ac:dyDescent="0.25">
      <c r="A134" s="103" t="s">
        <v>52</v>
      </c>
      <c r="B134" s="105">
        <v>13.743803826742258</v>
      </c>
      <c r="C134" s="105">
        <v>13.415019636621649</v>
      </c>
      <c r="D134" s="105">
        <v>13.44266278101045</v>
      </c>
      <c r="E134" s="105">
        <v>11.896118301192436</v>
      </c>
      <c r="F134" s="105">
        <v>12.563981852831754</v>
      </c>
      <c r="G134" s="105">
        <v>12.5901476833532</v>
      </c>
      <c r="H134" s="105">
        <v>13.498803575469795</v>
      </c>
      <c r="I134" s="105">
        <v>13.488876747962562</v>
      </c>
      <c r="J134" s="105">
        <v>14.424554657629852</v>
      </c>
      <c r="K134" s="105">
        <v>14.794139314809602</v>
      </c>
      <c r="L134" s="105">
        <v>15.067326730539262</v>
      </c>
      <c r="M134" s="105">
        <v>14.310228013983444</v>
      </c>
      <c r="N134" s="105">
        <v>13.595419654908962</v>
      </c>
      <c r="O134" s="105">
        <v>14.159988412529319</v>
      </c>
      <c r="P134" s="105">
        <v>14.154103214096192</v>
      </c>
      <c r="Q134" s="105">
        <v>13.477379328147352</v>
      </c>
      <c r="R134" s="105">
        <v>13.371128280950602</v>
      </c>
      <c r="S134" s="105">
        <v>13.198949063143329</v>
      </c>
      <c r="T134" s="105">
        <v>13.036302796506869</v>
      </c>
      <c r="U134" s="105">
        <v>13.557239052746956</v>
      </c>
      <c r="V134" s="105">
        <v>12.611891228627931</v>
      </c>
      <c r="W134" s="105">
        <v>12.387836734196423</v>
      </c>
      <c r="DA134" s="132" t="s">
        <v>2872</v>
      </c>
    </row>
    <row r="135" spans="1:105" ht="12" customHeight="1" x14ac:dyDescent="0.25">
      <c r="A135" s="106" t="s">
        <v>122</v>
      </c>
      <c r="B135" s="102">
        <v>31.355524489207063</v>
      </c>
      <c r="C135" s="102">
        <v>29.963578059040689</v>
      </c>
      <c r="D135" s="102">
        <v>31.546989408357845</v>
      </c>
      <c r="E135" s="102">
        <v>34.939104586005669</v>
      </c>
      <c r="F135" s="102">
        <v>35.842785401669715</v>
      </c>
      <c r="G135" s="102">
        <v>32.734404245877442</v>
      </c>
      <c r="H135" s="102">
        <v>34.528663837893355</v>
      </c>
      <c r="I135" s="102">
        <v>32.037411424169804</v>
      </c>
      <c r="J135" s="102">
        <v>34.173430316293391</v>
      </c>
      <c r="K135" s="102">
        <v>33.786183384093782</v>
      </c>
      <c r="L135" s="102">
        <v>32.263132703211198</v>
      </c>
      <c r="M135" s="102">
        <v>32.669386955107392</v>
      </c>
      <c r="N135" s="102">
        <v>31.497215162759414</v>
      </c>
      <c r="O135" s="102">
        <v>31.182649857210173</v>
      </c>
      <c r="P135" s="102">
        <v>31.140699364714532</v>
      </c>
      <c r="Q135" s="102">
        <v>30.022625385671805</v>
      </c>
      <c r="R135" s="102">
        <v>28.536762774714202</v>
      </c>
      <c r="S135" s="102">
        <v>28.120984769638575</v>
      </c>
      <c r="T135" s="102">
        <v>27.471107492983929</v>
      </c>
      <c r="U135" s="102">
        <v>26.385507693240722</v>
      </c>
      <c r="V135" s="102">
        <v>25.344548907789765</v>
      </c>
      <c r="W135" s="102">
        <v>25.495786558971446</v>
      </c>
      <c r="DA135" s="131" t="s">
        <v>2873</v>
      </c>
    </row>
    <row r="136" spans="1:105" ht="12" customHeight="1" x14ac:dyDescent="0.25">
      <c r="A136" s="107" t="s">
        <v>121</v>
      </c>
      <c r="B136" s="105">
        <v>24.195383950346148</v>
      </c>
      <c r="C136" s="105">
        <v>23.098860151907122</v>
      </c>
      <c r="D136" s="105">
        <v>24.820818059483798</v>
      </c>
      <c r="E136" s="105">
        <v>28.61177560381541</v>
      </c>
      <c r="F136" s="105">
        <v>29.735184631551618</v>
      </c>
      <c r="G136" s="105">
        <v>26.603533577053231</v>
      </c>
      <c r="H136" s="105">
        <v>28.311785269486677</v>
      </c>
      <c r="I136" s="105">
        <v>25.545220036641503</v>
      </c>
      <c r="J136" s="105">
        <v>27.337216682510025</v>
      </c>
      <c r="K136" s="105">
        <v>26.918845628022208</v>
      </c>
      <c r="L136" s="105">
        <v>25.613858920704107</v>
      </c>
      <c r="M136" s="105">
        <v>26.051044126942873</v>
      </c>
      <c r="N136" s="105">
        <v>25.089044873631401</v>
      </c>
      <c r="O136" s="105">
        <v>24.868131519623049</v>
      </c>
      <c r="P136" s="105">
        <v>25.026547978592756</v>
      </c>
      <c r="Q136" s="105">
        <v>24.512156166807319</v>
      </c>
      <c r="R136" s="105">
        <v>23.590675069732661</v>
      </c>
      <c r="S136" s="105">
        <v>23.396790700788731</v>
      </c>
      <c r="T136" s="105">
        <v>23.00875876626824</v>
      </c>
      <c r="U136" s="105">
        <v>22.032343920425411</v>
      </c>
      <c r="V136" s="105">
        <v>21.264596060577919</v>
      </c>
      <c r="W136" s="105">
        <v>21.499271781095892</v>
      </c>
      <c r="DA136" s="132" t="s">
        <v>2874</v>
      </c>
    </row>
    <row r="137" spans="1:105" ht="12" customHeight="1" x14ac:dyDescent="0.25">
      <c r="A137" s="108" t="s">
        <v>53</v>
      </c>
      <c r="B137" s="99">
        <v>10.662112000735315</v>
      </c>
      <c r="C137" s="99">
        <v>9.9417419729191465</v>
      </c>
      <c r="D137" s="99">
        <v>11.752505830226742</v>
      </c>
      <c r="E137" s="99">
        <v>16.137784021121654</v>
      </c>
      <c r="F137" s="99">
        <v>17.432821620174266</v>
      </c>
      <c r="G137" s="99">
        <v>13.961867747803144</v>
      </c>
      <c r="H137" s="99">
        <v>15.14032299397104</v>
      </c>
      <c r="I137" s="99">
        <v>11.629304432166872</v>
      </c>
      <c r="J137" s="99">
        <v>12.624800895686686</v>
      </c>
      <c r="K137" s="99">
        <v>12.102098379069483</v>
      </c>
      <c r="L137" s="99">
        <v>11.174985350750525</v>
      </c>
      <c r="M137" s="99">
        <v>11.611127604457163</v>
      </c>
      <c r="N137" s="99">
        <v>11.023828867898992</v>
      </c>
      <c r="O137" s="99">
        <v>10.891380421572226</v>
      </c>
      <c r="P137" s="99">
        <v>11.401843454497744</v>
      </c>
      <c r="Q137" s="99">
        <v>10.921531045676034</v>
      </c>
      <c r="R137" s="99">
        <v>10.175172673162084</v>
      </c>
      <c r="S137" s="99">
        <v>10.017653744299919</v>
      </c>
      <c r="T137" s="99">
        <v>9.8936553550305089</v>
      </c>
      <c r="U137" s="99">
        <v>8.9681399014324334</v>
      </c>
      <c r="V137" s="99">
        <v>8.6523287315984589</v>
      </c>
      <c r="W137" s="99">
        <v>9.12659906755135</v>
      </c>
      <c r="DA137" s="63" t="s">
        <v>2875</v>
      </c>
    </row>
    <row r="138" spans="1:105" ht="12" customHeight="1" x14ac:dyDescent="0.25">
      <c r="A138" s="108" t="s">
        <v>52</v>
      </c>
      <c r="B138" s="99">
        <v>13.533271949610834</v>
      </c>
      <c r="C138" s="99">
        <v>13.157118178987975</v>
      </c>
      <c r="D138" s="99">
        <v>13.068312229257058</v>
      </c>
      <c r="E138" s="99">
        <v>12.473991582693756</v>
      </c>
      <c r="F138" s="99">
        <v>12.302363011377349</v>
      </c>
      <c r="G138" s="99">
        <v>12.641665829250085</v>
      </c>
      <c r="H138" s="99">
        <v>13.171462275515635</v>
      </c>
      <c r="I138" s="99">
        <v>13.915915604474629</v>
      </c>
      <c r="J138" s="99">
        <v>14.712415786823335</v>
      </c>
      <c r="K138" s="99">
        <v>14.816747248952725</v>
      </c>
      <c r="L138" s="99">
        <v>14.43887356995358</v>
      </c>
      <c r="M138" s="99">
        <v>14.439916522485715</v>
      </c>
      <c r="N138" s="99">
        <v>14.065216005732408</v>
      </c>
      <c r="O138" s="99">
        <v>13.976751098050823</v>
      </c>
      <c r="P138" s="99">
        <v>13.624704524095016</v>
      </c>
      <c r="Q138" s="99">
        <v>13.590625121131287</v>
      </c>
      <c r="R138" s="99">
        <v>13.415502396570576</v>
      </c>
      <c r="S138" s="99">
        <v>13.379136956488813</v>
      </c>
      <c r="T138" s="99">
        <v>13.115103411237726</v>
      </c>
      <c r="U138" s="99">
        <v>13.06420401899298</v>
      </c>
      <c r="V138" s="99">
        <v>12.612267328979463</v>
      </c>
      <c r="W138" s="99">
        <v>12.37267271354454</v>
      </c>
      <c r="DA138" s="63" t="s">
        <v>2876</v>
      </c>
    </row>
    <row r="139" spans="1:105" ht="12" customHeight="1" x14ac:dyDescent="0.25">
      <c r="A139" s="121" t="s">
        <v>54</v>
      </c>
      <c r="B139" s="123">
        <v>10.568872506583828</v>
      </c>
      <c r="C139" s="123">
        <v>11.556821150471151</v>
      </c>
      <c r="D139" s="123">
        <v>11.754001104536551</v>
      </c>
      <c r="E139" s="123">
        <v>13.129255502054114</v>
      </c>
      <c r="F139" s="123">
        <v>11.960422091837115</v>
      </c>
      <c r="G139" s="123">
        <v>12.013236637690566</v>
      </c>
      <c r="H139" s="123">
        <v>10.969647433691012</v>
      </c>
      <c r="I139" s="123">
        <v>10.552222456355768</v>
      </c>
      <c r="J139" s="123">
        <v>10.735527228416236</v>
      </c>
      <c r="K139" s="123">
        <v>8.5906967430955117</v>
      </c>
      <c r="L139" s="123">
        <v>7.7930690481857026</v>
      </c>
      <c r="M139" s="123">
        <v>7.8278896896394503</v>
      </c>
      <c r="N139" s="123">
        <v>7.6175387734664026</v>
      </c>
      <c r="O139" s="123">
        <v>7.5826020489522357</v>
      </c>
      <c r="P139" s="123">
        <v>7.6430665815470942</v>
      </c>
      <c r="Q139" s="123">
        <v>7.6627120239133752</v>
      </c>
      <c r="R139" s="123">
        <v>7.5694077132153312</v>
      </c>
      <c r="S139" s="123">
        <v>7.5283431215659657</v>
      </c>
      <c r="T139" s="123">
        <v>7.3754969300452853</v>
      </c>
      <c r="U139" s="123">
        <v>7.2124279307868928</v>
      </c>
      <c r="V139" s="123">
        <v>9.1762134742194466</v>
      </c>
      <c r="W139" s="123">
        <v>8.5229466735996162</v>
      </c>
      <c r="DA139" s="130" t="s">
        <v>2877</v>
      </c>
    </row>
    <row r="140" spans="1:105" ht="12" customHeight="1" x14ac:dyDescent="0.25">
      <c r="A140" s="97" t="s">
        <v>50</v>
      </c>
      <c r="B140" s="99">
        <v>12.724593813801587</v>
      </c>
      <c r="C140" s="99">
        <v>13.202937271711074</v>
      </c>
      <c r="D140" s="99">
        <v>16.706406302470093</v>
      </c>
      <c r="E140" s="99">
        <v>12.981311987967214</v>
      </c>
      <c r="F140" s="99">
        <v>12.553926658072976</v>
      </c>
      <c r="G140" s="99">
        <v>14.631460043793235</v>
      </c>
      <c r="H140" s="99">
        <v>12.582061753448395</v>
      </c>
      <c r="I140" s="99">
        <v>11.907848608262428</v>
      </c>
      <c r="J140" s="99">
        <v>10.741525009496208</v>
      </c>
      <c r="K140" s="99">
        <v>10.457894244151273</v>
      </c>
      <c r="L140" s="99">
        <v>9.3039599544933083</v>
      </c>
      <c r="M140" s="99">
        <v>8.8782304284120883</v>
      </c>
      <c r="N140" s="99">
        <v>8.7667048193974253</v>
      </c>
      <c r="O140" s="99">
        <v>8.7609093214232114</v>
      </c>
      <c r="P140" s="99">
        <v>8.8307508703991431</v>
      </c>
      <c r="Q140" s="99">
        <v>8.8550746635928856</v>
      </c>
      <c r="R140" s="99">
        <v>8.8722305694138441</v>
      </c>
      <c r="S140" s="99">
        <v>8.8653210609337911</v>
      </c>
      <c r="T140" s="99">
        <v>8.7289495928765319</v>
      </c>
      <c r="U140" s="99">
        <v>8.5315383358359735</v>
      </c>
      <c r="V140" s="99">
        <v>11.382936593804379</v>
      </c>
      <c r="W140" s="99">
        <v>10.269199456113876</v>
      </c>
      <c r="DA140" s="63" t="s">
        <v>2878</v>
      </c>
    </row>
    <row r="141" spans="1:105" ht="12" customHeight="1" x14ac:dyDescent="0.25">
      <c r="A141" s="109" t="s">
        <v>120</v>
      </c>
      <c r="B141" s="110">
        <v>8.9721148333364393</v>
      </c>
      <c r="C141" s="110">
        <v>10.370238997403602</v>
      </c>
      <c r="D141" s="110">
        <v>8.3442845370719372</v>
      </c>
      <c r="E141" s="110">
        <v>13.224348206922793</v>
      </c>
      <c r="F141" s="110">
        <v>11.609981855785106</v>
      </c>
      <c r="G141" s="110">
        <v>10.484820751905847</v>
      </c>
      <c r="H141" s="110">
        <v>10.07618999822753</v>
      </c>
      <c r="I141" s="110">
        <v>9.797068379743159</v>
      </c>
      <c r="J141" s="110">
        <v>10.732064263893763</v>
      </c>
      <c r="K141" s="110">
        <v>7.3629070929997429</v>
      </c>
      <c r="L141" s="110">
        <v>6.7541775033102462</v>
      </c>
      <c r="M141" s="110">
        <v>7.084531722496374</v>
      </c>
      <c r="N141" s="110">
        <v>6.8334919944117116</v>
      </c>
      <c r="O141" s="110">
        <v>6.8223840233130915</v>
      </c>
      <c r="P141" s="110">
        <v>6.9186535210168234</v>
      </c>
      <c r="Q141" s="110">
        <v>6.9966940312704571</v>
      </c>
      <c r="R141" s="110">
        <v>6.8918608932355037</v>
      </c>
      <c r="S141" s="110">
        <v>6.860489105874227</v>
      </c>
      <c r="T141" s="110">
        <v>6.7243945232941735</v>
      </c>
      <c r="U141" s="110">
        <v>6.6069559853514725</v>
      </c>
      <c r="V141" s="110">
        <v>8.1780709822294533</v>
      </c>
      <c r="W141" s="110">
        <v>7.7515245931592442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116.17419086868634</v>
      </c>
      <c r="C143" s="118">
        <f t="shared" si="49"/>
        <v>120.76076159780487</v>
      </c>
      <c r="D143" s="118">
        <f t="shared" si="49"/>
        <v>113.73139030136733</v>
      </c>
      <c r="E143" s="118">
        <f t="shared" si="49"/>
        <v>119.21605281043023</v>
      </c>
      <c r="F143" s="118">
        <f t="shared" si="49"/>
        <v>116.47603495352897</v>
      </c>
      <c r="G143" s="118">
        <f t="shared" si="49"/>
        <v>113.54581027109458</v>
      </c>
      <c r="H143" s="118">
        <f t="shared" si="49"/>
        <v>105.6457094587291</v>
      </c>
      <c r="I143" s="118">
        <f t="shared" si="49"/>
        <v>97.504410692860063</v>
      </c>
      <c r="J143" s="118">
        <f t="shared" si="49"/>
        <v>99.424023262919363</v>
      </c>
      <c r="K143" s="118">
        <f t="shared" si="49"/>
        <v>91.259125533082482</v>
      </c>
      <c r="L143" s="118">
        <f t="shared" si="49"/>
        <v>86.209012079602729</v>
      </c>
      <c r="M143" s="118">
        <f t="shared" si="49"/>
        <v>80.726098544569354</v>
      </c>
      <c r="N143" s="118">
        <f t="shared" si="49"/>
        <v>80.071560897662977</v>
      </c>
      <c r="O143" s="118">
        <f t="shared" si="49"/>
        <v>75.510922792497155</v>
      </c>
      <c r="P143" s="118">
        <f t="shared" si="49"/>
        <v>66.182777479578363</v>
      </c>
      <c r="Q143" s="118">
        <f t="shared" si="49"/>
        <v>71.870873665033116</v>
      </c>
      <c r="R143" s="118">
        <f t="shared" ref="R143:V143" si="50">R144+R146+R148+R157</f>
        <v>69.508847086911246</v>
      </c>
      <c r="S143" s="118">
        <f t="shared" si="50"/>
        <v>68.110138451785133</v>
      </c>
      <c r="T143" s="118">
        <f t="shared" si="50"/>
        <v>63.904659216478173</v>
      </c>
      <c r="U143" s="118">
        <f t="shared" si="50"/>
        <v>60.966256205915847</v>
      </c>
      <c r="V143" s="118">
        <f t="shared" si="50"/>
        <v>61.746853991341638</v>
      </c>
      <c r="W143" s="118">
        <f t="shared" ref="W143" si="51">W144+W146+W148+W157</f>
        <v>65.427036744534632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73.952320500284998</v>
      </c>
      <c r="C144" s="123">
        <f t="shared" si="52"/>
        <v>79.260389853692786</v>
      </c>
      <c r="D144" s="123">
        <f t="shared" si="52"/>
        <v>69.684941863057048</v>
      </c>
      <c r="E144" s="123">
        <f t="shared" si="52"/>
        <v>70.48129297147679</v>
      </c>
      <c r="F144" s="123">
        <f t="shared" si="52"/>
        <v>69.287229630890707</v>
      </c>
      <c r="G144" s="123">
        <f t="shared" si="52"/>
        <v>68.796491308520501</v>
      </c>
      <c r="H144" s="123">
        <f t="shared" si="52"/>
        <v>60.310691283148792</v>
      </c>
      <c r="I144" s="123">
        <f t="shared" si="52"/>
        <v>54.759706336047373</v>
      </c>
      <c r="J144" s="123">
        <f t="shared" si="52"/>
        <v>54.186157837779362</v>
      </c>
      <c r="K144" s="123">
        <f t="shared" si="52"/>
        <v>48.900051735314847</v>
      </c>
      <c r="L144" s="123">
        <f t="shared" si="52"/>
        <v>46.014435088097287</v>
      </c>
      <c r="M144" s="123">
        <f t="shared" si="52"/>
        <v>40.022027406626677</v>
      </c>
      <c r="N144" s="123">
        <f t="shared" si="52"/>
        <v>40.455276484239057</v>
      </c>
      <c r="O144" s="123">
        <f t="shared" si="52"/>
        <v>37.041877528897537</v>
      </c>
      <c r="P144" s="123">
        <f t="shared" si="52"/>
        <v>29.648951778034853</v>
      </c>
      <c r="Q144" s="123">
        <f t="shared" si="52"/>
        <v>33.123129911829324</v>
      </c>
      <c r="R144" s="123">
        <f t="shared" si="52"/>
        <v>32.885991169351492</v>
      </c>
      <c r="S144" s="123">
        <f t="shared" si="52"/>
        <v>30.444132032145863</v>
      </c>
      <c r="T144" s="123">
        <f t="shared" si="52"/>
        <v>27.65985388123142</v>
      </c>
      <c r="U144" s="123">
        <f t="shared" si="52"/>
        <v>25.22764137402627</v>
      </c>
      <c r="V144" s="123">
        <f t="shared" si="52"/>
        <v>26.644356178839459</v>
      </c>
      <c r="W144" s="123">
        <f t="shared" si="52"/>
        <v>29.121020595461545</v>
      </c>
      <c r="DA144" s="130" t="s">
        <v>2881</v>
      </c>
    </row>
    <row r="145" spans="1:105" ht="12" customHeight="1" x14ac:dyDescent="0.25">
      <c r="A145" s="97" t="s">
        <v>53</v>
      </c>
      <c r="B145" s="99">
        <v>73.952320500284998</v>
      </c>
      <c r="C145" s="99">
        <v>79.260389853692786</v>
      </c>
      <c r="D145" s="99">
        <v>69.684941863057048</v>
      </c>
      <c r="E145" s="99">
        <v>70.48129297147679</v>
      </c>
      <c r="F145" s="99">
        <v>69.287229630890707</v>
      </c>
      <c r="G145" s="99">
        <v>68.796491308520501</v>
      </c>
      <c r="H145" s="99">
        <v>60.310691283148792</v>
      </c>
      <c r="I145" s="99">
        <v>54.759706336047373</v>
      </c>
      <c r="J145" s="99">
        <v>54.186157837779362</v>
      </c>
      <c r="K145" s="99">
        <v>48.900051735314847</v>
      </c>
      <c r="L145" s="99">
        <v>46.014435088097287</v>
      </c>
      <c r="M145" s="99">
        <v>40.022027406626677</v>
      </c>
      <c r="N145" s="99">
        <v>40.455276484239057</v>
      </c>
      <c r="O145" s="99">
        <v>37.041877528897537</v>
      </c>
      <c r="P145" s="99">
        <v>29.648951778034853</v>
      </c>
      <c r="Q145" s="99">
        <v>33.123129911829324</v>
      </c>
      <c r="R145" s="99">
        <v>32.885991169351492</v>
      </c>
      <c r="S145" s="99">
        <v>30.444132032145863</v>
      </c>
      <c r="T145" s="99">
        <v>27.65985388123142</v>
      </c>
      <c r="U145" s="99">
        <v>25.22764137402627</v>
      </c>
      <c r="V145" s="99">
        <v>26.644356178839459</v>
      </c>
      <c r="W145" s="99">
        <v>29.121020595461545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1.0313490522599771</v>
      </c>
      <c r="C146" s="123">
        <f t="shared" si="53"/>
        <v>1.0548319451572354</v>
      </c>
      <c r="D146" s="123">
        <f t="shared" si="53"/>
        <v>1.0451941402528813</v>
      </c>
      <c r="E146" s="123">
        <f t="shared" si="53"/>
        <v>1.8465171791873289</v>
      </c>
      <c r="F146" s="123">
        <f t="shared" si="53"/>
        <v>0.84819084933586908</v>
      </c>
      <c r="G146" s="123">
        <f t="shared" si="53"/>
        <v>0.89454603197395255</v>
      </c>
      <c r="H146" s="123">
        <f t="shared" si="53"/>
        <v>1.2516957115536729</v>
      </c>
      <c r="I146" s="123">
        <f t="shared" si="53"/>
        <v>1.3520123266033155</v>
      </c>
      <c r="J146" s="123">
        <f t="shared" si="53"/>
        <v>1.5319941421973959</v>
      </c>
      <c r="K146" s="123">
        <f t="shared" si="53"/>
        <v>1.6772080480366898</v>
      </c>
      <c r="L146" s="123">
        <f t="shared" si="53"/>
        <v>1.8951750719117173</v>
      </c>
      <c r="M146" s="123">
        <f t="shared" si="53"/>
        <v>1.8166642675207711</v>
      </c>
      <c r="N146" s="123">
        <f t="shared" si="53"/>
        <v>2.6622337380985668</v>
      </c>
      <c r="O146" s="123">
        <f t="shared" si="53"/>
        <v>2.2972886589073949</v>
      </c>
      <c r="P146" s="123">
        <f t="shared" si="53"/>
        <v>0.85200341387803691</v>
      </c>
      <c r="Q146" s="123">
        <f t="shared" si="53"/>
        <v>2.7831333717509721</v>
      </c>
      <c r="R146" s="123">
        <f t="shared" si="53"/>
        <v>1.6799109073962157</v>
      </c>
      <c r="S146" s="123">
        <f t="shared" si="53"/>
        <v>2.8154236504403709</v>
      </c>
      <c r="T146" s="123">
        <f t="shared" si="53"/>
        <v>2.2420957943995576</v>
      </c>
      <c r="U146" s="123">
        <f t="shared" si="53"/>
        <v>3.0920066901334597</v>
      </c>
      <c r="V146" s="123">
        <f t="shared" si="53"/>
        <v>2.1661750150515835</v>
      </c>
      <c r="W146" s="123">
        <f t="shared" si="53"/>
        <v>3.7521536310737598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1.0313490522599771</v>
      </c>
      <c r="C147" s="99">
        <f>RES_hhdet_fech!C147/RES_summary!C$19</f>
        <v>1.0548319451572354</v>
      </c>
      <c r="D147" s="99">
        <f>RES_hhdet_fech!D147/RES_summary!D$19</f>
        <v>1.0451941402528813</v>
      </c>
      <c r="E147" s="99">
        <f>RES_hhdet_fech!E147/RES_summary!E$19</f>
        <v>1.8465171791873289</v>
      </c>
      <c r="F147" s="99">
        <f>RES_hhdet_fech!F147/RES_summary!F$19</f>
        <v>0.84819084933586908</v>
      </c>
      <c r="G147" s="99">
        <f>RES_hhdet_fech!G147/RES_summary!G$19</f>
        <v>0.89454603197395255</v>
      </c>
      <c r="H147" s="99">
        <f>RES_hhdet_fech!H147/RES_summary!H$19</f>
        <v>1.2516957115536729</v>
      </c>
      <c r="I147" s="99">
        <f>RES_hhdet_fech!I147/RES_summary!I$19</f>
        <v>1.3520123266033155</v>
      </c>
      <c r="J147" s="99">
        <f>RES_hhdet_fech!J147/RES_summary!J$19</f>
        <v>1.5319941421973959</v>
      </c>
      <c r="K147" s="99">
        <f>RES_hhdet_fech!K147/RES_summary!K$19</f>
        <v>1.6772080480366898</v>
      </c>
      <c r="L147" s="99">
        <f>RES_hhdet_fech!L147/RES_summary!L$19</f>
        <v>1.8951750719117173</v>
      </c>
      <c r="M147" s="99">
        <f>RES_hhdet_fech!M147/RES_summary!M$19</f>
        <v>1.8166642675207711</v>
      </c>
      <c r="N147" s="99">
        <f>RES_hhdet_fech!N147/RES_summary!N$19</f>
        <v>2.6622337380985668</v>
      </c>
      <c r="O147" s="99">
        <f>RES_hhdet_fech!O147/RES_summary!O$19</f>
        <v>2.2972886589073949</v>
      </c>
      <c r="P147" s="99">
        <f>RES_hhdet_fech!P147/RES_summary!P$19</f>
        <v>0.85200341387803691</v>
      </c>
      <c r="Q147" s="99">
        <f>RES_hhdet_fech!Q147/RES_summary!Q$19</f>
        <v>2.7831333717509721</v>
      </c>
      <c r="R147" s="99">
        <f>RES_hhdet_fech!R147/RES_summary!R$19</f>
        <v>1.6799109073962157</v>
      </c>
      <c r="S147" s="99">
        <f>RES_hhdet_fech!S147/RES_summary!S$19</f>
        <v>2.8154236504403709</v>
      </c>
      <c r="T147" s="99">
        <f>RES_hhdet_fech!T147/RES_summary!T$19</f>
        <v>2.2420957943995576</v>
      </c>
      <c r="U147" s="99">
        <f>RES_hhdet_fech!U147/RES_summary!U$19</f>
        <v>3.0920066901334597</v>
      </c>
      <c r="V147" s="99">
        <f>RES_hhdet_fech!V147/RES_summary!V$19</f>
        <v>2.1661750150515835</v>
      </c>
      <c r="W147" s="99">
        <f>RES_hhdet_fech!W147/RES_summary!W$19</f>
        <v>3.7521536310737598</v>
      </c>
      <c r="DA147" s="63" t="s">
        <v>2884</v>
      </c>
    </row>
    <row r="148" spans="1:105" ht="12" customHeight="1" x14ac:dyDescent="0.25">
      <c r="A148" s="121" t="s">
        <v>55</v>
      </c>
      <c r="B148" s="123">
        <v>30.621706542277579</v>
      </c>
      <c r="C148" s="123">
        <v>28.89175879499048</v>
      </c>
      <c r="D148" s="123">
        <v>31.318776472201364</v>
      </c>
      <c r="E148" s="123">
        <v>33.788664475155151</v>
      </c>
      <c r="F148" s="123">
        <v>34.437088065056628</v>
      </c>
      <c r="G148" s="123">
        <v>31.905649642536115</v>
      </c>
      <c r="H148" s="123">
        <v>33.134603338623265</v>
      </c>
      <c r="I148" s="123">
        <v>30.833551604795794</v>
      </c>
      <c r="J148" s="123">
        <v>32.983974802804227</v>
      </c>
      <c r="K148" s="123">
        <v>32.017823464569219</v>
      </c>
      <c r="L148" s="123">
        <v>30.470993440720374</v>
      </c>
      <c r="M148" s="123">
        <v>31.067431467791017</v>
      </c>
      <c r="N148" s="123">
        <v>29.394875297134188</v>
      </c>
      <c r="O148" s="123">
        <v>28.661364576716938</v>
      </c>
      <c r="P148" s="123">
        <v>28.122106301628726</v>
      </c>
      <c r="Q148" s="123">
        <v>28.37163508648819</v>
      </c>
      <c r="R148" s="123">
        <v>27.417767134001991</v>
      </c>
      <c r="S148" s="123">
        <v>27.338080754139902</v>
      </c>
      <c r="T148" s="123">
        <v>26.639572084799795</v>
      </c>
      <c r="U148" s="123">
        <v>25.458506622046944</v>
      </c>
      <c r="V148" s="123">
        <v>23.811909226275993</v>
      </c>
      <c r="W148" s="123">
        <v>24.081581832783936</v>
      </c>
      <c r="DA148" s="130" t="s">
        <v>2885</v>
      </c>
    </row>
    <row r="149" spans="1:105" ht="12" customHeight="1" x14ac:dyDescent="0.25">
      <c r="A149" s="97" t="s">
        <v>124</v>
      </c>
      <c r="B149" s="99">
        <v>36.25804097685063</v>
      </c>
      <c r="C149" s="99">
        <v>32.112332134128373</v>
      </c>
      <c r="D149" s="99">
        <v>40.791470222560946</v>
      </c>
      <c r="E149" s="99">
        <v>37.76522715138637</v>
      </c>
      <c r="F149" s="99">
        <v>36.777420327014752</v>
      </c>
      <c r="G149" s="99">
        <v>39.915112495014391</v>
      </c>
      <c r="H149" s="99">
        <v>34.537644351201052</v>
      </c>
      <c r="I149" s="99">
        <v>35.519264941093752</v>
      </c>
      <c r="J149" s="99">
        <v>39.093029965177912</v>
      </c>
      <c r="K149" s="99">
        <v>35.714007463733815</v>
      </c>
      <c r="L149" s="99">
        <v>34.253640840362337</v>
      </c>
      <c r="M149" s="99">
        <v>41.56539338822909</v>
      </c>
      <c r="N149" s="99">
        <v>36.720672536266918</v>
      </c>
      <c r="O149" s="99">
        <v>29.680652597636715</v>
      </c>
      <c r="P149" s="99">
        <v>23.061332046039343</v>
      </c>
      <c r="Q149" s="99">
        <v>35.032756450478288</v>
      </c>
      <c r="R149" s="99">
        <v>29.888970697784156</v>
      </c>
      <c r="S149" s="99">
        <v>31.768372382864612</v>
      </c>
      <c r="T149" s="99">
        <v>29.480684276192466</v>
      </c>
      <c r="U149" s="99">
        <v>30.413305176297509</v>
      </c>
      <c r="V149" s="99">
        <v>19.551590649229244</v>
      </c>
      <c r="W149" s="99">
        <v>27.521251681269394</v>
      </c>
      <c r="DA149" s="63" t="s">
        <v>2886</v>
      </c>
    </row>
    <row r="150" spans="1:105" ht="12" customHeight="1" x14ac:dyDescent="0.25">
      <c r="A150" s="97" t="s">
        <v>123</v>
      </c>
      <c r="B150" s="99">
        <v>26.306090335566477</v>
      </c>
      <c r="C150" s="99">
        <v>23.322093813611282</v>
      </c>
      <c r="D150" s="99">
        <v>30.578237424700792</v>
      </c>
      <c r="E150" s="99">
        <v>29.926399736714171</v>
      </c>
      <c r="F150" s="99">
        <v>0</v>
      </c>
      <c r="G150" s="99">
        <v>0</v>
      </c>
      <c r="H150" s="99">
        <v>0</v>
      </c>
      <c r="I150" s="99">
        <v>0</v>
      </c>
      <c r="J150" s="99">
        <v>29.572678684795836</v>
      </c>
      <c r="K150" s="99">
        <v>26.775538989742643</v>
      </c>
      <c r="L150" s="99">
        <v>25.618257192338806</v>
      </c>
      <c r="M150" s="99">
        <v>31.425585938145542</v>
      </c>
      <c r="N150" s="99">
        <v>27.862003152410377</v>
      </c>
      <c r="O150" s="99">
        <v>22.879856336614107</v>
      </c>
      <c r="P150" s="99">
        <v>18.458074514287929</v>
      </c>
      <c r="Q150" s="99">
        <v>28.244560725878657</v>
      </c>
      <c r="R150" s="99">
        <v>24.281803865427612</v>
      </c>
      <c r="S150" s="99">
        <v>25.9790575890386</v>
      </c>
      <c r="T150" s="99">
        <v>24.343396979433784</v>
      </c>
      <c r="U150" s="99">
        <v>24.91443768665081</v>
      </c>
      <c r="V150" s="99">
        <v>16.283593905540894</v>
      </c>
      <c r="W150" s="99">
        <v>23.389842234940048</v>
      </c>
      <c r="DA150" s="63" t="s">
        <v>2887</v>
      </c>
    </row>
    <row r="151" spans="1:105" ht="12" customHeight="1" x14ac:dyDescent="0.25">
      <c r="A151" s="100" t="s">
        <v>50</v>
      </c>
      <c r="B151" s="102">
        <v>12.349596872934919</v>
      </c>
      <c r="C151" s="102">
        <v>10.729316743137387</v>
      </c>
      <c r="D151" s="102">
        <v>15.480244765911952</v>
      </c>
      <c r="E151" s="102">
        <v>17.844110750446362</v>
      </c>
      <c r="F151" s="102">
        <v>0</v>
      </c>
      <c r="G151" s="102">
        <v>0</v>
      </c>
      <c r="H151" s="102">
        <v>0</v>
      </c>
      <c r="I151" s="102">
        <v>0</v>
      </c>
      <c r="J151" s="102">
        <v>14.352622318009752</v>
      </c>
      <c r="K151" s="102">
        <v>12.629162902081266</v>
      </c>
      <c r="L151" s="102">
        <v>11.734452388137194</v>
      </c>
      <c r="M151" s="102">
        <v>14.705226130772541</v>
      </c>
      <c r="N151" s="102">
        <v>12.82559703857331</v>
      </c>
      <c r="O151" s="102">
        <v>10.486009276562754</v>
      </c>
      <c r="P151" s="102">
        <v>8.7823761863823027</v>
      </c>
      <c r="Q151" s="102">
        <v>13.010296626202672</v>
      </c>
      <c r="R151" s="102">
        <v>10.749590477551202</v>
      </c>
      <c r="S151" s="102">
        <v>11.309976345708931</v>
      </c>
      <c r="T151" s="102">
        <v>10.540485616933136</v>
      </c>
      <c r="U151" s="102">
        <v>10.04422718790496</v>
      </c>
      <c r="V151" s="102">
        <v>6.5868567372981746</v>
      </c>
      <c r="W151" s="102">
        <v>9.8282387371903059</v>
      </c>
      <c r="DA151" s="131" t="s">
        <v>2888</v>
      </c>
    </row>
    <row r="152" spans="1:105" ht="12" customHeight="1" x14ac:dyDescent="0.25">
      <c r="A152" s="103" t="s">
        <v>52</v>
      </c>
      <c r="B152" s="105">
        <v>13.956493462631562</v>
      </c>
      <c r="C152" s="105">
        <v>12.592777070473899</v>
      </c>
      <c r="D152" s="105">
        <v>15.09799265878884</v>
      </c>
      <c r="E152" s="105">
        <v>12.082288986267812</v>
      </c>
      <c r="F152" s="105">
        <v>0</v>
      </c>
      <c r="G152" s="105">
        <v>0</v>
      </c>
      <c r="H152" s="105">
        <v>0</v>
      </c>
      <c r="I152" s="105">
        <v>0</v>
      </c>
      <c r="J152" s="105">
        <v>15.220056366786089</v>
      </c>
      <c r="K152" s="105">
        <v>14.146376087661372</v>
      </c>
      <c r="L152" s="105">
        <v>13.88380480420161</v>
      </c>
      <c r="M152" s="105">
        <v>16.720359807373004</v>
      </c>
      <c r="N152" s="105">
        <v>15.036406113837064</v>
      </c>
      <c r="O152" s="105">
        <v>12.393847060051352</v>
      </c>
      <c r="P152" s="105">
        <v>9.6756983279056268</v>
      </c>
      <c r="Q152" s="105">
        <v>15.234264099675988</v>
      </c>
      <c r="R152" s="105">
        <v>13.532213387876411</v>
      </c>
      <c r="S152" s="105">
        <v>14.669081243329668</v>
      </c>
      <c r="T152" s="105">
        <v>13.802911362500652</v>
      </c>
      <c r="U152" s="105">
        <v>14.870210498745854</v>
      </c>
      <c r="V152" s="105">
        <v>9.6967371682427181</v>
      </c>
      <c r="W152" s="105">
        <v>13.561603497749743</v>
      </c>
      <c r="DA152" s="132" t="s">
        <v>2889</v>
      </c>
    </row>
    <row r="153" spans="1:105" ht="12" customHeight="1" x14ac:dyDescent="0.25">
      <c r="A153" s="106" t="s">
        <v>122</v>
      </c>
      <c r="B153" s="102">
        <v>31.355524489207074</v>
      </c>
      <c r="C153" s="102">
        <v>29.958083373864703</v>
      </c>
      <c r="D153" s="102">
        <v>31.454634212334966</v>
      </c>
      <c r="E153" s="102">
        <v>34.742514257214424</v>
      </c>
      <c r="F153" s="102">
        <v>35.589722107945178</v>
      </c>
      <c r="G153" s="102">
        <v>32.532347039785947</v>
      </c>
      <c r="H153" s="102">
        <v>34.422139907728294</v>
      </c>
      <c r="I153" s="102">
        <v>31.978096263407316</v>
      </c>
      <c r="J153" s="102">
        <v>34.082841263595839</v>
      </c>
      <c r="K153" s="102">
        <v>33.694189571775048</v>
      </c>
      <c r="L153" s="102">
        <v>32.130577760212176</v>
      </c>
      <c r="M153" s="102">
        <v>32.463756730889401</v>
      </c>
      <c r="N153" s="102">
        <v>31.142552168279739</v>
      </c>
      <c r="O153" s="102">
        <v>30.656874181016249</v>
      </c>
      <c r="P153" s="102">
        <v>30.28924510283051</v>
      </c>
      <c r="Q153" s="102">
        <v>29.768392213503692</v>
      </c>
      <c r="R153" s="102">
        <v>28.932821120987278</v>
      </c>
      <c r="S153" s="102">
        <v>28.685800900420812</v>
      </c>
      <c r="T153" s="102">
        <v>27.979704921387299</v>
      </c>
      <c r="U153" s="102">
        <v>26.556576507930043</v>
      </c>
      <c r="V153" s="102">
        <v>25.224940179575668</v>
      </c>
      <c r="W153" s="102">
        <v>25.058581547373564</v>
      </c>
      <c r="DA153" s="131" t="s">
        <v>2890</v>
      </c>
    </row>
    <row r="154" spans="1:105" ht="12" customHeight="1" x14ac:dyDescent="0.25">
      <c r="A154" s="107" t="s">
        <v>121</v>
      </c>
      <c r="B154" s="105">
        <v>24.195383950346145</v>
      </c>
      <c r="C154" s="105">
        <v>23.09720464436753</v>
      </c>
      <c r="D154" s="105">
        <v>24.785416096010191</v>
      </c>
      <c r="E154" s="105">
        <v>28.52124350482951</v>
      </c>
      <c r="F154" s="105">
        <v>29.618753010533176</v>
      </c>
      <c r="G154" s="105">
        <v>26.522030983239322</v>
      </c>
      <c r="H154" s="105">
        <v>28.265649236716175</v>
      </c>
      <c r="I154" s="105">
        <v>25.516121082004425</v>
      </c>
      <c r="J154" s="105">
        <v>27.290920008378642</v>
      </c>
      <c r="K154" s="105">
        <v>26.86660507230739</v>
      </c>
      <c r="L154" s="105">
        <v>25.553901319990057</v>
      </c>
      <c r="M154" s="105">
        <v>25.96395812145386</v>
      </c>
      <c r="N154" s="105">
        <v>24.936877985169748</v>
      </c>
      <c r="O154" s="105">
        <v>24.671856425233827</v>
      </c>
      <c r="P154" s="105">
        <v>24.673131894598171</v>
      </c>
      <c r="Q154" s="105">
        <v>24.379363354617517</v>
      </c>
      <c r="R154" s="105">
        <v>23.776739891486397</v>
      </c>
      <c r="S154" s="105">
        <v>23.712675414215472</v>
      </c>
      <c r="T154" s="105">
        <v>23.318477726181364</v>
      </c>
      <c r="U154" s="105">
        <v>22.167597168705203</v>
      </c>
      <c r="V154" s="105">
        <v>21.227711463749532</v>
      </c>
      <c r="W154" s="105">
        <v>21.318828468488459</v>
      </c>
      <c r="DA154" s="132" t="s">
        <v>2891</v>
      </c>
    </row>
    <row r="155" spans="1:105" ht="12" customHeight="1" x14ac:dyDescent="0.25">
      <c r="A155" s="108" t="s">
        <v>53</v>
      </c>
      <c r="B155" s="99">
        <v>10.662112000735313</v>
      </c>
      <c r="C155" s="99">
        <v>9.9393382071686034</v>
      </c>
      <c r="D155" s="99">
        <v>11.716643040372595</v>
      </c>
      <c r="E155" s="99">
        <v>16.04780037907808</v>
      </c>
      <c r="F155" s="99">
        <v>17.318352681644484</v>
      </c>
      <c r="G155" s="99">
        <v>13.882718356794067</v>
      </c>
      <c r="H155" s="99">
        <v>15.095756386597632</v>
      </c>
      <c r="I155" s="99">
        <v>11.604884495409321</v>
      </c>
      <c r="J155" s="99">
        <v>12.588432114615228</v>
      </c>
      <c r="K155" s="99">
        <v>12.063580078878815</v>
      </c>
      <c r="L155" s="99">
        <v>11.132592839353457</v>
      </c>
      <c r="M155" s="99">
        <v>11.541097688805964</v>
      </c>
      <c r="N155" s="99">
        <v>10.898664042879604</v>
      </c>
      <c r="O155" s="99">
        <v>10.720266041597991</v>
      </c>
      <c r="P155" s="99">
        <v>11.109289240521965</v>
      </c>
      <c r="Q155" s="99">
        <v>10.793265579286393</v>
      </c>
      <c r="R155" s="99">
        <v>10.294436835636899</v>
      </c>
      <c r="S155" s="99">
        <v>10.23764493086188</v>
      </c>
      <c r="T155" s="99">
        <v>10.098752493591212</v>
      </c>
      <c r="U155" s="99">
        <v>9.0447410639522907</v>
      </c>
      <c r="V155" s="99">
        <v>8.6203172744786087</v>
      </c>
      <c r="W155" s="99">
        <v>8.9780651786321322</v>
      </c>
      <c r="DA155" s="63" t="s">
        <v>2892</v>
      </c>
    </row>
    <row r="156" spans="1:105" ht="12" customHeight="1" x14ac:dyDescent="0.25">
      <c r="A156" s="108" t="s">
        <v>52</v>
      </c>
      <c r="B156" s="99">
        <v>13.533271949610834</v>
      </c>
      <c r="C156" s="99">
        <v>13.157866437198926</v>
      </c>
      <c r="D156" s="99">
        <v>13.068773055637596</v>
      </c>
      <c r="E156" s="99">
        <v>12.47344312575143</v>
      </c>
      <c r="F156" s="99">
        <v>12.30040032888869</v>
      </c>
      <c r="G156" s="99">
        <v>12.639312626445253</v>
      </c>
      <c r="H156" s="99">
        <v>13.169892850118543</v>
      </c>
      <c r="I156" s="99">
        <v>13.911236586595104</v>
      </c>
      <c r="J156" s="99">
        <v>14.702487893763415</v>
      </c>
      <c r="K156" s="99">
        <v>14.803024993428577</v>
      </c>
      <c r="L156" s="99">
        <v>14.421308480636604</v>
      </c>
      <c r="M156" s="99">
        <v>14.422860432647891</v>
      </c>
      <c r="N156" s="99">
        <v>14.038213942290145</v>
      </c>
      <c r="O156" s="99">
        <v>13.95159038363583</v>
      </c>
      <c r="P156" s="99">
        <v>13.563842654076204</v>
      </c>
      <c r="Q156" s="99">
        <v>13.586097775331124</v>
      </c>
      <c r="R156" s="99">
        <v>13.482303055849501</v>
      </c>
      <c r="S156" s="99">
        <v>13.475030483353596</v>
      </c>
      <c r="T156" s="99">
        <v>13.219725232590148</v>
      </c>
      <c r="U156" s="99">
        <v>13.122856104752907</v>
      </c>
      <c r="V156" s="99">
        <v>12.607394189270924</v>
      </c>
      <c r="W156" s="99">
        <v>12.340763289856325</v>
      </c>
      <c r="DA156" s="63" t="s">
        <v>2893</v>
      </c>
    </row>
    <row r="157" spans="1:105" ht="12" customHeight="1" x14ac:dyDescent="0.25">
      <c r="A157" s="121" t="s">
        <v>54</v>
      </c>
      <c r="B157" s="123">
        <v>10.568814773863785</v>
      </c>
      <c r="C157" s="123">
        <v>11.553781003964378</v>
      </c>
      <c r="D157" s="123">
        <v>11.682477825856033</v>
      </c>
      <c r="E157" s="123">
        <v>13.099578184610941</v>
      </c>
      <c r="F157" s="123">
        <v>11.903526408245764</v>
      </c>
      <c r="G157" s="123">
        <v>11.949123288064001</v>
      </c>
      <c r="H157" s="123">
        <v>10.948719125403374</v>
      </c>
      <c r="I157" s="123">
        <v>10.559140425413577</v>
      </c>
      <c r="J157" s="123">
        <v>10.721896480138367</v>
      </c>
      <c r="K157" s="123">
        <v>8.6640422851617238</v>
      </c>
      <c r="L157" s="123">
        <v>7.8284084788733592</v>
      </c>
      <c r="M157" s="123">
        <v>7.8199754026308845</v>
      </c>
      <c r="N157" s="123">
        <v>7.5591753781911697</v>
      </c>
      <c r="O157" s="123">
        <v>7.5103920279752847</v>
      </c>
      <c r="P157" s="123">
        <v>7.5597159860367453</v>
      </c>
      <c r="Q157" s="123">
        <v>7.5929752949646243</v>
      </c>
      <c r="R157" s="123">
        <v>7.5251778761615533</v>
      </c>
      <c r="S157" s="123">
        <v>7.5125020150589945</v>
      </c>
      <c r="T157" s="123">
        <v>7.3631374560474034</v>
      </c>
      <c r="U157" s="123">
        <v>7.1881015197091731</v>
      </c>
      <c r="V157" s="123">
        <v>9.1244135711746033</v>
      </c>
      <c r="W157" s="123">
        <v>8.4722806852153969</v>
      </c>
      <c r="DA157" s="130" t="s">
        <v>2894</v>
      </c>
    </row>
    <row r="158" spans="1:105" ht="12" customHeight="1" x14ac:dyDescent="0.25">
      <c r="A158" s="97" t="s">
        <v>50</v>
      </c>
      <c r="B158" s="99">
        <v>12.724593813801587</v>
      </c>
      <c r="C158" s="99">
        <v>13.201723444172181</v>
      </c>
      <c r="D158" s="99">
        <v>16.693078378828197</v>
      </c>
      <c r="E158" s="99">
        <v>12.962185013289901</v>
      </c>
      <c r="F158" s="99">
        <v>12.529935362477271</v>
      </c>
      <c r="G158" s="99">
        <v>14.605314624590633</v>
      </c>
      <c r="H158" s="99">
        <v>12.571310916074937</v>
      </c>
      <c r="I158" s="99">
        <v>11.903298880188929</v>
      </c>
      <c r="J158" s="99">
        <v>10.737128625020024</v>
      </c>
      <c r="K158" s="99">
        <v>10.454148073152666</v>
      </c>
      <c r="L158" s="99">
        <v>9.3006362199021417</v>
      </c>
      <c r="M158" s="99">
        <v>8.8749663617814871</v>
      </c>
      <c r="N158" s="99">
        <v>8.7640809020707149</v>
      </c>
      <c r="O158" s="99">
        <v>8.7592228324905861</v>
      </c>
      <c r="P158" s="99">
        <v>8.8293098352765913</v>
      </c>
      <c r="Q158" s="99">
        <v>8.8541036397457979</v>
      </c>
      <c r="R158" s="99">
        <v>8.8715542328631223</v>
      </c>
      <c r="S158" s="99">
        <v>8.8650524707464289</v>
      </c>
      <c r="T158" s="99">
        <v>8.7278067640537529</v>
      </c>
      <c r="U158" s="99">
        <v>8.5284999340759491</v>
      </c>
      <c r="V158" s="99">
        <v>11.374141258721023</v>
      </c>
      <c r="W158" s="99">
        <v>10.259462900019887</v>
      </c>
      <c r="DA158" s="63" t="s">
        <v>2895</v>
      </c>
    </row>
    <row r="159" spans="1:105" ht="12" customHeight="1" x14ac:dyDescent="0.25">
      <c r="A159" s="109" t="s">
        <v>120</v>
      </c>
      <c r="B159" s="110">
        <v>8.9721148333364411</v>
      </c>
      <c r="C159" s="110">
        <v>10.368185742439664</v>
      </c>
      <c r="D159" s="110">
        <v>8.3294483442829819</v>
      </c>
      <c r="E159" s="110">
        <v>13.182265707357359</v>
      </c>
      <c r="F159" s="110">
        <v>11.565901567478283</v>
      </c>
      <c r="G159" s="110">
        <v>10.449156415672492</v>
      </c>
      <c r="H159" s="110">
        <v>10.055944803232578</v>
      </c>
      <c r="I159" s="110">
        <v>9.7817730692229112</v>
      </c>
      <c r="J159" s="110">
        <v>10.712599126843354</v>
      </c>
      <c r="K159" s="110">
        <v>7.3500051396105768</v>
      </c>
      <c r="L159" s="110">
        <v>6.7396622245229034</v>
      </c>
      <c r="M159" s="110">
        <v>7.0649382658098636</v>
      </c>
      <c r="N159" s="110">
        <v>6.8113974362431913</v>
      </c>
      <c r="O159" s="110">
        <v>6.8012917331880178</v>
      </c>
      <c r="P159" s="110">
        <v>6.8897778907496363</v>
      </c>
      <c r="Q159" s="110">
        <v>6.9693981380468513</v>
      </c>
      <c r="R159" s="110">
        <v>6.8738906273908977</v>
      </c>
      <c r="S159" s="110">
        <v>6.8512823828136327</v>
      </c>
      <c r="T159" s="110">
        <v>6.7132740964668915</v>
      </c>
      <c r="U159" s="110">
        <v>6.5848545070358062</v>
      </c>
      <c r="V159" s="110">
        <v>8.1325014898838006</v>
      </c>
      <c r="W159" s="110">
        <v>7.7053220513989498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184.38212213241457</v>
      </c>
      <c r="C161" s="118">
        <f t="shared" si="54"/>
        <v>189.2646159019051</v>
      </c>
      <c r="D161" s="118">
        <f t="shared" si="54"/>
        <v>188.43833343061681</v>
      </c>
      <c r="E161" s="118">
        <f t="shared" si="54"/>
        <v>219.05573923815632</v>
      </c>
      <c r="F161" s="118">
        <f t="shared" si="54"/>
        <v>207.44162453272102</v>
      </c>
      <c r="G161" s="118">
        <f t="shared" si="54"/>
        <v>200.0751195460322</v>
      </c>
      <c r="H161" s="118">
        <f t="shared" si="54"/>
        <v>197.293991295691</v>
      </c>
      <c r="I161" s="118">
        <f t="shared" si="54"/>
        <v>172.47060931636344</v>
      </c>
      <c r="J161" s="118">
        <f t="shared" si="54"/>
        <v>195.15227734388176</v>
      </c>
      <c r="K161" s="118">
        <f t="shared" si="54"/>
        <v>191.96680240850145</v>
      </c>
      <c r="L161" s="118">
        <f t="shared" si="54"/>
        <v>189.26169047590813</v>
      </c>
      <c r="M161" s="118">
        <f t="shared" si="54"/>
        <v>172.01056751893992</v>
      </c>
      <c r="N161" s="118">
        <f t="shared" si="54"/>
        <v>161.32633662986919</v>
      </c>
      <c r="O161" s="118">
        <f t="shared" si="54"/>
        <v>160.80752584572926</v>
      </c>
      <c r="P161" s="118">
        <f t="shared" si="54"/>
        <v>170.64516184270053</v>
      </c>
      <c r="Q161" s="118">
        <f t="shared" si="54"/>
        <v>133.24847868563353</v>
      </c>
      <c r="R161" s="118">
        <f t="shared" ref="R161:V161" si="55">R162+R164+R166+R175</f>
        <v>121.10088950623394</v>
      </c>
      <c r="S161" s="118">
        <f t="shared" si="55"/>
        <v>122.17146096161376</v>
      </c>
      <c r="T161" s="118">
        <f t="shared" si="55"/>
        <v>132.23832525796774</v>
      </c>
      <c r="U161" s="118">
        <f t="shared" si="55"/>
        <v>140.30563269990142</v>
      </c>
      <c r="V161" s="118">
        <f t="shared" si="55"/>
        <v>145.77140347879012</v>
      </c>
      <c r="W161" s="118">
        <f t="shared" ref="W161" si="56">W162+W164+W166+W175</f>
        <v>144.92133663189787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142.67546712800785</v>
      </c>
      <c r="C162" s="123">
        <f t="shared" si="57"/>
        <v>148.32040274452069</v>
      </c>
      <c r="D162" s="123">
        <f t="shared" si="57"/>
        <v>144.9648284331976</v>
      </c>
      <c r="E162" s="123">
        <f t="shared" si="57"/>
        <v>170.97016671346927</v>
      </c>
      <c r="F162" s="123">
        <f t="shared" si="57"/>
        <v>160.29092280581492</v>
      </c>
      <c r="G162" s="123">
        <f t="shared" si="57"/>
        <v>155.17584292052339</v>
      </c>
      <c r="H162" s="123">
        <f t="shared" si="57"/>
        <v>152.07120169496261</v>
      </c>
      <c r="I162" s="123">
        <f t="shared" si="57"/>
        <v>129.94159445331618</v>
      </c>
      <c r="J162" s="123">
        <f t="shared" si="57"/>
        <v>150.24383418968412</v>
      </c>
      <c r="K162" s="123">
        <f t="shared" si="57"/>
        <v>149.98735446621953</v>
      </c>
      <c r="L162" s="123">
        <f t="shared" si="57"/>
        <v>149.41987795800534</v>
      </c>
      <c r="M162" s="123">
        <f t="shared" si="57"/>
        <v>131.47799271709098</v>
      </c>
      <c r="N162" s="123">
        <f t="shared" si="57"/>
        <v>121.96777101663665</v>
      </c>
      <c r="O162" s="123">
        <f t="shared" si="57"/>
        <v>122.51790114714973</v>
      </c>
      <c r="P162" s="123">
        <f t="shared" si="57"/>
        <v>133.96741689488528</v>
      </c>
      <c r="Q162" s="123">
        <f t="shared" si="57"/>
        <v>94.908017893092321</v>
      </c>
      <c r="R162" s="123">
        <f t="shared" si="57"/>
        <v>84.737044109450309</v>
      </c>
      <c r="S162" s="123">
        <f t="shared" si="57"/>
        <v>85.316487088950268</v>
      </c>
      <c r="T162" s="123">
        <f t="shared" si="57"/>
        <v>96.672794942501156</v>
      </c>
      <c r="U162" s="123">
        <f t="shared" si="57"/>
        <v>105.81425793005356</v>
      </c>
      <c r="V162" s="123">
        <f t="shared" si="57"/>
        <v>111.53620194691817</v>
      </c>
      <c r="W162" s="123">
        <f t="shared" si="57"/>
        <v>109.71091616876944</v>
      </c>
      <c r="DA162" s="130" t="s">
        <v>2898</v>
      </c>
    </row>
    <row r="163" spans="1:105" ht="12" customHeight="1" x14ac:dyDescent="0.25">
      <c r="A163" s="97" t="s">
        <v>53</v>
      </c>
      <c r="B163" s="110">
        <v>142.67546712800785</v>
      </c>
      <c r="C163" s="110">
        <v>148.32040274452069</v>
      </c>
      <c r="D163" s="110">
        <v>144.9648284331976</v>
      </c>
      <c r="E163" s="110">
        <v>170.97016671346927</v>
      </c>
      <c r="F163" s="110">
        <v>160.29092280581492</v>
      </c>
      <c r="G163" s="110">
        <v>155.17584292052339</v>
      </c>
      <c r="H163" s="110">
        <v>152.07120169496261</v>
      </c>
      <c r="I163" s="110">
        <v>129.94159445331618</v>
      </c>
      <c r="J163" s="110">
        <v>150.24383418968412</v>
      </c>
      <c r="K163" s="110">
        <v>149.98735446621953</v>
      </c>
      <c r="L163" s="110">
        <v>149.41987795800534</v>
      </c>
      <c r="M163" s="110">
        <v>131.47799271709098</v>
      </c>
      <c r="N163" s="110">
        <v>121.96777101663665</v>
      </c>
      <c r="O163" s="110">
        <v>122.51790114714973</v>
      </c>
      <c r="P163" s="110">
        <v>133.96741689488528</v>
      </c>
      <c r="Q163" s="110">
        <v>94.908017893092321</v>
      </c>
      <c r="R163" s="110">
        <v>84.737044109450309</v>
      </c>
      <c r="S163" s="110">
        <v>85.316487088950268</v>
      </c>
      <c r="T163" s="110">
        <v>96.672794942501156</v>
      </c>
      <c r="U163" s="110">
        <v>105.81425793005356</v>
      </c>
      <c r="V163" s="110">
        <v>111.53620194691817</v>
      </c>
      <c r="W163" s="110">
        <v>109.71091616876944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0.51593367126505052</v>
      </c>
      <c r="C164" s="123">
        <f t="shared" si="58"/>
        <v>0.53742190089657071</v>
      </c>
      <c r="D164" s="123">
        <f t="shared" si="58"/>
        <v>0.55691648576501684</v>
      </c>
      <c r="E164" s="123">
        <f t="shared" si="58"/>
        <v>1.1818972293718459</v>
      </c>
      <c r="F164" s="123">
        <f t="shared" si="58"/>
        <v>0.66805119955705328</v>
      </c>
      <c r="G164" s="123">
        <f t="shared" si="58"/>
        <v>0.77097876912629137</v>
      </c>
      <c r="H164" s="123">
        <f t="shared" si="58"/>
        <v>1.0074523529671184</v>
      </c>
      <c r="I164" s="123">
        <f t="shared" si="58"/>
        <v>0.97597664831820019</v>
      </c>
      <c r="J164" s="123">
        <f t="shared" si="58"/>
        <v>1.0212981148241242</v>
      </c>
      <c r="K164" s="123">
        <f t="shared" si="58"/>
        <v>1.1474070246871673</v>
      </c>
      <c r="L164" s="123">
        <f t="shared" si="58"/>
        <v>1.3521321676759368</v>
      </c>
      <c r="M164" s="123">
        <f t="shared" si="58"/>
        <v>1.257714372643161</v>
      </c>
      <c r="N164" s="123">
        <f t="shared" si="58"/>
        <v>1.9055943569801896</v>
      </c>
      <c r="O164" s="123">
        <f t="shared" si="58"/>
        <v>1.7180381314158624</v>
      </c>
      <c r="P164" s="123">
        <f t="shared" si="58"/>
        <v>0.62274551049975468</v>
      </c>
      <c r="Q164" s="123">
        <f t="shared" si="58"/>
        <v>1.9483346014807421</v>
      </c>
      <c r="R164" s="123">
        <f t="shared" si="58"/>
        <v>1.1538547722730399</v>
      </c>
      <c r="S164" s="123">
        <f t="shared" si="58"/>
        <v>1.9327234857743136</v>
      </c>
      <c r="T164" s="123">
        <f t="shared" si="58"/>
        <v>1.5926129409125613</v>
      </c>
      <c r="U164" s="123">
        <f t="shared" si="58"/>
        <v>2.1031561235168077</v>
      </c>
      <c r="V164" s="123">
        <f t="shared" si="58"/>
        <v>1.5510739064970285</v>
      </c>
      <c r="W164" s="123">
        <f t="shared" si="58"/>
        <v>2.8104607533539827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0.51593367126505052</v>
      </c>
      <c r="C165" s="99">
        <f>RES_hhdet_fech!C165/RES_summary!C$19</f>
        <v>0.53742190089657071</v>
      </c>
      <c r="D165" s="99">
        <f>RES_hhdet_fech!D165/RES_summary!D$19</f>
        <v>0.55691648576501684</v>
      </c>
      <c r="E165" s="99">
        <f>RES_hhdet_fech!E165/RES_summary!E$19</f>
        <v>1.1818972293718459</v>
      </c>
      <c r="F165" s="99">
        <f>RES_hhdet_fech!F165/RES_summary!F$19</f>
        <v>0.66805119955705328</v>
      </c>
      <c r="G165" s="99">
        <f>RES_hhdet_fech!G165/RES_summary!G$19</f>
        <v>0.77097876912629137</v>
      </c>
      <c r="H165" s="99">
        <f>RES_hhdet_fech!H165/RES_summary!H$19</f>
        <v>1.0074523529671184</v>
      </c>
      <c r="I165" s="99">
        <f>RES_hhdet_fech!I165/RES_summary!I$19</f>
        <v>0.97597664831820019</v>
      </c>
      <c r="J165" s="99">
        <f>RES_hhdet_fech!J165/RES_summary!J$19</f>
        <v>1.0212981148241242</v>
      </c>
      <c r="K165" s="99">
        <f>RES_hhdet_fech!K165/RES_summary!K$19</f>
        <v>1.1474070246871673</v>
      </c>
      <c r="L165" s="99">
        <f>RES_hhdet_fech!L165/RES_summary!L$19</f>
        <v>1.3521321676759368</v>
      </c>
      <c r="M165" s="99">
        <f>RES_hhdet_fech!M165/RES_summary!M$19</f>
        <v>1.257714372643161</v>
      </c>
      <c r="N165" s="99">
        <f>RES_hhdet_fech!N165/RES_summary!N$19</f>
        <v>1.9055943569801896</v>
      </c>
      <c r="O165" s="99">
        <f>RES_hhdet_fech!O165/RES_summary!O$19</f>
        <v>1.7180381314158624</v>
      </c>
      <c r="P165" s="99">
        <f>RES_hhdet_fech!P165/RES_summary!P$19</f>
        <v>0.62274551049975468</v>
      </c>
      <c r="Q165" s="99">
        <f>RES_hhdet_fech!Q165/RES_summary!Q$19</f>
        <v>1.9483346014807421</v>
      </c>
      <c r="R165" s="99">
        <f>RES_hhdet_fech!R165/RES_summary!R$19</f>
        <v>1.1538547722730399</v>
      </c>
      <c r="S165" s="99">
        <f>RES_hhdet_fech!S165/RES_summary!S$19</f>
        <v>1.9327234857743136</v>
      </c>
      <c r="T165" s="99">
        <f>RES_hhdet_fech!T165/RES_summary!T$19</f>
        <v>1.5926129409125613</v>
      </c>
      <c r="U165" s="99">
        <f>RES_hhdet_fech!U165/RES_summary!U$19</f>
        <v>2.1031561235168077</v>
      </c>
      <c r="V165" s="99">
        <f>RES_hhdet_fech!V165/RES_summary!V$19</f>
        <v>1.5510739064970285</v>
      </c>
      <c r="W165" s="99">
        <f>RES_hhdet_fech!W165/RES_summary!W$19</f>
        <v>2.8104607533539827</v>
      </c>
      <c r="DA165" s="63" t="s">
        <v>2901</v>
      </c>
    </row>
    <row r="166" spans="1:105" ht="12" customHeight="1" x14ac:dyDescent="0.25">
      <c r="A166" s="121" t="s">
        <v>55</v>
      </c>
      <c r="B166" s="123">
        <v>30.621746316792446</v>
      </c>
      <c r="C166" s="123">
        <v>28.861280875920233</v>
      </c>
      <c r="D166" s="123">
        <v>31.264291828336852</v>
      </c>
      <c r="E166" s="123">
        <v>33.803840705672748</v>
      </c>
      <c r="F166" s="123">
        <v>34.551366006030001</v>
      </c>
      <c r="G166" s="123">
        <v>32.161109249661671</v>
      </c>
      <c r="H166" s="123">
        <v>33.260403015106938</v>
      </c>
      <c r="I166" s="123">
        <v>31.005278058395085</v>
      </c>
      <c r="J166" s="123">
        <v>33.152374496540865</v>
      </c>
      <c r="K166" s="123">
        <v>32.215512317777687</v>
      </c>
      <c r="L166" s="123">
        <v>30.674980971640043</v>
      </c>
      <c r="M166" s="123">
        <v>31.430986827082645</v>
      </c>
      <c r="N166" s="123">
        <v>29.824200396820181</v>
      </c>
      <c r="O166" s="123">
        <v>28.981170876420549</v>
      </c>
      <c r="P166" s="123">
        <v>28.419414788869602</v>
      </c>
      <c r="Q166" s="123">
        <v>28.736203922506931</v>
      </c>
      <c r="R166" s="123">
        <v>27.650910841158726</v>
      </c>
      <c r="S166" s="123">
        <v>27.408184096393576</v>
      </c>
      <c r="T166" s="123">
        <v>26.617889616676894</v>
      </c>
      <c r="U166" s="123">
        <v>25.254544609192614</v>
      </c>
      <c r="V166" s="123">
        <v>23.636956318222307</v>
      </c>
      <c r="W166" s="123">
        <v>23.960078673229173</v>
      </c>
      <c r="DA166" s="130" t="s">
        <v>2902</v>
      </c>
    </row>
    <row r="167" spans="1:105" ht="12" customHeight="1" x14ac:dyDescent="0.25">
      <c r="A167" s="97" t="s">
        <v>124</v>
      </c>
      <c r="B167" s="99">
        <v>36.25804097685063</v>
      </c>
      <c r="C167" s="99">
        <v>32.079546244438639</v>
      </c>
      <c r="D167" s="99">
        <v>40.725747671958658</v>
      </c>
      <c r="E167" s="99">
        <v>37.757067474957061</v>
      </c>
      <c r="F167" s="99">
        <v>36.863564216780233</v>
      </c>
      <c r="G167" s="99">
        <v>40.127189418517219</v>
      </c>
      <c r="H167" s="99">
        <v>34.740104371485238</v>
      </c>
      <c r="I167" s="99">
        <v>35.751544457188238</v>
      </c>
      <c r="J167" s="99">
        <v>39.34471383908928</v>
      </c>
      <c r="K167" s="99">
        <v>35.921551008764311</v>
      </c>
      <c r="L167" s="99">
        <v>34.466548559098065</v>
      </c>
      <c r="M167" s="99">
        <v>41.957626419830831</v>
      </c>
      <c r="N167" s="99">
        <v>37.215942780599697</v>
      </c>
      <c r="O167" s="99">
        <v>30.232662696146502</v>
      </c>
      <c r="P167" s="99">
        <v>23.672032800858439</v>
      </c>
      <c r="Q167" s="99">
        <v>36.112002901402278</v>
      </c>
      <c r="R167" s="99">
        <v>30.457519655847115</v>
      </c>
      <c r="S167" s="99">
        <v>31.896217201868467</v>
      </c>
      <c r="T167" s="99">
        <v>29.441787645319522</v>
      </c>
      <c r="U167" s="99">
        <v>30.131019247488506</v>
      </c>
      <c r="V167" s="99">
        <v>19.310659323175248</v>
      </c>
      <c r="W167" s="99">
        <v>27.35981337408063</v>
      </c>
      <c r="DA167" s="63" t="s">
        <v>2903</v>
      </c>
    </row>
    <row r="168" spans="1:105" ht="12" customHeight="1" x14ac:dyDescent="0.25">
      <c r="A168" s="97" t="s">
        <v>123</v>
      </c>
      <c r="B168" s="99">
        <v>26.306090335566477</v>
      </c>
      <c r="C168" s="99">
        <v>23.322093813611293</v>
      </c>
      <c r="D168" s="99">
        <v>30.280959042877754</v>
      </c>
      <c r="E168" s="99">
        <v>29.519695605608749</v>
      </c>
      <c r="F168" s="99">
        <v>29.313619450779644</v>
      </c>
      <c r="G168" s="99">
        <v>31.017319464907754</v>
      </c>
      <c r="H168" s="99">
        <v>27.045490306407412</v>
      </c>
      <c r="I168" s="99">
        <v>26.916940822870448</v>
      </c>
      <c r="J168" s="99">
        <v>29.877190610095635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24.138343512073842</v>
      </c>
      <c r="T168" s="99">
        <v>22.963646557398746</v>
      </c>
      <c r="U168" s="99">
        <v>24.329235160046593</v>
      </c>
      <c r="V168" s="99">
        <v>15.899540305999251</v>
      </c>
      <c r="W168" s="99">
        <v>22.939945593985957</v>
      </c>
      <c r="DA168" s="63" t="s">
        <v>2904</v>
      </c>
    </row>
    <row r="169" spans="1:105" ht="12" customHeight="1" x14ac:dyDescent="0.25">
      <c r="A169" s="100" t="s">
        <v>50</v>
      </c>
      <c r="B169" s="102">
        <v>12.349596872934919</v>
      </c>
      <c r="C169" s="102">
        <v>10.729316743137387</v>
      </c>
      <c r="D169" s="102">
        <v>15.193615753210786</v>
      </c>
      <c r="E169" s="102">
        <v>17.447633310384695</v>
      </c>
      <c r="F169" s="102">
        <v>17.997090909841475</v>
      </c>
      <c r="G169" s="102">
        <v>17.193215649327545</v>
      </c>
      <c r="H169" s="102">
        <v>15.226468330633839</v>
      </c>
      <c r="I169" s="102">
        <v>13.049937785502614</v>
      </c>
      <c r="J169" s="102">
        <v>14.678605176826171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10.035927213213627</v>
      </c>
      <c r="T169" s="102">
        <v>9.6534739762637276</v>
      </c>
      <c r="U169" s="102">
        <v>9.6032003423876677</v>
      </c>
      <c r="V169" s="102">
        <v>6.3079827750715296</v>
      </c>
      <c r="W169" s="102">
        <v>9.5029858770771103</v>
      </c>
      <c r="DA169" s="131" t="s">
        <v>2905</v>
      </c>
    </row>
    <row r="170" spans="1:105" ht="12" customHeight="1" x14ac:dyDescent="0.25">
      <c r="A170" s="103" t="s">
        <v>52</v>
      </c>
      <c r="B170" s="105">
        <v>13.956493462631562</v>
      </c>
      <c r="C170" s="105">
        <v>12.592777070473904</v>
      </c>
      <c r="D170" s="105">
        <v>15.087343289666967</v>
      </c>
      <c r="E170" s="105">
        <v>12.072062295224059</v>
      </c>
      <c r="F170" s="105">
        <v>11.316528540938169</v>
      </c>
      <c r="G170" s="105">
        <v>13.824103815580207</v>
      </c>
      <c r="H170" s="105">
        <v>11.819021975773568</v>
      </c>
      <c r="I170" s="105">
        <v>13.867003037367832</v>
      </c>
      <c r="J170" s="105">
        <v>15.198585433269463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14.102416298860216</v>
      </c>
      <c r="T170" s="105">
        <v>13.310172581135017</v>
      </c>
      <c r="U170" s="105">
        <v>14.726034817658929</v>
      </c>
      <c r="V170" s="105">
        <v>9.5915575309277195</v>
      </c>
      <c r="W170" s="105">
        <v>13.436959716908843</v>
      </c>
      <c r="DA170" s="132" t="s">
        <v>2906</v>
      </c>
    </row>
    <row r="171" spans="1:105" ht="12" customHeight="1" x14ac:dyDescent="0.25">
      <c r="A171" s="106" t="s">
        <v>122</v>
      </c>
      <c r="B171" s="102">
        <v>31.355524489207067</v>
      </c>
      <c r="C171" s="102">
        <v>29.929276895520115</v>
      </c>
      <c r="D171" s="102">
        <v>31.402800509890483</v>
      </c>
      <c r="E171" s="102">
        <v>34.746038505974845</v>
      </c>
      <c r="F171" s="102">
        <v>35.70410767080957</v>
      </c>
      <c r="G171" s="102">
        <v>32.694253056314722</v>
      </c>
      <c r="H171" s="102">
        <v>34.580613240888823</v>
      </c>
      <c r="I171" s="102">
        <v>32.115528426005525</v>
      </c>
      <c r="J171" s="102">
        <v>34.218016440212054</v>
      </c>
      <c r="K171" s="102">
        <v>33.823412763698855</v>
      </c>
      <c r="L171" s="102">
        <v>32.295204008524863</v>
      </c>
      <c r="M171" s="102">
        <v>32.684144788947307</v>
      </c>
      <c r="N171" s="102">
        <v>31.415558425209809</v>
      </c>
      <c r="O171" s="102">
        <v>30.957416775104985</v>
      </c>
      <c r="P171" s="102">
        <v>30.648663985025568</v>
      </c>
      <c r="Q171" s="102">
        <v>30.1565069517723</v>
      </c>
      <c r="R171" s="102">
        <v>29.204994193614777</v>
      </c>
      <c r="S171" s="102">
        <v>28.769026655191301</v>
      </c>
      <c r="T171" s="102">
        <v>27.966389271198921</v>
      </c>
      <c r="U171" s="102">
        <v>26.316155119785627</v>
      </c>
      <c r="V171" s="102">
        <v>24.975428094949731</v>
      </c>
      <c r="W171" s="102">
        <v>24.927213703394365</v>
      </c>
      <c r="DA171" s="131" t="s">
        <v>2907</v>
      </c>
    </row>
    <row r="172" spans="1:105" ht="12" customHeight="1" x14ac:dyDescent="0.25">
      <c r="A172" s="107" t="s">
        <v>121</v>
      </c>
      <c r="B172" s="105">
        <v>24.195383950346152</v>
      </c>
      <c r="C172" s="105">
        <v>23.086112250266034</v>
      </c>
      <c r="D172" s="105">
        <v>24.764832920761219</v>
      </c>
      <c r="E172" s="105">
        <v>28.524621464649158</v>
      </c>
      <c r="F172" s="105">
        <v>29.674891651708037</v>
      </c>
      <c r="G172" s="105">
        <v>26.599645653933443</v>
      </c>
      <c r="H172" s="105">
        <v>28.355576866869054</v>
      </c>
      <c r="I172" s="105">
        <v>25.599164530778278</v>
      </c>
      <c r="J172" s="105">
        <v>27.376631120240393</v>
      </c>
      <c r="K172" s="105">
        <v>26.960907366056741</v>
      </c>
      <c r="L172" s="105">
        <v>25.66580229472719</v>
      </c>
      <c r="M172" s="105">
        <v>26.103502487257849</v>
      </c>
      <c r="N172" s="105">
        <v>25.091004090304189</v>
      </c>
      <c r="O172" s="105">
        <v>24.824603304464144</v>
      </c>
      <c r="P172" s="105">
        <v>24.864419208115386</v>
      </c>
      <c r="Q172" s="105">
        <v>24.589290610877985</v>
      </c>
      <c r="R172" s="105">
        <v>23.94924844529098</v>
      </c>
      <c r="S172" s="105">
        <v>23.77678215699072</v>
      </c>
      <c r="T172" s="105">
        <v>23.332647199494769</v>
      </c>
      <c r="U172" s="105">
        <v>22.070217427389462</v>
      </c>
      <c r="V172" s="105">
        <v>21.110233121619025</v>
      </c>
      <c r="W172" s="105">
        <v>21.247739704209827</v>
      </c>
      <c r="DA172" s="132" t="s">
        <v>2908</v>
      </c>
    </row>
    <row r="173" spans="1:105" ht="12" customHeight="1" x14ac:dyDescent="0.25">
      <c r="A173" s="108" t="s">
        <v>53</v>
      </c>
      <c r="B173" s="99">
        <v>10.662112000735313</v>
      </c>
      <c r="C173" s="99">
        <v>9.9285669461655601</v>
      </c>
      <c r="D173" s="99">
        <v>11.696942642058733</v>
      </c>
      <c r="E173" s="99">
        <v>16.050351929638399</v>
      </c>
      <c r="F173" s="99">
        <v>17.36846440618622</v>
      </c>
      <c r="G173" s="99">
        <v>13.946746418228944</v>
      </c>
      <c r="H173" s="99">
        <v>15.161888232521452</v>
      </c>
      <c r="I173" s="99">
        <v>11.656128577821281</v>
      </c>
      <c r="J173" s="99">
        <v>12.640111431381381</v>
      </c>
      <c r="K173" s="99">
        <v>12.114386769234889</v>
      </c>
      <c r="L173" s="99">
        <v>11.189323479526887</v>
      </c>
      <c r="M173" s="99">
        <v>11.621119014837944</v>
      </c>
      <c r="N173" s="99">
        <v>10.992975575908781</v>
      </c>
      <c r="O173" s="99">
        <v>10.818798987325671</v>
      </c>
      <c r="P173" s="99">
        <v>11.233269295344833</v>
      </c>
      <c r="Q173" s="99">
        <v>10.925363322987115</v>
      </c>
      <c r="R173" s="99">
        <v>10.39371046257755</v>
      </c>
      <c r="S173" s="99">
        <v>10.256778537410007</v>
      </c>
      <c r="T173" s="99">
        <v>10.089694408060771</v>
      </c>
      <c r="U173" s="99">
        <v>8.9710127470103167</v>
      </c>
      <c r="V173" s="99">
        <v>8.539637902049158</v>
      </c>
      <c r="W173" s="99">
        <v>8.9348026361823063</v>
      </c>
      <c r="DA173" s="63" t="s">
        <v>2909</v>
      </c>
    </row>
    <row r="174" spans="1:105" ht="12" customHeight="1" x14ac:dyDescent="0.25">
      <c r="A174" s="115" t="s">
        <v>52</v>
      </c>
      <c r="B174" s="110">
        <v>13.533271949610834</v>
      </c>
      <c r="C174" s="110">
        <v>13.157545304100472</v>
      </c>
      <c r="D174" s="110">
        <v>13.067890278702489</v>
      </c>
      <c r="E174" s="110">
        <v>12.474269535010755</v>
      </c>
      <c r="F174" s="110">
        <v>12.306427245521812</v>
      </c>
      <c r="G174" s="110">
        <v>12.652899235704497</v>
      </c>
      <c r="H174" s="110">
        <v>13.193688634347609</v>
      </c>
      <c r="I174" s="110">
        <v>13.943035952956997</v>
      </c>
      <c r="J174" s="110">
        <v>14.736519688859014</v>
      </c>
      <c r="K174" s="110">
        <v>14.846520596821849</v>
      </c>
      <c r="L174" s="110">
        <v>14.476478815200299</v>
      </c>
      <c r="M174" s="110">
        <v>14.482383472419906</v>
      </c>
      <c r="N174" s="110">
        <v>14.0980285143954</v>
      </c>
      <c r="O174" s="110">
        <v>14.005804317138475</v>
      </c>
      <c r="P174" s="110">
        <v>13.631149912770553</v>
      </c>
      <c r="Q174" s="110">
        <v>13.66392728789087</v>
      </c>
      <c r="R174" s="110">
        <v>13.555537982713433</v>
      </c>
      <c r="S174" s="110">
        <v>13.520003619580717</v>
      </c>
      <c r="T174" s="110">
        <v>13.242952791433996</v>
      </c>
      <c r="U174" s="110">
        <v>13.099204680379142</v>
      </c>
      <c r="V174" s="110">
        <v>12.570595219569869</v>
      </c>
      <c r="W174" s="110">
        <v>12.312937068027525</v>
      </c>
      <c r="DA174" s="60" t="s">
        <v>2910</v>
      </c>
    </row>
    <row r="175" spans="1:105" ht="12" customHeight="1" x14ac:dyDescent="0.25">
      <c r="A175" s="121" t="s">
        <v>54</v>
      </c>
      <c r="B175" s="123">
        <v>10.568975016349228</v>
      </c>
      <c r="C175" s="123">
        <v>11.545510380567601</v>
      </c>
      <c r="D175" s="123">
        <v>11.652296683317342</v>
      </c>
      <c r="E175" s="123">
        <v>13.099834589642457</v>
      </c>
      <c r="F175" s="123">
        <v>11.931284521319032</v>
      </c>
      <c r="G175" s="123">
        <v>11.96718860672083</v>
      </c>
      <c r="H175" s="123">
        <v>10.954934232654352</v>
      </c>
      <c r="I175" s="123">
        <v>10.547760156333979</v>
      </c>
      <c r="J175" s="123">
        <v>10.734770542832647</v>
      </c>
      <c r="K175" s="123">
        <v>8.6165285998170607</v>
      </c>
      <c r="L175" s="123">
        <v>7.8146993785867993</v>
      </c>
      <c r="M175" s="123">
        <v>7.8438736021231277</v>
      </c>
      <c r="N175" s="123">
        <v>7.6287708594321577</v>
      </c>
      <c r="O175" s="123">
        <v>7.5904156907431419</v>
      </c>
      <c r="P175" s="123">
        <v>7.6355846484459029</v>
      </c>
      <c r="Q175" s="123">
        <v>7.6559222685535495</v>
      </c>
      <c r="R175" s="123">
        <v>7.5590797833518577</v>
      </c>
      <c r="S175" s="123">
        <v>7.5140662904955944</v>
      </c>
      <c r="T175" s="123">
        <v>7.3550277578771341</v>
      </c>
      <c r="U175" s="123">
        <v>7.1336740371384204</v>
      </c>
      <c r="V175" s="123">
        <v>9.0471713071526185</v>
      </c>
      <c r="W175" s="123">
        <v>8.4398810365452839</v>
      </c>
      <c r="DA175" s="130" t="s">
        <v>2911</v>
      </c>
    </row>
    <row r="176" spans="1:105" ht="12" customHeight="1" x14ac:dyDescent="0.25">
      <c r="A176" s="97" t="s">
        <v>50</v>
      </c>
      <c r="B176" s="99">
        <v>12.724593813801588</v>
      </c>
      <c r="C176" s="99">
        <v>13.198068444665289</v>
      </c>
      <c r="D176" s="99">
        <v>16.685423079974097</v>
      </c>
      <c r="E176" s="99">
        <v>12.961551654008261</v>
      </c>
      <c r="F176" s="99">
        <v>12.53876001627685</v>
      </c>
      <c r="G176" s="99">
        <v>14.622825894759931</v>
      </c>
      <c r="H176" s="99">
        <v>12.580939708393549</v>
      </c>
      <c r="I176" s="99">
        <v>11.909023196311615</v>
      </c>
      <c r="J176" s="99">
        <v>10.741104029048374</v>
      </c>
      <c r="K176" s="99">
        <v>10.45656058687962</v>
      </c>
      <c r="L176" s="99">
        <v>9.3024637963337096</v>
      </c>
      <c r="M176" s="99">
        <v>8.8772721672061454</v>
      </c>
      <c r="N176" s="99">
        <v>8.7663325299297021</v>
      </c>
      <c r="O176" s="99">
        <v>8.7611524618232703</v>
      </c>
      <c r="P176" s="99">
        <v>8.830902826732455</v>
      </c>
      <c r="Q176" s="99">
        <v>8.8552069662395017</v>
      </c>
      <c r="R176" s="99">
        <v>8.8721851054185308</v>
      </c>
      <c r="S176" s="99">
        <v>8.8634439305898205</v>
      </c>
      <c r="T176" s="99">
        <v>8.7253585174498181</v>
      </c>
      <c r="U176" s="99">
        <v>8.5202230359560236</v>
      </c>
      <c r="V176" s="99">
        <v>11.36028000588983</v>
      </c>
      <c r="W176" s="99">
        <v>10.254342379905033</v>
      </c>
      <c r="DA176" s="63" t="s">
        <v>2912</v>
      </c>
    </row>
    <row r="177" spans="1:105" ht="12" customHeight="1" x14ac:dyDescent="0.25">
      <c r="A177" s="109" t="s">
        <v>120</v>
      </c>
      <c r="B177" s="110">
        <v>8.9721148333364411</v>
      </c>
      <c r="C177" s="110">
        <v>10.362429039224935</v>
      </c>
      <c r="D177" s="110">
        <v>8.3218662378699992</v>
      </c>
      <c r="E177" s="110">
        <v>13.183947212499854</v>
      </c>
      <c r="F177" s="110">
        <v>11.586280502032546</v>
      </c>
      <c r="G177" s="110">
        <v>10.476282736469598</v>
      </c>
      <c r="H177" s="110">
        <v>10.078122929458001</v>
      </c>
      <c r="I177" s="110">
        <v>9.8014516197423784</v>
      </c>
      <c r="J177" s="110">
        <v>10.731101114856108</v>
      </c>
      <c r="K177" s="110">
        <v>7.3595133997860751</v>
      </c>
      <c r="L177" s="110">
        <v>6.7488735979347805</v>
      </c>
      <c r="M177" s="110">
        <v>7.080863367193678</v>
      </c>
      <c r="N177" s="110">
        <v>6.8320139200376628</v>
      </c>
      <c r="O177" s="110">
        <v>6.8229800928737907</v>
      </c>
      <c r="P177" s="110">
        <v>6.9117928574115624</v>
      </c>
      <c r="Q177" s="110">
        <v>6.9912612729701546</v>
      </c>
      <c r="R177" s="110">
        <v>6.885300500391927</v>
      </c>
      <c r="S177" s="110">
        <v>6.8407855362721017</v>
      </c>
      <c r="T177" s="110">
        <v>6.694617470682787</v>
      </c>
      <c r="U177" s="110">
        <v>6.5271456734677358</v>
      </c>
      <c r="V177" s="110">
        <v>8.0577651524422507</v>
      </c>
      <c r="W177" s="110">
        <v>7.6757112458083485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119.25349905487138</v>
      </c>
      <c r="C24" s="118">
        <f t="shared" si="7"/>
        <v>116.31896379719565</v>
      </c>
      <c r="D24" s="118">
        <f t="shared" si="7"/>
        <v>134.41420293393352</v>
      </c>
      <c r="E24" s="118">
        <f t="shared" si="7"/>
        <v>168.85193342516575</v>
      </c>
      <c r="F24" s="118">
        <f t="shared" si="7"/>
        <v>144.79768400633816</v>
      </c>
      <c r="G24" s="118">
        <f t="shared" si="7"/>
        <v>152.0831175228264</v>
      </c>
      <c r="H24" s="118">
        <f t="shared" si="7"/>
        <v>122.5403243885528</v>
      </c>
      <c r="I24" s="118">
        <f t="shared" si="7"/>
        <v>127.25085140442262</v>
      </c>
      <c r="J24" s="118">
        <f t="shared" si="7"/>
        <v>166.02981232797126</v>
      </c>
      <c r="K24" s="118">
        <f t="shared" si="7"/>
        <v>124.53670952767436</v>
      </c>
      <c r="L24" s="118">
        <f t="shared" si="7"/>
        <v>126.25628374674628</v>
      </c>
      <c r="M24" s="118">
        <f t="shared" si="7"/>
        <v>141.86644804197272</v>
      </c>
      <c r="N24" s="118">
        <f t="shared" si="7"/>
        <v>137.65047717142647</v>
      </c>
      <c r="O24" s="118">
        <f t="shared" si="7"/>
        <v>111.89354638783452</v>
      </c>
      <c r="P24" s="118">
        <f t="shared" si="7"/>
        <v>78.063250342305679</v>
      </c>
      <c r="Q24" s="118">
        <f t="shared" si="7"/>
        <v>137.48118041235244</v>
      </c>
      <c r="R24" s="118">
        <f t="shared" ref="R24:V24" si="8">R25+R28+R30+R39</f>
        <v>131.81802835880609</v>
      </c>
      <c r="S24" s="118">
        <f t="shared" si="8"/>
        <v>135.59853590919971</v>
      </c>
      <c r="T24" s="118">
        <f t="shared" si="8"/>
        <v>116.83697419660567</v>
      </c>
      <c r="U24" s="118">
        <f t="shared" si="8"/>
        <v>119.3784102652164</v>
      </c>
      <c r="V24" s="118">
        <f t="shared" si="8"/>
        <v>96.811921692775954</v>
      </c>
      <c r="W24" s="118">
        <f t="shared" ref="W24" si="9">W25+W28+W30+W39</f>
        <v>137.13654782171076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91.267904234235232</v>
      </c>
      <c r="C25" s="123">
        <f t="shared" si="10"/>
        <v>88.538853491077859</v>
      </c>
      <c r="D25" s="123">
        <f t="shared" si="10"/>
        <v>104.91765236078449</v>
      </c>
      <c r="E25" s="123">
        <f t="shared" si="10"/>
        <v>135.74144936971922</v>
      </c>
      <c r="F25" s="123">
        <f t="shared" si="10"/>
        <v>112.13049259672179</v>
      </c>
      <c r="G25" s="123">
        <f t="shared" si="10"/>
        <v>120.82197361027187</v>
      </c>
      <c r="H25" s="123">
        <f t="shared" si="10"/>
        <v>90.730814741012821</v>
      </c>
      <c r="I25" s="123">
        <f t="shared" si="10"/>
        <v>97.155089905550597</v>
      </c>
      <c r="J25" s="123">
        <f t="shared" si="10"/>
        <v>134.12436220936567</v>
      </c>
      <c r="K25" s="123">
        <f t="shared" si="10"/>
        <v>94.579311750935645</v>
      </c>
      <c r="L25" s="123">
        <f t="shared" si="10"/>
        <v>97.54751686411096</v>
      </c>
      <c r="M25" s="123">
        <f t="shared" si="10"/>
        <v>112.32908816434839</v>
      </c>
      <c r="N25" s="123">
        <f t="shared" si="10"/>
        <v>107.85187743516148</v>
      </c>
      <c r="O25" s="123">
        <f t="shared" si="10"/>
        <v>82.427530568840055</v>
      </c>
      <c r="P25" s="123">
        <f t="shared" si="10"/>
        <v>50.270181337345335</v>
      </c>
      <c r="Q25" s="123">
        <f t="shared" si="10"/>
        <v>106.68461357110544</v>
      </c>
      <c r="R25" s="123">
        <f t="shared" ref="R25:V25" si="11">SUM(R26:R27)</f>
        <v>102.91223867780894</v>
      </c>
      <c r="S25" s="123">
        <f t="shared" si="11"/>
        <v>104.69343566189403</v>
      </c>
      <c r="T25" s="123">
        <f t="shared" si="11"/>
        <v>87.305020153923067</v>
      </c>
      <c r="U25" s="123">
        <f t="shared" si="11"/>
        <v>89.352638777121456</v>
      </c>
      <c r="V25" s="123">
        <f t="shared" si="11"/>
        <v>67.595413784589411</v>
      </c>
      <c r="W25" s="123">
        <f t="shared" ref="W25" si="12">SUM(W26:W27)</f>
        <v>106.14206947454198</v>
      </c>
      <c r="DA25" s="130" t="s">
        <v>2936</v>
      </c>
    </row>
    <row r="26" spans="1:105" ht="12" customHeight="1" x14ac:dyDescent="0.25">
      <c r="A26" s="97" t="s">
        <v>74</v>
      </c>
      <c r="B26" s="99">
        <v>89.054822009098473</v>
      </c>
      <c r="C26" s="99">
        <v>86.449962801900142</v>
      </c>
      <c r="D26" s="99">
        <v>102.47282330255332</v>
      </c>
      <c r="E26" s="99">
        <v>132.59764180558383</v>
      </c>
      <c r="F26" s="99">
        <v>109.55925830101417</v>
      </c>
      <c r="G26" s="99">
        <v>118.15363769982324</v>
      </c>
      <c r="H26" s="99">
        <v>88.74113298669927</v>
      </c>
      <c r="I26" s="99">
        <v>95.094283721350138</v>
      </c>
      <c r="J26" s="99">
        <v>131.27555958280306</v>
      </c>
      <c r="K26" s="99">
        <v>92.588137766189007</v>
      </c>
      <c r="L26" s="99">
        <v>95.518575515531481</v>
      </c>
      <c r="M26" s="99">
        <v>110.02063667724596</v>
      </c>
      <c r="N26" s="99">
        <v>105.66543526361806</v>
      </c>
      <c r="O26" s="99">
        <v>80.773243959101606</v>
      </c>
      <c r="P26" s="99">
        <v>49.27525431615873</v>
      </c>
      <c r="Q26" s="99">
        <v>104.57940729994219</v>
      </c>
      <c r="R26" s="99">
        <v>100.89368069113178</v>
      </c>
      <c r="S26" s="99">
        <v>102.65478136263998</v>
      </c>
      <c r="T26" s="99">
        <v>85.621405684857052</v>
      </c>
      <c r="U26" s="99">
        <v>87.643440877274827</v>
      </c>
      <c r="V26" s="99">
        <v>66.307723481526281</v>
      </c>
      <c r="W26" s="99">
        <v>104.11626578443888</v>
      </c>
      <c r="DA26" s="63" t="s">
        <v>2937</v>
      </c>
    </row>
    <row r="27" spans="1:105" ht="12" customHeight="1" x14ac:dyDescent="0.25">
      <c r="A27" s="97" t="s">
        <v>53</v>
      </c>
      <c r="B27" s="99">
        <v>2.2130822251367608</v>
      </c>
      <c r="C27" s="99">
        <v>2.0888906891777217</v>
      </c>
      <c r="D27" s="99">
        <v>2.4448290582311656</v>
      </c>
      <c r="E27" s="99">
        <v>3.1438075641353835</v>
      </c>
      <c r="F27" s="99">
        <v>2.5712342957076277</v>
      </c>
      <c r="G27" s="99">
        <v>2.6683359104486315</v>
      </c>
      <c r="H27" s="99">
        <v>1.9896817543135572</v>
      </c>
      <c r="I27" s="99">
        <v>2.0608061842004561</v>
      </c>
      <c r="J27" s="99">
        <v>2.8488026265626294</v>
      </c>
      <c r="K27" s="99">
        <v>1.9911739847466343</v>
      </c>
      <c r="L27" s="99">
        <v>2.0289413485794783</v>
      </c>
      <c r="M27" s="99">
        <v>2.3084514871024271</v>
      </c>
      <c r="N27" s="99">
        <v>2.186442171543419</v>
      </c>
      <c r="O27" s="99">
        <v>1.6542866097384479</v>
      </c>
      <c r="P27" s="99">
        <v>0.99492702118660625</v>
      </c>
      <c r="Q27" s="99">
        <v>2.1052062711632544</v>
      </c>
      <c r="R27" s="99">
        <v>2.0185579866771639</v>
      </c>
      <c r="S27" s="99">
        <v>2.0386542992540537</v>
      </c>
      <c r="T27" s="99">
        <v>1.6836144690660142</v>
      </c>
      <c r="U27" s="99">
        <v>1.7091978998466226</v>
      </c>
      <c r="V27" s="99">
        <v>1.2876903030631361</v>
      </c>
      <c r="W27" s="99">
        <v>2.0258036901031051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0.17782862113106512</v>
      </c>
      <c r="C28" s="123">
        <f t="shared" si="13"/>
        <v>0.22720710753892467</v>
      </c>
      <c r="D28" s="123">
        <f t="shared" si="13"/>
        <v>0.28658976135356024</v>
      </c>
      <c r="E28" s="123">
        <f t="shared" si="13"/>
        <v>0.70136211100184098</v>
      </c>
      <c r="F28" s="123">
        <f t="shared" si="13"/>
        <v>0.42110207391783133</v>
      </c>
      <c r="G28" s="123">
        <f t="shared" si="13"/>
        <v>0.52853081911135713</v>
      </c>
      <c r="H28" s="123">
        <f t="shared" si="13"/>
        <v>0.73731007874303456</v>
      </c>
      <c r="I28" s="123">
        <f t="shared" si="13"/>
        <v>0.67432524723848808</v>
      </c>
      <c r="J28" s="123">
        <f t="shared" si="13"/>
        <v>0.71911935661742166</v>
      </c>
      <c r="K28" s="123">
        <f t="shared" si="13"/>
        <v>0.82095024565583041</v>
      </c>
      <c r="L28" s="123">
        <f t="shared" si="13"/>
        <v>1.1026808591593507</v>
      </c>
      <c r="M28" s="123">
        <f t="shared" si="13"/>
        <v>1.2747745158210491</v>
      </c>
      <c r="N28" s="123">
        <f t="shared" si="13"/>
        <v>2.592383881714075</v>
      </c>
      <c r="O28" s="123">
        <f t="shared" si="13"/>
        <v>2.6745928021082492</v>
      </c>
      <c r="P28" s="123">
        <f t="shared" si="13"/>
        <v>1.1344508254792165</v>
      </c>
      <c r="Q28" s="123">
        <f t="shared" si="13"/>
        <v>3.7032140066091608</v>
      </c>
      <c r="R28" s="123">
        <f t="shared" si="13"/>
        <v>2.3654561127490092</v>
      </c>
      <c r="S28" s="123">
        <f t="shared" si="13"/>
        <v>4.2235200270377149</v>
      </c>
      <c r="T28" s="123">
        <f t="shared" si="13"/>
        <v>3.2319731487711478</v>
      </c>
      <c r="U28" s="123">
        <f t="shared" si="13"/>
        <v>4.438836249436986</v>
      </c>
      <c r="V28" s="123">
        <f t="shared" si="13"/>
        <v>3.2177559063879824</v>
      </c>
      <c r="W28" s="123">
        <f t="shared" si="13"/>
        <v>4.9511247734801751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0.17782862113106512</v>
      </c>
      <c r="C29" s="99">
        <f>RES_hhdet_tesh!C29/RES_summary!C$19</f>
        <v>0.22720710753892467</v>
      </c>
      <c r="D29" s="99">
        <f>RES_hhdet_tesh!D29/RES_summary!D$19</f>
        <v>0.28658976135356024</v>
      </c>
      <c r="E29" s="99">
        <f>RES_hhdet_tesh!E29/RES_summary!E$19</f>
        <v>0.70136211100184098</v>
      </c>
      <c r="F29" s="99">
        <f>RES_hhdet_tesh!F29/RES_summary!F$19</f>
        <v>0.42110207391783133</v>
      </c>
      <c r="G29" s="99">
        <f>RES_hhdet_tesh!G29/RES_summary!G$19</f>
        <v>0.52853081911135713</v>
      </c>
      <c r="H29" s="99">
        <f>RES_hhdet_tesh!H29/RES_summary!H$19</f>
        <v>0.73731007874303456</v>
      </c>
      <c r="I29" s="99">
        <f>RES_hhdet_tesh!I29/RES_summary!I$19</f>
        <v>0.67432524723848808</v>
      </c>
      <c r="J29" s="99">
        <f>RES_hhdet_tesh!J29/RES_summary!J$19</f>
        <v>0.71911935661742166</v>
      </c>
      <c r="K29" s="99">
        <f>RES_hhdet_tesh!K29/RES_summary!K$19</f>
        <v>0.82095024565583041</v>
      </c>
      <c r="L29" s="99">
        <f>RES_hhdet_tesh!L29/RES_summary!L$19</f>
        <v>1.1026808591593507</v>
      </c>
      <c r="M29" s="99">
        <f>RES_hhdet_tesh!M29/RES_summary!M$19</f>
        <v>1.2747745158210491</v>
      </c>
      <c r="N29" s="99">
        <f>RES_hhdet_tesh!N29/RES_summary!N$19</f>
        <v>2.592383881714075</v>
      </c>
      <c r="O29" s="99">
        <f>RES_hhdet_tesh!O29/RES_summary!O$19</f>
        <v>2.6745928021082492</v>
      </c>
      <c r="P29" s="99">
        <f>RES_hhdet_tesh!P29/RES_summary!P$19</f>
        <v>1.1344508254792165</v>
      </c>
      <c r="Q29" s="99">
        <f>RES_hhdet_tesh!Q29/RES_summary!Q$19</f>
        <v>3.7032140066091608</v>
      </c>
      <c r="R29" s="99">
        <f>RES_hhdet_tesh!R29/RES_summary!R$19</f>
        <v>2.3654561127490092</v>
      </c>
      <c r="S29" s="99">
        <f>RES_hhdet_tesh!S29/RES_summary!S$19</f>
        <v>4.2235200270377149</v>
      </c>
      <c r="T29" s="99">
        <f>RES_hhdet_tesh!T29/RES_summary!T$19</f>
        <v>3.2319731487711478</v>
      </c>
      <c r="U29" s="99">
        <f>RES_hhdet_tesh!U29/RES_summary!U$19</f>
        <v>4.438836249436986</v>
      </c>
      <c r="V29" s="99">
        <f>RES_hhdet_tesh!V29/RES_summary!V$19</f>
        <v>3.2177559063879824</v>
      </c>
      <c r="W29" s="99">
        <f>RES_hhdet_tesh!W29/RES_summary!W$19</f>
        <v>4.9511247734801751</v>
      </c>
      <c r="DA29" s="63" t="s">
        <v>2940</v>
      </c>
    </row>
    <row r="30" spans="1:105" ht="12" customHeight="1" x14ac:dyDescent="0.25">
      <c r="A30" s="121" t="s">
        <v>55</v>
      </c>
      <c r="B30" s="123">
        <v>20.59197031939987</v>
      </c>
      <c r="C30" s="123">
        <v>19.587758320220814</v>
      </c>
      <c r="D30" s="123">
        <v>21.272995026503395</v>
      </c>
      <c r="E30" s="123">
        <v>23.128174970700805</v>
      </c>
      <c r="F30" s="123">
        <v>23.772569427459398</v>
      </c>
      <c r="G30" s="123">
        <v>22.306009351749797</v>
      </c>
      <c r="H30" s="123">
        <v>23.276524218572256</v>
      </c>
      <c r="I30" s="123">
        <v>21.898206404265821</v>
      </c>
      <c r="J30" s="123">
        <v>23.45726214682615</v>
      </c>
      <c r="K30" s="123">
        <v>23.103429840101594</v>
      </c>
      <c r="L30" s="123">
        <v>22.128396719474644</v>
      </c>
      <c r="M30" s="123">
        <v>22.733218421300819</v>
      </c>
      <c r="N30" s="123">
        <v>21.808372550199167</v>
      </c>
      <c r="O30" s="123">
        <v>21.387182718981745</v>
      </c>
      <c r="P30" s="123">
        <v>21.179534354925984</v>
      </c>
      <c r="Q30" s="123">
        <v>21.54965865414546</v>
      </c>
      <c r="R30" s="123">
        <v>21.01689899783273</v>
      </c>
      <c r="S30" s="123">
        <v>21.140110596154607</v>
      </c>
      <c r="T30" s="123">
        <v>20.815195424266793</v>
      </c>
      <c r="U30" s="123">
        <v>20.156531253149083</v>
      </c>
      <c r="V30" s="123">
        <v>19.045528962900089</v>
      </c>
      <c r="W30" s="123">
        <v>19.49199505019731</v>
      </c>
      <c r="DA30" s="130" t="s">
        <v>2941</v>
      </c>
    </row>
    <row r="31" spans="1:105" ht="12" customHeight="1" x14ac:dyDescent="0.25">
      <c r="A31" s="97" t="s">
        <v>141</v>
      </c>
      <c r="B31" s="99">
        <v>21.165539240521511</v>
      </c>
      <c r="C31" s="99">
        <v>18.855118082881962</v>
      </c>
      <c r="D31" s="99">
        <v>24.126136678914001</v>
      </c>
      <c r="E31" s="99">
        <v>22.489660928762273</v>
      </c>
      <c r="F31" s="99">
        <v>22.060558658790768</v>
      </c>
      <c r="G31" s="99">
        <v>24.144423424695962</v>
      </c>
      <c r="H31" s="99">
        <v>21.057884080002797</v>
      </c>
      <c r="I31" s="99">
        <v>21.779845551872114</v>
      </c>
      <c r="J31" s="99">
        <v>24.083182486384676</v>
      </c>
      <c r="K31" s="99">
        <v>22.121049206739155</v>
      </c>
      <c r="L31" s="99">
        <v>21.34257814424689</v>
      </c>
      <c r="M31" s="99">
        <v>26.094633801890154</v>
      </c>
      <c r="N31" s="99">
        <v>23.288079255138584</v>
      </c>
      <c r="O31" s="99">
        <v>19.12040812001689</v>
      </c>
      <c r="P31" s="99">
        <v>15.305947899288755</v>
      </c>
      <c r="Q31" s="99">
        <v>24.047599156275176</v>
      </c>
      <c r="R31" s="99">
        <v>21.154354004509674</v>
      </c>
      <c r="S31" s="99">
        <v>23.005881942488536</v>
      </c>
      <c r="T31" s="99">
        <v>21.815540133384253</v>
      </c>
      <c r="U31" s="99">
        <v>22.932588186100247</v>
      </c>
      <c r="V31" s="99">
        <v>14.985160781267101</v>
      </c>
      <c r="W31" s="99">
        <v>21.542431807405968</v>
      </c>
      <c r="DA31" s="63" t="s">
        <v>2942</v>
      </c>
    </row>
    <row r="32" spans="1:105" ht="12" customHeight="1" x14ac:dyDescent="0.25">
      <c r="A32" s="97" t="s">
        <v>140</v>
      </c>
      <c r="B32" s="99">
        <v>21.165539240521507</v>
      </c>
      <c r="C32" s="99">
        <v>18.855988441872821</v>
      </c>
      <c r="D32" s="99">
        <v>24.119954783236224</v>
      </c>
      <c r="E32" s="99">
        <v>22.482873782750008</v>
      </c>
      <c r="F32" s="99">
        <v>22.051921503894253</v>
      </c>
      <c r="G32" s="99">
        <v>24.136391147963639</v>
      </c>
      <c r="H32" s="99">
        <v>21.036222842661942</v>
      </c>
      <c r="I32" s="99">
        <v>21.766661399207205</v>
      </c>
      <c r="J32" s="99">
        <v>24.084142439837798</v>
      </c>
      <c r="K32" s="99">
        <v>0</v>
      </c>
      <c r="L32" s="99">
        <v>0</v>
      </c>
      <c r="M32" s="99">
        <v>26.273806241104761</v>
      </c>
      <c r="N32" s="99">
        <v>23.471392664539785</v>
      </c>
      <c r="O32" s="99">
        <v>19.291417467545543</v>
      </c>
      <c r="P32" s="99">
        <v>15.443816657449288</v>
      </c>
      <c r="Q32" s="99">
        <v>24.382338731149741</v>
      </c>
      <c r="R32" s="99">
        <v>21.555597224573301</v>
      </c>
      <c r="S32" s="99">
        <v>23.541302931121688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7.2090457778899477</v>
      </c>
      <c r="C33" s="102">
        <v>6.263211371398917</v>
      </c>
      <c r="D33" s="102">
        <v>9.0310901551232856</v>
      </c>
      <c r="E33" s="102">
        <v>10.409107039018657</v>
      </c>
      <c r="F33" s="102">
        <v>10.735392962956084</v>
      </c>
      <c r="G33" s="102">
        <v>10.312287332383429</v>
      </c>
      <c r="H33" s="102">
        <v>9.2172008668883727</v>
      </c>
      <c r="I33" s="102">
        <v>7.8996583618393741</v>
      </c>
      <c r="J33" s="102">
        <v>8.8855570065683303</v>
      </c>
      <c r="K33" s="102">
        <v>0</v>
      </c>
      <c r="L33" s="102">
        <v>0</v>
      </c>
      <c r="M33" s="102">
        <v>9.3755671824544535</v>
      </c>
      <c r="N33" s="102">
        <v>8.2466931777766952</v>
      </c>
      <c r="O33" s="102">
        <v>6.7423684763413148</v>
      </c>
      <c r="P33" s="102">
        <v>5.6469544117974175</v>
      </c>
      <c r="Q33" s="102">
        <v>8.8002086766277099</v>
      </c>
      <c r="R33" s="102">
        <v>7.6084672711602934</v>
      </c>
      <c r="S33" s="102">
        <v>8.3346692732687728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13.956493462631558</v>
      </c>
      <c r="C34" s="105">
        <v>12.592777070473904</v>
      </c>
      <c r="D34" s="105">
        <v>15.088864628112946</v>
      </c>
      <c r="E34" s="105">
        <v>12.073766743731353</v>
      </c>
      <c r="F34" s="105">
        <v>11.316528540938169</v>
      </c>
      <c r="G34" s="105">
        <v>13.824103815580207</v>
      </c>
      <c r="H34" s="105">
        <v>11.819021975773568</v>
      </c>
      <c r="I34" s="105">
        <v>13.867003037367832</v>
      </c>
      <c r="J34" s="105">
        <v>15.198585433269463</v>
      </c>
      <c r="K34" s="105">
        <v>0</v>
      </c>
      <c r="L34" s="105">
        <v>0</v>
      </c>
      <c r="M34" s="105">
        <v>16.898239058650308</v>
      </c>
      <c r="N34" s="105">
        <v>15.224699486763093</v>
      </c>
      <c r="O34" s="105">
        <v>12.549048991204227</v>
      </c>
      <c r="P34" s="105">
        <v>9.796862245651873</v>
      </c>
      <c r="Q34" s="105">
        <v>15.582130054522031</v>
      </c>
      <c r="R34" s="105">
        <v>13.947129953413008</v>
      </c>
      <c r="S34" s="105">
        <v>15.206633657852919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20.506179938737596</v>
      </c>
      <c r="C35" s="102">
        <v>19.698565505218234</v>
      </c>
      <c r="D35" s="102">
        <v>20.843796552247344</v>
      </c>
      <c r="E35" s="102">
        <v>23.21792410615711</v>
      </c>
      <c r="F35" s="102">
        <v>23.992323131571386</v>
      </c>
      <c r="G35" s="102">
        <v>22.083716391813219</v>
      </c>
      <c r="H35" s="102">
        <v>23.515039961175709</v>
      </c>
      <c r="I35" s="102">
        <v>21.910341497362509</v>
      </c>
      <c r="J35" s="102">
        <v>23.399759143105157</v>
      </c>
      <c r="K35" s="102">
        <v>23.185690848052623</v>
      </c>
      <c r="L35" s="102">
        <v>22.188571240445523</v>
      </c>
      <c r="M35" s="102">
        <v>22.493351036665473</v>
      </c>
      <c r="N35" s="102">
        <v>21.708735428255977</v>
      </c>
      <c r="O35" s="102">
        <v>21.526083857541099</v>
      </c>
      <c r="P35" s="102">
        <v>21.530064666847892</v>
      </c>
      <c r="Q35" s="102">
        <v>21.403471472313136</v>
      </c>
      <c r="R35" s="102">
        <v>21.008444103543727</v>
      </c>
      <c r="S35" s="102">
        <v>21.027967065175417</v>
      </c>
      <c r="T35" s="102">
        <v>20.756250172255879</v>
      </c>
      <c r="U35" s="102">
        <v>19.999787695027369</v>
      </c>
      <c r="V35" s="102">
        <v>19.278342543005355</v>
      </c>
      <c r="W35" s="102">
        <v>19.381179010420322</v>
      </c>
      <c r="DA35" s="131" t="s">
        <v>2946</v>
      </c>
    </row>
    <row r="36" spans="1:105" ht="12" customHeight="1" x14ac:dyDescent="0.25">
      <c r="A36" s="107" t="s">
        <v>121</v>
      </c>
      <c r="B36" s="105">
        <v>20.506179938737599</v>
      </c>
      <c r="C36" s="105">
        <v>19.700500641161586</v>
      </c>
      <c r="D36" s="105">
        <v>20.846209004574579</v>
      </c>
      <c r="E36" s="105">
        <v>23.220147367317832</v>
      </c>
      <c r="F36" s="105">
        <v>23.993785793531853</v>
      </c>
      <c r="G36" s="105">
        <v>22.084780936277181</v>
      </c>
      <c r="H36" s="105">
        <v>23.512403945658541</v>
      </c>
      <c r="I36" s="105">
        <v>21.907853730506616</v>
      </c>
      <c r="J36" s="105">
        <v>23.398122695295203</v>
      </c>
      <c r="K36" s="105">
        <v>23.184762489045401</v>
      </c>
      <c r="L36" s="105">
        <v>22.187493525772346</v>
      </c>
      <c r="M36" s="105">
        <v>22.490515843178137</v>
      </c>
      <c r="N36" s="105">
        <v>21.709830100640456</v>
      </c>
      <c r="O36" s="105">
        <v>21.530704569541498</v>
      </c>
      <c r="P36" s="105">
        <v>21.530235313410202</v>
      </c>
      <c r="Q36" s="105">
        <v>21.402862301358034</v>
      </c>
      <c r="R36" s="105">
        <v>21.008902720572888</v>
      </c>
      <c r="S36" s="105">
        <v>21.028333236975207</v>
      </c>
      <c r="T36" s="105">
        <v>20.758574467678457</v>
      </c>
      <c r="U36" s="105">
        <v>19.992280360023877</v>
      </c>
      <c r="V36" s="105">
        <v>19.272536264820882</v>
      </c>
      <c r="W36" s="105">
        <v>19.375324820888402</v>
      </c>
      <c r="DA36" s="132" t="s">
        <v>2947</v>
      </c>
    </row>
    <row r="37" spans="1:105" ht="12" customHeight="1" x14ac:dyDescent="0.25">
      <c r="A37" s="108" t="s">
        <v>53</v>
      </c>
      <c r="B37" s="99">
        <v>6.9729079891267647</v>
      </c>
      <c r="C37" s="99">
        <v>6.5427203925397412</v>
      </c>
      <c r="D37" s="99">
        <v>7.7762477303440196</v>
      </c>
      <c r="E37" s="99">
        <v>10.742596020195341</v>
      </c>
      <c r="F37" s="99">
        <v>11.683829520701492</v>
      </c>
      <c r="G37" s="99">
        <v>9.4268576829150064</v>
      </c>
      <c r="H37" s="99">
        <v>10.307831920632925</v>
      </c>
      <c r="I37" s="99">
        <v>7.9503775054934556</v>
      </c>
      <c r="J37" s="99">
        <v>8.6423503827749215</v>
      </c>
      <c r="K37" s="99">
        <v>8.3159766701489239</v>
      </c>
      <c r="L37" s="99">
        <v>7.6967353870459219</v>
      </c>
      <c r="M37" s="99">
        <v>8.0076185663520807</v>
      </c>
      <c r="N37" s="99">
        <v>7.6094383084678308</v>
      </c>
      <c r="O37" s="99">
        <v>7.5268483590043216</v>
      </c>
      <c r="P37" s="99">
        <v>7.8859016635326329</v>
      </c>
      <c r="Q37" s="99">
        <v>7.730942277422848</v>
      </c>
      <c r="R37" s="99">
        <v>7.4486865468881582</v>
      </c>
      <c r="S37" s="99">
        <v>7.4924288694687533</v>
      </c>
      <c r="T37" s="99">
        <v>7.4860665066838576</v>
      </c>
      <c r="U37" s="99">
        <v>6.8010188969769958</v>
      </c>
      <c r="V37" s="99">
        <v>6.5820382179846835</v>
      </c>
      <c r="W37" s="99">
        <v>6.9380713271761412</v>
      </c>
      <c r="DA37" s="63" t="s">
        <v>2948</v>
      </c>
    </row>
    <row r="38" spans="1:105" ht="12" customHeight="1" x14ac:dyDescent="0.25">
      <c r="A38" s="108" t="s">
        <v>52</v>
      </c>
      <c r="B38" s="99">
        <v>13.533271949610834</v>
      </c>
      <c r="C38" s="99">
        <v>13.157780248621844</v>
      </c>
      <c r="D38" s="99">
        <v>13.069961274230554</v>
      </c>
      <c r="E38" s="99">
        <v>12.477551347122485</v>
      </c>
      <c r="F38" s="99">
        <v>12.309956272830364</v>
      </c>
      <c r="G38" s="99">
        <v>12.657923253362176</v>
      </c>
      <c r="H38" s="99">
        <v>13.204572025025621</v>
      </c>
      <c r="I38" s="99">
        <v>13.95747622501316</v>
      </c>
      <c r="J38" s="99">
        <v>14.75577231252028</v>
      </c>
      <c r="K38" s="99">
        <v>14.868785818896477</v>
      </c>
      <c r="L38" s="99">
        <v>14.490758138726422</v>
      </c>
      <c r="M38" s="99">
        <v>14.482897276826053</v>
      </c>
      <c r="N38" s="99">
        <v>14.100391792172626</v>
      </c>
      <c r="O38" s="99">
        <v>14.003856210537176</v>
      </c>
      <c r="P38" s="99">
        <v>13.644333649877566</v>
      </c>
      <c r="Q38" s="99">
        <v>13.671920023935192</v>
      </c>
      <c r="R38" s="99">
        <v>13.560216173684726</v>
      </c>
      <c r="S38" s="99">
        <v>13.535904367506451</v>
      </c>
      <c r="T38" s="99">
        <v>13.272507960994599</v>
      </c>
      <c r="U38" s="99">
        <v>13.191261463046882</v>
      </c>
      <c r="V38" s="99">
        <v>12.690498046836201</v>
      </c>
      <c r="W38" s="99">
        <v>12.437253493712259</v>
      </c>
      <c r="DA38" s="63" t="s">
        <v>2949</v>
      </c>
    </row>
    <row r="39" spans="1:105" ht="12" customHeight="1" x14ac:dyDescent="0.25">
      <c r="A39" s="121" t="s">
        <v>54</v>
      </c>
      <c r="B39" s="123">
        <v>7.2157958801052162</v>
      </c>
      <c r="C39" s="123">
        <v>7.9651448783580525</v>
      </c>
      <c r="D39" s="123">
        <v>7.9369657852920952</v>
      </c>
      <c r="E39" s="123">
        <v>9.2809469737439159</v>
      </c>
      <c r="F39" s="123">
        <v>8.473519908239119</v>
      </c>
      <c r="G39" s="123">
        <v>8.4266037416933894</v>
      </c>
      <c r="H39" s="123">
        <v>7.7956753502247</v>
      </c>
      <c r="I39" s="123">
        <v>7.5232298473677224</v>
      </c>
      <c r="J39" s="123">
        <v>7.7290686151620269</v>
      </c>
      <c r="K39" s="123">
        <v>6.0330176909812891</v>
      </c>
      <c r="L39" s="123">
        <v>5.4776893040013341</v>
      </c>
      <c r="M39" s="123">
        <v>5.5293669405024612</v>
      </c>
      <c r="N39" s="123">
        <v>5.3978433043517393</v>
      </c>
      <c r="O39" s="123">
        <v>5.4042402979044617</v>
      </c>
      <c r="P39" s="123">
        <v>5.4790838245551523</v>
      </c>
      <c r="Q39" s="123">
        <v>5.5436941804923556</v>
      </c>
      <c r="R39" s="123">
        <v>5.5234345704153913</v>
      </c>
      <c r="S39" s="123">
        <v>5.5414696241133594</v>
      </c>
      <c r="T39" s="123">
        <v>5.4847854696446685</v>
      </c>
      <c r="U39" s="123">
        <v>5.4304039855088693</v>
      </c>
      <c r="V39" s="123">
        <v>6.953223038898475</v>
      </c>
      <c r="W39" s="123">
        <v>6.5513585234912943</v>
      </c>
      <c r="DA39" s="130" t="s">
        <v>2950</v>
      </c>
    </row>
    <row r="40" spans="1:105" ht="12" customHeight="1" x14ac:dyDescent="0.25">
      <c r="A40" s="97" t="s">
        <v>50</v>
      </c>
      <c r="B40" s="99">
        <v>7.8018773396252756</v>
      </c>
      <c r="C40" s="99">
        <v>8.107243461305476</v>
      </c>
      <c r="D40" s="99">
        <v>10.272365649795107</v>
      </c>
      <c r="E40" s="99">
        <v>7.9937373364992936</v>
      </c>
      <c r="F40" s="99">
        <v>7.7450543569420498</v>
      </c>
      <c r="G40" s="99">
        <v>9.0473641504550208</v>
      </c>
      <c r="H40" s="99">
        <v>7.7991438125471664</v>
      </c>
      <c r="I40" s="99">
        <v>7.3899434556304762</v>
      </c>
      <c r="J40" s="99">
        <v>6.6684910975473901</v>
      </c>
      <c r="K40" s="99">
        <v>6.4958964257274445</v>
      </c>
      <c r="L40" s="99">
        <v>5.781450598851114</v>
      </c>
      <c r="M40" s="99">
        <v>5.5187791293948285</v>
      </c>
      <c r="N40" s="99">
        <v>5.4511478325156739</v>
      </c>
      <c r="O40" s="99">
        <v>5.4490842028758264</v>
      </c>
      <c r="P40" s="99">
        <v>5.4932996555268305</v>
      </c>
      <c r="Q40" s="99">
        <v>5.509134297308548</v>
      </c>
      <c r="R40" s="99">
        <v>5.5217648567863398</v>
      </c>
      <c r="S40" s="99">
        <v>5.5217662916178458</v>
      </c>
      <c r="T40" s="99">
        <v>5.4421370231082209</v>
      </c>
      <c r="U40" s="99">
        <v>5.3250757295446602</v>
      </c>
      <c r="V40" s="99">
        <v>7.1155801275908308</v>
      </c>
      <c r="W40" s="99">
        <v>6.4306650547630397</v>
      </c>
      <c r="DA40" s="63" t="s">
        <v>2951</v>
      </c>
    </row>
    <row r="41" spans="1:105" ht="12" customHeight="1" x14ac:dyDescent="0.25">
      <c r="A41" s="109" t="s">
        <v>120</v>
      </c>
      <c r="B41" s="110">
        <v>6.781663576578592</v>
      </c>
      <c r="C41" s="110">
        <v>7.8630019075036275</v>
      </c>
      <c r="D41" s="110">
        <v>6.3469108108663423</v>
      </c>
      <c r="E41" s="110">
        <v>10.095453781987249</v>
      </c>
      <c r="F41" s="110">
        <v>8.9011928148594475</v>
      </c>
      <c r="G41" s="110">
        <v>8.0714633827676039</v>
      </c>
      <c r="H41" s="110">
        <v>7.7937957094756563</v>
      </c>
      <c r="I41" s="110">
        <v>7.5958742927086824</v>
      </c>
      <c r="J41" s="110">
        <v>8.3324162735017975</v>
      </c>
      <c r="K41" s="110">
        <v>5.7269418960438792</v>
      </c>
      <c r="L41" s="110">
        <v>5.2653760662204627</v>
      </c>
      <c r="M41" s="110">
        <v>5.5370160382505711</v>
      </c>
      <c r="N41" s="110">
        <v>5.3600660751358467</v>
      </c>
      <c r="O41" s="110">
        <v>5.3740367898921999</v>
      </c>
      <c r="P41" s="110">
        <v>5.4700225741502022</v>
      </c>
      <c r="Q41" s="110">
        <v>5.5636951304397382</v>
      </c>
      <c r="R41" s="110">
        <v>5.524324201541468</v>
      </c>
      <c r="S41" s="110">
        <v>5.5514658934168368</v>
      </c>
      <c r="T41" s="110">
        <v>5.5055313325072381</v>
      </c>
      <c r="U41" s="110">
        <v>5.4799091968611595</v>
      </c>
      <c r="V41" s="110">
        <v>6.8767906213837433</v>
      </c>
      <c r="W41" s="110">
        <v>6.6070935686696988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122.51167638614662</v>
      </c>
      <c r="C43" s="118">
        <f t="shared" si="14"/>
        <v>116.33513895991349</v>
      </c>
      <c r="D43" s="118">
        <f t="shared" si="14"/>
        <v>137.23007063633011</v>
      </c>
      <c r="E43" s="118">
        <f t="shared" si="14"/>
        <v>152.94060134790544</v>
      </c>
      <c r="F43" s="118">
        <f t="shared" si="14"/>
        <v>149.48164616703463</v>
      </c>
      <c r="G43" s="118">
        <f t="shared" si="14"/>
        <v>142.52403757553105</v>
      </c>
      <c r="H43" s="118">
        <f t="shared" si="14"/>
        <v>146.43820868261176</v>
      </c>
      <c r="I43" s="118">
        <f t="shared" si="14"/>
        <v>121.74201742128476</v>
      </c>
      <c r="J43" s="118">
        <f t="shared" si="14"/>
        <v>137.5415393982903</v>
      </c>
      <c r="K43" s="118">
        <f t="shared" si="14"/>
        <v>134.85137271767462</v>
      </c>
      <c r="L43" s="118">
        <f t="shared" si="14"/>
        <v>144.9137962422684</v>
      </c>
      <c r="M43" s="118">
        <f t="shared" si="14"/>
        <v>129.27980891138236</v>
      </c>
      <c r="N43" s="118">
        <f t="shared" si="14"/>
        <v>128.22925769601753</v>
      </c>
      <c r="O43" s="118">
        <f t="shared" si="14"/>
        <v>123.8002641294354</v>
      </c>
      <c r="P43" s="118">
        <f t="shared" si="14"/>
        <v>110.87915555528927</v>
      </c>
      <c r="Q43" s="118">
        <f t="shared" si="14"/>
        <v>121.69986334078767</v>
      </c>
      <c r="R43" s="118">
        <f t="shared" ref="R43:V43" si="15">R44+R47+R49+R58</f>
        <v>120.09098416039426</v>
      </c>
      <c r="S43" s="118">
        <f t="shared" si="15"/>
        <v>118.11691419355641</v>
      </c>
      <c r="T43" s="118">
        <f t="shared" si="15"/>
        <v>111.96176149384912</v>
      </c>
      <c r="U43" s="118">
        <f t="shared" si="15"/>
        <v>114.35716375042328</v>
      </c>
      <c r="V43" s="118">
        <f t="shared" si="15"/>
        <v>128.91976849148992</v>
      </c>
      <c r="W43" s="118">
        <f t="shared" ref="W43" si="16">W44+W47+W49+W58</f>
        <v>114.77588584217382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95.095430228397831</v>
      </c>
      <c r="C44" s="123">
        <f t="shared" si="17"/>
        <v>90.698594460875995</v>
      </c>
      <c r="D44" s="123">
        <f t="shared" si="17"/>
        <v>107.41451602501398</v>
      </c>
      <c r="E44" s="123">
        <f t="shared" si="17"/>
        <v>119.05850227487095</v>
      </c>
      <c r="F44" s="123">
        <f t="shared" si="17"/>
        <v>115.96383485287407</v>
      </c>
      <c r="G44" s="123">
        <f t="shared" si="17"/>
        <v>112.35927927475332</v>
      </c>
      <c r="H44" s="123">
        <f t="shared" si="17"/>
        <v>113.24642137133583</v>
      </c>
      <c r="I44" s="123">
        <f t="shared" si="17"/>
        <v>93.29029069151008</v>
      </c>
      <c r="J44" s="123">
        <f t="shared" si="17"/>
        <v>106.38606229256969</v>
      </c>
      <c r="K44" s="123">
        <f t="shared" si="17"/>
        <v>104.78063170320603</v>
      </c>
      <c r="L44" s="123">
        <f t="shared" si="17"/>
        <v>114.78936157787552</v>
      </c>
      <c r="M44" s="123">
        <f t="shared" si="17"/>
        <v>100.33475772148684</v>
      </c>
      <c r="N44" s="123">
        <f t="shared" si="17"/>
        <v>98.567162784960473</v>
      </c>
      <c r="O44" s="123">
        <f t="shared" si="17"/>
        <v>94.700450090329284</v>
      </c>
      <c r="P44" s="123">
        <f t="shared" si="17"/>
        <v>82.429633487100062</v>
      </c>
      <c r="Q44" s="123">
        <f t="shared" si="17"/>
        <v>91.344182395718548</v>
      </c>
      <c r="R44" s="123">
        <f t="shared" ref="R44:V44" si="18">SUM(R45:R46)</f>
        <v>92.006676142998799</v>
      </c>
      <c r="S44" s="123">
        <f t="shared" si="18"/>
        <v>89.227114736494997</v>
      </c>
      <c r="T44" s="123">
        <f t="shared" si="18"/>
        <v>83.930061506792157</v>
      </c>
      <c r="U44" s="123">
        <f t="shared" si="18"/>
        <v>85.644276914114528</v>
      </c>
      <c r="V44" s="123">
        <f t="shared" si="18"/>
        <v>98.873229914282575</v>
      </c>
      <c r="W44" s="123">
        <f t="shared" ref="W44" si="19">SUM(W45:W46)</f>
        <v>85.865808268204034</v>
      </c>
      <c r="DA44" s="130" t="s">
        <v>2954</v>
      </c>
    </row>
    <row r="45" spans="1:105" ht="12" customHeight="1" x14ac:dyDescent="0.25">
      <c r="A45" s="97" t="s">
        <v>216</v>
      </c>
      <c r="B45" s="99">
        <v>92.789537394592003</v>
      </c>
      <c r="C45" s="99">
        <v>88.558749161095577</v>
      </c>
      <c r="D45" s="99">
        <v>104.91150414717723</v>
      </c>
      <c r="E45" s="99">
        <v>116.30107614037539</v>
      </c>
      <c r="F45" s="99">
        <v>113.30469921251033</v>
      </c>
      <c r="G45" s="99">
        <v>109.87784075159165</v>
      </c>
      <c r="H45" s="99">
        <v>110.76298353395907</v>
      </c>
      <c r="I45" s="99">
        <v>91.311462735405868</v>
      </c>
      <c r="J45" s="99">
        <v>104.12642139887704</v>
      </c>
      <c r="K45" s="99">
        <v>102.5746897895858</v>
      </c>
      <c r="L45" s="99">
        <v>112.40179816704226</v>
      </c>
      <c r="M45" s="99">
        <v>98.27279919894147</v>
      </c>
      <c r="N45" s="99">
        <v>96.568946281293364</v>
      </c>
      <c r="O45" s="99">
        <v>92.799851037567436</v>
      </c>
      <c r="P45" s="99">
        <v>80.798219644518625</v>
      </c>
      <c r="Q45" s="99">
        <v>89.541688679175437</v>
      </c>
      <c r="R45" s="99">
        <v>90.202023816490652</v>
      </c>
      <c r="S45" s="99">
        <v>87.489630051638116</v>
      </c>
      <c r="T45" s="99">
        <v>82.311530685846165</v>
      </c>
      <c r="U45" s="99">
        <v>84.006015076088445</v>
      </c>
      <c r="V45" s="99">
        <v>96.989698291872713</v>
      </c>
      <c r="W45" s="99">
        <v>84.226992743836149</v>
      </c>
      <c r="DA45" s="63" t="s">
        <v>2955</v>
      </c>
    </row>
    <row r="46" spans="1:105" ht="12" customHeight="1" x14ac:dyDescent="0.25">
      <c r="A46" s="97" t="s">
        <v>53</v>
      </c>
      <c r="B46" s="99">
        <v>2.3058928338058347</v>
      </c>
      <c r="C46" s="99">
        <v>2.1398452997804172</v>
      </c>
      <c r="D46" s="99">
        <v>2.5030118778367574</v>
      </c>
      <c r="E46" s="99">
        <v>2.7574261344955548</v>
      </c>
      <c r="F46" s="99">
        <v>2.6591356403637376</v>
      </c>
      <c r="G46" s="99">
        <v>2.4814385231616671</v>
      </c>
      <c r="H46" s="99">
        <v>2.4834378373767532</v>
      </c>
      <c r="I46" s="99">
        <v>1.9788279561042175</v>
      </c>
      <c r="J46" s="99">
        <v>2.2596408936926506</v>
      </c>
      <c r="K46" s="99">
        <v>2.2059419136202187</v>
      </c>
      <c r="L46" s="99">
        <v>2.3875634108332648</v>
      </c>
      <c r="M46" s="99">
        <v>2.0619585225453663</v>
      </c>
      <c r="N46" s="99">
        <v>1.9982165036671145</v>
      </c>
      <c r="O46" s="99">
        <v>1.900599052761851</v>
      </c>
      <c r="P46" s="99">
        <v>1.6314138425814388</v>
      </c>
      <c r="Q46" s="99">
        <v>1.8024937165431048</v>
      </c>
      <c r="R46" s="99">
        <v>1.804652326508148</v>
      </c>
      <c r="S46" s="99">
        <v>1.737484684856883</v>
      </c>
      <c r="T46" s="99">
        <v>1.6185308209459963</v>
      </c>
      <c r="U46" s="99">
        <v>1.6382618380260769</v>
      </c>
      <c r="V46" s="99">
        <v>1.883531622409863</v>
      </c>
      <c r="W46" s="99">
        <v>1.6388155243678812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0.17765797683971701</v>
      </c>
      <c r="C47" s="123">
        <f t="shared" si="20"/>
        <v>0.22291861975509983</v>
      </c>
      <c r="D47" s="123">
        <f t="shared" si="20"/>
        <v>0.27745603460613555</v>
      </c>
      <c r="E47" s="123">
        <f t="shared" si="20"/>
        <v>0.66216533549459444</v>
      </c>
      <c r="F47" s="123">
        <f t="shared" si="20"/>
        <v>0.39799537084225134</v>
      </c>
      <c r="G47" s="123">
        <f t="shared" si="20"/>
        <v>0.49931837894961945</v>
      </c>
      <c r="H47" s="123">
        <f t="shared" si="20"/>
        <v>0.67416324269247396</v>
      </c>
      <c r="I47" s="123">
        <f t="shared" si="20"/>
        <v>0.63415678211301174</v>
      </c>
      <c r="J47" s="123">
        <f t="shared" si="20"/>
        <v>0.65243749256455175</v>
      </c>
      <c r="K47" s="123">
        <f t="shared" si="20"/>
        <v>0.7164669875808648</v>
      </c>
      <c r="L47" s="123">
        <f t="shared" si="20"/>
        <v>1.0201598815207289</v>
      </c>
      <c r="M47" s="123">
        <f t="shared" si="20"/>
        <v>1.2596261620348741</v>
      </c>
      <c r="N47" s="123">
        <f t="shared" si="20"/>
        <v>2.5571437131544137</v>
      </c>
      <c r="O47" s="123">
        <f t="shared" si="20"/>
        <v>2.7386250649723811</v>
      </c>
      <c r="P47" s="123">
        <f t="shared" si="20"/>
        <v>1.1663827463827983</v>
      </c>
      <c r="Q47" s="123">
        <f t="shared" si="20"/>
        <v>3.7070130893654305</v>
      </c>
      <c r="R47" s="123">
        <f t="shared" si="20"/>
        <v>2.0519911352076829</v>
      </c>
      <c r="S47" s="123">
        <f t="shared" si="20"/>
        <v>2.9823434349440912</v>
      </c>
      <c r="T47" s="123">
        <f t="shared" si="20"/>
        <v>2.1392540393137756</v>
      </c>
      <c r="U47" s="123">
        <f t="shared" si="20"/>
        <v>2.9224163963388841</v>
      </c>
      <c r="V47" s="123">
        <f t="shared" si="20"/>
        <v>2.3460739343950938</v>
      </c>
      <c r="W47" s="123">
        <f t="shared" si="20"/>
        <v>4.3045721216719812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0.17765797683971701</v>
      </c>
      <c r="C48" s="99">
        <f>RES_hhdet_tesh!C48/RES_summary!C$19</f>
        <v>0.22291861975509983</v>
      </c>
      <c r="D48" s="99">
        <f>RES_hhdet_tesh!D48/RES_summary!D$19</f>
        <v>0.27745603460613555</v>
      </c>
      <c r="E48" s="99">
        <f>RES_hhdet_tesh!E48/RES_summary!E$19</f>
        <v>0.66216533549459444</v>
      </c>
      <c r="F48" s="99">
        <f>RES_hhdet_tesh!F48/RES_summary!F$19</f>
        <v>0.39799537084225134</v>
      </c>
      <c r="G48" s="99">
        <f>RES_hhdet_tesh!G48/RES_summary!G$19</f>
        <v>0.49931837894961945</v>
      </c>
      <c r="H48" s="99">
        <f>RES_hhdet_tesh!H48/RES_summary!H$19</f>
        <v>0.67416324269247396</v>
      </c>
      <c r="I48" s="99">
        <f>RES_hhdet_tesh!I48/RES_summary!I$19</f>
        <v>0.63415678211301174</v>
      </c>
      <c r="J48" s="99">
        <f>RES_hhdet_tesh!J48/RES_summary!J$19</f>
        <v>0.65243749256455175</v>
      </c>
      <c r="K48" s="99">
        <f>RES_hhdet_tesh!K48/RES_summary!K$19</f>
        <v>0.7164669875808648</v>
      </c>
      <c r="L48" s="99">
        <f>RES_hhdet_tesh!L48/RES_summary!L$19</f>
        <v>1.0201598815207289</v>
      </c>
      <c r="M48" s="99">
        <f>RES_hhdet_tesh!M48/RES_summary!M$19</f>
        <v>1.2596261620348741</v>
      </c>
      <c r="N48" s="99">
        <f>RES_hhdet_tesh!N48/RES_summary!N$19</f>
        <v>2.5571437131544137</v>
      </c>
      <c r="O48" s="99">
        <f>RES_hhdet_tesh!O48/RES_summary!O$19</f>
        <v>2.7386250649723811</v>
      </c>
      <c r="P48" s="99">
        <f>RES_hhdet_tesh!P48/RES_summary!P$19</f>
        <v>1.1663827463827983</v>
      </c>
      <c r="Q48" s="99">
        <f>RES_hhdet_tesh!Q48/RES_summary!Q$19</f>
        <v>3.7070130893654305</v>
      </c>
      <c r="R48" s="99">
        <f>RES_hhdet_tesh!R48/RES_summary!R$19</f>
        <v>2.0519911352076829</v>
      </c>
      <c r="S48" s="99">
        <f>RES_hhdet_tesh!S48/RES_summary!S$19</f>
        <v>2.9823434349440912</v>
      </c>
      <c r="T48" s="99">
        <f>RES_hhdet_tesh!T48/RES_summary!T$19</f>
        <v>2.1392540393137756</v>
      </c>
      <c r="U48" s="99">
        <f>RES_hhdet_tesh!U48/RES_summary!U$19</f>
        <v>2.9224163963388841</v>
      </c>
      <c r="V48" s="99">
        <f>RES_hhdet_tesh!V48/RES_summary!V$19</f>
        <v>2.3460739343950938</v>
      </c>
      <c r="W48" s="99">
        <f>RES_hhdet_tesh!W48/RES_summary!W$19</f>
        <v>4.3045721216719812</v>
      </c>
      <c r="DA48" s="63" t="s">
        <v>2958</v>
      </c>
    </row>
    <row r="49" spans="1:105" ht="12" customHeight="1" x14ac:dyDescent="0.25">
      <c r="A49" s="121" t="s">
        <v>55</v>
      </c>
      <c r="B49" s="123">
        <v>20.022802549825734</v>
      </c>
      <c r="C49" s="123">
        <v>17.448311333885609</v>
      </c>
      <c r="D49" s="123">
        <v>21.593898098474327</v>
      </c>
      <c r="E49" s="123">
        <v>23.94035242434207</v>
      </c>
      <c r="F49" s="123">
        <v>24.647152574355619</v>
      </c>
      <c r="G49" s="123">
        <v>21.238089190718739</v>
      </c>
      <c r="H49" s="123">
        <v>24.721947512123538</v>
      </c>
      <c r="I49" s="123">
        <v>20.293326257400945</v>
      </c>
      <c r="J49" s="123">
        <v>22.763490690169967</v>
      </c>
      <c r="K49" s="123">
        <v>23.325314374371004</v>
      </c>
      <c r="L49" s="123">
        <v>23.628516126454013</v>
      </c>
      <c r="M49" s="123">
        <v>22.156060671365299</v>
      </c>
      <c r="N49" s="123">
        <v>21.706811522570046</v>
      </c>
      <c r="O49" s="123">
        <v>20.956011915854081</v>
      </c>
      <c r="P49" s="123">
        <v>21.803615419469121</v>
      </c>
      <c r="Q49" s="123">
        <v>21.106406935825898</v>
      </c>
      <c r="R49" s="123">
        <v>20.508935081763052</v>
      </c>
      <c r="S49" s="123">
        <v>20.366294204969776</v>
      </c>
      <c r="T49" s="123">
        <v>20.407866643761754</v>
      </c>
      <c r="U49" s="123">
        <v>20.359489545875835</v>
      </c>
      <c r="V49" s="123">
        <v>20.748683029004994</v>
      </c>
      <c r="W49" s="123">
        <v>18.053346789458583</v>
      </c>
      <c r="DA49" s="130" t="s">
        <v>2959</v>
      </c>
    </row>
    <row r="50" spans="1:105" ht="12" customHeight="1" x14ac:dyDescent="0.25">
      <c r="A50" s="97" t="s">
        <v>138</v>
      </c>
      <c r="B50" s="99">
        <v>19.773466505829226</v>
      </c>
      <c r="C50" s="99">
        <v>16.295244949576379</v>
      </c>
      <c r="D50" s="99">
        <v>21.966178687603566</v>
      </c>
      <c r="E50" s="99">
        <v>24.321540329563604</v>
      </c>
      <c r="F50" s="99">
        <v>24.996180109942419</v>
      </c>
      <c r="G50" s="99">
        <v>20.804478872487671</v>
      </c>
      <c r="H50" s="99">
        <v>25.366501934751629</v>
      </c>
      <c r="I50" s="99">
        <v>19.45101719102426</v>
      </c>
      <c r="J50" s="99">
        <v>22.435918651099495</v>
      </c>
      <c r="K50" s="99">
        <v>23.41876597470117</v>
      </c>
      <c r="L50" s="99">
        <v>24.451893205634676</v>
      </c>
      <c r="M50" s="99">
        <v>21.983487898234294</v>
      </c>
      <c r="N50" s="99">
        <v>21.72847579758988</v>
      </c>
      <c r="O50" s="99">
        <v>20.603055520699666</v>
      </c>
      <c r="P50" s="99">
        <v>21.981634987016037</v>
      </c>
      <c r="Q50" s="99">
        <v>20.874466222470001</v>
      </c>
      <c r="R50" s="99">
        <v>20.092129810858246</v>
      </c>
      <c r="S50" s="99">
        <v>19.835460353454231</v>
      </c>
      <c r="T50" s="99">
        <v>20.145814828875725</v>
      </c>
      <c r="U50" s="99">
        <v>20.651532608661618</v>
      </c>
      <c r="V50" s="99">
        <v>21.733800821100246</v>
      </c>
      <c r="W50" s="99">
        <v>17.218669280083141</v>
      </c>
      <c r="DA50" s="63" t="s">
        <v>2960</v>
      </c>
    </row>
    <row r="51" spans="1:105" ht="12" customHeight="1" x14ac:dyDescent="0.25">
      <c r="A51" s="97" t="s">
        <v>137</v>
      </c>
      <c r="B51" s="99">
        <v>19.77346650582923</v>
      </c>
      <c r="C51" s="99">
        <v>16.295350356976204</v>
      </c>
      <c r="D51" s="99">
        <v>21.965342074959114</v>
      </c>
      <c r="E51" s="99">
        <v>24.320442185660269</v>
      </c>
      <c r="F51" s="99">
        <v>24.995082117361896</v>
      </c>
      <c r="G51" s="99">
        <v>20.803612025411478</v>
      </c>
      <c r="H51" s="99">
        <v>25.365393222973573</v>
      </c>
      <c r="I51" s="99">
        <v>19.450428004692636</v>
      </c>
      <c r="J51" s="99">
        <v>22.439199050124184</v>
      </c>
      <c r="K51" s="99">
        <v>23.411537449540621</v>
      </c>
      <c r="L51" s="99">
        <v>24.441366715916974</v>
      </c>
      <c r="M51" s="99">
        <v>21.977350595342852</v>
      </c>
      <c r="N51" s="99">
        <v>21.723164152274329</v>
      </c>
      <c r="O51" s="99">
        <v>20.601592430104137</v>
      </c>
      <c r="P51" s="99">
        <v>21.979765647326815</v>
      </c>
      <c r="Q51" s="99">
        <v>20.873543925987647</v>
      </c>
      <c r="R51" s="99">
        <v>20.092904521595237</v>
      </c>
      <c r="S51" s="99">
        <v>19.842949857149936</v>
      </c>
      <c r="T51" s="99">
        <v>20.148827403997295</v>
      </c>
      <c r="U51" s="99">
        <v>20.650570580180176</v>
      </c>
      <c r="V51" s="99">
        <v>21.724345371974007</v>
      </c>
      <c r="W51" s="99">
        <v>17.215392444026413</v>
      </c>
      <c r="DA51" s="63" t="s">
        <v>2961</v>
      </c>
    </row>
    <row r="52" spans="1:105" ht="12" customHeight="1" x14ac:dyDescent="0.25">
      <c r="A52" s="100" t="s">
        <v>216</v>
      </c>
      <c r="B52" s="102">
        <v>6.7265905089027909</v>
      </c>
      <c r="C52" s="102">
        <v>5.4069853735928293</v>
      </c>
      <c r="D52" s="102">
        <v>8.2140626947091366</v>
      </c>
      <c r="E52" s="102">
        <v>11.258623025074513</v>
      </c>
      <c r="F52" s="102">
        <v>12.17518741364902</v>
      </c>
      <c r="G52" s="102">
        <v>8.8855846932334011</v>
      </c>
      <c r="H52" s="102">
        <v>11.13027381354628</v>
      </c>
      <c r="I52" s="102">
        <v>7.0696672128945348</v>
      </c>
      <c r="J52" s="102">
        <v>8.2765675736284798</v>
      </c>
      <c r="K52" s="102">
        <v>8.3984628148689922</v>
      </c>
      <c r="L52" s="102">
        <v>8.5086848026851634</v>
      </c>
      <c r="M52" s="102">
        <v>7.8194192647619642</v>
      </c>
      <c r="N52" s="102">
        <v>7.6180830329335709</v>
      </c>
      <c r="O52" s="102">
        <v>7.1978089440724586</v>
      </c>
      <c r="P52" s="102">
        <v>8.0546735251786874</v>
      </c>
      <c r="Q52" s="102">
        <v>7.5530188590661655</v>
      </c>
      <c r="R52" s="102">
        <v>7.1446866603747416</v>
      </c>
      <c r="S52" s="102">
        <v>7.0704791425774198</v>
      </c>
      <c r="T52" s="102">
        <v>7.2589630382150734</v>
      </c>
      <c r="U52" s="102">
        <v>7.0279497201352639</v>
      </c>
      <c r="V52" s="102">
        <v>7.4418189640652104</v>
      </c>
      <c r="W52" s="102">
        <v>6.1852450834634496</v>
      </c>
      <c r="DA52" s="131" t="s">
        <v>2962</v>
      </c>
    </row>
    <row r="53" spans="1:105" ht="12" customHeight="1" x14ac:dyDescent="0.25">
      <c r="A53" s="103" t="s">
        <v>52</v>
      </c>
      <c r="B53" s="105">
        <v>13.046875996926437</v>
      </c>
      <c r="C53" s="105">
        <v>10.888364983383374</v>
      </c>
      <c r="D53" s="105">
        <v>13.751279380249976</v>
      </c>
      <c r="E53" s="105">
        <v>13.061819160585761</v>
      </c>
      <c r="F53" s="105">
        <v>12.819894703712881</v>
      </c>
      <c r="G53" s="105">
        <v>11.918027332178077</v>
      </c>
      <c r="H53" s="105">
        <v>14.235119409427291</v>
      </c>
      <c r="I53" s="105">
        <v>12.380760791798103</v>
      </c>
      <c r="J53" s="105">
        <v>14.162631476495704</v>
      </c>
      <c r="K53" s="105">
        <v>15.013074634671629</v>
      </c>
      <c r="L53" s="105">
        <v>15.932681913231816</v>
      </c>
      <c r="M53" s="105">
        <v>14.157931330580888</v>
      </c>
      <c r="N53" s="105">
        <v>14.105081119340761</v>
      </c>
      <c r="O53" s="105">
        <v>13.40378348603168</v>
      </c>
      <c r="P53" s="105">
        <v>13.925092122148131</v>
      </c>
      <c r="Q53" s="105">
        <v>13.32052506692148</v>
      </c>
      <c r="R53" s="105">
        <v>12.948217861220495</v>
      </c>
      <c r="S53" s="105">
        <v>12.772470714572513</v>
      </c>
      <c r="T53" s="105">
        <v>12.88986436578222</v>
      </c>
      <c r="U53" s="105">
        <v>13.622620860044909</v>
      </c>
      <c r="V53" s="105">
        <v>14.282526407908797</v>
      </c>
      <c r="W53" s="105">
        <v>11.030147360562964</v>
      </c>
      <c r="DA53" s="132" t="s">
        <v>2963</v>
      </c>
    </row>
    <row r="54" spans="1:105" ht="12" customHeight="1" x14ac:dyDescent="0.25">
      <c r="A54" s="106" t="s">
        <v>122</v>
      </c>
      <c r="B54" s="102">
        <v>20.506179938737599</v>
      </c>
      <c r="C54" s="102">
        <v>19.697815623038593</v>
      </c>
      <c r="D54" s="102">
        <v>20.841680955335349</v>
      </c>
      <c r="E54" s="102">
        <v>23.209484866051408</v>
      </c>
      <c r="F54" s="102">
        <v>23.97730379739281</v>
      </c>
      <c r="G54" s="102">
        <v>22.068522629313424</v>
      </c>
      <c r="H54" s="102">
        <v>23.492205463235329</v>
      </c>
      <c r="I54" s="102">
        <v>21.892867335860679</v>
      </c>
      <c r="J54" s="102">
        <v>23.382202379574945</v>
      </c>
      <c r="K54" s="102">
        <v>23.155357172625472</v>
      </c>
      <c r="L54" s="102">
        <v>22.1415521435122</v>
      </c>
      <c r="M54" s="102">
        <v>22.453070075516838</v>
      </c>
      <c r="N54" s="102">
        <v>21.6719553717042</v>
      </c>
      <c r="O54" s="102">
        <v>21.507696870500109</v>
      </c>
      <c r="P54" s="102">
        <v>21.531566013191483</v>
      </c>
      <c r="Q54" s="102">
        <v>21.451194030165599</v>
      </c>
      <c r="R54" s="102">
        <v>21.098139998675183</v>
      </c>
      <c r="S54" s="102">
        <v>21.093249460426453</v>
      </c>
      <c r="T54" s="102">
        <v>20.774804748487234</v>
      </c>
      <c r="U54" s="102">
        <v>19.944179082417126</v>
      </c>
      <c r="V54" s="102">
        <v>19.209496088907908</v>
      </c>
      <c r="W54" s="102">
        <v>19.295166473964844</v>
      </c>
      <c r="DA54" s="131" t="s">
        <v>2964</v>
      </c>
    </row>
    <row r="55" spans="1:105" ht="12" customHeight="1" x14ac:dyDescent="0.25">
      <c r="A55" s="107" t="s">
        <v>121</v>
      </c>
      <c r="B55" s="105">
        <v>20.506179938737599</v>
      </c>
      <c r="C55" s="105">
        <v>19.699588157378344</v>
      </c>
      <c r="D55" s="105">
        <v>20.843780903571684</v>
      </c>
      <c r="E55" s="105">
        <v>23.210839441516487</v>
      </c>
      <c r="F55" s="105">
        <v>23.978237018995575</v>
      </c>
      <c r="G55" s="105">
        <v>22.069307772954222</v>
      </c>
      <c r="H55" s="105">
        <v>23.490215050759566</v>
      </c>
      <c r="I55" s="105">
        <v>21.891685685668378</v>
      </c>
      <c r="J55" s="105">
        <v>23.381401610520189</v>
      </c>
      <c r="K55" s="105">
        <v>23.141333201896146</v>
      </c>
      <c r="L55" s="105">
        <v>22.129224968116876</v>
      </c>
      <c r="M55" s="105">
        <v>22.445643738258998</v>
      </c>
      <c r="N55" s="105">
        <v>21.670836401615148</v>
      </c>
      <c r="O55" s="105">
        <v>21.50757253040911</v>
      </c>
      <c r="P55" s="105">
        <v>21.528547794723558</v>
      </c>
      <c r="Q55" s="105">
        <v>21.437311889691149</v>
      </c>
      <c r="R55" s="105">
        <v>21.08491165985069</v>
      </c>
      <c r="S55" s="105">
        <v>21.081596760032284</v>
      </c>
      <c r="T55" s="105">
        <v>20.765584395952651</v>
      </c>
      <c r="U55" s="105">
        <v>19.941470514782182</v>
      </c>
      <c r="V55" s="105">
        <v>19.208741799186612</v>
      </c>
      <c r="W55" s="105">
        <v>19.296707094524201</v>
      </c>
      <c r="DA55" s="132" t="s">
        <v>2965</v>
      </c>
    </row>
    <row r="56" spans="1:105" ht="12" customHeight="1" x14ac:dyDescent="0.25">
      <c r="A56" s="108" t="s">
        <v>53</v>
      </c>
      <c r="B56" s="99">
        <v>6.9729079891267647</v>
      </c>
      <c r="C56" s="99">
        <v>6.5424173481468486</v>
      </c>
      <c r="D56" s="99">
        <v>7.7753419774127046</v>
      </c>
      <c r="E56" s="99">
        <v>10.7382897905626</v>
      </c>
      <c r="F56" s="99">
        <v>11.676258008956701</v>
      </c>
      <c r="G56" s="99">
        <v>9.4202529849118442</v>
      </c>
      <c r="H56" s="99">
        <v>10.298104314742357</v>
      </c>
      <c r="I56" s="99">
        <v>7.9445101091902401</v>
      </c>
      <c r="J56" s="99">
        <v>8.636174268764087</v>
      </c>
      <c r="K56" s="99">
        <v>8.3003993296907197</v>
      </c>
      <c r="L56" s="99">
        <v>7.6765223030786895</v>
      </c>
      <c r="M56" s="99">
        <v>7.9916421119671677</v>
      </c>
      <c r="N56" s="99">
        <v>7.5957707603674312</v>
      </c>
      <c r="O56" s="99">
        <v>7.518761705350161</v>
      </c>
      <c r="P56" s="99">
        <v>7.8852835743095255</v>
      </c>
      <c r="Q56" s="99">
        <v>7.7433858363793107</v>
      </c>
      <c r="R56" s="99">
        <v>7.475635444266195</v>
      </c>
      <c r="S56" s="99">
        <v>7.5114067481881577</v>
      </c>
      <c r="T56" s="99">
        <v>7.4885944639551685</v>
      </c>
      <c r="U56" s="99">
        <v>6.7837342895476187</v>
      </c>
      <c r="V56" s="99">
        <v>6.5602508618665683</v>
      </c>
      <c r="W56" s="99">
        <v>6.9099192627262465</v>
      </c>
      <c r="DA56" s="63" t="s">
        <v>2966</v>
      </c>
    </row>
    <row r="57" spans="1:105" ht="12" customHeight="1" x14ac:dyDescent="0.25">
      <c r="A57" s="108" t="s">
        <v>52</v>
      </c>
      <c r="B57" s="99">
        <v>13.533271949610832</v>
      </c>
      <c r="C57" s="99">
        <v>13.157170809231495</v>
      </c>
      <c r="D57" s="99">
        <v>13.068438926158983</v>
      </c>
      <c r="E57" s="99">
        <v>12.47254965095388</v>
      </c>
      <c r="F57" s="99">
        <v>12.301979010038876</v>
      </c>
      <c r="G57" s="99">
        <v>12.649054788042376</v>
      </c>
      <c r="H57" s="99">
        <v>13.192110736017211</v>
      </c>
      <c r="I57" s="99">
        <v>13.947175576478134</v>
      </c>
      <c r="J57" s="99">
        <v>14.745227341756106</v>
      </c>
      <c r="K57" s="99">
        <v>14.840933872205424</v>
      </c>
      <c r="L57" s="99">
        <v>14.452702665038187</v>
      </c>
      <c r="M57" s="99">
        <v>14.454001626291827</v>
      </c>
      <c r="N57" s="99">
        <v>14.075065641247722</v>
      </c>
      <c r="O57" s="99">
        <v>13.98881082505895</v>
      </c>
      <c r="P57" s="99">
        <v>13.643264220414036</v>
      </c>
      <c r="Q57" s="99">
        <v>13.693926053311834</v>
      </c>
      <c r="R57" s="99">
        <v>13.609276215584497</v>
      </c>
      <c r="S57" s="99">
        <v>13.570190011844126</v>
      </c>
      <c r="T57" s="99">
        <v>13.276989931997486</v>
      </c>
      <c r="U57" s="99">
        <v>13.157736225234565</v>
      </c>
      <c r="V57" s="99">
        <v>12.648490937320044</v>
      </c>
      <c r="W57" s="99">
        <v>12.386787831797955</v>
      </c>
      <c r="DA57" s="63" t="s">
        <v>2967</v>
      </c>
    </row>
    <row r="58" spans="1:105" ht="12" customHeight="1" x14ac:dyDescent="0.25">
      <c r="A58" s="121" t="s">
        <v>54</v>
      </c>
      <c r="B58" s="123">
        <v>7.2157856310833299</v>
      </c>
      <c r="C58" s="123">
        <v>7.9653145453967831</v>
      </c>
      <c r="D58" s="123">
        <v>7.9442004782356674</v>
      </c>
      <c r="E58" s="123">
        <v>9.2795813131978484</v>
      </c>
      <c r="F58" s="123">
        <v>8.4726633689626816</v>
      </c>
      <c r="G58" s="123">
        <v>8.4273507311093603</v>
      </c>
      <c r="H58" s="123">
        <v>7.7956765564599033</v>
      </c>
      <c r="I58" s="123">
        <v>7.5242436902607235</v>
      </c>
      <c r="J58" s="123">
        <v>7.7395489229861072</v>
      </c>
      <c r="K58" s="123">
        <v>6.0289596525167459</v>
      </c>
      <c r="L58" s="123">
        <v>5.4757586564181606</v>
      </c>
      <c r="M58" s="123">
        <v>5.529364356495349</v>
      </c>
      <c r="N58" s="123">
        <v>5.3981396753325894</v>
      </c>
      <c r="O58" s="123">
        <v>5.4051770582796586</v>
      </c>
      <c r="P58" s="123">
        <v>5.4795239023372888</v>
      </c>
      <c r="Q58" s="123">
        <v>5.5422609198777879</v>
      </c>
      <c r="R58" s="123">
        <v>5.5233818004247111</v>
      </c>
      <c r="S58" s="123">
        <v>5.541161817147553</v>
      </c>
      <c r="T58" s="123">
        <v>5.4845793039814437</v>
      </c>
      <c r="U58" s="123">
        <v>5.4309808940940325</v>
      </c>
      <c r="V58" s="123">
        <v>6.9517816138072535</v>
      </c>
      <c r="W58" s="123">
        <v>6.5521586628392141</v>
      </c>
      <c r="DA58" s="130" t="s">
        <v>2968</v>
      </c>
    </row>
    <row r="59" spans="1:105" ht="12" customHeight="1" x14ac:dyDescent="0.25">
      <c r="A59" s="97" t="s">
        <v>50</v>
      </c>
      <c r="B59" s="99">
        <v>7.8018773396252756</v>
      </c>
      <c r="C59" s="99">
        <v>8.107243461305476</v>
      </c>
      <c r="D59" s="99">
        <v>10.272365649795105</v>
      </c>
      <c r="E59" s="99">
        <v>7.9937373364992848</v>
      </c>
      <c r="F59" s="99">
        <v>7.7450543569420436</v>
      </c>
      <c r="G59" s="99">
        <v>9.0473641504550244</v>
      </c>
      <c r="H59" s="99">
        <v>7.7991438125471655</v>
      </c>
      <c r="I59" s="99">
        <v>7.3899434556304806</v>
      </c>
      <c r="J59" s="99">
        <v>6.6684910975473874</v>
      </c>
      <c r="K59" s="99">
        <v>6.4958964257274445</v>
      </c>
      <c r="L59" s="99">
        <v>5.7814505988511193</v>
      </c>
      <c r="M59" s="99">
        <v>5.5187791293948303</v>
      </c>
      <c r="N59" s="99">
        <v>5.4511478325156855</v>
      </c>
      <c r="O59" s="99">
        <v>5.4490842028758086</v>
      </c>
      <c r="P59" s="99">
        <v>5.4932996555268252</v>
      </c>
      <c r="Q59" s="99">
        <v>5.5091342973085409</v>
      </c>
      <c r="R59" s="99">
        <v>5.5217648567863629</v>
      </c>
      <c r="S59" s="99">
        <v>5.5217662916178449</v>
      </c>
      <c r="T59" s="99">
        <v>5.4421370231082244</v>
      </c>
      <c r="U59" s="99">
        <v>5.3250757295446611</v>
      </c>
      <c r="V59" s="99">
        <v>7.1155801275908237</v>
      </c>
      <c r="W59" s="99">
        <v>6.4306650547630353</v>
      </c>
      <c r="DA59" s="63" t="s">
        <v>2969</v>
      </c>
    </row>
    <row r="60" spans="1:105" ht="12" customHeight="1" x14ac:dyDescent="0.25">
      <c r="A60" s="109" t="s">
        <v>120</v>
      </c>
      <c r="B60" s="110">
        <v>6.781663576578592</v>
      </c>
      <c r="C60" s="110">
        <v>7.8630019075036284</v>
      </c>
      <c r="D60" s="110">
        <v>6.3469108108663423</v>
      </c>
      <c r="E60" s="110">
        <v>10.095453781987247</v>
      </c>
      <c r="F60" s="110">
        <v>8.9011928148594439</v>
      </c>
      <c r="G60" s="110">
        <v>8.0714633827676021</v>
      </c>
      <c r="H60" s="110">
        <v>7.7937957094756607</v>
      </c>
      <c r="I60" s="110">
        <v>7.5958742927086842</v>
      </c>
      <c r="J60" s="110">
        <v>8.3324162735018081</v>
      </c>
      <c r="K60" s="110">
        <v>5.7269418960438729</v>
      </c>
      <c r="L60" s="110">
        <v>5.2653760662204689</v>
      </c>
      <c r="M60" s="110">
        <v>5.5370160382505595</v>
      </c>
      <c r="N60" s="110">
        <v>5.3600660751358529</v>
      </c>
      <c r="O60" s="110">
        <v>5.3740367898921964</v>
      </c>
      <c r="P60" s="110">
        <v>5.4700225741501898</v>
      </c>
      <c r="Q60" s="110">
        <v>5.5636951304397373</v>
      </c>
      <c r="R60" s="110">
        <v>5.5243242015414422</v>
      </c>
      <c r="S60" s="110">
        <v>5.5514658934168359</v>
      </c>
      <c r="T60" s="110">
        <v>5.5055313325072808</v>
      </c>
      <c r="U60" s="110">
        <v>5.4799091968611524</v>
      </c>
      <c r="V60" s="110">
        <v>6.8767906213838099</v>
      </c>
      <c r="W60" s="110">
        <v>6.6070935686696828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128.1427518310245</v>
      </c>
      <c r="C62" s="118">
        <f t="shared" si="21"/>
        <v>131.30696447142262</v>
      </c>
      <c r="D62" s="118">
        <f t="shared" si="21"/>
        <v>128.94504687242497</v>
      </c>
      <c r="E62" s="118">
        <f t="shared" si="21"/>
        <v>147.53363543351003</v>
      </c>
      <c r="F62" s="118">
        <f t="shared" si="21"/>
        <v>153.12440516813368</v>
      </c>
      <c r="G62" s="118">
        <f t="shared" si="21"/>
        <v>149.87517802881376</v>
      </c>
      <c r="H62" s="118">
        <f t="shared" si="21"/>
        <v>139.46262662933395</v>
      </c>
      <c r="I62" s="118">
        <f t="shared" si="21"/>
        <v>125.30720329951036</v>
      </c>
      <c r="J62" s="118">
        <f t="shared" si="21"/>
        <v>140.37149530073643</v>
      </c>
      <c r="K62" s="118">
        <f t="shared" si="21"/>
        <v>136.06856682846978</v>
      </c>
      <c r="L62" s="118">
        <f t="shared" si="21"/>
        <v>137.18953904992395</v>
      </c>
      <c r="M62" s="118">
        <f t="shared" si="21"/>
        <v>131.07694152090426</v>
      </c>
      <c r="N62" s="118">
        <f t="shared" si="21"/>
        <v>133.97498131255469</v>
      </c>
      <c r="O62" s="118">
        <f t="shared" si="21"/>
        <v>132.12163555473768</v>
      </c>
      <c r="P62" s="118">
        <f t="shared" si="21"/>
        <v>102.59331148169861</v>
      </c>
      <c r="Q62" s="118">
        <f t="shared" si="21"/>
        <v>119.58146492369352</v>
      </c>
      <c r="R62" s="118">
        <f t="shared" ref="R62:V62" si="22">R63+R66+R68+R77</f>
        <v>125.57210709490992</v>
      </c>
      <c r="S62" s="118">
        <f t="shared" si="22"/>
        <v>126.95773083957337</v>
      </c>
      <c r="T62" s="118">
        <f t="shared" si="22"/>
        <v>116.74287436308227</v>
      </c>
      <c r="U62" s="118">
        <f t="shared" si="22"/>
        <v>113.55036006858049</v>
      </c>
      <c r="V62" s="118">
        <f t="shared" si="22"/>
        <v>114.78578537930764</v>
      </c>
      <c r="W62" s="118">
        <f t="shared" ref="W62" si="23">W63+W66+W68+W77</f>
        <v>125.93066437591207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99.664198365728637</v>
      </c>
      <c r="C63" s="123">
        <f t="shared" si="24"/>
        <v>104.27333081304381</v>
      </c>
      <c r="D63" s="123">
        <f t="shared" si="24"/>
        <v>100.1169741077501</v>
      </c>
      <c r="E63" s="123">
        <f t="shared" si="24"/>
        <v>114.05903441807033</v>
      </c>
      <c r="F63" s="123">
        <f t="shared" si="24"/>
        <v>118.15946338429285</v>
      </c>
      <c r="G63" s="123">
        <f t="shared" si="24"/>
        <v>118.73624474857303</v>
      </c>
      <c r="H63" s="123">
        <f t="shared" si="24"/>
        <v>106.66214125673682</v>
      </c>
      <c r="I63" s="123">
        <f t="shared" si="24"/>
        <v>96.914117298127948</v>
      </c>
      <c r="J63" s="123">
        <f t="shared" si="24"/>
        <v>108.55379530242368</v>
      </c>
      <c r="K63" s="123">
        <f t="shared" si="24"/>
        <v>105.23562476513703</v>
      </c>
      <c r="L63" s="123">
        <f t="shared" si="24"/>
        <v>107.49265099719443</v>
      </c>
      <c r="M63" s="123">
        <f t="shared" si="24"/>
        <v>101.46311292784071</v>
      </c>
      <c r="N63" s="123">
        <f t="shared" si="24"/>
        <v>102.46280699584079</v>
      </c>
      <c r="O63" s="123">
        <f t="shared" si="24"/>
        <v>101.2821235212275</v>
      </c>
      <c r="P63" s="123">
        <f t="shared" si="24"/>
        <v>76.175544778207382</v>
      </c>
      <c r="Q63" s="123">
        <f t="shared" si="24"/>
        <v>89.893328428889689</v>
      </c>
      <c r="R63" s="123">
        <f t="shared" ref="R63:V63" si="25">SUM(R64:R65)</f>
        <v>96.489606331364456</v>
      </c>
      <c r="S63" s="123">
        <f t="shared" si="25"/>
        <v>95.804360171526127</v>
      </c>
      <c r="T63" s="123">
        <f t="shared" si="25"/>
        <v>87.216268873012126</v>
      </c>
      <c r="U63" s="123">
        <f t="shared" si="25"/>
        <v>83.808235070434819</v>
      </c>
      <c r="V63" s="123">
        <f t="shared" si="25"/>
        <v>85.71737295467419</v>
      </c>
      <c r="W63" s="123">
        <f t="shared" ref="W63" si="26">SUM(W64:W65)</f>
        <v>94.968930588813791</v>
      </c>
      <c r="DA63" s="130" t="s">
        <v>2972</v>
      </c>
    </row>
    <row r="64" spans="1:105" ht="12" customHeight="1" x14ac:dyDescent="0.25">
      <c r="A64" s="97" t="s">
        <v>217</v>
      </c>
      <c r="B64" s="99">
        <v>97.247521136901</v>
      </c>
      <c r="C64" s="99">
        <v>101.81321775220702</v>
      </c>
      <c r="D64" s="99">
        <v>97.784012189396179</v>
      </c>
      <c r="E64" s="99">
        <v>111.41739727019485</v>
      </c>
      <c r="F64" s="99">
        <v>115.44998037409349</v>
      </c>
      <c r="G64" s="99">
        <v>116.11397186006346</v>
      </c>
      <c r="H64" s="99">
        <v>104.32309341571028</v>
      </c>
      <c r="I64" s="99">
        <v>94.858422506856897</v>
      </c>
      <c r="J64" s="99">
        <v>106.24811174063976</v>
      </c>
      <c r="K64" s="99">
        <v>103.02010390310426</v>
      </c>
      <c r="L64" s="99">
        <v>105.2568556505999</v>
      </c>
      <c r="M64" s="99">
        <v>99.377965814551359</v>
      </c>
      <c r="N64" s="99">
        <v>100.38561550360087</v>
      </c>
      <c r="O64" s="99">
        <v>99.249432991852586</v>
      </c>
      <c r="P64" s="99">
        <v>74.66790932042268</v>
      </c>
      <c r="Q64" s="99">
        <v>88.119464397239938</v>
      </c>
      <c r="R64" s="99">
        <v>94.597024185704555</v>
      </c>
      <c r="S64" s="99">
        <v>93.938799360419281</v>
      </c>
      <c r="T64" s="99">
        <v>85.534365908512811</v>
      </c>
      <c r="U64" s="99">
        <v>82.205094286539847</v>
      </c>
      <c r="V64" s="99">
        <v>84.084459953956014</v>
      </c>
      <c r="W64" s="99">
        <v>93.156374917114661</v>
      </c>
      <c r="DA64" s="63" t="s">
        <v>2973</v>
      </c>
    </row>
    <row r="65" spans="1:105" ht="12" customHeight="1" x14ac:dyDescent="0.25">
      <c r="A65" s="97" t="s">
        <v>53</v>
      </c>
      <c r="B65" s="99">
        <v>2.416677228827643</v>
      </c>
      <c r="C65" s="99">
        <v>2.4601130608367896</v>
      </c>
      <c r="D65" s="99">
        <v>2.3329619183539116</v>
      </c>
      <c r="E65" s="99">
        <v>2.6416371478754694</v>
      </c>
      <c r="F65" s="99">
        <v>2.7094830101993654</v>
      </c>
      <c r="G65" s="99">
        <v>2.6222728885095732</v>
      </c>
      <c r="H65" s="99">
        <v>2.3390478410265354</v>
      </c>
      <c r="I65" s="99">
        <v>2.055694791271045</v>
      </c>
      <c r="J65" s="99">
        <v>2.3056835617839169</v>
      </c>
      <c r="K65" s="99">
        <v>2.2155208620327755</v>
      </c>
      <c r="L65" s="99">
        <v>2.2357953465945304</v>
      </c>
      <c r="M65" s="99">
        <v>2.0851471132893451</v>
      </c>
      <c r="N65" s="99">
        <v>2.0771914922399199</v>
      </c>
      <c r="O65" s="99">
        <v>2.0326905293749116</v>
      </c>
      <c r="P65" s="99">
        <v>1.5076354577847064</v>
      </c>
      <c r="Q65" s="99">
        <v>1.7738640316497476</v>
      </c>
      <c r="R65" s="99">
        <v>1.8925821456598979</v>
      </c>
      <c r="S65" s="99">
        <v>1.8655608111068473</v>
      </c>
      <c r="T65" s="99">
        <v>1.68190296449931</v>
      </c>
      <c r="U65" s="99">
        <v>1.6031407838949774</v>
      </c>
      <c r="V65" s="99">
        <v>1.6329130007181691</v>
      </c>
      <c r="W65" s="99">
        <v>1.8125556716991356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0.1776891207766931</v>
      </c>
      <c r="C66" s="123">
        <f t="shared" si="27"/>
        <v>0.23083595769479096</v>
      </c>
      <c r="D66" s="123">
        <f t="shared" si="27"/>
        <v>0.31580121143806372</v>
      </c>
      <c r="E66" s="123">
        <f t="shared" si="27"/>
        <v>0.82671595063493652</v>
      </c>
      <c r="F66" s="123">
        <f t="shared" si="27"/>
        <v>0.53732242566813959</v>
      </c>
      <c r="G66" s="123">
        <f t="shared" si="27"/>
        <v>0.71612660184717081</v>
      </c>
      <c r="H66" s="123">
        <f t="shared" si="27"/>
        <v>1.050911978798919</v>
      </c>
      <c r="I66" s="123">
        <f t="shared" si="27"/>
        <v>1.0936023188352602</v>
      </c>
      <c r="J66" s="123">
        <f t="shared" si="27"/>
        <v>1.182558891011801</v>
      </c>
      <c r="K66" s="123">
        <f t="shared" si="27"/>
        <v>1.2812353144598421</v>
      </c>
      <c r="L66" s="123">
        <f t="shared" si="27"/>
        <v>1.6018786199262909</v>
      </c>
      <c r="M66" s="123">
        <f t="shared" si="27"/>
        <v>1.7001351670121403</v>
      </c>
      <c r="N66" s="123">
        <f t="shared" si="27"/>
        <v>3.0084261359329001</v>
      </c>
      <c r="O66" s="123">
        <f t="shared" si="27"/>
        <v>2.9586527948252308</v>
      </c>
      <c r="P66" s="123">
        <f t="shared" si="27"/>
        <v>1.1721337028421597</v>
      </c>
      <c r="Q66" s="123">
        <f t="shared" si="27"/>
        <v>3.5546015263972297</v>
      </c>
      <c r="R66" s="123">
        <f t="shared" si="27"/>
        <v>2.208222452133799</v>
      </c>
      <c r="S66" s="123">
        <f t="shared" si="27"/>
        <v>3.9404989160901374</v>
      </c>
      <c r="T66" s="123">
        <f t="shared" si="27"/>
        <v>3.1116268266850127</v>
      </c>
      <c r="U66" s="123">
        <f t="shared" si="27"/>
        <v>4.1966169626339314</v>
      </c>
      <c r="V66" s="123">
        <f t="shared" si="27"/>
        <v>3.0770785217343621</v>
      </c>
      <c r="W66" s="123">
        <f t="shared" si="27"/>
        <v>5.2566107048292761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0.1776891207766931</v>
      </c>
      <c r="C67" s="99">
        <f>RES_hhdet_tesh!C67/RES_summary!C$19</f>
        <v>0.23083595769479096</v>
      </c>
      <c r="D67" s="99">
        <f>RES_hhdet_tesh!D67/RES_summary!D$19</f>
        <v>0.31580121143806372</v>
      </c>
      <c r="E67" s="99">
        <f>RES_hhdet_tesh!E67/RES_summary!E$19</f>
        <v>0.82671595063493652</v>
      </c>
      <c r="F67" s="99">
        <f>RES_hhdet_tesh!F67/RES_summary!F$19</f>
        <v>0.53732242566813959</v>
      </c>
      <c r="G67" s="99">
        <f>RES_hhdet_tesh!G67/RES_summary!G$19</f>
        <v>0.71612660184717081</v>
      </c>
      <c r="H67" s="99">
        <f>RES_hhdet_tesh!H67/RES_summary!H$19</f>
        <v>1.050911978798919</v>
      </c>
      <c r="I67" s="99">
        <f>RES_hhdet_tesh!I67/RES_summary!I$19</f>
        <v>1.0936023188352602</v>
      </c>
      <c r="J67" s="99">
        <f>RES_hhdet_tesh!J67/RES_summary!J$19</f>
        <v>1.182558891011801</v>
      </c>
      <c r="K67" s="99">
        <f>RES_hhdet_tesh!K67/RES_summary!K$19</f>
        <v>1.2812353144598421</v>
      </c>
      <c r="L67" s="99">
        <f>RES_hhdet_tesh!L67/RES_summary!L$19</f>
        <v>1.6018786199262909</v>
      </c>
      <c r="M67" s="99">
        <f>RES_hhdet_tesh!M67/RES_summary!M$19</f>
        <v>1.7001351670121403</v>
      </c>
      <c r="N67" s="99">
        <f>RES_hhdet_tesh!N67/RES_summary!N$19</f>
        <v>3.0084261359329001</v>
      </c>
      <c r="O67" s="99">
        <f>RES_hhdet_tesh!O67/RES_summary!O$19</f>
        <v>2.9586527948252308</v>
      </c>
      <c r="P67" s="99">
        <f>RES_hhdet_tesh!P67/RES_summary!P$19</f>
        <v>1.1721337028421597</v>
      </c>
      <c r="Q67" s="99">
        <f>RES_hhdet_tesh!Q67/RES_summary!Q$19</f>
        <v>3.5546015263972297</v>
      </c>
      <c r="R67" s="99">
        <f>RES_hhdet_tesh!R67/RES_summary!R$19</f>
        <v>2.208222452133799</v>
      </c>
      <c r="S67" s="99">
        <f>RES_hhdet_tesh!S67/RES_summary!S$19</f>
        <v>3.9404989160901374</v>
      </c>
      <c r="T67" s="99">
        <f>RES_hhdet_tesh!T67/RES_summary!T$19</f>
        <v>3.1116268266850127</v>
      </c>
      <c r="U67" s="99">
        <f>RES_hhdet_tesh!U67/RES_summary!U$19</f>
        <v>4.1966169626339314</v>
      </c>
      <c r="V67" s="99">
        <f>RES_hhdet_tesh!V67/RES_summary!V$19</f>
        <v>3.0770785217343621</v>
      </c>
      <c r="W67" s="99">
        <f>RES_hhdet_tesh!W67/RES_summary!W$19</f>
        <v>5.2566107048292761</v>
      </c>
      <c r="DA67" s="63" t="s">
        <v>2976</v>
      </c>
    </row>
    <row r="68" spans="1:105" ht="12" customHeight="1" x14ac:dyDescent="0.25">
      <c r="A68" s="121" t="s">
        <v>55</v>
      </c>
      <c r="B68" s="123">
        <v>20.978536758072615</v>
      </c>
      <c r="C68" s="123">
        <v>19.044640793278994</v>
      </c>
      <c r="D68" s="123">
        <v>20.817581105397959</v>
      </c>
      <c r="E68" s="123">
        <v>23.285189655775252</v>
      </c>
      <c r="F68" s="123">
        <v>25.424398734067143</v>
      </c>
      <c r="G68" s="123">
        <v>21.979180524997833</v>
      </c>
      <c r="H68" s="123">
        <v>23.885497110679399</v>
      </c>
      <c r="I68" s="123">
        <v>20.261547783848552</v>
      </c>
      <c r="J68" s="123">
        <v>22.918308219322387</v>
      </c>
      <c r="K68" s="123">
        <v>23.424420514265488</v>
      </c>
      <c r="L68" s="123">
        <v>22.577165518533945</v>
      </c>
      <c r="M68" s="123">
        <v>22.417158924514879</v>
      </c>
      <c r="N68" s="123">
        <v>22.835572320227744</v>
      </c>
      <c r="O68" s="123">
        <v>22.303015558793806</v>
      </c>
      <c r="P68" s="123">
        <v>20.024766392450438</v>
      </c>
      <c r="Q68" s="123">
        <v>20.529085017871605</v>
      </c>
      <c r="R68" s="123">
        <v>21.291420612779554</v>
      </c>
      <c r="S68" s="123">
        <v>21.680276367854702</v>
      </c>
      <c r="T68" s="123">
        <v>20.956022935651024</v>
      </c>
      <c r="U68" s="123">
        <v>20.17577135144116</v>
      </c>
      <c r="V68" s="123">
        <v>18.942131462220193</v>
      </c>
      <c r="W68" s="123">
        <v>19.223685105229698</v>
      </c>
      <c r="DA68" s="130" t="s">
        <v>2977</v>
      </c>
    </row>
    <row r="69" spans="1:105" ht="12" customHeight="1" x14ac:dyDescent="0.25">
      <c r="A69" s="97" t="s">
        <v>134</v>
      </c>
      <c r="B69" s="99">
        <v>20.996780157561787</v>
      </c>
      <c r="C69" s="99">
        <v>19.019333502321082</v>
      </c>
      <c r="D69" s="99">
        <v>20.816797499256616</v>
      </c>
      <c r="E69" s="99">
        <v>23.288061054072436</v>
      </c>
      <c r="F69" s="99">
        <v>25.476544484064885</v>
      </c>
      <c r="G69" s="99">
        <v>21.976589176997965</v>
      </c>
      <c r="H69" s="99">
        <v>23.901066828584682</v>
      </c>
      <c r="I69" s="99">
        <v>20.203405327993131</v>
      </c>
      <c r="J69" s="99">
        <v>22.903386250376702</v>
      </c>
      <c r="K69" s="99">
        <v>23.437234501635594</v>
      </c>
      <c r="L69" s="99">
        <v>22.595619990549068</v>
      </c>
      <c r="M69" s="99">
        <v>22.418360990103817</v>
      </c>
      <c r="N69" s="99">
        <v>22.877727501600596</v>
      </c>
      <c r="O69" s="99">
        <v>22.334720623579909</v>
      </c>
      <c r="P69" s="99">
        <v>19.968960391428478</v>
      </c>
      <c r="Q69" s="99">
        <v>20.498487617081249</v>
      </c>
      <c r="R69" s="99">
        <v>21.315514209667509</v>
      </c>
      <c r="S69" s="99">
        <v>21.724328365587663</v>
      </c>
      <c r="T69" s="99">
        <v>20.978317005599514</v>
      </c>
      <c r="U69" s="99">
        <v>20.200309847871289</v>
      </c>
      <c r="V69" s="99">
        <v>18.935856107541348</v>
      </c>
      <c r="W69" s="99">
        <v>19.229335098358316</v>
      </c>
      <c r="DA69" s="63" t="s">
        <v>2978</v>
      </c>
    </row>
    <row r="70" spans="1:105" ht="12" customHeight="1" x14ac:dyDescent="0.25">
      <c r="A70" s="97" t="s">
        <v>133</v>
      </c>
      <c r="B70" s="99">
        <v>20.996780157561787</v>
      </c>
      <c r="C70" s="99">
        <v>19.019395994717989</v>
      </c>
      <c r="D70" s="99">
        <v>20.816535008065429</v>
      </c>
      <c r="E70" s="99">
        <v>23.287697015984211</v>
      </c>
      <c r="F70" s="99">
        <v>25.475245078351378</v>
      </c>
      <c r="G70" s="99">
        <v>21.976321513737936</v>
      </c>
      <c r="H70" s="99">
        <v>23.90143083474106</v>
      </c>
      <c r="I70" s="99">
        <v>20.205784391491477</v>
      </c>
      <c r="J70" s="99">
        <v>22.902568412281013</v>
      </c>
      <c r="K70" s="99">
        <v>23.423349366299362</v>
      </c>
      <c r="L70" s="99">
        <v>22.581226717940549</v>
      </c>
      <c r="M70" s="99">
        <v>22.403663151212335</v>
      </c>
      <c r="N70" s="99">
        <v>22.859293688959085</v>
      </c>
      <c r="O70" s="99">
        <v>22.318821951070031</v>
      </c>
      <c r="P70" s="99">
        <v>19.959268247444594</v>
      </c>
      <c r="Q70" s="99">
        <v>20.504179100783237</v>
      </c>
      <c r="R70" s="99">
        <v>21.320810808735104</v>
      </c>
      <c r="S70" s="99">
        <v>21.733431180645429</v>
      </c>
      <c r="T70" s="99">
        <v>20.991829805727537</v>
      </c>
      <c r="U70" s="99">
        <v>20.220815002817364</v>
      </c>
      <c r="V70" s="99">
        <v>18.961824859555019</v>
      </c>
      <c r="W70" s="99">
        <v>19.257019117700093</v>
      </c>
      <c r="DA70" s="63" t="s">
        <v>2979</v>
      </c>
    </row>
    <row r="71" spans="1:105" ht="12" customHeight="1" x14ac:dyDescent="0.25">
      <c r="A71" s="100" t="s">
        <v>217</v>
      </c>
      <c r="B71" s="102">
        <v>7.149858102633349</v>
      </c>
      <c r="C71" s="102">
        <v>6.3223888539022468</v>
      </c>
      <c r="D71" s="102">
        <v>7.7788150078320477</v>
      </c>
      <c r="E71" s="102">
        <v>10.776080960278341</v>
      </c>
      <c r="F71" s="102">
        <v>12.410083183092231</v>
      </c>
      <c r="G71" s="102">
        <v>9.3833665457640318</v>
      </c>
      <c r="H71" s="102">
        <v>10.482038640692149</v>
      </c>
      <c r="I71" s="102">
        <v>7.3305530501892155</v>
      </c>
      <c r="J71" s="102">
        <v>8.4490991580068329</v>
      </c>
      <c r="K71" s="102">
        <v>8.3995295366214027</v>
      </c>
      <c r="L71" s="102">
        <v>7.8424136425666511</v>
      </c>
      <c r="M71" s="102">
        <v>7.974293553164669</v>
      </c>
      <c r="N71" s="102">
        <v>8.0320566925110111</v>
      </c>
      <c r="O71" s="102">
        <v>7.8191579337174737</v>
      </c>
      <c r="P71" s="102">
        <v>7.3096143028831744</v>
      </c>
      <c r="Q71" s="102">
        <v>7.4033210553771607</v>
      </c>
      <c r="R71" s="102">
        <v>7.5662387416784833</v>
      </c>
      <c r="S71" s="102">
        <v>7.7476958420023188</v>
      </c>
      <c r="T71" s="102">
        <v>7.5676986878972574</v>
      </c>
      <c r="U71" s="102">
        <v>6.878794852155341</v>
      </c>
      <c r="V71" s="102">
        <v>6.4746695304162394</v>
      </c>
      <c r="W71" s="102">
        <v>6.8983355216167865</v>
      </c>
      <c r="DA71" s="131" t="s">
        <v>2980</v>
      </c>
    </row>
    <row r="72" spans="1:105" ht="12" customHeight="1" x14ac:dyDescent="0.25">
      <c r="A72" s="103" t="s">
        <v>52</v>
      </c>
      <c r="B72" s="105">
        <v>13.846922054928434</v>
      </c>
      <c r="C72" s="105">
        <v>12.697007140815741</v>
      </c>
      <c r="D72" s="105">
        <v>13.03772000023338</v>
      </c>
      <c r="E72" s="105">
        <v>12.511616055705872</v>
      </c>
      <c r="F72" s="105">
        <v>13.065161895259145</v>
      </c>
      <c r="G72" s="105">
        <v>12.592954967973904</v>
      </c>
      <c r="H72" s="105">
        <v>13.419392194048909</v>
      </c>
      <c r="I72" s="105">
        <v>12.875231341302262</v>
      </c>
      <c r="J72" s="105">
        <v>14.453469254274184</v>
      </c>
      <c r="K72" s="105">
        <v>15.023819829677958</v>
      </c>
      <c r="L72" s="105">
        <v>14.738813075373896</v>
      </c>
      <c r="M72" s="105">
        <v>14.429369598047669</v>
      </c>
      <c r="N72" s="105">
        <v>14.827236996448075</v>
      </c>
      <c r="O72" s="105">
        <v>14.499664017352559</v>
      </c>
      <c r="P72" s="105">
        <v>12.649653944561424</v>
      </c>
      <c r="Q72" s="105">
        <v>13.100858045406076</v>
      </c>
      <c r="R72" s="105">
        <v>13.754572067056619</v>
      </c>
      <c r="S72" s="105">
        <v>13.985735338643112</v>
      </c>
      <c r="T72" s="105">
        <v>13.424131117830282</v>
      </c>
      <c r="U72" s="105">
        <v>13.342020150662023</v>
      </c>
      <c r="V72" s="105">
        <v>12.487155329138782</v>
      </c>
      <c r="W72" s="105">
        <v>12.358683596083308</v>
      </c>
      <c r="DA72" s="132" t="s">
        <v>2981</v>
      </c>
    </row>
    <row r="73" spans="1:105" ht="12" customHeight="1" x14ac:dyDescent="0.25">
      <c r="A73" s="106" t="s">
        <v>122</v>
      </c>
      <c r="B73" s="102">
        <v>20.506179938737596</v>
      </c>
      <c r="C73" s="102">
        <v>19.697266029444513</v>
      </c>
      <c r="D73" s="102">
        <v>20.838167827443488</v>
      </c>
      <c r="E73" s="102">
        <v>23.20547499145648</v>
      </c>
      <c r="F73" s="102">
        <v>23.970321632301726</v>
      </c>
      <c r="G73" s="102">
        <v>22.051137812061771</v>
      </c>
      <c r="H73" s="102">
        <v>23.452870245714145</v>
      </c>
      <c r="I73" s="102">
        <v>21.841128678447497</v>
      </c>
      <c r="J73" s="102">
        <v>23.318879632502863</v>
      </c>
      <c r="K73" s="102">
        <v>23.086817288518724</v>
      </c>
      <c r="L73" s="102">
        <v>22.078373512572718</v>
      </c>
      <c r="M73" s="102">
        <v>22.387087133310366</v>
      </c>
      <c r="N73" s="102">
        <v>21.607596148269046</v>
      </c>
      <c r="O73" s="102">
        <v>21.439854935965133</v>
      </c>
      <c r="P73" s="102">
        <v>21.368303661426847</v>
      </c>
      <c r="Q73" s="102">
        <v>21.193946307550128</v>
      </c>
      <c r="R73" s="102">
        <v>20.787347924394489</v>
      </c>
      <c r="S73" s="102">
        <v>20.818637776342854</v>
      </c>
      <c r="T73" s="102">
        <v>20.556579924632491</v>
      </c>
      <c r="U73" s="102">
        <v>19.768199514063646</v>
      </c>
      <c r="V73" s="102">
        <v>19.040940962903278</v>
      </c>
      <c r="W73" s="102">
        <v>19.12527818538404</v>
      </c>
      <c r="DA73" s="131" t="s">
        <v>2982</v>
      </c>
    </row>
    <row r="74" spans="1:105" ht="12" customHeight="1" x14ac:dyDescent="0.25">
      <c r="A74" s="107" t="s">
        <v>121</v>
      </c>
      <c r="B74" s="105">
        <v>20.506179938737599</v>
      </c>
      <c r="C74" s="105">
        <v>19.698984679214327</v>
      </c>
      <c r="D74" s="105">
        <v>20.8402014835134</v>
      </c>
      <c r="E74" s="105">
        <v>23.207189217313541</v>
      </c>
      <c r="F74" s="105">
        <v>23.971862348675089</v>
      </c>
      <c r="G74" s="105">
        <v>22.052889820880658</v>
      </c>
      <c r="H74" s="105">
        <v>23.455136583507887</v>
      </c>
      <c r="I74" s="105">
        <v>21.841497716520475</v>
      </c>
      <c r="J74" s="105">
        <v>23.319388076543035</v>
      </c>
      <c r="K74" s="105">
        <v>23.073440295647387</v>
      </c>
      <c r="L74" s="105">
        <v>22.06834669860427</v>
      </c>
      <c r="M74" s="105">
        <v>22.379152507703179</v>
      </c>
      <c r="N74" s="105">
        <v>21.603604782257438</v>
      </c>
      <c r="O74" s="105">
        <v>21.436179514357814</v>
      </c>
      <c r="P74" s="105">
        <v>21.369777516994848</v>
      </c>
      <c r="Q74" s="105">
        <v>21.204328774948358</v>
      </c>
      <c r="R74" s="105">
        <v>20.794161373369011</v>
      </c>
      <c r="S74" s="105">
        <v>20.822132566759482</v>
      </c>
      <c r="T74" s="105">
        <v>20.559309259864868</v>
      </c>
      <c r="U74" s="105">
        <v>19.770598532723831</v>
      </c>
      <c r="V74" s="105">
        <v>19.044867119287762</v>
      </c>
      <c r="W74" s="105">
        <v>19.130911538679168</v>
      </c>
      <c r="DA74" s="132" t="s">
        <v>2983</v>
      </c>
    </row>
    <row r="75" spans="1:105" ht="12" customHeight="1" x14ac:dyDescent="0.25">
      <c r="A75" s="108" t="s">
        <v>53</v>
      </c>
      <c r="B75" s="99">
        <v>6.9729079891267647</v>
      </c>
      <c r="C75" s="99">
        <v>6.5422169274082043</v>
      </c>
      <c r="D75" s="99">
        <v>7.7740067486860731</v>
      </c>
      <c r="E75" s="99">
        <v>10.7366010465863</v>
      </c>
      <c r="F75" s="99">
        <v>11.673153848491314</v>
      </c>
      <c r="G75" s="99">
        <v>9.4132450051592311</v>
      </c>
      <c r="H75" s="99">
        <v>10.282725923604662</v>
      </c>
      <c r="I75" s="99">
        <v>7.926296855355873</v>
      </c>
      <c r="J75" s="99">
        <v>8.6132688974193812</v>
      </c>
      <c r="K75" s="99">
        <v>8.2760473086294724</v>
      </c>
      <c r="L75" s="99">
        <v>7.6554039225497883</v>
      </c>
      <c r="M75" s="99">
        <v>7.9679682924776127</v>
      </c>
      <c r="N75" s="99">
        <v>7.5722056353752309</v>
      </c>
      <c r="O75" s="99">
        <v>7.4938036551398461</v>
      </c>
      <c r="P75" s="99">
        <v>7.8271306196838752</v>
      </c>
      <c r="Q75" s="99">
        <v>7.659229848907664</v>
      </c>
      <c r="R75" s="99">
        <v>7.3725502057734982</v>
      </c>
      <c r="S75" s="99">
        <v>7.4189592398496362</v>
      </c>
      <c r="T75" s="99">
        <v>7.4142064374636103</v>
      </c>
      <c r="U75" s="99">
        <v>6.7256066743873912</v>
      </c>
      <c r="V75" s="99">
        <v>6.5042836870623351</v>
      </c>
      <c r="W75" s="99">
        <v>6.8505498636160178</v>
      </c>
      <c r="DA75" s="63" t="s">
        <v>2984</v>
      </c>
    </row>
    <row r="76" spans="1:105" ht="12" customHeight="1" x14ac:dyDescent="0.25">
      <c r="A76" s="108" t="s">
        <v>52</v>
      </c>
      <c r="B76" s="99">
        <v>13.533271949610832</v>
      </c>
      <c r="C76" s="99">
        <v>13.156767751806123</v>
      </c>
      <c r="D76" s="99">
        <v>13.066194734827322</v>
      </c>
      <c r="E76" s="99">
        <v>12.47058817072724</v>
      </c>
      <c r="F76" s="99">
        <v>12.298708500183773</v>
      </c>
      <c r="G76" s="99">
        <v>12.639644815721427</v>
      </c>
      <c r="H76" s="99">
        <v>13.172410659903223</v>
      </c>
      <c r="I76" s="99">
        <v>13.9152008611646</v>
      </c>
      <c r="J76" s="99">
        <v>14.706119179123652</v>
      </c>
      <c r="K76" s="99">
        <v>14.797392987017915</v>
      </c>
      <c r="L76" s="99">
        <v>14.412942776054482</v>
      </c>
      <c r="M76" s="99">
        <v>14.411184215225562</v>
      </c>
      <c r="N76" s="99">
        <v>14.031399146882205</v>
      </c>
      <c r="O76" s="99">
        <v>13.94237585921797</v>
      </c>
      <c r="P76" s="99">
        <v>13.542646897310972</v>
      </c>
      <c r="Q76" s="99">
        <v>13.545098926040696</v>
      </c>
      <c r="R76" s="99">
        <v>13.421611167595513</v>
      </c>
      <c r="S76" s="99">
        <v>13.403173326909853</v>
      </c>
      <c r="T76" s="99">
        <v>13.145102822401254</v>
      </c>
      <c r="U76" s="99">
        <v>13.044991858336443</v>
      </c>
      <c r="V76" s="99">
        <v>12.540583432225425</v>
      </c>
      <c r="W76" s="99">
        <v>12.280361675063148</v>
      </c>
      <c r="DA76" s="63" t="s">
        <v>2985</v>
      </c>
    </row>
    <row r="77" spans="1:105" ht="12" customHeight="1" x14ac:dyDescent="0.25">
      <c r="A77" s="121" t="s">
        <v>54</v>
      </c>
      <c r="B77" s="123">
        <v>7.3223275864465505</v>
      </c>
      <c r="C77" s="123">
        <v>7.7581569074050023</v>
      </c>
      <c r="D77" s="123">
        <v>7.694690447838858</v>
      </c>
      <c r="E77" s="123">
        <v>9.3626954090295129</v>
      </c>
      <c r="F77" s="123">
        <v>9.0032206241055537</v>
      </c>
      <c r="G77" s="123">
        <v>8.4436261533957513</v>
      </c>
      <c r="H77" s="123">
        <v>7.8640762831188109</v>
      </c>
      <c r="I77" s="123">
        <v>7.0379358986985938</v>
      </c>
      <c r="J77" s="123">
        <v>7.7168328879785753</v>
      </c>
      <c r="K77" s="123">
        <v>6.127286234607431</v>
      </c>
      <c r="L77" s="123">
        <v>5.5178439142692826</v>
      </c>
      <c r="M77" s="123">
        <v>5.4965345015365337</v>
      </c>
      <c r="N77" s="123">
        <v>5.6681758605532497</v>
      </c>
      <c r="O77" s="123">
        <v>5.577843679891151</v>
      </c>
      <c r="P77" s="123">
        <v>5.2208666081986319</v>
      </c>
      <c r="Q77" s="123">
        <v>5.6044499505349794</v>
      </c>
      <c r="R77" s="123">
        <v>5.5828576986321101</v>
      </c>
      <c r="S77" s="123">
        <v>5.5325953841024074</v>
      </c>
      <c r="T77" s="123">
        <v>5.4589557277341081</v>
      </c>
      <c r="U77" s="123">
        <v>5.3697366840705874</v>
      </c>
      <c r="V77" s="123">
        <v>7.049202440678898</v>
      </c>
      <c r="W77" s="123">
        <v>6.4814379770393131</v>
      </c>
      <c r="DA77" s="130" t="s">
        <v>2986</v>
      </c>
    </row>
    <row r="78" spans="1:105" ht="12" customHeight="1" x14ac:dyDescent="0.25">
      <c r="A78" s="97" t="s">
        <v>192</v>
      </c>
      <c r="B78" s="99">
        <v>7.3435594223776857</v>
      </c>
      <c r="C78" s="99">
        <v>7.7540965579185022</v>
      </c>
      <c r="D78" s="99">
        <v>7.7382826007395886</v>
      </c>
      <c r="E78" s="99">
        <v>9.3421705360686378</v>
      </c>
      <c r="F78" s="99">
        <v>9.0058713627532114</v>
      </c>
      <c r="G78" s="99">
        <v>8.4532072208177045</v>
      </c>
      <c r="H78" s="99">
        <v>7.8659405018986259</v>
      </c>
      <c r="I78" s="99">
        <v>7.0218905874699207</v>
      </c>
      <c r="J78" s="99">
        <v>7.698117032367044</v>
      </c>
      <c r="K78" s="99">
        <v>6.1399971037742196</v>
      </c>
      <c r="L78" s="99">
        <v>5.5259225414947579</v>
      </c>
      <c r="M78" s="99">
        <v>5.4952280133417934</v>
      </c>
      <c r="N78" s="99">
        <v>5.6783120726782306</v>
      </c>
      <c r="O78" s="99">
        <v>5.5858470823846043</v>
      </c>
      <c r="P78" s="99">
        <v>5.204641937238538</v>
      </c>
      <c r="Q78" s="99">
        <v>5.6092764762756877</v>
      </c>
      <c r="R78" s="99">
        <v>5.5953870723902686</v>
      </c>
      <c r="S78" s="99">
        <v>5.5266486412452229</v>
      </c>
      <c r="T78" s="99">
        <v>5.4413135382799185</v>
      </c>
      <c r="U78" s="99">
        <v>5.3251758655624775</v>
      </c>
      <c r="V78" s="99">
        <v>7.1154375093310289</v>
      </c>
      <c r="W78" s="99">
        <v>6.4332451735464709</v>
      </c>
      <c r="DA78" s="63" t="s">
        <v>2987</v>
      </c>
    </row>
    <row r="79" spans="1:105" ht="12" customHeight="1" x14ac:dyDescent="0.25">
      <c r="A79" s="109" t="s">
        <v>120</v>
      </c>
      <c r="B79" s="110">
        <v>6.7816635765785902</v>
      </c>
      <c r="C79" s="110">
        <v>7.8630019075036284</v>
      </c>
      <c r="D79" s="110">
        <v>6.3469108108663423</v>
      </c>
      <c r="E79" s="110">
        <v>10.095453781987249</v>
      </c>
      <c r="F79" s="110">
        <v>8.9011928148594475</v>
      </c>
      <c r="G79" s="110">
        <v>8.0714633827676039</v>
      </c>
      <c r="H79" s="110">
        <v>7.7937957094756607</v>
      </c>
      <c r="I79" s="110">
        <v>7.5958742927086842</v>
      </c>
      <c r="J79" s="110">
        <v>8.3324162735017975</v>
      </c>
      <c r="K79" s="110">
        <v>5.7269418960438765</v>
      </c>
      <c r="L79" s="110">
        <v>5.2653760662204636</v>
      </c>
      <c r="M79" s="110">
        <v>5.5370160382505755</v>
      </c>
      <c r="N79" s="110">
        <v>5.3600660751358538</v>
      </c>
      <c r="O79" s="110">
        <v>5.3740367898922043</v>
      </c>
      <c r="P79" s="110">
        <v>5.4700225741501978</v>
      </c>
      <c r="Q79" s="110">
        <v>5.5636951304397391</v>
      </c>
      <c r="R79" s="110">
        <v>5.5243242015414564</v>
      </c>
      <c r="S79" s="110">
        <v>5.5514658934168271</v>
      </c>
      <c r="T79" s="110">
        <v>5.5055313325072648</v>
      </c>
      <c r="U79" s="110">
        <v>5.4799091968611489</v>
      </c>
      <c r="V79" s="110">
        <v>6.8767906213838028</v>
      </c>
      <c r="W79" s="110">
        <v>6.6070935686696748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132.71333467008904</v>
      </c>
      <c r="C81" s="118">
        <f t="shared" si="28"/>
        <v>156.86418516521223</v>
      </c>
      <c r="D81" s="118">
        <f t="shared" si="28"/>
        <v>127.80598413823255</v>
      </c>
      <c r="E81" s="118">
        <f t="shared" si="28"/>
        <v>140.51564825889801</v>
      </c>
      <c r="F81" s="118">
        <f t="shared" si="28"/>
        <v>136.61196865525517</v>
      </c>
      <c r="G81" s="118">
        <f t="shared" si="28"/>
        <v>155.01892194283516</v>
      </c>
      <c r="H81" s="118">
        <f t="shared" si="28"/>
        <v>132.3316146763471</v>
      </c>
      <c r="I81" s="118">
        <f t="shared" si="28"/>
        <v>143.01760088677423</v>
      </c>
      <c r="J81" s="118">
        <f t="shared" si="28"/>
        <v>140.65877075580778</v>
      </c>
      <c r="K81" s="118">
        <f t="shared" si="28"/>
        <v>133.48275515939727</v>
      </c>
      <c r="L81" s="118">
        <f t="shared" si="28"/>
        <v>132.64130797597917</v>
      </c>
      <c r="M81" s="118">
        <f t="shared" si="28"/>
        <v>132.73428372751096</v>
      </c>
      <c r="N81" s="118">
        <f t="shared" si="28"/>
        <v>128.30637544591875</v>
      </c>
      <c r="O81" s="118">
        <f t="shared" si="28"/>
        <v>131.03212291021529</v>
      </c>
      <c r="P81" s="118">
        <f t="shared" si="28"/>
        <v>109.37689174115232</v>
      </c>
      <c r="Q81" s="118">
        <f t="shared" si="28"/>
        <v>124.5751112145617</v>
      </c>
      <c r="R81" s="118">
        <f t="shared" ref="R81:V81" si="29">R82+R85+R87+R100</f>
        <v>125.30605154841462</v>
      </c>
      <c r="S81" s="118">
        <f t="shared" si="29"/>
        <v>124.64266116898861</v>
      </c>
      <c r="T81" s="118">
        <f t="shared" si="29"/>
        <v>114.84415482517407</v>
      </c>
      <c r="U81" s="118">
        <f t="shared" si="29"/>
        <v>110.83645805577555</v>
      </c>
      <c r="V81" s="118">
        <f t="shared" si="29"/>
        <v>112.14975907324178</v>
      </c>
      <c r="W81" s="118">
        <f t="shared" ref="W81" si="30">W82+W85+W87+W100</f>
        <v>126.60739924302942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103.38625210585791</v>
      </c>
      <c r="C82" s="123">
        <f t="shared" si="31"/>
        <v>126.09202951222898</v>
      </c>
      <c r="D82" s="123">
        <f t="shared" si="31"/>
        <v>98.430532632245288</v>
      </c>
      <c r="E82" s="123">
        <f t="shared" si="31"/>
        <v>108.09562352667687</v>
      </c>
      <c r="F82" s="123">
        <f t="shared" si="31"/>
        <v>104.84753862550851</v>
      </c>
      <c r="G82" s="123">
        <f t="shared" si="31"/>
        <v>123.52646045763773</v>
      </c>
      <c r="H82" s="123">
        <f t="shared" si="31"/>
        <v>100.86079876031474</v>
      </c>
      <c r="I82" s="123">
        <f t="shared" si="31"/>
        <v>111.63543895394521</v>
      </c>
      <c r="J82" s="123">
        <f t="shared" si="31"/>
        <v>108.79146446297415</v>
      </c>
      <c r="K82" s="123">
        <f t="shared" si="31"/>
        <v>103.09052519082357</v>
      </c>
      <c r="L82" s="123">
        <f t="shared" si="31"/>
        <v>103.36690314979009</v>
      </c>
      <c r="M82" s="123">
        <f t="shared" si="31"/>
        <v>102.74094215680785</v>
      </c>
      <c r="N82" s="123">
        <f t="shared" si="31"/>
        <v>97.800394649517969</v>
      </c>
      <c r="O82" s="123">
        <f t="shared" si="31"/>
        <v>100.64490929286097</v>
      </c>
      <c r="P82" s="123">
        <f t="shared" si="31"/>
        <v>81.597379627039487</v>
      </c>
      <c r="Q82" s="123">
        <f t="shared" si="31"/>
        <v>93.976459429596062</v>
      </c>
      <c r="R82" s="123">
        <f t="shared" ref="R82:V82" si="32">SUM(R83:R84)</f>
        <v>96.302409486377059</v>
      </c>
      <c r="S82" s="123">
        <f t="shared" si="32"/>
        <v>94.229935068162732</v>
      </c>
      <c r="T82" s="123">
        <f t="shared" si="32"/>
        <v>85.974789855210602</v>
      </c>
      <c r="U82" s="123">
        <f t="shared" si="32"/>
        <v>81.970281475581189</v>
      </c>
      <c r="V82" s="123">
        <f t="shared" si="32"/>
        <v>83.812831672969637</v>
      </c>
      <c r="W82" s="123">
        <f t="shared" ref="W82" si="33">SUM(W83:W84)</f>
        <v>96.254760902529114</v>
      </c>
      <c r="DA82" s="130" t="s">
        <v>2990</v>
      </c>
    </row>
    <row r="83" spans="1:105" ht="12" customHeight="1" x14ac:dyDescent="0.25">
      <c r="A83" s="97" t="s">
        <v>204</v>
      </c>
      <c r="B83" s="99">
        <v>102.36867533379331</v>
      </c>
      <c r="C83" s="99">
        <v>124.88499096007904</v>
      </c>
      <c r="D83" s="99">
        <v>97.500057735009477</v>
      </c>
      <c r="E83" s="99">
        <v>107.08010249146975</v>
      </c>
      <c r="F83" s="99">
        <v>103.87243032567655</v>
      </c>
      <c r="G83" s="99">
        <v>122.42058089761274</v>
      </c>
      <c r="H83" s="99">
        <v>99.964271611675301</v>
      </c>
      <c r="I83" s="99">
        <v>110.67604635182818</v>
      </c>
      <c r="J83" s="99">
        <v>107.85524055788075</v>
      </c>
      <c r="K83" s="99">
        <v>102.21127462636034</v>
      </c>
      <c r="L83" s="99">
        <v>102.49604234701442</v>
      </c>
      <c r="M83" s="99">
        <v>101.88583527843863</v>
      </c>
      <c r="N83" s="99">
        <v>96.997560473040167</v>
      </c>
      <c r="O83" s="99">
        <v>99.827100682712583</v>
      </c>
      <c r="P83" s="99">
        <v>80.943639607982789</v>
      </c>
      <c r="Q83" s="99">
        <v>93.225797180020734</v>
      </c>
      <c r="R83" s="99">
        <v>95.537847489003823</v>
      </c>
      <c r="S83" s="99">
        <v>93.487297353115466</v>
      </c>
      <c r="T83" s="99">
        <v>85.303841831289162</v>
      </c>
      <c r="U83" s="99">
        <v>81.335806207333462</v>
      </c>
      <c r="V83" s="99">
        <v>83.1667948636223</v>
      </c>
      <c r="W83" s="99">
        <v>95.511409746573705</v>
      </c>
      <c r="DA83" s="63" t="s">
        <v>2991</v>
      </c>
    </row>
    <row r="84" spans="1:105" ht="12" customHeight="1" x14ac:dyDescent="0.25">
      <c r="A84" s="97" t="s">
        <v>53</v>
      </c>
      <c r="B84" s="99">
        <v>1.0175767720645956</v>
      </c>
      <c r="C84" s="99">
        <v>1.2070385521499343</v>
      </c>
      <c r="D84" s="99">
        <v>0.93047489723581311</v>
      </c>
      <c r="E84" s="99">
        <v>1.0155210352071236</v>
      </c>
      <c r="F84" s="99">
        <v>0.97510829983195757</v>
      </c>
      <c r="G84" s="99">
        <v>1.1058795600249907</v>
      </c>
      <c r="H84" s="99">
        <v>0.89652714863943073</v>
      </c>
      <c r="I84" s="99">
        <v>0.95939260211703292</v>
      </c>
      <c r="J84" s="99">
        <v>0.93622390509340458</v>
      </c>
      <c r="K84" s="99">
        <v>0.87925056446322958</v>
      </c>
      <c r="L84" s="99">
        <v>0.87086080277567079</v>
      </c>
      <c r="M84" s="99">
        <v>0.85510687836921895</v>
      </c>
      <c r="N84" s="99">
        <v>0.80283417647780131</v>
      </c>
      <c r="O84" s="99">
        <v>0.81780861014838546</v>
      </c>
      <c r="P84" s="99">
        <v>0.65374001905669321</v>
      </c>
      <c r="Q84" s="99">
        <v>0.75066224957532968</v>
      </c>
      <c r="R84" s="99">
        <v>0.76456199737323782</v>
      </c>
      <c r="S84" s="99">
        <v>0.74263771504727283</v>
      </c>
      <c r="T84" s="99">
        <v>0.67094802392144148</v>
      </c>
      <c r="U84" s="99">
        <v>0.63447526824772404</v>
      </c>
      <c r="V84" s="99">
        <v>0.64603680934734131</v>
      </c>
      <c r="W84" s="99">
        <v>0.74335115595540957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0.17767174410998057</v>
      </c>
      <c r="C85" s="123">
        <f t="shared" si="34"/>
        <v>0.22499620808594931</v>
      </c>
      <c r="D85" s="123">
        <f t="shared" si="34"/>
        <v>0.28267102522449505</v>
      </c>
      <c r="E85" s="123">
        <f t="shared" si="34"/>
        <v>0.67993498192737278</v>
      </c>
      <c r="F85" s="123">
        <f t="shared" si="34"/>
        <v>0.4050908525734766</v>
      </c>
      <c r="G85" s="123">
        <f t="shared" si="34"/>
        <v>0.53139137751521281</v>
      </c>
      <c r="H85" s="123">
        <f t="shared" si="34"/>
        <v>0.83148413729584325</v>
      </c>
      <c r="I85" s="123">
        <f t="shared" si="34"/>
        <v>1.0382876035339499</v>
      </c>
      <c r="J85" s="123">
        <f t="shared" si="34"/>
        <v>1.2545498803249042</v>
      </c>
      <c r="K85" s="123">
        <f t="shared" si="34"/>
        <v>1.4002082491472174</v>
      </c>
      <c r="L85" s="123">
        <f t="shared" si="34"/>
        <v>1.7127660213831946</v>
      </c>
      <c r="M85" s="123">
        <f t="shared" si="34"/>
        <v>1.8092404110995546</v>
      </c>
      <c r="N85" s="123">
        <f t="shared" si="34"/>
        <v>3.1253370185118872</v>
      </c>
      <c r="O85" s="123">
        <f t="shared" si="34"/>
        <v>3.0227124534351533</v>
      </c>
      <c r="P85" s="123">
        <f t="shared" si="34"/>
        <v>1.2014283563836849</v>
      </c>
      <c r="Q85" s="123">
        <f t="shared" si="34"/>
        <v>3.6760823266153801</v>
      </c>
      <c r="R85" s="123">
        <f t="shared" si="34"/>
        <v>2.2331176071535102</v>
      </c>
      <c r="S85" s="123">
        <f t="shared" si="34"/>
        <v>3.7467541377618359</v>
      </c>
      <c r="T85" s="123">
        <f t="shared" si="34"/>
        <v>2.7729354119831742</v>
      </c>
      <c r="U85" s="123">
        <f t="shared" si="34"/>
        <v>3.5380150585348593</v>
      </c>
      <c r="V85" s="123">
        <f t="shared" si="34"/>
        <v>2.551532664560205</v>
      </c>
      <c r="W85" s="123">
        <f t="shared" si="34"/>
        <v>4.3542533188945711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0.17767174410998057</v>
      </c>
      <c r="C86" s="99">
        <f>RES_hhdet_tesh!C86/RES_summary!C$19</f>
        <v>0.22499620808594931</v>
      </c>
      <c r="D86" s="99">
        <f>RES_hhdet_tesh!D86/RES_summary!D$19</f>
        <v>0.28267102522449505</v>
      </c>
      <c r="E86" s="99">
        <f>RES_hhdet_tesh!E86/RES_summary!E$19</f>
        <v>0.67993498192737278</v>
      </c>
      <c r="F86" s="99">
        <f>RES_hhdet_tesh!F86/RES_summary!F$19</f>
        <v>0.4050908525734766</v>
      </c>
      <c r="G86" s="99">
        <f>RES_hhdet_tesh!G86/RES_summary!G$19</f>
        <v>0.53139137751521281</v>
      </c>
      <c r="H86" s="99">
        <f>RES_hhdet_tesh!H86/RES_summary!H$19</f>
        <v>0.83148413729584325</v>
      </c>
      <c r="I86" s="99">
        <f>RES_hhdet_tesh!I86/RES_summary!I$19</f>
        <v>1.0382876035339499</v>
      </c>
      <c r="J86" s="99">
        <f>RES_hhdet_tesh!J86/RES_summary!J$19</f>
        <v>1.2545498803249042</v>
      </c>
      <c r="K86" s="99">
        <f>RES_hhdet_tesh!K86/RES_summary!K$19</f>
        <v>1.4002082491472174</v>
      </c>
      <c r="L86" s="99">
        <f>RES_hhdet_tesh!L86/RES_summary!L$19</f>
        <v>1.7127660213831946</v>
      </c>
      <c r="M86" s="99">
        <f>RES_hhdet_tesh!M86/RES_summary!M$19</f>
        <v>1.8092404110995546</v>
      </c>
      <c r="N86" s="99">
        <f>RES_hhdet_tesh!N86/RES_summary!N$19</f>
        <v>3.1253370185118872</v>
      </c>
      <c r="O86" s="99">
        <f>RES_hhdet_tesh!O86/RES_summary!O$19</f>
        <v>3.0227124534351533</v>
      </c>
      <c r="P86" s="99">
        <f>RES_hhdet_tesh!P86/RES_summary!P$19</f>
        <v>1.2014283563836849</v>
      </c>
      <c r="Q86" s="99">
        <f>RES_hhdet_tesh!Q86/RES_summary!Q$19</f>
        <v>3.6760823266153801</v>
      </c>
      <c r="R86" s="99">
        <f>RES_hhdet_tesh!R86/RES_summary!R$19</f>
        <v>2.2331176071535102</v>
      </c>
      <c r="S86" s="99">
        <f>RES_hhdet_tesh!S86/RES_summary!S$19</f>
        <v>3.7467541377618359</v>
      </c>
      <c r="T86" s="99">
        <f>RES_hhdet_tesh!T86/RES_summary!T$19</f>
        <v>2.7729354119831742</v>
      </c>
      <c r="U86" s="99">
        <f>RES_hhdet_tesh!U86/RES_summary!U$19</f>
        <v>3.5380150585348593</v>
      </c>
      <c r="V86" s="99">
        <f>RES_hhdet_tesh!V86/RES_summary!V$19</f>
        <v>2.551532664560205</v>
      </c>
      <c r="W86" s="99">
        <f>RES_hhdet_tesh!W86/RES_summary!W$19</f>
        <v>4.3542533188945711</v>
      </c>
      <c r="DA86" s="63" t="s">
        <v>2994</v>
      </c>
    </row>
    <row r="87" spans="1:105" ht="12" customHeight="1" x14ac:dyDescent="0.25">
      <c r="A87" s="121" t="s">
        <v>55</v>
      </c>
      <c r="B87" s="123">
        <v>21.726322911469257</v>
      </c>
      <c r="C87" s="123">
        <v>22.107622575034476</v>
      </c>
      <c r="D87" s="123">
        <v>21.154612877795575</v>
      </c>
      <c r="E87" s="123">
        <v>22.561778630961587</v>
      </c>
      <c r="F87" s="123">
        <v>23.010825599963386</v>
      </c>
      <c r="G87" s="123">
        <v>22.466457064515446</v>
      </c>
      <c r="H87" s="123">
        <v>22.919204059733101</v>
      </c>
      <c r="I87" s="123">
        <v>22.690457657382332</v>
      </c>
      <c r="J87" s="123">
        <v>22.924340287677513</v>
      </c>
      <c r="K87" s="123">
        <v>22.945211359743087</v>
      </c>
      <c r="L87" s="123">
        <v>22.049272192186386</v>
      </c>
      <c r="M87" s="123">
        <v>22.658455177851963</v>
      </c>
      <c r="N87" s="123">
        <v>21.973859584153974</v>
      </c>
      <c r="O87" s="123">
        <v>21.95270677692228</v>
      </c>
      <c r="P87" s="123">
        <v>21.098341592404527</v>
      </c>
      <c r="Q87" s="123">
        <v>21.385208831724366</v>
      </c>
      <c r="R87" s="123">
        <v>21.247752555293363</v>
      </c>
      <c r="S87" s="123">
        <v>21.128035793974554</v>
      </c>
      <c r="T87" s="123">
        <v>20.620039272255461</v>
      </c>
      <c r="U87" s="123">
        <v>19.918356076918769</v>
      </c>
      <c r="V87" s="123">
        <v>18.807707579440162</v>
      </c>
      <c r="W87" s="123">
        <v>19.45970701865496</v>
      </c>
      <c r="DA87" s="130" t="s">
        <v>2995</v>
      </c>
    </row>
    <row r="88" spans="1:105" ht="12" customHeight="1" x14ac:dyDescent="0.25">
      <c r="A88" s="97" t="s">
        <v>132</v>
      </c>
      <c r="B88" s="99">
        <v>22.515125561130514</v>
      </c>
      <c r="C88" s="99">
        <v>23.880624916004116</v>
      </c>
      <c r="D88" s="99">
        <v>21.07525592356971</v>
      </c>
      <c r="E88" s="99">
        <v>22.206461544777206</v>
      </c>
      <c r="F88" s="99">
        <v>22.548214480141034</v>
      </c>
      <c r="G88" s="99">
        <v>22.588823852810695</v>
      </c>
      <c r="H88" s="99">
        <v>22.720553795816326</v>
      </c>
      <c r="I88" s="99">
        <v>23.24033344916268</v>
      </c>
      <c r="J88" s="99">
        <v>22.651143481816348</v>
      </c>
      <c r="K88" s="99">
        <v>22.898653340769069</v>
      </c>
      <c r="L88" s="99">
        <v>22.055763367044559</v>
      </c>
      <c r="M88" s="99">
        <v>22.667111421048933</v>
      </c>
      <c r="N88" s="99">
        <v>22.137313372586899</v>
      </c>
      <c r="O88" s="99">
        <v>22.352206247437799</v>
      </c>
      <c r="P88" s="99">
        <v>21.07241320231709</v>
      </c>
      <c r="Q88" s="99">
        <v>21.332659472990915</v>
      </c>
      <c r="R88" s="99">
        <v>21.446217616737343</v>
      </c>
      <c r="S88" s="99">
        <v>21.150183549678061</v>
      </c>
      <c r="T88" s="99">
        <v>20.501543949306917</v>
      </c>
      <c r="U88" s="99">
        <v>19.806010841672379</v>
      </c>
      <c r="V88" s="99">
        <v>18.683404466534256</v>
      </c>
      <c r="W88" s="99">
        <v>19.565791988120857</v>
      </c>
      <c r="DA88" s="63" t="s">
        <v>2996</v>
      </c>
    </row>
    <row r="89" spans="1:105" ht="12" customHeight="1" x14ac:dyDescent="0.25">
      <c r="A89" s="97" t="s">
        <v>131</v>
      </c>
      <c r="B89" s="99">
        <v>22.515125561130514</v>
      </c>
      <c r="C89" s="99">
        <v>23.881250946781812</v>
      </c>
      <c r="D89" s="99">
        <v>21.075652842085411</v>
      </c>
      <c r="E89" s="99">
        <v>22.207429321801722</v>
      </c>
      <c r="F89" s="99">
        <v>22.549795462109515</v>
      </c>
      <c r="G89" s="99">
        <v>22.5879584907902</v>
      </c>
      <c r="H89" s="99">
        <v>22.722025574113864</v>
      </c>
      <c r="I89" s="99">
        <v>23.236902272873547</v>
      </c>
      <c r="J89" s="99">
        <v>22.651151255899524</v>
      </c>
      <c r="K89" s="99">
        <v>22.891467866165964</v>
      </c>
      <c r="L89" s="99">
        <v>22.049016972472085</v>
      </c>
      <c r="M89" s="99">
        <v>22.660316063629438</v>
      </c>
      <c r="N89" s="99">
        <v>22.130874053449375</v>
      </c>
      <c r="O89" s="99">
        <v>22.347815276748545</v>
      </c>
      <c r="P89" s="99">
        <v>21.070161857950794</v>
      </c>
      <c r="Q89" s="99">
        <v>21.333218917876067</v>
      </c>
      <c r="R89" s="99">
        <v>21.44735011854867</v>
      </c>
      <c r="S89" s="99">
        <v>21.154576376022753</v>
      </c>
      <c r="T89" s="99">
        <v>20.509048431853873</v>
      </c>
      <c r="U89" s="99">
        <v>19.816611908337634</v>
      </c>
      <c r="V89" s="99">
        <v>18.693680157209343</v>
      </c>
      <c r="W89" s="99">
        <v>19.570228228734916</v>
      </c>
      <c r="DA89" s="63" t="s">
        <v>2997</v>
      </c>
    </row>
    <row r="90" spans="1:105" ht="12" customHeight="1" x14ac:dyDescent="0.25">
      <c r="A90" s="100" t="s">
        <v>204</v>
      </c>
      <c r="B90" s="102">
        <v>7.6758191180425959</v>
      </c>
      <c r="C90" s="102">
        <v>7.973990101016625</v>
      </c>
      <c r="D90" s="102">
        <v>7.8863029617777265</v>
      </c>
      <c r="E90" s="102">
        <v>10.276354380347174</v>
      </c>
      <c r="F90" s="102">
        <v>10.976108476300192</v>
      </c>
      <c r="G90" s="102">
        <v>9.6472818759445609</v>
      </c>
      <c r="H90" s="102">
        <v>9.9599957668236971</v>
      </c>
      <c r="I90" s="102">
        <v>8.448233360761618</v>
      </c>
      <c r="J90" s="102">
        <v>8.3553483733083276</v>
      </c>
      <c r="K90" s="102">
        <v>8.2068060214309178</v>
      </c>
      <c r="L90" s="102">
        <v>7.6539363822805271</v>
      </c>
      <c r="M90" s="102">
        <v>8.0699780729522015</v>
      </c>
      <c r="N90" s="102">
        <v>7.7666369932409838</v>
      </c>
      <c r="O90" s="102">
        <v>7.8280106488164982</v>
      </c>
      <c r="P90" s="102">
        <v>7.715022301974817</v>
      </c>
      <c r="Q90" s="102">
        <v>7.7068199845752643</v>
      </c>
      <c r="R90" s="102">
        <v>7.6124885569531342</v>
      </c>
      <c r="S90" s="102">
        <v>7.5377443661670007</v>
      </c>
      <c r="T90" s="102">
        <v>7.3909915381487643</v>
      </c>
      <c r="U90" s="102">
        <v>6.7402283655991351</v>
      </c>
      <c r="V90" s="102">
        <v>6.3800736616531513</v>
      </c>
      <c r="W90" s="102">
        <v>7.0111944693707198</v>
      </c>
      <c r="DA90" s="131" t="s">
        <v>2998</v>
      </c>
    </row>
    <row r="91" spans="1:105" ht="12" customHeight="1" x14ac:dyDescent="0.25">
      <c r="A91" s="103" t="s">
        <v>52</v>
      </c>
      <c r="B91" s="105">
        <v>14.839306443087917</v>
      </c>
      <c r="C91" s="105">
        <v>15.907260845765189</v>
      </c>
      <c r="D91" s="105">
        <v>13.189349880307685</v>
      </c>
      <c r="E91" s="105">
        <v>11.931074941454549</v>
      </c>
      <c r="F91" s="105">
        <v>11.573686985809321</v>
      </c>
      <c r="G91" s="105">
        <v>12.940676614845639</v>
      </c>
      <c r="H91" s="105">
        <v>12.762029807290167</v>
      </c>
      <c r="I91" s="105">
        <v>14.788668912111927</v>
      </c>
      <c r="J91" s="105">
        <v>14.2958028825912</v>
      </c>
      <c r="K91" s="105">
        <v>14.684661844735047</v>
      </c>
      <c r="L91" s="105">
        <v>14.395080590191556</v>
      </c>
      <c r="M91" s="105">
        <v>14.590337990677236</v>
      </c>
      <c r="N91" s="105">
        <v>14.364237060208392</v>
      </c>
      <c r="O91" s="105">
        <v>14.51980462793205</v>
      </c>
      <c r="P91" s="105">
        <v>13.355139555975978</v>
      </c>
      <c r="Q91" s="105">
        <v>13.626398933300806</v>
      </c>
      <c r="R91" s="105">
        <v>13.834861561595536</v>
      </c>
      <c r="S91" s="105">
        <v>13.616832009855756</v>
      </c>
      <c r="T91" s="105">
        <v>13.118056893705109</v>
      </c>
      <c r="U91" s="105">
        <v>13.076383542738498</v>
      </c>
      <c r="V91" s="105">
        <v>12.31360649555619</v>
      </c>
      <c r="W91" s="105">
        <v>12.559033759364194</v>
      </c>
      <c r="DA91" s="132" t="s">
        <v>2999</v>
      </c>
    </row>
    <row r="92" spans="1:105" ht="12" customHeight="1" x14ac:dyDescent="0.25">
      <c r="A92" s="106" t="s">
        <v>124</v>
      </c>
      <c r="B92" s="102">
        <v>21.165539240521504</v>
      </c>
      <c r="C92" s="102">
        <v>18.854077391644399</v>
      </c>
      <c r="D92" s="102">
        <v>24.122824844571085</v>
      </c>
      <c r="E92" s="102">
        <v>22.485118311645351</v>
      </c>
      <c r="F92" s="102">
        <v>22.051506919682545</v>
      </c>
      <c r="G92" s="102">
        <v>24.117617018414691</v>
      </c>
      <c r="H92" s="102">
        <v>21.006723617241487</v>
      </c>
      <c r="I92" s="102">
        <v>21.710036153264493</v>
      </c>
      <c r="J92" s="102">
        <v>24.009341534468195</v>
      </c>
      <c r="K92" s="102">
        <v>22.039246245687274</v>
      </c>
      <c r="L92" s="102">
        <v>21.255556115880125</v>
      </c>
      <c r="M92" s="102">
        <v>25.999402856942464</v>
      </c>
      <c r="N92" s="102">
        <v>23.201150313022833</v>
      </c>
      <c r="O92" s="102">
        <v>19.05418544628024</v>
      </c>
      <c r="P92" s="102">
        <v>15.24480207157761</v>
      </c>
      <c r="Q92" s="102">
        <v>23.946682775382371</v>
      </c>
      <c r="R92" s="102">
        <v>21.087158705828038</v>
      </c>
      <c r="S92" s="102">
        <v>22.955172504308756</v>
      </c>
      <c r="T92" s="102">
        <v>21.777756534410319</v>
      </c>
      <c r="U92" s="102">
        <v>22.862047425793413</v>
      </c>
      <c r="V92" s="102">
        <v>14.924141616901421</v>
      </c>
      <c r="W92" s="102">
        <v>21.401470465603317</v>
      </c>
      <c r="DA92" s="131" t="s">
        <v>3000</v>
      </c>
    </row>
    <row r="93" spans="1:105" ht="12" customHeight="1" x14ac:dyDescent="0.25">
      <c r="A93" s="107" t="s">
        <v>123</v>
      </c>
      <c r="B93" s="105">
        <v>21.1655392405215</v>
      </c>
      <c r="C93" s="105">
        <v>18.854102843028627</v>
      </c>
      <c r="D93" s="105">
        <v>24.121626243606251</v>
      </c>
      <c r="E93" s="105">
        <v>22.484936451070631</v>
      </c>
      <c r="F93" s="105">
        <v>22.054269932844967</v>
      </c>
      <c r="G93" s="105">
        <v>24.115649973440402</v>
      </c>
      <c r="H93" s="105">
        <v>21.016429027611039</v>
      </c>
      <c r="I93" s="105">
        <v>21.714213136446936</v>
      </c>
      <c r="J93" s="105">
        <v>24.00912474335361</v>
      </c>
      <c r="K93" s="105">
        <v>22.037896974471199</v>
      </c>
      <c r="L93" s="105">
        <v>21.250667653245952</v>
      </c>
      <c r="M93" s="105">
        <v>25.985196352557114</v>
      </c>
      <c r="N93" s="105">
        <v>23.194750952426546</v>
      </c>
      <c r="O93" s="105">
        <v>19.050332671022087</v>
      </c>
      <c r="P93" s="105">
        <v>15.243906325865458</v>
      </c>
      <c r="Q93" s="105">
        <v>23.94428068298777</v>
      </c>
      <c r="R93" s="105">
        <v>21.085739956907037</v>
      </c>
      <c r="S93" s="105">
        <v>22.970005656866935</v>
      </c>
      <c r="T93" s="105">
        <v>21.809080931287038</v>
      </c>
      <c r="U93" s="105">
        <v>22.90411569904704</v>
      </c>
      <c r="V93" s="105">
        <v>14.95579706600329</v>
      </c>
      <c r="W93" s="105">
        <v>21.484117298200587</v>
      </c>
      <c r="DA93" s="132" t="s">
        <v>3001</v>
      </c>
    </row>
    <row r="94" spans="1:105" ht="12" customHeight="1" x14ac:dyDescent="0.25">
      <c r="A94" s="108" t="s">
        <v>50</v>
      </c>
      <c r="B94" s="99">
        <v>7.2090457778899477</v>
      </c>
      <c r="C94" s="99">
        <v>6.2625850502617757</v>
      </c>
      <c r="D94" s="99">
        <v>9.0317159900150994</v>
      </c>
      <c r="E94" s="99">
        <v>10.410062011925717</v>
      </c>
      <c r="F94" s="99">
        <v>10.736536233288653</v>
      </c>
      <c r="G94" s="99">
        <v>10.303425653353472</v>
      </c>
      <c r="H94" s="99">
        <v>9.2085280376161815</v>
      </c>
      <c r="I94" s="99">
        <v>7.8806235934897737</v>
      </c>
      <c r="J94" s="99">
        <v>8.8578801224826016</v>
      </c>
      <c r="K94" s="99">
        <v>7.8728784341922298</v>
      </c>
      <c r="L94" s="99">
        <v>7.3449468021847695</v>
      </c>
      <c r="M94" s="99">
        <v>9.27257938636704</v>
      </c>
      <c r="N94" s="99">
        <v>8.1494948839822499</v>
      </c>
      <c r="O94" s="99">
        <v>6.6581091141176998</v>
      </c>
      <c r="P94" s="99">
        <v>5.5738581976982502</v>
      </c>
      <c r="Q94" s="99">
        <v>8.6421023407750077</v>
      </c>
      <c r="R94" s="99">
        <v>7.4426220103720553</v>
      </c>
      <c r="S94" s="99">
        <v>8.1324046045898548</v>
      </c>
      <c r="T94" s="99">
        <v>7.8162315744659603</v>
      </c>
      <c r="U94" s="99">
        <v>7.7832636198973919</v>
      </c>
      <c r="V94" s="99">
        <v>5.110671227194258</v>
      </c>
      <c r="W94" s="99">
        <v>7.6966174202623296</v>
      </c>
      <c r="DA94" s="63" t="s">
        <v>3002</v>
      </c>
    </row>
    <row r="95" spans="1:105" ht="12" customHeight="1" x14ac:dyDescent="0.25">
      <c r="A95" s="108" t="s">
        <v>52</v>
      </c>
      <c r="B95" s="99">
        <v>13.956493462631556</v>
      </c>
      <c r="C95" s="99">
        <v>12.591517792766854</v>
      </c>
      <c r="D95" s="99">
        <v>15.08991025359115</v>
      </c>
      <c r="E95" s="99">
        <v>12.074874439144914</v>
      </c>
      <c r="F95" s="99">
        <v>11.317733699556317</v>
      </c>
      <c r="G95" s="99">
        <v>13.812224320086928</v>
      </c>
      <c r="H95" s="99">
        <v>11.807900989994858</v>
      </c>
      <c r="I95" s="99">
        <v>13.833589542957164</v>
      </c>
      <c r="J95" s="99">
        <v>15.151244620871013</v>
      </c>
      <c r="K95" s="99">
        <v>14.165018540278963</v>
      </c>
      <c r="L95" s="99">
        <v>13.905720851061188</v>
      </c>
      <c r="M95" s="99">
        <v>16.712616966190076</v>
      </c>
      <c r="N95" s="99">
        <v>15.045256068444296</v>
      </c>
      <c r="O95" s="99">
        <v>12.392223556904389</v>
      </c>
      <c r="P95" s="99">
        <v>9.6700481281672079</v>
      </c>
      <c r="Q95" s="99">
        <v>15.302178342212764</v>
      </c>
      <c r="R95" s="99">
        <v>13.643117946534979</v>
      </c>
      <c r="S95" s="99">
        <v>14.83760105227708</v>
      </c>
      <c r="T95" s="99">
        <v>13.992849356821081</v>
      </c>
      <c r="U95" s="99">
        <v>15.120852079149648</v>
      </c>
      <c r="V95" s="99">
        <v>9.8451258388090359</v>
      </c>
      <c r="W95" s="99">
        <v>13.787499877938254</v>
      </c>
      <c r="DA95" s="63" t="s">
        <v>3003</v>
      </c>
    </row>
    <row r="96" spans="1:105" ht="12" customHeight="1" x14ac:dyDescent="0.25">
      <c r="A96" s="106" t="s">
        <v>122</v>
      </c>
      <c r="B96" s="102">
        <v>20.506179938737599</v>
      </c>
      <c r="C96" s="102">
        <v>19.697598621983055</v>
      </c>
      <c r="D96" s="102">
        <v>20.841001011808515</v>
      </c>
      <c r="E96" s="102">
        <v>23.212790104389001</v>
      </c>
      <c r="F96" s="102">
        <v>23.978731144738671</v>
      </c>
      <c r="G96" s="102">
        <v>22.051484111269836</v>
      </c>
      <c r="H96" s="102">
        <v>23.437476159986996</v>
      </c>
      <c r="I96" s="102">
        <v>21.82605969417536</v>
      </c>
      <c r="J96" s="102">
        <v>23.317400109371231</v>
      </c>
      <c r="K96" s="102">
        <v>23.096210947669626</v>
      </c>
      <c r="L96" s="102">
        <v>22.097300176431474</v>
      </c>
      <c r="M96" s="102">
        <v>22.41253397750857</v>
      </c>
      <c r="N96" s="102">
        <v>21.628573559040117</v>
      </c>
      <c r="O96" s="102">
        <v>21.461955537041483</v>
      </c>
      <c r="P96" s="102">
        <v>21.455198144936151</v>
      </c>
      <c r="Q96" s="102">
        <v>21.329523583353623</v>
      </c>
      <c r="R96" s="102">
        <v>20.953795574102205</v>
      </c>
      <c r="S96" s="102">
        <v>20.990967432027077</v>
      </c>
      <c r="T96" s="102">
        <v>20.728859865319073</v>
      </c>
      <c r="U96" s="102">
        <v>19.918559916398639</v>
      </c>
      <c r="V96" s="102">
        <v>19.159098663410269</v>
      </c>
      <c r="W96" s="102">
        <v>19.21952635701567</v>
      </c>
      <c r="DA96" s="131" t="s">
        <v>3004</v>
      </c>
    </row>
    <row r="97" spans="1:105" ht="12" customHeight="1" x14ac:dyDescent="0.25">
      <c r="A97" s="107" t="s">
        <v>121</v>
      </c>
      <c r="B97" s="105">
        <v>20.506179938737603</v>
      </c>
      <c r="C97" s="105">
        <v>19.69933737393103</v>
      </c>
      <c r="D97" s="105">
        <v>20.843059768002743</v>
      </c>
      <c r="E97" s="105">
        <v>23.214420377740524</v>
      </c>
      <c r="F97" s="105">
        <v>23.979981425046113</v>
      </c>
      <c r="G97" s="105">
        <v>22.052684239604645</v>
      </c>
      <c r="H97" s="105">
        <v>23.440841884164293</v>
      </c>
      <c r="I97" s="105">
        <v>21.827342077241227</v>
      </c>
      <c r="J97" s="105">
        <v>23.318467592239326</v>
      </c>
      <c r="K97" s="105">
        <v>23.091587206124963</v>
      </c>
      <c r="L97" s="105">
        <v>22.093118676354344</v>
      </c>
      <c r="M97" s="105">
        <v>22.408237052848005</v>
      </c>
      <c r="N97" s="105">
        <v>21.625313609577596</v>
      </c>
      <c r="O97" s="105">
        <v>21.458692144564154</v>
      </c>
      <c r="P97" s="105">
        <v>21.452718183117593</v>
      </c>
      <c r="Q97" s="105">
        <v>21.327142714225062</v>
      </c>
      <c r="R97" s="105">
        <v>20.950948578081206</v>
      </c>
      <c r="S97" s="105">
        <v>20.992713223964639</v>
      </c>
      <c r="T97" s="105">
        <v>20.731441353977829</v>
      </c>
      <c r="U97" s="105">
        <v>19.922354386898707</v>
      </c>
      <c r="V97" s="105">
        <v>19.162463953221831</v>
      </c>
      <c r="W97" s="105">
        <v>19.222501312532053</v>
      </c>
      <c r="DA97" s="132" t="s">
        <v>3005</v>
      </c>
    </row>
    <row r="98" spans="1:105" ht="12" customHeight="1" x14ac:dyDescent="0.25">
      <c r="A98" s="108" t="s">
        <v>53</v>
      </c>
      <c r="B98" s="99">
        <v>6.9729079891267638</v>
      </c>
      <c r="C98" s="99">
        <v>6.5423340606200604</v>
      </c>
      <c r="D98" s="99">
        <v>7.7750729726823922</v>
      </c>
      <c r="E98" s="99">
        <v>10.739946479067649</v>
      </c>
      <c r="F98" s="99">
        <v>11.677107451520069</v>
      </c>
      <c r="G98" s="99">
        <v>9.4131572530806888</v>
      </c>
      <c r="H98" s="99">
        <v>10.276459131041456</v>
      </c>
      <c r="I98" s="99">
        <v>7.9211597626271164</v>
      </c>
      <c r="J98" s="99">
        <v>8.6129289065586523</v>
      </c>
      <c r="K98" s="99">
        <v>8.2825562941857438</v>
      </c>
      <c r="L98" s="99">
        <v>7.6639972031533228</v>
      </c>
      <c r="M98" s="99">
        <v>7.9783236771793034</v>
      </c>
      <c r="N98" s="99">
        <v>7.579814722202542</v>
      </c>
      <c r="O98" s="99">
        <v>7.501673771660097</v>
      </c>
      <c r="P98" s="99">
        <v>7.8575093836607142</v>
      </c>
      <c r="Q98" s="99">
        <v>7.7035915544609868</v>
      </c>
      <c r="R98" s="99">
        <v>7.4281389605979156</v>
      </c>
      <c r="S98" s="99">
        <v>7.4797374016855658</v>
      </c>
      <c r="T98" s="99">
        <v>7.4762816202499236</v>
      </c>
      <c r="U98" s="99">
        <v>6.7772313221706417</v>
      </c>
      <c r="V98" s="99">
        <v>6.5444458558932634</v>
      </c>
      <c r="W98" s="99">
        <v>6.8833470626155515</v>
      </c>
      <c r="DA98" s="63" t="s">
        <v>3006</v>
      </c>
    </row>
    <row r="99" spans="1:105" ht="12" customHeight="1" x14ac:dyDescent="0.25">
      <c r="A99" s="108" t="s">
        <v>52</v>
      </c>
      <c r="B99" s="99">
        <v>13.533271949610835</v>
      </c>
      <c r="C99" s="99">
        <v>13.15700331331097</v>
      </c>
      <c r="D99" s="99">
        <v>13.067986795320349</v>
      </c>
      <c r="E99" s="99">
        <v>12.474473898672878</v>
      </c>
      <c r="F99" s="99">
        <v>12.302873973526046</v>
      </c>
      <c r="G99" s="99">
        <v>12.639526986523958</v>
      </c>
      <c r="H99" s="99">
        <v>13.164382753122839</v>
      </c>
      <c r="I99" s="99">
        <v>13.90618231461411</v>
      </c>
      <c r="J99" s="99">
        <v>14.705538685680672</v>
      </c>
      <c r="K99" s="99">
        <v>14.809030911939221</v>
      </c>
      <c r="L99" s="99">
        <v>14.42912147320102</v>
      </c>
      <c r="M99" s="99">
        <v>14.429913375668697</v>
      </c>
      <c r="N99" s="99">
        <v>14.045498887375052</v>
      </c>
      <c r="O99" s="99">
        <v>13.957018372904054</v>
      </c>
      <c r="P99" s="99">
        <v>13.595208799456879</v>
      </c>
      <c r="Q99" s="99">
        <v>13.623551159764075</v>
      </c>
      <c r="R99" s="99">
        <v>13.522809617483293</v>
      </c>
      <c r="S99" s="99">
        <v>13.512975822279071</v>
      </c>
      <c r="T99" s="99">
        <v>13.255159733727908</v>
      </c>
      <c r="U99" s="99">
        <v>13.145123064728066</v>
      </c>
      <c r="V99" s="99">
        <v>12.618018097328566</v>
      </c>
      <c r="W99" s="99">
        <v>12.339154249916497</v>
      </c>
      <c r="DA99" s="63" t="s">
        <v>3007</v>
      </c>
    </row>
    <row r="100" spans="1:105" ht="12" customHeight="1" x14ac:dyDescent="0.25">
      <c r="A100" s="121" t="s">
        <v>54</v>
      </c>
      <c r="B100" s="123">
        <v>7.4230879086518877</v>
      </c>
      <c r="C100" s="123">
        <v>8.4395368698628133</v>
      </c>
      <c r="D100" s="123">
        <v>7.9381676029671899</v>
      </c>
      <c r="E100" s="123">
        <v>9.1783111193321698</v>
      </c>
      <c r="F100" s="123">
        <v>8.3485135772097809</v>
      </c>
      <c r="G100" s="123">
        <v>8.4946130431667903</v>
      </c>
      <c r="H100" s="123">
        <v>7.7201277190034023</v>
      </c>
      <c r="I100" s="123">
        <v>7.6534166719127406</v>
      </c>
      <c r="J100" s="123">
        <v>7.6884161248312193</v>
      </c>
      <c r="K100" s="123">
        <v>6.0468103596834153</v>
      </c>
      <c r="L100" s="123">
        <v>5.5123666126194957</v>
      </c>
      <c r="M100" s="123">
        <v>5.5256459817515937</v>
      </c>
      <c r="N100" s="123">
        <v>5.4067841937349126</v>
      </c>
      <c r="O100" s="123">
        <v>5.4117943869968785</v>
      </c>
      <c r="P100" s="123">
        <v>5.4797421653246188</v>
      </c>
      <c r="Q100" s="123">
        <v>5.5373606266258895</v>
      </c>
      <c r="R100" s="123">
        <v>5.5227718995906843</v>
      </c>
      <c r="S100" s="123">
        <v>5.5379361690894697</v>
      </c>
      <c r="T100" s="123">
        <v>5.4763902857248308</v>
      </c>
      <c r="U100" s="123">
        <v>5.4098054447407398</v>
      </c>
      <c r="V100" s="123">
        <v>6.9776871562717853</v>
      </c>
      <c r="W100" s="123">
        <v>6.5386780029507747</v>
      </c>
      <c r="DA100" s="130" t="s">
        <v>3008</v>
      </c>
    </row>
    <row r="101" spans="1:105" ht="12" customHeight="1" x14ac:dyDescent="0.25">
      <c r="A101" s="97" t="s">
        <v>207</v>
      </c>
      <c r="B101" s="99">
        <v>8.1446377828716443</v>
      </c>
      <c r="C101" s="99">
        <v>10.110249054839958</v>
      </c>
      <c r="D101" s="99">
        <v>7.9274990873819862</v>
      </c>
      <c r="E101" s="99">
        <v>8.86813579926398</v>
      </c>
      <c r="F101" s="99">
        <v>7.9562066529730933</v>
      </c>
      <c r="G101" s="99">
        <v>8.6829493804606201</v>
      </c>
      <c r="H101" s="99">
        <v>7.4778979662099854</v>
      </c>
      <c r="I101" s="99">
        <v>8.0753918852855566</v>
      </c>
      <c r="J101" s="99">
        <v>7.6119895221439995</v>
      </c>
      <c r="K101" s="99">
        <v>6.0723294662855407</v>
      </c>
      <c r="L101" s="99">
        <v>5.6271846113267481</v>
      </c>
      <c r="M101" s="99">
        <v>5.5118328141789199</v>
      </c>
      <c r="N101" s="99">
        <v>5.4490374918761502</v>
      </c>
      <c r="O101" s="99">
        <v>5.4515672544590936</v>
      </c>
      <c r="P101" s="99">
        <v>5.4851305800580379</v>
      </c>
      <c r="Q101" s="99">
        <v>5.5026583529179938</v>
      </c>
      <c r="R101" s="99">
        <v>5.5193899367418675</v>
      </c>
      <c r="S101" s="99">
        <v>5.5194304743358957</v>
      </c>
      <c r="T101" s="99">
        <v>5.4334824383845923</v>
      </c>
      <c r="U101" s="99">
        <v>5.3005192993185108</v>
      </c>
      <c r="V101" s="99">
        <v>7.1109506001206384</v>
      </c>
      <c r="W101" s="99">
        <v>6.4653577722765139</v>
      </c>
      <c r="DA101" s="63" t="s">
        <v>3009</v>
      </c>
    </row>
    <row r="102" spans="1:105" ht="12" customHeight="1" x14ac:dyDescent="0.25">
      <c r="A102" s="97" t="s">
        <v>50</v>
      </c>
      <c r="B102" s="99">
        <v>7.8018773396252756</v>
      </c>
      <c r="C102" s="99">
        <v>8.107243461305476</v>
      </c>
      <c r="D102" s="99">
        <v>10.272365649795104</v>
      </c>
      <c r="E102" s="99">
        <v>7.9937373364992883</v>
      </c>
      <c r="F102" s="99">
        <v>7.7450543569420471</v>
      </c>
      <c r="G102" s="99">
        <v>9.0473641504550226</v>
      </c>
      <c r="H102" s="99">
        <v>7.7991438125471655</v>
      </c>
      <c r="I102" s="99">
        <v>7.3899434556304779</v>
      </c>
      <c r="J102" s="99">
        <v>6.6684910975473901</v>
      </c>
      <c r="K102" s="99">
        <v>6.4958964257274463</v>
      </c>
      <c r="L102" s="99">
        <v>5.7814505988511167</v>
      </c>
      <c r="M102" s="99">
        <v>5.5187791293948321</v>
      </c>
      <c r="N102" s="99">
        <v>5.4511478325156828</v>
      </c>
      <c r="O102" s="99">
        <v>5.4490842028758193</v>
      </c>
      <c r="P102" s="99">
        <v>5.4932996555268181</v>
      </c>
      <c r="Q102" s="99">
        <v>5.509134297308556</v>
      </c>
      <c r="R102" s="99">
        <v>5.5217648567863575</v>
      </c>
      <c r="S102" s="99">
        <v>5.5217662916178467</v>
      </c>
      <c r="T102" s="99">
        <v>5.4421370231082076</v>
      </c>
      <c r="U102" s="99">
        <v>5.3250757295446975</v>
      </c>
      <c r="V102" s="99">
        <v>7.1155801275908006</v>
      </c>
      <c r="W102" s="99">
        <v>6.4306650547630264</v>
      </c>
      <c r="DA102" s="63" t="s">
        <v>3010</v>
      </c>
    </row>
    <row r="103" spans="1:105" ht="12" customHeight="1" x14ac:dyDescent="0.25">
      <c r="A103" s="109" t="s">
        <v>120</v>
      </c>
      <c r="B103" s="110">
        <v>6.781663576578592</v>
      </c>
      <c r="C103" s="110">
        <v>7.8630019075036275</v>
      </c>
      <c r="D103" s="110">
        <v>6.3469108108663423</v>
      </c>
      <c r="E103" s="110">
        <v>10.095453781987251</v>
      </c>
      <c r="F103" s="110">
        <v>8.9011928148594475</v>
      </c>
      <c r="G103" s="110">
        <v>8.0714633827676021</v>
      </c>
      <c r="H103" s="110">
        <v>7.7937957094756598</v>
      </c>
      <c r="I103" s="110">
        <v>7.5958742927086806</v>
      </c>
      <c r="J103" s="110">
        <v>8.3324162735018046</v>
      </c>
      <c r="K103" s="110">
        <v>5.7269418960438712</v>
      </c>
      <c r="L103" s="110">
        <v>5.2653760662204654</v>
      </c>
      <c r="M103" s="110">
        <v>5.5370160382505711</v>
      </c>
      <c r="N103" s="110">
        <v>5.3600660751358458</v>
      </c>
      <c r="O103" s="110">
        <v>5.3740367898922097</v>
      </c>
      <c r="P103" s="110">
        <v>5.470022574150204</v>
      </c>
      <c r="Q103" s="110">
        <v>5.5636951304397471</v>
      </c>
      <c r="R103" s="110">
        <v>5.5243242015414582</v>
      </c>
      <c r="S103" s="110">
        <v>5.5514658934168333</v>
      </c>
      <c r="T103" s="110">
        <v>5.505531332507247</v>
      </c>
      <c r="U103" s="110">
        <v>5.4799091968611355</v>
      </c>
      <c r="V103" s="110">
        <v>6.8767906213838126</v>
      </c>
      <c r="W103" s="110">
        <v>6.6070935686696899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127.04373496158826</v>
      </c>
      <c r="C124" s="118">
        <f t="shared" si="42"/>
        <v>138.40495253088298</v>
      </c>
      <c r="D124" s="118">
        <f t="shared" si="42"/>
        <v>132.76250711809189</v>
      </c>
      <c r="E124" s="118">
        <f t="shared" si="42"/>
        <v>140.74659229816845</v>
      </c>
      <c r="F124" s="118">
        <f t="shared" si="42"/>
        <v>146.79835809206341</v>
      </c>
      <c r="G124" s="118">
        <f t="shared" si="42"/>
        <v>149.64034673550415</v>
      </c>
      <c r="H124" s="118">
        <f t="shared" si="42"/>
        <v>139.72128993656082</v>
      </c>
      <c r="I124" s="118">
        <f t="shared" si="42"/>
        <v>131.30124679739626</v>
      </c>
      <c r="J124" s="118">
        <f t="shared" si="42"/>
        <v>140.01457668037253</v>
      </c>
      <c r="K124" s="118">
        <f t="shared" si="42"/>
        <v>134.2151966724708</v>
      </c>
      <c r="L124" s="118">
        <f t="shared" si="42"/>
        <v>141.13290859189905</v>
      </c>
      <c r="M124" s="118">
        <f t="shared" si="42"/>
        <v>130.52515509256585</v>
      </c>
      <c r="N124" s="118">
        <f t="shared" si="42"/>
        <v>126.20289248432356</v>
      </c>
      <c r="O124" s="118">
        <f t="shared" si="42"/>
        <v>128.63886885156992</v>
      </c>
      <c r="P124" s="118">
        <f t="shared" si="42"/>
        <v>106.72785141479409</v>
      </c>
      <c r="Q124" s="118">
        <f t="shared" si="42"/>
        <v>122.12750109786148</v>
      </c>
      <c r="R124" s="118">
        <f t="shared" ref="R124:V124" si="43">R125+R128+R130+R139</f>
        <v>126.24671854294536</v>
      </c>
      <c r="S124" s="118">
        <f t="shared" si="43"/>
        <v>122.46720238971112</v>
      </c>
      <c r="T124" s="118">
        <f t="shared" si="43"/>
        <v>114.71745029650035</v>
      </c>
      <c r="U124" s="118">
        <f t="shared" si="43"/>
        <v>113.29786474305781</v>
      </c>
      <c r="V124" s="118">
        <f t="shared" si="43"/>
        <v>114.94682404925005</v>
      </c>
      <c r="W124" s="118">
        <f t="shared" ref="W124" si="44">W125+W128+W130+W139</f>
        <v>126.08232140433552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98.899163395040063</v>
      </c>
      <c r="C125" s="123">
        <f t="shared" si="45"/>
        <v>110.21908778241092</v>
      </c>
      <c r="D125" s="123">
        <f t="shared" si="45"/>
        <v>103.23738288637655</v>
      </c>
      <c r="E125" s="123">
        <f t="shared" si="45"/>
        <v>108.41092947070545</v>
      </c>
      <c r="F125" s="123">
        <f t="shared" si="45"/>
        <v>113.59204386329876</v>
      </c>
      <c r="G125" s="123">
        <f t="shared" si="45"/>
        <v>118.72944757521604</v>
      </c>
      <c r="H125" s="123">
        <f t="shared" si="45"/>
        <v>107.2999289285132</v>
      </c>
      <c r="I125" s="123">
        <f t="shared" si="45"/>
        <v>101.58979902203524</v>
      </c>
      <c r="J125" s="123">
        <f t="shared" si="45"/>
        <v>108.32722821379973</v>
      </c>
      <c r="K125" s="123">
        <f t="shared" si="45"/>
        <v>103.97725998853863</v>
      </c>
      <c r="L125" s="123">
        <f t="shared" si="45"/>
        <v>111.35255368029598</v>
      </c>
      <c r="M125" s="123">
        <f t="shared" si="45"/>
        <v>101.12832796806217</v>
      </c>
      <c r="N125" s="123">
        <f t="shared" si="45"/>
        <v>96.86413887082486</v>
      </c>
      <c r="O125" s="123">
        <f t="shared" si="45"/>
        <v>98.713944165186049</v>
      </c>
      <c r="P125" s="123">
        <f t="shared" si="45"/>
        <v>77.892827220040957</v>
      </c>
      <c r="Q125" s="123">
        <f t="shared" si="45"/>
        <v>92.173895003556538</v>
      </c>
      <c r="R125" s="123">
        <f t="shared" ref="R125:V125" si="46">SUM(R126:R127)</f>
        <v>97.961184894164361</v>
      </c>
      <c r="S125" s="123">
        <f t="shared" si="46"/>
        <v>92.753346250107981</v>
      </c>
      <c r="T125" s="123">
        <f t="shared" si="46"/>
        <v>85.994358418718093</v>
      </c>
      <c r="U125" s="123">
        <f t="shared" si="46"/>
        <v>83.501601678410054</v>
      </c>
      <c r="V125" s="123">
        <f t="shared" si="46"/>
        <v>85.982046002649327</v>
      </c>
      <c r="W125" s="123">
        <f t="shared" ref="W125" si="47">SUM(W126:W127)</f>
        <v>95.201910803093199</v>
      </c>
      <c r="DA125" s="130" t="s">
        <v>3031</v>
      </c>
    </row>
    <row r="126" spans="1:105" ht="12" customHeight="1" x14ac:dyDescent="0.25">
      <c r="A126" s="97" t="s">
        <v>203</v>
      </c>
      <c r="B126" s="99">
        <v>98.41004999834179</v>
      </c>
      <c r="C126" s="99">
        <v>109.68900463820192</v>
      </c>
      <c r="D126" s="99">
        <v>102.74710827916978</v>
      </c>
      <c r="E126" s="99">
        <v>107.89928449401059</v>
      </c>
      <c r="F126" s="99">
        <v>113.06135892058548</v>
      </c>
      <c r="G126" s="99">
        <v>118.19559090215756</v>
      </c>
      <c r="H126" s="99">
        <v>106.82091851834227</v>
      </c>
      <c r="I126" s="99">
        <v>101.15138486858635</v>
      </c>
      <c r="J126" s="99">
        <v>107.85909951266622</v>
      </c>
      <c r="K126" s="99">
        <v>103.53195427462053</v>
      </c>
      <c r="L126" s="99">
        <v>110.88149962996593</v>
      </c>
      <c r="M126" s="99">
        <v>100.70572673313418</v>
      </c>
      <c r="N126" s="99">
        <v>96.464926049973315</v>
      </c>
      <c r="O126" s="99">
        <v>98.311248978512197</v>
      </c>
      <c r="P126" s="99">
        <v>77.57954224994009</v>
      </c>
      <c r="Q126" s="99">
        <v>91.804286940979708</v>
      </c>
      <c r="R126" s="99">
        <v>97.570769449728516</v>
      </c>
      <c r="S126" s="99">
        <v>92.386400007433878</v>
      </c>
      <c r="T126" s="99">
        <v>85.657493602124759</v>
      </c>
      <c r="U126" s="99">
        <v>83.177182044851179</v>
      </c>
      <c r="V126" s="99">
        <v>85.649385259462576</v>
      </c>
      <c r="W126" s="99">
        <v>94.83287569014756</v>
      </c>
      <c r="DA126" s="63" t="s">
        <v>3032</v>
      </c>
    </row>
    <row r="127" spans="1:105" ht="12" customHeight="1" x14ac:dyDescent="0.25">
      <c r="A127" s="97" t="s">
        <v>53</v>
      </c>
      <c r="B127" s="99">
        <v>0.48911339669827009</v>
      </c>
      <c r="C127" s="99">
        <v>0.53008314420900082</v>
      </c>
      <c r="D127" s="99">
        <v>0.49027460720676563</v>
      </c>
      <c r="E127" s="99">
        <v>0.51164497669487419</v>
      </c>
      <c r="F127" s="99">
        <v>0.53068494271328592</v>
      </c>
      <c r="G127" s="99">
        <v>0.53385667305847873</v>
      </c>
      <c r="H127" s="99">
        <v>0.47901041017093349</v>
      </c>
      <c r="I127" s="99">
        <v>0.43841415344889378</v>
      </c>
      <c r="J127" s="99">
        <v>0.46812870113351335</v>
      </c>
      <c r="K127" s="99">
        <v>0.44530571391810314</v>
      </c>
      <c r="L127" s="99">
        <v>0.47105405033004721</v>
      </c>
      <c r="M127" s="99">
        <v>0.42260123492798096</v>
      </c>
      <c r="N127" s="99">
        <v>0.39921282085154985</v>
      </c>
      <c r="O127" s="99">
        <v>0.40269518667385301</v>
      </c>
      <c r="P127" s="99">
        <v>0.31328497010087253</v>
      </c>
      <c r="Q127" s="99">
        <v>0.3696080625768241</v>
      </c>
      <c r="R127" s="99">
        <v>0.39041544443585219</v>
      </c>
      <c r="S127" s="99">
        <v>0.3669462426740997</v>
      </c>
      <c r="T127" s="99">
        <v>0.33686481659334</v>
      </c>
      <c r="U127" s="99">
        <v>0.3244196335588696</v>
      </c>
      <c r="V127" s="99">
        <v>0.3326607431867451</v>
      </c>
      <c r="W127" s="99">
        <v>0.36903511294563335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0.17765956371377314</v>
      </c>
      <c r="C128" s="123">
        <f t="shared" si="48"/>
        <v>0.22309225881317415</v>
      </c>
      <c r="D128" s="123">
        <f t="shared" si="48"/>
        <v>0.27438470987205638</v>
      </c>
      <c r="E128" s="123">
        <f t="shared" si="48"/>
        <v>0.64181587383679772</v>
      </c>
      <c r="F128" s="123">
        <f t="shared" si="48"/>
        <v>0.37704663509585001</v>
      </c>
      <c r="G128" s="123">
        <f t="shared" si="48"/>
        <v>0.48683912368888599</v>
      </c>
      <c r="H128" s="123">
        <f t="shared" si="48"/>
        <v>0.73882582335244096</v>
      </c>
      <c r="I128" s="123">
        <f t="shared" si="48"/>
        <v>0.83875415571736345</v>
      </c>
      <c r="J128" s="123">
        <f t="shared" si="48"/>
        <v>0.98403760507617211</v>
      </c>
      <c r="K128" s="123">
        <f t="shared" si="48"/>
        <v>1.1247634991878743</v>
      </c>
      <c r="L128" s="123">
        <f t="shared" si="48"/>
        <v>1.4527238071234272</v>
      </c>
      <c r="M128" s="123">
        <f t="shared" si="48"/>
        <v>1.5958237933085475</v>
      </c>
      <c r="N128" s="123">
        <f t="shared" si="48"/>
        <v>2.8719979336011412</v>
      </c>
      <c r="O128" s="123">
        <f t="shared" si="48"/>
        <v>2.7702449695282083</v>
      </c>
      <c r="P128" s="123">
        <f t="shared" si="48"/>
        <v>1.087089887467982</v>
      </c>
      <c r="Q128" s="123">
        <f t="shared" si="48"/>
        <v>3.2875612708135455</v>
      </c>
      <c r="R128" s="123">
        <f t="shared" si="48"/>
        <v>2.0420735548809548</v>
      </c>
      <c r="S128" s="123">
        <f t="shared" si="48"/>
        <v>3.6463598453635693</v>
      </c>
      <c r="T128" s="123">
        <f t="shared" si="48"/>
        <v>2.85656307179821</v>
      </c>
      <c r="U128" s="123">
        <f t="shared" si="48"/>
        <v>3.8765094446490584</v>
      </c>
      <c r="V128" s="123">
        <f t="shared" si="48"/>
        <v>2.8742070493340934</v>
      </c>
      <c r="W128" s="123">
        <f t="shared" si="48"/>
        <v>5.0340821907239066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0.17765956371377314</v>
      </c>
      <c r="C129" s="99">
        <f>RES_hhdet_tesh!C129/RES_summary!C$19</f>
        <v>0.22309225881317415</v>
      </c>
      <c r="D129" s="99">
        <f>RES_hhdet_tesh!D129/RES_summary!D$19</f>
        <v>0.27438470987205638</v>
      </c>
      <c r="E129" s="99">
        <f>RES_hhdet_tesh!E129/RES_summary!E$19</f>
        <v>0.64181587383679772</v>
      </c>
      <c r="F129" s="99">
        <f>RES_hhdet_tesh!F129/RES_summary!F$19</f>
        <v>0.37704663509585001</v>
      </c>
      <c r="G129" s="99">
        <f>RES_hhdet_tesh!G129/RES_summary!G$19</f>
        <v>0.48683912368888599</v>
      </c>
      <c r="H129" s="99">
        <f>RES_hhdet_tesh!H129/RES_summary!H$19</f>
        <v>0.73882582335244096</v>
      </c>
      <c r="I129" s="99">
        <f>RES_hhdet_tesh!I129/RES_summary!I$19</f>
        <v>0.83875415571736345</v>
      </c>
      <c r="J129" s="99">
        <f>RES_hhdet_tesh!J129/RES_summary!J$19</f>
        <v>0.98403760507617211</v>
      </c>
      <c r="K129" s="99">
        <f>RES_hhdet_tesh!K129/RES_summary!K$19</f>
        <v>1.1247634991878743</v>
      </c>
      <c r="L129" s="99">
        <f>RES_hhdet_tesh!L129/RES_summary!L$19</f>
        <v>1.4527238071234272</v>
      </c>
      <c r="M129" s="99">
        <f>RES_hhdet_tesh!M129/RES_summary!M$19</f>
        <v>1.5958237933085475</v>
      </c>
      <c r="N129" s="99">
        <f>RES_hhdet_tesh!N129/RES_summary!N$19</f>
        <v>2.8719979336011412</v>
      </c>
      <c r="O129" s="99">
        <f>RES_hhdet_tesh!O129/RES_summary!O$19</f>
        <v>2.7702449695282083</v>
      </c>
      <c r="P129" s="99">
        <f>RES_hhdet_tesh!P129/RES_summary!P$19</f>
        <v>1.087089887467982</v>
      </c>
      <c r="Q129" s="99">
        <f>RES_hhdet_tesh!Q129/RES_summary!Q$19</f>
        <v>3.2875612708135455</v>
      </c>
      <c r="R129" s="99">
        <f>RES_hhdet_tesh!R129/RES_summary!R$19</f>
        <v>2.0420735548809548</v>
      </c>
      <c r="S129" s="99">
        <f>RES_hhdet_tesh!S129/RES_summary!S$19</f>
        <v>3.6463598453635693</v>
      </c>
      <c r="T129" s="99">
        <f>RES_hhdet_tesh!T129/RES_summary!T$19</f>
        <v>2.85656307179821</v>
      </c>
      <c r="U129" s="99">
        <f>RES_hhdet_tesh!U129/RES_summary!U$19</f>
        <v>3.8765094446490584</v>
      </c>
      <c r="V129" s="99">
        <f>RES_hhdet_tesh!V129/RES_summary!V$19</f>
        <v>2.8742070493340934</v>
      </c>
      <c r="W129" s="99">
        <f>RES_hhdet_tesh!W129/RES_summary!W$19</f>
        <v>5.0340821907239066</v>
      </c>
      <c r="DA129" s="63" t="s">
        <v>3035</v>
      </c>
    </row>
    <row r="130" spans="1:105" ht="12" customHeight="1" x14ac:dyDescent="0.25">
      <c r="A130" s="121" t="s">
        <v>55</v>
      </c>
      <c r="B130" s="123">
        <v>20.751126299795466</v>
      </c>
      <c r="C130" s="123">
        <v>19.997460826327259</v>
      </c>
      <c r="D130" s="123">
        <v>21.303195668952316</v>
      </c>
      <c r="E130" s="123">
        <v>22.420731103521252</v>
      </c>
      <c r="F130" s="123">
        <v>24.35729207320982</v>
      </c>
      <c r="G130" s="123">
        <v>21.992887952088235</v>
      </c>
      <c r="H130" s="123">
        <v>23.886832632842236</v>
      </c>
      <c r="I130" s="123">
        <v>21.350493274141197</v>
      </c>
      <c r="J130" s="123">
        <v>22.979949528747685</v>
      </c>
      <c r="K130" s="123">
        <v>23.081184977736395</v>
      </c>
      <c r="L130" s="123">
        <v>22.851983974456534</v>
      </c>
      <c r="M130" s="123">
        <v>22.271545168439079</v>
      </c>
      <c r="N130" s="123">
        <v>21.06974987542548</v>
      </c>
      <c r="O130" s="123">
        <v>21.751212103345456</v>
      </c>
      <c r="P130" s="123">
        <v>22.26909302849856</v>
      </c>
      <c r="Q130" s="123">
        <v>21.121903543283924</v>
      </c>
      <c r="R130" s="123">
        <v>20.720011524782635</v>
      </c>
      <c r="S130" s="123">
        <v>20.525923997278962</v>
      </c>
      <c r="T130" s="123">
        <v>20.381588670022268</v>
      </c>
      <c r="U130" s="123">
        <v>20.488554898244548</v>
      </c>
      <c r="V130" s="123">
        <v>19.139410345537179</v>
      </c>
      <c r="W130" s="123">
        <v>19.293292994173914</v>
      </c>
      <c r="DA130" s="130" t="s">
        <v>3036</v>
      </c>
    </row>
    <row r="131" spans="1:105" ht="12" customHeight="1" x14ac:dyDescent="0.25">
      <c r="A131" s="97" t="s">
        <v>128</v>
      </c>
      <c r="B131" s="99">
        <v>20.839206496256253</v>
      </c>
      <c r="C131" s="99">
        <v>20.105280929131599</v>
      </c>
      <c r="D131" s="99">
        <v>21.468692571100277</v>
      </c>
      <c r="E131" s="99">
        <v>22.13753604292237</v>
      </c>
      <c r="F131" s="99">
        <v>24.492853168283172</v>
      </c>
      <c r="G131" s="99">
        <v>21.970469043593013</v>
      </c>
      <c r="H131" s="99">
        <v>24.042958621359539</v>
      </c>
      <c r="I131" s="99">
        <v>21.173770134073845</v>
      </c>
      <c r="J131" s="99">
        <v>22.854308560743636</v>
      </c>
      <c r="K131" s="99">
        <v>23.072452058509011</v>
      </c>
      <c r="L131" s="99">
        <v>23.106097705783746</v>
      </c>
      <c r="M131" s="99">
        <v>22.224501535682151</v>
      </c>
      <c r="N131" s="99">
        <v>20.932441126470767</v>
      </c>
      <c r="O131" s="99">
        <v>21.791530742874137</v>
      </c>
      <c r="P131" s="99">
        <v>22.349250062625728</v>
      </c>
      <c r="Q131" s="99">
        <v>21.104225858810626</v>
      </c>
      <c r="R131" s="99">
        <v>20.710839565867126</v>
      </c>
      <c r="S131" s="99">
        <v>20.482547938043705</v>
      </c>
      <c r="T131" s="99">
        <v>20.364328996250958</v>
      </c>
      <c r="U131" s="99">
        <v>20.540028985066797</v>
      </c>
      <c r="V131" s="99">
        <v>19.138856432015899</v>
      </c>
      <c r="W131" s="99">
        <v>19.293508089149505</v>
      </c>
      <c r="DA131" s="63" t="s">
        <v>3037</v>
      </c>
    </row>
    <row r="132" spans="1:105" ht="12" customHeight="1" x14ac:dyDescent="0.25">
      <c r="A132" s="97" t="s">
        <v>127</v>
      </c>
      <c r="B132" s="99">
        <v>20.839206496256249</v>
      </c>
      <c r="C132" s="99">
        <v>20.105204501710972</v>
      </c>
      <c r="D132" s="99">
        <v>21.468461905237582</v>
      </c>
      <c r="E132" s="99">
        <v>22.137875141852234</v>
      </c>
      <c r="F132" s="99">
        <v>24.492171502786526</v>
      </c>
      <c r="G132" s="99">
        <v>21.970275503239886</v>
      </c>
      <c r="H132" s="99">
        <v>24.043269766386352</v>
      </c>
      <c r="I132" s="99">
        <v>21.174644525306896</v>
      </c>
      <c r="J132" s="99">
        <v>22.855987743967823</v>
      </c>
      <c r="K132" s="99">
        <v>23.064100549730902</v>
      </c>
      <c r="L132" s="99">
        <v>23.095250672211893</v>
      </c>
      <c r="M132" s="99">
        <v>22.21575296530909</v>
      </c>
      <c r="N132" s="99">
        <v>20.925975008802276</v>
      </c>
      <c r="O132" s="99">
        <v>21.786170046115359</v>
      </c>
      <c r="P132" s="99">
        <v>22.345115954013888</v>
      </c>
      <c r="Q132" s="99">
        <v>21.108440997596166</v>
      </c>
      <c r="R132" s="99">
        <v>20.725151315035998</v>
      </c>
      <c r="S132" s="99">
        <v>20.502260835148917</v>
      </c>
      <c r="T132" s="99">
        <v>20.381254235220567</v>
      </c>
      <c r="U132" s="99">
        <v>20.548555506746698</v>
      </c>
      <c r="V132" s="99">
        <v>19.148986265248382</v>
      </c>
      <c r="W132" s="99">
        <v>19.301251633250839</v>
      </c>
      <c r="DA132" s="63" t="s">
        <v>3038</v>
      </c>
    </row>
    <row r="133" spans="1:105" ht="12" customHeight="1" x14ac:dyDescent="0.25">
      <c r="A133" s="100" t="s">
        <v>203</v>
      </c>
      <c r="B133" s="102">
        <v>7.0954026695139918</v>
      </c>
      <c r="C133" s="102">
        <v>6.6901848650893259</v>
      </c>
      <c r="D133" s="102">
        <v>8.0257991242271345</v>
      </c>
      <c r="E133" s="102">
        <v>10.2417568406598</v>
      </c>
      <c r="F133" s="102">
        <v>11.928189649954772</v>
      </c>
      <c r="G133" s="102">
        <v>9.38012781988669</v>
      </c>
      <c r="H133" s="102">
        <v>10.544466190916554</v>
      </c>
      <c r="I133" s="102">
        <v>7.685767777344334</v>
      </c>
      <c r="J133" s="102">
        <v>8.4314330863379734</v>
      </c>
      <c r="K133" s="102">
        <v>8.2699612349212988</v>
      </c>
      <c r="L133" s="102">
        <v>8.0279239416726327</v>
      </c>
      <c r="M133" s="102">
        <v>7.9055249513256456</v>
      </c>
      <c r="N133" s="102">
        <v>7.3305553538933115</v>
      </c>
      <c r="O133" s="102">
        <v>7.6261816335860413</v>
      </c>
      <c r="P133" s="102">
        <v>8.191012739917694</v>
      </c>
      <c r="Q133" s="102">
        <v>7.6310616694488136</v>
      </c>
      <c r="R133" s="102">
        <v>7.3540230340853983</v>
      </c>
      <c r="S133" s="102">
        <v>7.3033117720055891</v>
      </c>
      <c r="T133" s="102">
        <v>7.3449514387137018</v>
      </c>
      <c r="U133" s="102">
        <v>6.9913164539997412</v>
      </c>
      <c r="V133" s="102">
        <v>6.5370950366204497</v>
      </c>
      <c r="W133" s="102">
        <v>6.9134148990544144</v>
      </c>
      <c r="DA133" s="131" t="s">
        <v>3039</v>
      </c>
    </row>
    <row r="134" spans="1:105" ht="12" customHeight="1" x14ac:dyDescent="0.25">
      <c r="A134" s="103" t="s">
        <v>52</v>
      </c>
      <c r="B134" s="105">
        <v>13.743803826742258</v>
      </c>
      <c r="C134" s="105">
        <v>13.415019636621649</v>
      </c>
      <c r="D134" s="105">
        <v>13.44266278101045</v>
      </c>
      <c r="E134" s="105">
        <v>11.896118301192436</v>
      </c>
      <c r="F134" s="105">
        <v>12.563981852831754</v>
      </c>
      <c r="G134" s="105">
        <v>12.5901476833532</v>
      </c>
      <c r="H134" s="105">
        <v>13.498803575469795</v>
      </c>
      <c r="I134" s="105">
        <v>13.488876747962562</v>
      </c>
      <c r="J134" s="105">
        <v>14.424554657629852</v>
      </c>
      <c r="K134" s="105">
        <v>14.794139314809602</v>
      </c>
      <c r="L134" s="105">
        <v>15.067326730539262</v>
      </c>
      <c r="M134" s="105">
        <v>14.310228013983444</v>
      </c>
      <c r="N134" s="105">
        <v>13.595419654908962</v>
      </c>
      <c r="O134" s="105">
        <v>14.159988412529319</v>
      </c>
      <c r="P134" s="105">
        <v>14.154103214096192</v>
      </c>
      <c r="Q134" s="105">
        <v>13.477379328147352</v>
      </c>
      <c r="R134" s="105">
        <v>13.371128280950602</v>
      </c>
      <c r="S134" s="105">
        <v>13.198949063143329</v>
      </c>
      <c r="T134" s="105">
        <v>13.036302796506869</v>
      </c>
      <c r="U134" s="105">
        <v>13.557239052746956</v>
      </c>
      <c r="V134" s="105">
        <v>12.611891228627931</v>
      </c>
      <c r="W134" s="105">
        <v>12.387836734196423</v>
      </c>
      <c r="DA134" s="132" t="s">
        <v>3040</v>
      </c>
    </row>
    <row r="135" spans="1:105" ht="12" customHeight="1" x14ac:dyDescent="0.25">
      <c r="A135" s="106" t="s">
        <v>122</v>
      </c>
      <c r="B135" s="102">
        <v>20.506179938737599</v>
      </c>
      <c r="C135" s="102">
        <v>19.697749111042935</v>
      </c>
      <c r="D135" s="102">
        <v>20.841488911537247</v>
      </c>
      <c r="E135" s="102">
        <v>23.211985315369873</v>
      </c>
      <c r="F135" s="102">
        <v>23.977806290375835</v>
      </c>
      <c r="G135" s="102">
        <v>22.055249949942226</v>
      </c>
      <c r="H135" s="102">
        <v>23.450932695847364</v>
      </c>
      <c r="I135" s="102">
        <v>21.840933600445236</v>
      </c>
      <c r="J135" s="102">
        <v>23.327692279394562</v>
      </c>
      <c r="K135" s="102">
        <v>23.106537822679702</v>
      </c>
      <c r="L135" s="102">
        <v>22.112798715603766</v>
      </c>
      <c r="M135" s="102">
        <v>22.428935661755265</v>
      </c>
      <c r="N135" s="102">
        <v>21.657824871898104</v>
      </c>
      <c r="O135" s="102">
        <v>21.493110160018446</v>
      </c>
      <c r="P135" s="102">
        <v>21.503482602486933</v>
      </c>
      <c r="Q135" s="102">
        <v>21.25053954912007</v>
      </c>
      <c r="R135" s="102">
        <v>20.770801913413028</v>
      </c>
      <c r="S135" s="102">
        <v>20.784499228455275</v>
      </c>
      <c r="T135" s="102">
        <v>20.514494820437093</v>
      </c>
      <c r="U135" s="102">
        <v>19.80655778070134</v>
      </c>
      <c r="V135" s="102">
        <v>19.159470611120316</v>
      </c>
      <c r="W135" s="102">
        <v>19.281341272008756</v>
      </c>
      <c r="DA135" s="131" t="s">
        <v>3041</v>
      </c>
    </row>
    <row r="136" spans="1:105" ht="12" customHeight="1" x14ac:dyDescent="0.25">
      <c r="A136" s="107" t="s">
        <v>121</v>
      </c>
      <c r="B136" s="105">
        <v>20.506179938737599</v>
      </c>
      <c r="C136" s="105">
        <v>19.699509356689578</v>
      </c>
      <c r="D136" s="105">
        <v>20.84357882568926</v>
      </c>
      <c r="E136" s="105">
        <v>23.213522809956498</v>
      </c>
      <c r="F136" s="105">
        <v>23.978985490042561</v>
      </c>
      <c r="G136" s="105">
        <v>22.056415963373091</v>
      </c>
      <c r="H136" s="105">
        <v>23.453447865632409</v>
      </c>
      <c r="I136" s="105">
        <v>21.842619587812859</v>
      </c>
      <c r="J136" s="105">
        <v>23.329372562370072</v>
      </c>
      <c r="K136" s="105">
        <v>23.103619220246532</v>
      </c>
      <c r="L136" s="105">
        <v>22.10805057857014</v>
      </c>
      <c r="M136" s="105">
        <v>22.423770956573858</v>
      </c>
      <c r="N136" s="105">
        <v>21.655671297216461</v>
      </c>
      <c r="O136" s="105">
        <v>21.489030893341599</v>
      </c>
      <c r="P136" s="105">
        <v>21.499261305595713</v>
      </c>
      <c r="Q136" s="105">
        <v>21.275598273520821</v>
      </c>
      <c r="R136" s="105">
        <v>20.784697027479432</v>
      </c>
      <c r="S136" s="105">
        <v>20.784791522282664</v>
      </c>
      <c r="T136" s="105">
        <v>20.512389339948097</v>
      </c>
      <c r="U136" s="105">
        <v>19.799715907376992</v>
      </c>
      <c r="V136" s="105">
        <v>19.153730498384238</v>
      </c>
      <c r="W136" s="105">
        <v>19.274717914904812</v>
      </c>
      <c r="DA136" s="132" t="s">
        <v>3042</v>
      </c>
    </row>
    <row r="137" spans="1:105" ht="12" customHeight="1" x14ac:dyDescent="0.25">
      <c r="A137" s="108" t="s">
        <v>53</v>
      </c>
      <c r="B137" s="99">
        <v>6.9729079891267647</v>
      </c>
      <c r="C137" s="99">
        <v>6.5423911777016031</v>
      </c>
      <c r="D137" s="99">
        <v>7.7752665964321972</v>
      </c>
      <c r="E137" s="99">
        <v>10.73953122726274</v>
      </c>
      <c r="F137" s="99">
        <v>11.676622478665207</v>
      </c>
      <c r="G137" s="99">
        <v>9.4147501341230058</v>
      </c>
      <c r="H137" s="99">
        <v>10.281985590116772</v>
      </c>
      <c r="I137" s="99">
        <v>7.9267039833382258</v>
      </c>
      <c r="J137" s="99">
        <v>8.6169567755467327</v>
      </c>
      <c r="K137" s="99">
        <v>8.2868719712938095</v>
      </c>
      <c r="L137" s="99">
        <v>7.6691770086165576</v>
      </c>
      <c r="M137" s="99">
        <v>7.983854434088145</v>
      </c>
      <c r="N137" s="99">
        <v>7.5904552914840533</v>
      </c>
      <c r="O137" s="99">
        <v>7.5122797952907812</v>
      </c>
      <c r="P137" s="99">
        <v>7.8745567815007007</v>
      </c>
      <c r="Q137" s="99">
        <v>7.6849731523895333</v>
      </c>
      <c r="R137" s="99">
        <v>7.3691946309088605</v>
      </c>
      <c r="S137" s="99">
        <v>7.4056545657938537</v>
      </c>
      <c r="T137" s="99">
        <v>7.3972859287103701</v>
      </c>
      <c r="U137" s="99">
        <v>6.7355118883840124</v>
      </c>
      <c r="V137" s="99">
        <v>6.5414631694047767</v>
      </c>
      <c r="W137" s="99">
        <v>6.9020452013602718</v>
      </c>
      <c r="DA137" s="63" t="s">
        <v>3043</v>
      </c>
    </row>
    <row r="138" spans="1:105" ht="12" customHeight="1" x14ac:dyDescent="0.25">
      <c r="A138" s="108" t="s">
        <v>52</v>
      </c>
      <c r="B138" s="99">
        <v>13.533271949610834</v>
      </c>
      <c r="C138" s="99">
        <v>13.157118178987975</v>
      </c>
      <c r="D138" s="99">
        <v>13.068312229257058</v>
      </c>
      <c r="E138" s="99">
        <v>12.473991582693756</v>
      </c>
      <c r="F138" s="99">
        <v>12.302363011377349</v>
      </c>
      <c r="G138" s="99">
        <v>12.641665829250085</v>
      </c>
      <c r="H138" s="99">
        <v>13.171462275515635</v>
      </c>
      <c r="I138" s="99">
        <v>13.915915604474629</v>
      </c>
      <c r="J138" s="99">
        <v>14.712415786823335</v>
      </c>
      <c r="K138" s="99">
        <v>14.816747248952725</v>
      </c>
      <c r="L138" s="99">
        <v>14.43887356995358</v>
      </c>
      <c r="M138" s="99">
        <v>14.439916522485715</v>
      </c>
      <c r="N138" s="99">
        <v>14.065216005732408</v>
      </c>
      <c r="O138" s="99">
        <v>13.976751098050823</v>
      </c>
      <c r="P138" s="99">
        <v>13.624704524095016</v>
      </c>
      <c r="Q138" s="99">
        <v>13.590625121131287</v>
      </c>
      <c r="R138" s="99">
        <v>13.415502396570576</v>
      </c>
      <c r="S138" s="99">
        <v>13.379136956488813</v>
      </c>
      <c r="T138" s="99">
        <v>13.115103411237726</v>
      </c>
      <c r="U138" s="99">
        <v>13.06420401899298</v>
      </c>
      <c r="V138" s="99">
        <v>12.612267328979463</v>
      </c>
      <c r="W138" s="99">
        <v>12.37267271354454</v>
      </c>
      <c r="DA138" s="63" t="s">
        <v>3044</v>
      </c>
    </row>
    <row r="139" spans="1:105" ht="12" customHeight="1" x14ac:dyDescent="0.25">
      <c r="A139" s="121" t="s">
        <v>54</v>
      </c>
      <c r="B139" s="123">
        <v>7.2157857030389652</v>
      </c>
      <c r="C139" s="123">
        <v>7.9653116633316143</v>
      </c>
      <c r="D139" s="123">
        <v>7.9475438528909637</v>
      </c>
      <c r="E139" s="123">
        <v>9.2731158501049311</v>
      </c>
      <c r="F139" s="123">
        <v>8.4719755204589902</v>
      </c>
      <c r="G139" s="123">
        <v>8.4311720845109956</v>
      </c>
      <c r="H139" s="123">
        <v>7.7957025518529361</v>
      </c>
      <c r="I139" s="123">
        <v>7.5222003455024664</v>
      </c>
      <c r="J139" s="123">
        <v>7.723361332748925</v>
      </c>
      <c r="K139" s="123">
        <v>6.031988207007875</v>
      </c>
      <c r="L139" s="123">
        <v>5.475647130023094</v>
      </c>
      <c r="M139" s="123">
        <v>5.5294581627560602</v>
      </c>
      <c r="N139" s="123">
        <v>5.3970058044720783</v>
      </c>
      <c r="O139" s="123">
        <v>5.4034676135102089</v>
      </c>
      <c r="P139" s="123">
        <v>5.4788412787865921</v>
      </c>
      <c r="Q139" s="123">
        <v>5.5441412802074774</v>
      </c>
      <c r="R139" s="123">
        <v>5.5234485691174102</v>
      </c>
      <c r="S139" s="123">
        <v>5.5415722969606103</v>
      </c>
      <c r="T139" s="123">
        <v>5.4849401359617831</v>
      </c>
      <c r="U139" s="123">
        <v>5.4311987217541606</v>
      </c>
      <c r="V139" s="123">
        <v>6.9511606517294666</v>
      </c>
      <c r="W139" s="123">
        <v>6.5530354163444979</v>
      </c>
      <c r="DA139" s="130" t="s">
        <v>3045</v>
      </c>
    </row>
    <row r="140" spans="1:105" ht="12" customHeight="1" x14ac:dyDescent="0.25">
      <c r="A140" s="97" t="s">
        <v>50</v>
      </c>
      <c r="B140" s="99">
        <v>7.8018773396252747</v>
      </c>
      <c r="C140" s="99">
        <v>8.1072434613054778</v>
      </c>
      <c r="D140" s="99">
        <v>10.272365649795104</v>
      </c>
      <c r="E140" s="99">
        <v>7.993737336499291</v>
      </c>
      <c r="F140" s="99">
        <v>7.7450543569420471</v>
      </c>
      <c r="G140" s="99">
        <v>9.0473641504550191</v>
      </c>
      <c r="H140" s="99">
        <v>7.7991438125471726</v>
      </c>
      <c r="I140" s="99">
        <v>7.3899434556304762</v>
      </c>
      <c r="J140" s="99">
        <v>6.6684910975473857</v>
      </c>
      <c r="K140" s="99">
        <v>6.4958964257274463</v>
      </c>
      <c r="L140" s="99">
        <v>5.7814505988511229</v>
      </c>
      <c r="M140" s="99">
        <v>5.5187791293948241</v>
      </c>
      <c r="N140" s="99">
        <v>5.451147832515673</v>
      </c>
      <c r="O140" s="99">
        <v>5.4490842028758228</v>
      </c>
      <c r="P140" s="99">
        <v>5.4932996555268234</v>
      </c>
      <c r="Q140" s="99">
        <v>5.5091342973085444</v>
      </c>
      <c r="R140" s="99">
        <v>5.5217648567863815</v>
      </c>
      <c r="S140" s="99">
        <v>5.5217662916178334</v>
      </c>
      <c r="T140" s="99">
        <v>5.4421370231082253</v>
      </c>
      <c r="U140" s="99">
        <v>5.3250757295446496</v>
      </c>
      <c r="V140" s="99">
        <v>7.1155801275908495</v>
      </c>
      <c r="W140" s="99">
        <v>6.4306650547630273</v>
      </c>
      <c r="DA140" s="63" t="s">
        <v>3046</v>
      </c>
    </row>
    <row r="141" spans="1:105" ht="12" customHeight="1" x14ac:dyDescent="0.25">
      <c r="A141" s="109" t="s">
        <v>120</v>
      </c>
      <c r="B141" s="110">
        <v>6.7816635765785911</v>
      </c>
      <c r="C141" s="110">
        <v>7.8630019075036257</v>
      </c>
      <c r="D141" s="110">
        <v>6.3469108108663423</v>
      </c>
      <c r="E141" s="110">
        <v>10.095453781987249</v>
      </c>
      <c r="F141" s="110">
        <v>8.9011928148594492</v>
      </c>
      <c r="G141" s="110">
        <v>8.0714633827676021</v>
      </c>
      <c r="H141" s="110">
        <v>7.7937957094756642</v>
      </c>
      <c r="I141" s="110">
        <v>7.5958742927086842</v>
      </c>
      <c r="J141" s="110">
        <v>8.3324162735018028</v>
      </c>
      <c r="K141" s="110">
        <v>5.7269418960438756</v>
      </c>
      <c r="L141" s="110">
        <v>5.2653760662204636</v>
      </c>
      <c r="M141" s="110">
        <v>5.5370160382505782</v>
      </c>
      <c r="N141" s="110">
        <v>5.3600660751358564</v>
      </c>
      <c r="O141" s="110">
        <v>5.3740367898921928</v>
      </c>
      <c r="P141" s="110">
        <v>5.47002257415018</v>
      </c>
      <c r="Q141" s="110">
        <v>5.5636951304397355</v>
      </c>
      <c r="R141" s="110">
        <v>5.5243242015414351</v>
      </c>
      <c r="S141" s="110">
        <v>5.5514658934168395</v>
      </c>
      <c r="T141" s="110">
        <v>5.5055313325072861</v>
      </c>
      <c r="U141" s="110">
        <v>5.4799091968611569</v>
      </c>
      <c r="V141" s="110">
        <v>6.8767906213838224</v>
      </c>
      <c r="W141" s="110">
        <v>6.607093568669673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129.03915860460737</v>
      </c>
      <c r="C143" s="118">
        <f t="shared" si="49"/>
        <v>137.19395641259965</v>
      </c>
      <c r="D143" s="118">
        <f t="shared" si="49"/>
        <v>128.5869715791265</v>
      </c>
      <c r="E143" s="118">
        <f t="shared" si="49"/>
        <v>138.95983262345368</v>
      </c>
      <c r="F143" s="118">
        <f t="shared" si="49"/>
        <v>141.61506347362493</v>
      </c>
      <c r="G143" s="118">
        <f t="shared" si="49"/>
        <v>146.36613919487945</v>
      </c>
      <c r="H143" s="118">
        <f t="shared" si="49"/>
        <v>140.03490614826822</v>
      </c>
      <c r="I143" s="118">
        <f t="shared" si="49"/>
        <v>134.39657782078663</v>
      </c>
      <c r="J143" s="118">
        <f t="shared" si="49"/>
        <v>141.19979167369513</v>
      </c>
      <c r="K143" s="118">
        <f t="shared" si="49"/>
        <v>134.52637059809425</v>
      </c>
      <c r="L143" s="118">
        <f t="shared" si="49"/>
        <v>133.40221642909702</v>
      </c>
      <c r="M143" s="118">
        <f t="shared" si="49"/>
        <v>126.3918842420006</v>
      </c>
      <c r="N143" s="118">
        <f t="shared" si="49"/>
        <v>135.04731780753355</v>
      </c>
      <c r="O143" s="118">
        <f t="shared" si="49"/>
        <v>130.44015709402166</v>
      </c>
      <c r="P143" s="118">
        <f t="shared" si="49"/>
        <v>110.31363867062281</v>
      </c>
      <c r="Q143" s="118">
        <f t="shared" si="49"/>
        <v>129.89317861451929</v>
      </c>
      <c r="R143" s="118">
        <f t="shared" ref="R143:V143" si="50">R144+R146+R148+R157</f>
        <v>128.5781805806302</v>
      </c>
      <c r="S143" s="118">
        <f t="shared" si="50"/>
        <v>128.1680558397027</v>
      </c>
      <c r="T143" s="118">
        <f t="shared" si="50"/>
        <v>120.08662477117647</v>
      </c>
      <c r="U143" s="118">
        <f t="shared" si="50"/>
        <v>116.90997875225933</v>
      </c>
      <c r="V143" s="118">
        <f t="shared" si="50"/>
        <v>121.01604532300611</v>
      </c>
      <c r="W143" s="118">
        <f t="shared" ref="W143" si="51">W144+W146+W148+W157</f>
        <v>136.91195365538573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99.4550192489735</v>
      </c>
      <c r="C144" s="123">
        <f t="shared" si="52"/>
        <v>107.74220678244183</v>
      </c>
      <c r="D144" s="123">
        <f t="shared" si="52"/>
        <v>97.406576556839951</v>
      </c>
      <c r="E144" s="123">
        <f t="shared" si="52"/>
        <v>102.85061840912257</v>
      </c>
      <c r="F144" s="123">
        <f t="shared" si="52"/>
        <v>107.54416468133896</v>
      </c>
      <c r="G144" s="123">
        <f t="shared" si="52"/>
        <v>113.68335674345695</v>
      </c>
      <c r="H144" s="123">
        <f t="shared" si="52"/>
        <v>105.99148996168135</v>
      </c>
      <c r="I144" s="123">
        <f t="shared" si="52"/>
        <v>101.70375107215519</v>
      </c>
      <c r="J144" s="123">
        <f t="shared" si="52"/>
        <v>106.23555585767494</v>
      </c>
      <c r="K144" s="123">
        <f t="shared" si="52"/>
        <v>101.08799348150588</v>
      </c>
      <c r="L144" s="123">
        <f t="shared" si="52"/>
        <v>100.82324144717514</v>
      </c>
      <c r="M144" s="123">
        <f t="shared" si="52"/>
        <v>93.25238503963557</v>
      </c>
      <c r="N144" s="123">
        <f t="shared" si="52"/>
        <v>100.44471351020202</v>
      </c>
      <c r="O144" s="123">
        <f t="shared" si="52"/>
        <v>97.017698511691577</v>
      </c>
      <c r="P144" s="123">
        <f t="shared" si="52"/>
        <v>81.163492681654731</v>
      </c>
      <c r="Q144" s="123">
        <f t="shared" si="52"/>
        <v>94.196152410980758</v>
      </c>
      <c r="R144" s="123">
        <f t="shared" si="52"/>
        <v>96.709500320304301</v>
      </c>
      <c r="S144" s="123">
        <f t="shared" si="52"/>
        <v>92.218457707302875</v>
      </c>
      <c r="T144" s="123">
        <f t="shared" si="52"/>
        <v>86.221083177253163</v>
      </c>
      <c r="U144" s="123">
        <f t="shared" si="52"/>
        <v>80.674315579447168</v>
      </c>
      <c r="V144" s="123">
        <f t="shared" si="52"/>
        <v>87.446898477355859</v>
      </c>
      <c r="W144" s="123">
        <f t="shared" si="52"/>
        <v>97.556681234947149</v>
      </c>
      <c r="DA144" s="130" t="s">
        <v>3049</v>
      </c>
    </row>
    <row r="145" spans="1:105" ht="12" customHeight="1" x14ac:dyDescent="0.25">
      <c r="A145" s="97" t="s">
        <v>53</v>
      </c>
      <c r="B145" s="99">
        <v>99.4550192489735</v>
      </c>
      <c r="C145" s="99">
        <v>107.74220678244183</v>
      </c>
      <c r="D145" s="99">
        <v>97.406576556839951</v>
      </c>
      <c r="E145" s="99">
        <v>102.85061840912257</v>
      </c>
      <c r="F145" s="99">
        <v>107.54416468133896</v>
      </c>
      <c r="G145" s="99">
        <v>113.68335674345695</v>
      </c>
      <c r="H145" s="99">
        <v>105.99148996168135</v>
      </c>
      <c r="I145" s="99">
        <v>101.70375107215519</v>
      </c>
      <c r="J145" s="99">
        <v>106.23555585767494</v>
      </c>
      <c r="K145" s="99">
        <v>101.08799348150588</v>
      </c>
      <c r="L145" s="99">
        <v>100.82324144717514</v>
      </c>
      <c r="M145" s="99">
        <v>93.25238503963557</v>
      </c>
      <c r="N145" s="99">
        <v>100.44471351020202</v>
      </c>
      <c r="O145" s="99">
        <v>97.017698511691577</v>
      </c>
      <c r="P145" s="99">
        <v>81.163492681654731</v>
      </c>
      <c r="Q145" s="99">
        <v>94.196152410980758</v>
      </c>
      <c r="R145" s="99">
        <v>96.709500320304301</v>
      </c>
      <c r="S145" s="99">
        <v>92.218457707302875</v>
      </c>
      <c r="T145" s="99">
        <v>86.221083177253163</v>
      </c>
      <c r="U145" s="99">
        <v>80.674315579447168</v>
      </c>
      <c r="V145" s="99">
        <v>87.446898477355859</v>
      </c>
      <c r="W145" s="99">
        <v>97.556681234947149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1.7764578911726738</v>
      </c>
      <c r="C146" s="123">
        <f t="shared" si="53"/>
        <v>1.8986760071988578</v>
      </c>
      <c r="D146" s="123">
        <f t="shared" si="53"/>
        <v>1.9905750730332856</v>
      </c>
      <c r="E146" s="123">
        <f t="shared" si="53"/>
        <v>3.6789474082077085</v>
      </c>
      <c r="F146" s="123">
        <f t="shared" si="53"/>
        <v>1.7965403050064392</v>
      </c>
      <c r="G146" s="123">
        <f t="shared" si="53"/>
        <v>2.0191385738358938</v>
      </c>
      <c r="H146" s="123">
        <f t="shared" si="53"/>
        <v>2.9893392020034022</v>
      </c>
      <c r="I146" s="123">
        <f t="shared" si="53"/>
        <v>3.345853438644502</v>
      </c>
      <c r="J146" s="123">
        <f t="shared" si="53"/>
        <v>3.896688910865262</v>
      </c>
      <c r="K146" s="123">
        <f t="shared" si="53"/>
        <v>4.3749837076919151</v>
      </c>
      <c r="L146" s="123">
        <f t="shared" si="53"/>
        <v>5.0683030938018518</v>
      </c>
      <c r="M146" s="123">
        <f t="shared" si="53"/>
        <v>4.9839951715132145</v>
      </c>
      <c r="N146" s="123">
        <f t="shared" si="53"/>
        <v>7.5097761279044608</v>
      </c>
      <c r="O146" s="123">
        <f t="shared" si="53"/>
        <v>6.6896934866617785</v>
      </c>
      <c r="P146" s="123">
        <f t="shared" si="53"/>
        <v>2.5708944054811722</v>
      </c>
      <c r="Q146" s="123">
        <f t="shared" si="53"/>
        <v>8.7520362042368873</v>
      </c>
      <c r="R146" s="123">
        <f t="shared" si="53"/>
        <v>5.4499405299995471</v>
      </c>
      <c r="S146" s="123">
        <f t="shared" si="53"/>
        <v>9.3683017901528594</v>
      </c>
      <c r="T146" s="123">
        <f t="shared" si="53"/>
        <v>7.6494501779414765</v>
      </c>
      <c r="U146" s="123">
        <f t="shared" si="53"/>
        <v>10.769343134257126</v>
      </c>
      <c r="V146" s="123">
        <f t="shared" si="53"/>
        <v>7.6623309119161203</v>
      </c>
      <c r="W146" s="123">
        <f t="shared" si="53"/>
        <v>13.480350828521951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1.7764578911726738</v>
      </c>
      <c r="C147" s="99">
        <f>RES_hhdet_tesh!C147/RES_summary!C$19</f>
        <v>1.8986760071988578</v>
      </c>
      <c r="D147" s="99">
        <f>RES_hhdet_tesh!D147/RES_summary!D$19</f>
        <v>1.9905750730332856</v>
      </c>
      <c r="E147" s="99">
        <f>RES_hhdet_tesh!E147/RES_summary!E$19</f>
        <v>3.6789474082077085</v>
      </c>
      <c r="F147" s="99">
        <f>RES_hhdet_tesh!F147/RES_summary!F$19</f>
        <v>1.7965403050064392</v>
      </c>
      <c r="G147" s="99">
        <f>RES_hhdet_tesh!G147/RES_summary!G$19</f>
        <v>2.0191385738358938</v>
      </c>
      <c r="H147" s="99">
        <f>RES_hhdet_tesh!H147/RES_summary!H$19</f>
        <v>2.9893392020034022</v>
      </c>
      <c r="I147" s="99">
        <f>RES_hhdet_tesh!I147/RES_summary!I$19</f>
        <v>3.345853438644502</v>
      </c>
      <c r="J147" s="99">
        <f>RES_hhdet_tesh!J147/RES_summary!J$19</f>
        <v>3.896688910865262</v>
      </c>
      <c r="K147" s="99">
        <f>RES_hhdet_tesh!K147/RES_summary!K$19</f>
        <v>4.3749837076919151</v>
      </c>
      <c r="L147" s="99">
        <f>RES_hhdet_tesh!L147/RES_summary!L$19</f>
        <v>5.0683030938018518</v>
      </c>
      <c r="M147" s="99">
        <f>RES_hhdet_tesh!M147/RES_summary!M$19</f>
        <v>4.9839951715132145</v>
      </c>
      <c r="N147" s="99">
        <f>RES_hhdet_tesh!N147/RES_summary!N$19</f>
        <v>7.5097761279044608</v>
      </c>
      <c r="O147" s="99">
        <f>RES_hhdet_tesh!O147/RES_summary!O$19</f>
        <v>6.6896934866617785</v>
      </c>
      <c r="P147" s="99">
        <f>RES_hhdet_tesh!P147/RES_summary!P$19</f>
        <v>2.5708944054811722</v>
      </c>
      <c r="Q147" s="99">
        <f>RES_hhdet_tesh!Q147/RES_summary!Q$19</f>
        <v>8.7520362042368873</v>
      </c>
      <c r="R147" s="99">
        <f>RES_hhdet_tesh!R147/RES_summary!R$19</f>
        <v>5.4499405299995471</v>
      </c>
      <c r="S147" s="99">
        <f>RES_hhdet_tesh!S147/RES_summary!S$19</f>
        <v>9.3683017901528594</v>
      </c>
      <c r="T147" s="99">
        <f>RES_hhdet_tesh!T147/RES_summary!T$19</f>
        <v>7.6494501779414765</v>
      </c>
      <c r="U147" s="99">
        <f>RES_hhdet_tesh!U147/RES_summary!U$19</f>
        <v>10.769343134257126</v>
      </c>
      <c r="V147" s="99">
        <f>RES_hhdet_tesh!V147/RES_summary!V$19</f>
        <v>7.6623309119161203</v>
      </c>
      <c r="W147" s="99">
        <f>RES_hhdet_tesh!W147/RES_summary!W$19</f>
        <v>13.480350828521951</v>
      </c>
      <c r="DA147" s="63" t="s">
        <v>3052</v>
      </c>
    </row>
    <row r="148" spans="1:105" ht="12" customHeight="1" x14ac:dyDescent="0.25">
      <c r="A148" s="121" t="s">
        <v>55</v>
      </c>
      <c r="B148" s="123">
        <v>20.591911457636879</v>
      </c>
      <c r="C148" s="123">
        <v>19.587877335377783</v>
      </c>
      <c r="D148" s="123">
        <v>21.26917073184018</v>
      </c>
      <c r="E148" s="123">
        <v>23.124458509076046</v>
      </c>
      <c r="F148" s="123">
        <v>23.778069592577712</v>
      </c>
      <c r="G148" s="123">
        <v>22.239975706480703</v>
      </c>
      <c r="H148" s="123">
        <v>23.258383082606045</v>
      </c>
      <c r="I148" s="123">
        <v>21.826555987704999</v>
      </c>
      <c r="J148" s="123">
        <v>23.365803958351314</v>
      </c>
      <c r="K148" s="123">
        <v>23.010939821903786</v>
      </c>
      <c r="L148" s="123">
        <v>22.025897180843053</v>
      </c>
      <c r="M148" s="123">
        <v>22.626095357082239</v>
      </c>
      <c r="N148" s="123">
        <v>21.697882437514057</v>
      </c>
      <c r="O148" s="123">
        <v>21.331548522642414</v>
      </c>
      <c r="P148" s="123">
        <v>21.101188820256407</v>
      </c>
      <c r="Q148" s="123">
        <v>21.399346967278504</v>
      </c>
      <c r="R148" s="123">
        <v>20.895249937841363</v>
      </c>
      <c r="S148" s="123">
        <v>21.039582286886038</v>
      </c>
      <c r="T148" s="123">
        <v>20.731010304782554</v>
      </c>
      <c r="U148" s="123">
        <v>20.034466328214776</v>
      </c>
      <c r="V148" s="123">
        <v>18.95695791036162</v>
      </c>
      <c r="W148" s="123">
        <v>19.32080606166058</v>
      </c>
      <c r="DA148" s="130" t="s">
        <v>3053</v>
      </c>
    </row>
    <row r="149" spans="1:105" ht="12" customHeight="1" x14ac:dyDescent="0.25">
      <c r="A149" s="97" t="s">
        <v>124</v>
      </c>
      <c r="B149" s="99">
        <v>21.165539240521504</v>
      </c>
      <c r="C149" s="99">
        <v>18.855210430999414</v>
      </c>
      <c r="D149" s="99">
        <v>24.124103382691231</v>
      </c>
      <c r="E149" s="99">
        <v>22.48381476257056</v>
      </c>
      <c r="F149" s="99">
        <v>22.047256071727581</v>
      </c>
      <c r="G149" s="99">
        <v>24.114216753937143</v>
      </c>
      <c r="H149" s="99">
        <v>21.010438241932579</v>
      </c>
      <c r="I149" s="99">
        <v>21.71346898784434</v>
      </c>
      <c r="J149" s="99">
        <v>23.997917763357794</v>
      </c>
      <c r="K149" s="99">
        <v>22.029761563137971</v>
      </c>
      <c r="L149" s="99">
        <v>21.244165024060393</v>
      </c>
      <c r="M149" s="99">
        <v>25.983903431646301</v>
      </c>
      <c r="N149" s="99">
        <v>23.187131421150294</v>
      </c>
      <c r="O149" s="99">
        <v>19.045484010900214</v>
      </c>
      <c r="P149" s="99">
        <v>15.202964815484712</v>
      </c>
      <c r="Q149" s="99">
        <v>23.865755061074459</v>
      </c>
      <c r="R149" s="99">
        <v>21.016145444274219</v>
      </c>
      <c r="S149" s="99">
        <v>22.890040838485017</v>
      </c>
      <c r="T149" s="99">
        <v>21.723239762930678</v>
      </c>
      <c r="U149" s="99">
        <v>22.821255416495084</v>
      </c>
      <c r="V149" s="99">
        <v>14.906093628379569</v>
      </c>
      <c r="W149" s="99">
        <v>21.395515783226294</v>
      </c>
      <c r="DA149" s="63" t="s">
        <v>3054</v>
      </c>
    </row>
    <row r="150" spans="1:105" ht="12" customHeight="1" x14ac:dyDescent="0.25">
      <c r="A150" s="97" t="s">
        <v>123</v>
      </c>
      <c r="B150" s="99">
        <v>21.165539240521507</v>
      </c>
      <c r="C150" s="99">
        <v>18.855988441872817</v>
      </c>
      <c r="D150" s="99">
        <v>24.134546185080499</v>
      </c>
      <c r="E150" s="99">
        <v>22.498743271316432</v>
      </c>
      <c r="F150" s="99">
        <v>0</v>
      </c>
      <c r="G150" s="99">
        <v>0</v>
      </c>
      <c r="H150" s="99">
        <v>0</v>
      </c>
      <c r="I150" s="99">
        <v>0</v>
      </c>
      <c r="J150" s="99">
        <v>24.118165936524449</v>
      </c>
      <c r="K150" s="99">
        <v>22.008893097845849</v>
      </c>
      <c r="L150" s="99">
        <v>21.217175637040967</v>
      </c>
      <c r="M150" s="99">
        <v>25.997235116376814</v>
      </c>
      <c r="N150" s="99">
        <v>23.18110728347726</v>
      </c>
      <c r="O150" s="99">
        <v>19.05282845193663</v>
      </c>
      <c r="P150" s="99">
        <v>15.252813325540465</v>
      </c>
      <c r="Q150" s="99">
        <v>23.838010997109969</v>
      </c>
      <c r="R150" s="99">
        <v>20.914334513292584</v>
      </c>
      <c r="S150" s="99">
        <v>22.709121100719489</v>
      </c>
      <c r="T150" s="99">
        <v>21.513045936238566</v>
      </c>
      <c r="U150" s="99">
        <v>22.524459597227455</v>
      </c>
      <c r="V150" s="99">
        <v>14.730378835681076</v>
      </c>
      <c r="W150" s="99">
        <v>21.132118431678411</v>
      </c>
      <c r="DA150" s="63" t="s">
        <v>3055</v>
      </c>
    </row>
    <row r="151" spans="1:105" ht="12" customHeight="1" x14ac:dyDescent="0.25">
      <c r="A151" s="100" t="s">
        <v>50</v>
      </c>
      <c r="B151" s="102">
        <v>7.2090457778899459</v>
      </c>
      <c r="C151" s="102">
        <v>6.263211371398917</v>
      </c>
      <c r="D151" s="102">
        <v>9.0365535262916605</v>
      </c>
      <c r="E151" s="102">
        <v>10.416454285048621</v>
      </c>
      <c r="F151" s="102">
        <v>0</v>
      </c>
      <c r="G151" s="102">
        <v>0</v>
      </c>
      <c r="H151" s="102">
        <v>0</v>
      </c>
      <c r="I151" s="102">
        <v>0</v>
      </c>
      <c r="J151" s="102">
        <v>8.8981095697383612</v>
      </c>
      <c r="K151" s="102">
        <v>7.8625170101844786</v>
      </c>
      <c r="L151" s="102">
        <v>7.3333708328393534</v>
      </c>
      <c r="M151" s="102">
        <v>9.2768753090038096</v>
      </c>
      <c r="N151" s="102">
        <v>8.1447011696402001</v>
      </c>
      <c r="O151" s="102">
        <v>6.658981391885284</v>
      </c>
      <c r="P151" s="102">
        <v>5.5771149976348378</v>
      </c>
      <c r="Q151" s="102">
        <v>8.6037468974339788</v>
      </c>
      <c r="R151" s="102">
        <v>7.3821211254161714</v>
      </c>
      <c r="S151" s="102">
        <v>8.0400398573898215</v>
      </c>
      <c r="T151" s="102">
        <v>7.7101345737379177</v>
      </c>
      <c r="U151" s="102">
        <v>7.6542490984816061</v>
      </c>
      <c r="V151" s="102">
        <v>5.0336416674383573</v>
      </c>
      <c r="W151" s="102">
        <v>7.5705149339286679</v>
      </c>
      <c r="DA151" s="131" t="s">
        <v>3056</v>
      </c>
    </row>
    <row r="152" spans="1:105" ht="12" customHeight="1" x14ac:dyDescent="0.25">
      <c r="A152" s="103" t="s">
        <v>52</v>
      </c>
      <c r="B152" s="105">
        <v>13.956493462631562</v>
      </c>
      <c r="C152" s="105">
        <v>12.592777070473899</v>
      </c>
      <c r="D152" s="105">
        <v>15.09799265878884</v>
      </c>
      <c r="E152" s="105">
        <v>12.082288986267812</v>
      </c>
      <c r="F152" s="105">
        <v>0</v>
      </c>
      <c r="G152" s="105">
        <v>0</v>
      </c>
      <c r="H152" s="105">
        <v>0</v>
      </c>
      <c r="I152" s="105">
        <v>0</v>
      </c>
      <c r="J152" s="105">
        <v>15.220056366786089</v>
      </c>
      <c r="K152" s="105">
        <v>14.146376087661372</v>
      </c>
      <c r="L152" s="105">
        <v>13.88380480420161</v>
      </c>
      <c r="M152" s="105">
        <v>16.720359807373004</v>
      </c>
      <c r="N152" s="105">
        <v>15.036406113837064</v>
      </c>
      <c r="O152" s="105">
        <v>12.393847060051352</v>
      </c>
      <c r="P152" s="105">
        <v>9.6756983279056268</v>
      </c>
      <c r="Q152" s="105">
        <v>15.234264099675988</v>
      </c>
      <c r="R152" s="105">
        <v>13.532213387876411</v>
      </c>
      <c r="S152" s="105">
        <v>14.669081243329668</v>
      </c>
      <c r="T152" s="105">
        <v>13.802911362500652</v>
      </c>
      <c r="U152" s="105">
        <v>14.870210498745854</v>
      </c>
      <c r="V152" s="105">
        <v>9.6967371682427181</v>
      </c>
      <c r="W152" s="105">
        <v>13.561603497749743</v>
      </c>
      <c r="DA152" s="132" t="s">
        <v>3057</v>
      </c>
    </row>
    <row r="153" spans="1:105" ht="12" customHeight="1" x14ac:dyDescent="0.25">
      <c r="A153" s="106" t="s">
        <v>122</v>
      </c>
      <c r="B153" s="102">
        <v>20.506179938737603</v>
      </c>
      <c r="C153" s="102">
        <v>19.698679421726609</v>
      </c>
      <c r="D153" s="102">
        <v>20.841985439096202</v>
      </c>
      <c r="E153" s="102">
        <v>23.210580071658569</v>
      </c>
      <c r="F153" s="102">
        <v>23.973059002025835</v>
      </c>
      <c r="G153" s="102">
        <v>22.05055571307425</v>
      </c>
      <c r="H153" s="102">
        <v>23.448135768792898</v>
      </c>
      <c r="I153" s="102">
        <v>21.835812952212958</v>
      </c>
      <c r="J153" s="102">
        <v>23.314415890532032</v>
      </c>
      <c r="K153" s="102">
        <v>23.090919070763725</v>
      </c>
      <c r="L153" s="102">
        <v>22.084171253094016</v>
      </c>
      <c r="M153" s="102">
        <v>22.396601998435763</v>
      </c>
      <c r="N153" s="102">
        <v>21.611207368995942</v>
      </c>
      <c r="O153" s="102">
        <v>21.448388533903657</v>
      </c>
      <c r="P153" s="102">
        <v>21.400304745772132</v>
      </c>
      <c r="Q153" s="102">
        <v>21.265395636524371</v>
      </c>
      <c r="R153" s="102">
        <v>20.888312179818765</v>
      </c>
      <c r="S153" s="102">
        <v>20.930460451232925</v>
      </c>
      <c r="T153" s="102">
        <v>20.673807243245825</v>
      </c>
      <c r="U153" s="102">
        <v>19.888392858921403</v>
      </c>
      <c r="V153" s="102">
        <v>19.145451949171871</v>
      </c>
      <c r="W153" s="102">
        <v>19.224468218485153</v>
      </c>
      <c r="DA153" s="131" t="s">
        <v>3058</v>
      </c>
    </row>
    <row r="154" spans="1:105" ht="12" customHeight="1" x14ac:dyDescent="0.25">
      <c r="A154" s="107" t="s">
        <v>121</v>
      </c>
      <c r="B154" s="105">
        <v>20.506179938737599</v>
      </c>
      <c r="C154" s="105">
        <v>19.700629687101394</v>
      </c>
      <c r="D154" s="105">
        <v>20.844313830395233</v>
      </c>
      <c r="E154" s="105">
        <v>23.212502156891549</v>
      </c>
      <c r="F154" s="105">
        <v>23.975159953852994</v>
      </c>
      <c r="G154" s="105">
        <v>22.052310237070042</v>
      </c>
      <c r="H154" s="105">
        <v>23.450653306003431</v>
      </c>
      <c r="I154" s="105">
        <v>21.835275334621624</v>
      </c>
      <c r="J154" s="105">
        <v>23.313629973300383</v>
      </c>
      <c r="K154" s="105">
        <v>23.082222232017877</v>
      </c>
      <c r="L154" s="105">
        <v>22.081155829394891</v>
      </c>
      <c r="M154" s="105">
        <v>22.397284525620986</v>
      </c>
      <c r="N154" s="105">
        <v>21.614097260243692</v>
      </c>
      <c r="O154" s="105">
        <v>21.450346698025449</v>
      </c>
      <c r="P154" s="105">
        <v>21.403223608428217</v>
      </c>
      <c r="Q154" s="105">
        <v>21.268510888677888</v>
      </c>
      <c r="R154" s="105">
        <v>20.888191583501683</v>
      </c>
      <c r="S154" s="105">
        <v>20.933764282685878</v>
      </c>
      <c r="T154" s="105">
        <v>20.676020801000575</v>
      </c>
      <c r="U154" s="105">
        <v>19.888607249990237</v>
      </c>
      <c r="V154" s="105">
        <v>19.146329861986057</v>
      </c>
      <c r="W154" s="105">
        <v>19.22500794886458</v>
      </c>
      <c r="DA154" s="132" t="s">
        <v>3059</v>
      </c>
    </row>
    <row r="155" spans="1:105" ht="12" customHeight="1" x14ac:dyDescent="0.25">
      <c r="A155" s="108" t="s">
        <v>53</v>
      </c>
      <c r="B155" s="99">
        <v>6.9729079891267647</v>
      </c>
      <c r="C155" s="99">
        <v>6.5427632499024728</v>
      </c>
      <c r="D155" s="99">
        <v>7.7755407747576379</v>
      </c>
      <c r="E155" s="99">
        <v>10.739059031140121</v>
      </c>
      <c r="F155" s="99">
        <v>11.674759624964302</v>
      </c>
      <c r="G155" s="99">
        <v>9.4129976106247923</v>
      </c>
      <c r="H155" s="99">
        <v>10.280760455884888</v>
      </c>
      <c r="I155" s="99">
        <v>7.924038748026522</v>
      </c>
      <c r="J155" s="99">
        <v>8.6111420795369664</v>
      </c>
      <c r="K155" s="99">
        <v>8.2791972385892958</v>
      </c>
      <c r="L155" s="99">
        <v>7.6598473487582908</v>
      </c>
      <c r="M155" s="99">
        <v>7.9744240929730967</v>
      </c>
      <c r="N155" s="99">
        <v>7.5758833179535507</v>
      </c>
      <c r="O155" s="99">
        <v>7.4987563143896203</v>
      </c>
      <c r="P155" s="99">
        <v>7.8393809543520163</v>
      </c>
      <c r="Q155" s="99">
        <v>7.6824131133467626</v>
      </c>
      <c r="R155" s="99">
        <v>7.4058885276521824</v>
      </c>
      <c r="S155" s="99">
        <v>7.4587337993322853</v>
      </c>
      <c r="T155" s="99">
        <v>7.4562955684104244</v>
      </c>
      <c r="U155" s="99">
        <v>6.7657511452373305</v>
      </c>
      <c r="V155" s="99">
        <v>6.5389356727151355</v>
      </c>
      <c r="W155" s="99">
        <v>6.8842446590082558</v>
      </c>
      <c r="DA155" s="63" t="s">
        <v>3060</v>
      </c>
    </row>
    <row r="156" spans="1:105" ht="12" customHeight="1" x14ac:dyDescent="0.25">
      <c r="A156" s="108" t="s">
        <v>52</v>
      </c>
      <c r="B156" s="99">
        <v>13.533271949610834</v>
      </c>
      <c r="C156" s="99">
        <v>13.157866437198926</v>
      </c>
      <c r="D156" s="99">
        <v>13.068773055637596</v>
      </c>
      <c r="E156" s="99">
        <v>12.47344312575143</v>
      </c>
      <c r="F156" s="99">
        <v>12.30040032888869</v>
      </c>
      <c r="G156" s="99">
        <v>12.639312626445253</v>
      </c>
      <c r="H156" s="99">
        <v>13.169892850118543</v>
      </c>
      <c r="I156" s="99">
        <v>13.911236586595104</v>
      </c>
      <c r="J156" s="99">
        <v>14.702487893763415</v>
      </c>
      <c r="K156" s="99">
        <v>14.803024993428577</v>
      </c>
      <c r="L156" s="99">
        <v>14.421308480636604</v>
      </c>
      <c r="M156" s="99">
        <v>14.422860432647891</v>
      </c>
      <c r="N156" s="99">
        <v>14.038213942290145</v>
      </c>
      <c r="O156" s="99">
        <v>13.95159038363583</v>
      </c>
      <c r="P156" s="99">
        <v>13.563842654076204</v>
      </c>
      <c r="Q156" s="99">
        <v>13.586097775331124</v>
      </c>
      <c r="R156" s="99">
        <v>13.482303055849501</v>
      </c>
      <c r="S156" s="99">
        <v>13.475030483353596</v>
      </c>
      <c r="T156" s="99">
        <v>13.219725232590148</v>
      </c>
      <c r="U156" s="99">
        <v>13.122856104752907</v>
      </c>
      <c r="V156" s="99">
        <v>12.607394189270924</v>
      </c>
      <c r="W156" s="99">
        <v>12.340763289856325</v>
      </c>
      <c r="DA156" s="63" t="s">
        <v>3061</v>
      </c>
    </row>
    <row r="157" spans="1:105" ht="12" customHeight="1" x14ac:dyDescent="0.25">
      <c r="A157" s="121" t="s">
        <v>54</v>
      </c>
      <c r="B157" s="123">
        <v>7.2157700068243091</v>
      </c>
      <c r="C157" s="123">
        <v>7.9651962875811719</v>
      </c>
      <c r="D157" s="123">
        <v>7.9206492174130938</v>
      </c>
      <c r="E157" s="123">
        <v>9.3058082970473617</v>
      </c>
      <c r="F157" s="123">
        <v>8.4962888947018218</v>
      </c>
      <c r="G157" s="123">
        <v>8.4236681711059163</v>
      </c>
      <c r="H157" s="123">
        <v>7.7956939019774092</v>
      </c>
      <c r="I157" s="123">
        <v>7.5204173222819461</v>
      </c>
      <c r="J157" s="123">
        <v>7.7017429468036314</v>
      </c>
      <c r="K157" s="123">
        <v>6.0524535869926686</v>
      </c>
      <c r="L157" s="123">
        <v>5.4847747072769817</v>
      </c>
      <c r="M157" s="123">
        <v>5.5294086737695771</v>
      </c>
      <c r="N157" s="123">
        <v>5.3949457319130021</v>
      </c>
      <c r="O157" s="123">
        <v>5.4012165730258808</v>
      </c>
      <c r="P157" s="123">
        <v>5.4780627632304952</v>
      </c>
      <c r="Q157" s="123">
        <v>5.5456430320231398</v>
      </c>
      <c r="R157" s="123">
        <v>5.523489792484976</v>
      </c>
      <c r="S157" s="123">
        <v>5.5417140553609183</v>
      </c>
      <c r="T157" s="123">
        <v>5.485081111199273</v>
      </c>
      <c r="U157" s="123">
        <v>5.4318537103402571</v>
      </c>
      <c r="V157" s="123">
        <v>6.9498580233725198</v>
      </c>
      <c r="W157" s="123">
        <v>6.5541155302560457</v>
      </c>
      <c r="DA157" s="130" t="s">
        <v>3062</v>
      </c>
    </row>
    <row r="158" spans="1:105" ht="12" customHeight="1" x14ac:dyDescent="0.25">
      <c r="A158" s="97" t="s">
        <v>50</v>
      </c>
      <c r="B158" s="99">
        <v>7.8018773396252756</v>
      </c>
      <c r="C158" s="99">
        <v>8.107243461305476</v>
      </c>
      <c r="D158" s="99">
        <v>10.272365649795104</v>
      </c>
      <c r="E158" s="99">
        <v>7.993737336499291</v>
      </c>
      <c r="F158" s="99">
        <v>7.7450543569420471</v>
      </c>
      <c r="G158" s="99">
        <v>9.0473641504550226</v>
      </c>
      <c r="H158" s="99">
        <v>7.799143812547161</v>
      </c>
      <c r="I158" s="99">
        <v>7.3899434556304717</v>
      </c>
      <c r="J158" s="99">
        <v>6.6684910975473919</v>
      </c>
      <c r="K158" s="99">
        <v>6.4958964257274463</v>
      </c>
      <c r="L158" s="99">
        <v>5.7814505988511158</v>
      </c>
      <c r="M158" s="99">
        <v>5.5187791293948338</v>
      </c>
      <c r="N158" s="99">
        <v>5.4511478325156864</v>
      </c>
      <c r="O158" s="99">
        <v>5.4490842028758255</v>
      </c>
      <c r="P158" s="99">
        <v>5.4932996555268074</v>
      </c>
      <c r="Q158" s="99">
        <v>5.5091342973085666</v>
      </c>
      <c r="R158" s="99">
        <v>5.5217648567863558</v>
      </c>
      <c r="S158" s="99">
        <v>5.5217662916178405</v>
      </c>
      <c r="T158" s="99">
        <v>5.4421370231082262</v>
      </c>
      <c r="U158" s="99">
        <v>5.325075729544654</v>
      </c>
      <c r="V158" s="99">
        <v>7.1155801275908308</v>
      </c>
      <c r="W158" s="99">
        <v>6.4306650547630344</v>
      </c>
      <c r="DA158" s="63" t="s">
        <v>3063</v>
      </c>
    </row>
    <row r="159" spans="1:105" ht="12" customHeight="1" x14ac:dyDescent="0.25">
      <c r="A159" s="109" t="s">
        <v>120</v>
      </c>
      <c r="B159" s="110">
        <v>6.7816635765785902</v>
      </c>
      <c r="C159" s="110">
        <v>7.8630019075036275</v>
      </c>
      <c r="D159" s="110">
        <v>6.3469108108663415</v>
      </c>
      <c r="E159" s="110">
        <v>10.095453781987249</v>
      </c>
      <c r="F159" s="110">
        <v>8.9011928148594475</v>
      </c>
      <c r="G159" s="110">
        <v>8.0714633827676003</v>
      </c>
      <c r="H159" s="110">
        <v>7.7937957094756554</v>
      </c>
      <c r="I159" s="110">
        <v>7.5958742927086798</v>
      </c>
      <c r="J159" s="110">
        <v>8.332416273501801</v>
      </c>
      <c r="K159" s="110">
        <v>5.72694189604388</v>
      </c>
      <c r="L159" s="110">
        <v>5.2653760662204618</v>
      </c>
      <c r="M159" s="110">
        <v>5.5370160382505764</v>
      </c>
      <c r="N159" s="110">
        <v>5.3600660751358387</v>
      </c>
      <c r="O159" s="110">
        <v>5.3740367898922159</v>
      </c>
      <c r="P159" s="110">
        <v>5.4700225741501862</v>
      </c>
      <c r="Q159" s="110">
        <v>5.5636951304397595</v>
      </c>
      <c r="R159" s="110">
        <v>5.5243242015414538</v>
      </c>
      <c r="S159" s="110">
        <v>5.5514658934168324</v>
      </c>
      <c r="T159" s="110">
        <v>5.5055313325072754</v>
      </c>
      <c r="U159" s="110">
        <v>5.4799091968611586</v>
      </c>
      <c r="V159" s="110">
        <v>6.8767906213838126</v>
      </c>
      <c r="W159" s="110">
        <v>6.6070935686697005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128.16428951078942</v>
      </c>
      <c r="C161" s="118">
        <f t="shared" si="54"/>
        <v>132.59317167223213</v>
      </c>
      <c r="D161" s="118">
        <f t="shared" si="54"/>
        <v>132.9736394336324</v>
      </c>
      <c r="E161" s="118">
        <f t="shared" si="54"/>
        <v>156.84685314564646</v>
      </c>
      <c r="F161" s="118">
        <f t="shared" si="54"/>
        <v>148.62792973168058</v>
      </c>
      <c r="G161" s="118">
        <f t="shared" si="54"/>
        <v>144.05066305757626</v>
      </c>
      <c r="H161" s="118">
        <f t="shared" si="54"/>
        <v>143.33059537174597</v>
      </c>
      <c r="I161" s="118">
        <f t="shared" si="54"/>
        <v>126.14771844377458</v>
      </c>
      <c r="J161" s="118">
        <f t="shared" si="54"/>
        <v>143.70642800282471</v>
      </c>
      <c r="K161" s="118">
        <f t="shared" si="54"/>
        <v>142.63737959179579</v>
      </c>
      <c r="L161" s="118">
        <f t="shared" si="54"/>
        <v>141.9353457943904</v>
      </c>
      <c r="M161" s="118">
        <f t="shared" si="54"/>
        <v>129.60342009426472</v>
      </c>
      <c r="N161" s="118">
        <f t="shared" si="54"/>
        <v>124.07053118662509</v>
      </c>
      <c r="O161" s="118">
        <f t="shared" si="54"/>
        <v>124.56878483095343</v>
      </c>
      <c r="P161" s="118">
        <f t="shared" si="54"/>
        <v>130.68658630378556</v>
      </c>
      <c r="Q161" s="118">
        <f t="shared" si="54"/>
        <v>105.8316734787216</v>
      </c>
      <c r="R161" s="118">
        <f t="shared" ref="R161:V161" si="55">R162+R164+R166+R175</f>
        <v>95.818339757092275</v>
      </c>
      <c r="S161" s="118">
        <f t="shared" si="55"/>
        <v>100.26411867486765</v>
      </c>
      <c r="T161" s="118">
        <f t="shared" si="55"/>
        <v>109.16919924184903</v>
      </c>
      <c r="U161" s="118">
        <f t="shared" si="55"/>
        <v>119.76922402810355</v>
      </c>
      <c r="V161" s="118">
        <f t="shared" si="55"/>
        <v>124.81429447146414</v>
      </c>
      <c r="W161" s="118">
        <f t="shared" ref="W161" si="56">W162+W164+W166+W175</f>
        <v>128.46668054742332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99.467829511901229</v>
      </c>
      <c r="C162" s="123">
        <f t="shared" si="57"/>
        <v>104.06376144565388</v>
      </c>
      <c r="D162" s="123">
        <f t="shared" si="57"/>
        <v>102.71325789512295</v>
      </c>
      <c r="E162" s="123">
        <f t="shared" si="57"/>
        <v>121.9976794682172</v>
      </c>
      <c r="F162" s="123">
        <f t="shared" si="57"/>
        <v>114.93748987622187</v>
      </c>
      <c r="G162" s="123">
        <f t="shared" si="57"/>
        <v>111.6101014180274</v>
      </c>
      <c r="H162" s="123">
        <f t="shared" si="57"/>
        <v>109.92641601893273</v>
      </c>
      <c r="I162" s="123">
        <f t="shared" si="57"/>
        <v>94.413725586446219</v>
      </c>
      <c r="J162" s="123">
        <f t="shared" si="57"/>
        <v>110.03859077716835</v>
      </c>
      <c r="K162" s="123">
        <f t="shared" si="57"/>
        <v>110.59702997136108</v>
      </c>
      <c r="L162" s="123">
        <f t="shared" si="57"/>
        <v>110.79579754437059</v>
      </c>
      <c r="M162" s="123">
        <f t="shared" si="57"/>
        <v>97.979382275160688</v>
      </c>
      <c r="N162" s="123">
        <f t="shared" si="57"/>
        <v>91.654922288531225</v>
      </c>
      <c r="O162" s="123">
        <f t="shared" si="57"/>
        <v>92.916860575898284</v>
      </c>
      <c r="P162" s="123">
        <f t="shared" si="57"/>
        <v>102.22473734852041</v>
      </c>
      <c r="Q162" s="123">
        <f t="shared" si="57"/>
        <v>72.830389497407566</v>
      </c>
      <c r="R162" s="123">
        <f t="shared" si="57"/>
        <v>65.610744885141514</v>
      </c>
      <c r="S162" s="123">
        <f t="shared" si="57"/>
        <v>67.174328858600973</v>
      </c>
      <c r="T162" s="123">
        <f t="shared" si="57"/>
        <v>77.438893525628586</v>
      </c>
      <c r="U162" s="123">
        <f t="shared" si="57"/>
        <v>86.952797689380532</v>
      </c>
      <c r="V162" s="123">
        <f t="shared" si="57"/>
        <v>93.389745747508314</v>
      </c>
      <c r="W162" s="123">
        <f t="shared" si="57"/>
        <v>92.462126532033622</v>
      </c>
      <c r="DA162" s="130" t="s">
        <v>3066</v>
      </c>
    </row>
    <row r="163" spans="1:105" ht="12" customHeight="1" x14ac:dyDescent="0.25">
      <c r="A163" s="97" t="s">
        <v>53</v>
      </c>
      <c r="B163" s="110">
        <v>99.467829511901229</v>
      </c>
      <c r="C163" s="110">
        <v>104.06376144565388</v>
      </c>
      <c r="D163" s="110">
        <v>102.71325789512295</v>
      </c>
      <c r="E163" s="110">
        <v>121.9976794682172</v>
      </c>
      <c r="F163" s="110">
        <v>114.93748987622187</v>
      </c>
      <c r="G163" s="110">
        <v>111.6101014180274</v>
      </c>
      <c r="H163" s="110">
        <v>109.92641601893273</v>
      </c>
      <c r="I163" s="110">
        <v>94.413725586446219</v>
      </c>
      <c r="J163" s="110">
        <v>110.03859077716835</v>
      </c>
      <c r="K163" s="110">
        <v>110.59702997136108</v>
      </c>
      <c r="L163" s="110">
        <v>110.79579754437059</v>
      </c>
      <c r="M163" s="110">
        <v>97.979382275160688</v>
      </c>
      <c r="N163" s="110">
        <v>91.654922288531225</v>
      </c>
      <c r="O163" s="110">
        <v>92.916860575898284</v>
      </c>
      <c r="P163" s="110">
        <v>102.22473734852041</v>
      </c>
      <c r="Q163" s="110">
        <v>72.830389497407566</v>
      </c>
      <c r="R163" s="110">
        <v>65.610744885141514</v>
      </c>
      <c r="S163" s="110">
        <v>67.174328858600973</v>
      </c>
      <c r="T163" s="110">
        <v>77.438893525628586</v>
      </c>
      <c r="U163" s="110">
        <v>86.952797689380532</v>
      </c>
      <c r="V163" s="110">
        <v>93.389745747508314</v>
      </c>
      <c r="W163" s="110">
        <v>92.462126532033622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0.88867531281684065</v>
      </c>
      <c r="C164" s="123">
        <f t="shared" si="58"/>
        <v>0.97727687524355811</v>
      </c>
      <c r="D164" s="123">
        <f t="shared" si="58"/>
        <v>1.0821385985169323</v>
      </c>
      <c r="E164" s="123">
        <f t="shared" si="58"/>
        <v>2.4245800406148925</v>
      </c>
      <c r="F164" s="123">
        <f t="shared" si="58"/>
        <v>1.4387768814170312</v>
      </c>
      <c r="G164" s="123">
        <f t="shared" si="58"/>
        <v>1.7259304747390403</v>
      </c>
      <c r="H164" s="123">
        <f t="shared" si="58"/>
        <v>2.3427518857464942</v>
      </c>
      <c r="I164" s="123">
        <f t="shared" si="58"/>
        <v>2.3360081200208764</v>
      </c>
      <c r="J164" s="123">
        <f t="shared" si="58"/>
        <v>2.520980046131998</v>
      </c>
      <c r="K164" s="123">
        <f t="shared" si="58"/>
        <v>2.9313148751262861</v>
      </c>
      <c r="L164" s="123">
        <f t="shared" si="58"/>
        <v>3.5530867682776717</v>
      </c>
      <c r="M164" s="123">
        <f t="shared" si="58"/>
        <v>3.3649106124433392</v>
      </c>
      <c r="N164" s="123">
        <f t="shared" si="58"/>
        <v>5.2154403442916877</v>
      </c>
      <c r="O164" s="123">
        <f t="shared" si="58"/>
        <v>4.8524059413636751</v>
      </c>
      <c r="P164" s="123">
        <f t="shared" si="58"/>
        <v>1.8117760693726142</v>
      </c>
      <c r="Q164" s="123">
        <f t="shared" si="58"/>
        <v>5.9206806335689297</v>
      </c>
      <c r="R164" s="123">
        <f t="shared" si="58"/>
        <v>3.6721043455978766</v>
      </c>
      <c r="S164" s="123">
        <f t="shared" si="58"/>
        <v>6.4311861182548835</v>
      </c>
      <c r="T164" s="123">
        <f t="shared" si="58"/>
        <v>5.4736535309743486</v>
      </c>
      <c r="U164" s="123">
        <f t="shared" si="58"/>
        <v>7.3988983136156916</v>
      </c>
      <c r="V164" s="123">
        <f t="shared" si="58"/>
        <v>5.5539833596878196</v>
      </c>
      <c r="W164" s="123">
        <f t="shared" si="58"/>
        <v>10.18516099475074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0.88867531281684065</v>
      </c>
      <c r="C165" s="99">
        <f>RES_hhdet_tesh!C165/RES_summary!C$19</f>
        <v>0.97727687524355811</v>
      </c>
      <c r="D165" s="99">
        <f>RES_hhdet_tesh!D165/RES_summary!D$19</f>
        <v>1.0821385985169323</v>
      </c>
      <c r="E165" s="99">
        <f>RES_hhdet_tesh!E165/RES_summary!E$19</f>
        <v>2.4245800406148925</v>
      </c>
      <c r="F165" s="99">
        <f>RES_hhdet_tesh!F165/RES_summary!F$19</f>
        <v>1.4387768814170312</v>
      </c>
      <c r="G165" s="99">
        <f>RES_hhdet_tesh!G165/RES_summary!G$19</f>
        <v>1.7259304747390403</v>
      </c>
      <c r="H165" s="99">
        <f>RES_hhdet_tesh!H165/RES_summary!H$19</f>
        <v>2.3427518857464942</v>
      </c>
      <c r="I165" s="99">
        <f>RES_hhdet_tesh!I165/RES_summary!I$19</f>
        <v>2.3360081200208764</v>
      </c>
      <c r="J165" s="99">
        <f>RES_hhdet_tesh!J165/RES_summary!J$19</f>
        <v>2.520980046131998</v>
      </c>
      <c r="K165" s="99">
        <f>RES_hhdet_tesh!K165/RES_summary!K$19</f>
        <v>2.9313148751262861</v>
      </c>
      <c r="L165" s="99">
        <f>RES_hhdet_tesh!L165/RES_summary!L$19</f>
        <v>3.5530867682776717</v>
      </c>
      <c r="M165" s="99">
        <f>RES_hhdet_tesh!M165/RES_summary!M$19</f>
        <v>3.3649106124433392</v>
      </c>
      <c r="N165" s="99">
        <f>RES_hhdet_tesh!N165/RES_summary!N$19</f>
        <v>5.2154403442916877</v>
      </c>
      <c r="O165" s="99">
        <f>RES_hhdet_tesh!O165/RES_summary!O$19</f>
        <v>4.8524059413636751</v>
      </c>
      <c r="P165" s="99">
        <f>RES_hhdet_tesh!P165/RES_summary!P$19</f>
        <v>1.8117760693726142</v>
      </c>
      <c r="Q165" s="99">
        <f>RES_hhdet_tesh!Q165/RES_summary!Q$19</f>
        <v>5.9206806335689297</v>
      </c>
      <c r="R165" s="99">
        <f>RES_hhdet_tesh!R165/RES_summary!R$19</f>
        <v>3.6721043455978766</v>
      </c>
      <c r="S165" s="99">
        <f>RES_hhdet_tesh!S165/RES_summary!S$19</f>
        <v>6.4311861182548835</v>
      </c>
      <c r="T165" s="99">
        <f>RES_hhdet_tesh!T165/RES_summary!T$19</f>
        <v>5.4736535309743486</v>
      </c>
      <c r="U165" s="99">
        <f>RES_hhdet_tesh!U165/RES_summary!U$19</f>
        <v>7.3988983136156916</v>
      </c>
      <c r="V165" s="99">
        <f>RES_hhdet_tesh!V165/RES_summary!V$19</f>
        <v>5.5539833596878196</v>
      </c>
      <c r="W165" s="99">
        <f>RES_hhdet_tesh!W165/RES_summary!W$19</f>
        <v>10.18516099475074</v>
      </c>
      <c r="DA165" s="63" t="s">
        <v>3069</v>
      </c>
    </row>
    <row r="166" spans="1:105" ht="12" customHeight="1" x14ac:dyDescent="0.25">
      <c r="A166" s="121" t="s">
        <v>55</v>
      </c>
      <c r="B166" s="123">
        <v>20.591971112956614</v>
      </c>
      <c r="C166" s="123">
        <v>19.587229338602469</v>
      </c>
      <c r="D166" s="123">
        <v>21.268186860359403</v>
      </c>
      <c r="E166" s="123">
        <v>23.124033799344446</v>
      </c>
      <c r="F166" s="123">
        <v>23.769242855988889</v>
      </c>
      <c r="G166" s="123">
        <v>22.292278830019871</v>
      </c>
      <c r="H166" s="123">
        <v>23.265758157708255</v>
      </c>
      <c r="I166" s="123">
        <v>21.875032258200548</v>
      </c>
      <c r="J166" s="123">
        <v>23.424828386526698</v>
      </c>
      <c r="K166" s="123">
        <v>23.069993138296937</v>
      </c>
      <c r="L166" s="123">
        <v>22.105684548945447</v>
      </c>
      <c r="M166" s="123">
        <v>22.729857149230465</v>
      </c>
      <c r="N166" s="123">
        <v>21.802585379945608</v>
      </c>
      <c r="O166" s="123">
        <v>21.39576587147943</v>
      </c>
      <c r="P166" s="123">
        <v>21.171271366976821</v>
      </c>
      <c r="Q166" s="123">
        <v>21.536363965291898</v>
      </c>
      <c r="R166" s="123">
        <v>21.012034233027933</v>
      </c>
      <c r="S166" s="123">
        <v>21.11702388835262</v>
      </c>
      <c r="T166" s="123">
        <v>20.771737097307959</v>
      </c>
      <c r="U166" s="123">
        <v>19.984737365308721</v>
      </c>
      <c r="V166" s="123">
        <v>18.922235380426883</v>
      </c>
      <c r="W166" s="123">
        <v>19.264583525782466</v>
      </c>
      <c r="DA166" s="130" t="s">
        <v>3070</v>
      </c>
    </row>
    <row r="167" spans="1:105" ht="12" customHeight="1" x14ac:dyDescent="0.25">
      <c r="A167" s="97" t="s">
        <v>124</v>
      </c>
      <c r="B167" s="99">
        <v>21.165539240521504</v>
      </c>
      <c r="C167" s="99">
        <v>18.854796948882491</v>
      </c>
      <c r="D167" s="99">
        <v>24.122662838317318</v>
      </c>
      <c r="E167" s="99">
        <v>22.484630826032493</v>
      </c>
      <c r="F167" s="99">
        <v>22.054809216387397</v>
      </c>
      <c r="G167" s="99">
        <v>24.13573541315132</v>
      </c>
      <c r="H167" s="99">
        <v>21.043979166790514</v>
      </c>
      <c r="I167" s="99">
        <v>21.76097039721401</v>
      </c>
      <c r="J167" s="99">
        <v>24.054803319190206</v>
      </c>
      <c r="K167" s="99">
        <v>22.089833981362233</v>
      </c>
      <c r="L167" s="99">
        <v>21.317691255135639</v>
      </c>
      <c r="M167" s="99">
        <v>26.081735756707008</v>
      </c>
      <c r="N167" s="99">
        <v>23.281750869145505</v>
      </c>
      <c r="O167" s="99">
        <v>19.122323482966816</v>
      </c>
      <c r="P167" s="99">
        <v>15.29028630263676</v>
      </c>
      <c r="Q167" s="99">
        <v>24.036121835629618</v>
      </c>
      <c r="R167" s="99">
        <v>21.14854423594188</v>
      </c>
      <c r="S167" s="99">
        <v>22.986019847933438</v>
      </c>
      <c r="T167" s="99">
        <v>21.777429982633709</v>
      </c>
      <c r="U167" s="99">
        <v>22.814131123131791</v>
      </c>
      <c r="V167" s="99">
        <v>14.881002320476055</v>
      </c>
      <c r="W167" s="99">
        <v>21.364790857423614</v>
      </c>
      <c r="DA167" s="63" t="s">
        <v>3071</v>
      </c>
    </row>
    <row r="168" spans="1:105" ht="12" customHeight="1" x14ac:dyDescent="0.25">
      <c r="A168" s="97" t="s">
        <v>123</v>
      </c>
      <c r="B168" s="99">
        <v>21.165539240521507</v>
      </c>
      <c r="C168" s="99">
        <v>18.855988441872828</v>
      </c>
      <c r="D168" s="99">
        <v>24.117522882928853</v>
      </c>
      <c r="E168" s="99">
        <v>22.479699885036727</v>
      </c>
      <c r="F168" s="99">
        <v>22.051921503894253</v>
      </c>
      <c r="G168" s="99">
        <v>24.136391147963639</v>
      </c>
      <c r="H168" s="99">
        <v>21.036222842661942</v>
      </c>
      <c r="I168" s="99">
        <v>21.766661399207205</v>
      </c>
      <c r="J168" s="99">
        <v>24.084142439837798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21.831870328566271</v>
      </c>
      <c r="T168" s="99">
        <v>20.745069401455936</v>
      </c>
      <c r="U168" s="99">
        <v>22.306071343488949</v>
      </c>
      <c r="V168" s="99">
        <v>14.570599739211017</v>
      </c>
      <c r="W168" s="99">
        <v>20.937894559926139</v>
      </c>
      <c r="DA168" s="63" t="s">
        <v>3072</v>
      </c>
    </row>
    <row r="169" spans="1:105" ht="12" customHeight="1" x14ac:dyDescent="0.25">
      <c r="A169" s="100" t="s">
        <v>50</v>
      </c>
      <c r="B169" s="102">
        <v>7.2090457778899459</v>
      </c>
      <c r="C169" s="102">
        <v>6.263211371398917</v>
      </c>
      <c r="D169" s="102">
        <v>9.030179593261888</v>
      </c>
      <c r="E169" s="102">
        <v>10.407637589812667</v>
      </c>
      <c r="F169" s="102">
        <v>10.735392962956084</v>
      </c>
      <c r="G169" s="102">
        <v>10.312287332383429</v>
      </c>
      <c r="H169" s="102">
        <v>9.2172008668883727</v>
      </c>
      <c r="I169" s="102">
        <v>7.8996583618393741</v>
      </c>
      <c r="J169" s="102">
        <v>8.8855570065683303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7.729454029706055</v>
      </c>
      <c r="T169" s="102">
        <v>7.434896820320918</v>
      </c>
      <c r="U169" s="102">
        <v>7.5800365258300166</v>
      </c>
      <c r="V169" s="102">
        <v>4.9790422082832961</v>
      </c>
      <c r="W169" s="102">
        <v>7.5009348430172986</v>
      </c>
      <c r="DA169" s="131" t="s">
        <v>3073</v>
      </c>
    </row>
    <row r="170" spans="1:105" ht="12" customHeight="1" x14ac:dyDescent="0.25">
      <c r="A170" s="103" t="s">
        <v>52</v>
      </c>
      <c r="B170" s="105">
        <v>13.956493462631562</v>
      </c>
      <c r="C170" s="105">
        <v>12.592777070473904</v>
      </c>
      <c r="D170" s="105">
        <v>15.087343289666967</v>
      </c>
      <c r="E170" s="105">
        <v>12.072062295224059</v>
      </c>
      <c r="F170" s="105">
        <v>11.316528540938169</v>
      </c>
      <c r="G170" s="105">
        <v>13.824103815580207</v>
      </c>
      <c r="H170" s="105">
        <v>11.819021975773568</v>
      </c>
      <c r="I170" s="105">
        <v>13.867003037367832</v>
      </c>
      <c r="J170" s="105">
        <v>15.198585433269463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14.102416298860216</v>
      </c>
      <c r="T170" s="105">
        <v>13.310172581135017</v>
      </c>
      <c r="U170" s="105">
        <v>14.726034817658929</v>
      </c>
      <c r="V170" s="105">
        <v>9.5915575309277195</v>
      </c>
      <c r="W170" s="105">
        <v>13.436959716908843</v>
      </c>
      <c r="DA170" s="132" t="s">
        <v>3074</v>
      </c>
    </row>
    <row r="171" spans="1:105" ht="12" customHeight="1" x14ac:dyDescent="0.25">
      <c r="A171" s="106" t="s">
        <v>122</v>
      </c>
      <c r="B171" s="102">
        <v>20.506179938737599</v>
      </c>
      <c r="C171" s="102">
        <v>19.698270989246051</v>
      </c>
      <c r="D171" s="102">
        <v>20.840681199849705</v>
      </c>
      <c r="E171" s="102">
        <v>23.21204575154357</v>
      </c>
      <c r="F171" s="102">
        <v>23.985441865908861</v>
      </c>
      <c r="G171" s="102">
        <v>22.074847922765588</v>
      </c>
      <c r="H171" s="102">
        <v>23.49325677209913</v>
      </c>
      <c r="I171" s="102">
        <v>21.886050000164836</v>
      </c>
      <c r="J171" s="102">
        <v>23.368122051760466</v>
      </c>
      <c r="K171" s="102">
        <v>23.150849307748071</v>
      </c>
      <c r="L171" s="102">
        <v>22.165141035459957</v>
      </c>
      <c r="M171" s="102">
        <v>22.487090974690769</v>
      </c>
      <c r="N171" s="102">
        <v>21.70398223609395</v>
      </c>
      <c r="O171" s="102">
        <v>21.532245281231727</v>
      </c>
      <c r="P171" s="102">
        <v>21.510072176942156</v>
      </c>
      <c r="Q171" s="102">
        <v>21.394862588713476</v>
      </c>
      <c r="R171" s="102">
        <v>21.00518589331956</v>
      </c>
      <c r="S171" s="102">
        <v>21.009117078561129</v>
      </c>
      <c r="T171" s="102">
        <v>20.716241486450173</v>
      </c>
      <c r="U171" s="102">
        <v>19.845912512148704</v>
      </c>
      <c r="V171" s="102">
        <v>19.085764515871997</v>
      </c>
      <c r="W171" s="102">
        <v>19.177833817484647</v>
      </c>
      <c r="DA171" s="131" t="s">
        <v>3075</v>
      </c>
    </row>
    <row r="172" spans="1:105" ht="12" customHeight="1" x14ac:dyDescent="0.25">
      <c r="A172" s="107" t="s">
        <v>121</v>
      </c>
      <c r="B172" s="105">
        <v>20.506179938737603</v>
      </c>
      <c r="C172" s="105">
        <v>19.700148870224048</v>
      </c>
      <c r="D172" s="105">
        <v>20.842905826797708</v>
      </c>
      <c r="E172" s="105">
        <v>23.214040066394254</v>
      </c>
      <c r="F172" s="105">
        <v>23.986907237392082</v>
      </c>
      <c r="G172" s="105">
        <v>22.076015333328822</v>
      </c>
      <c r="H172" s="105">
        <v>23.493024697513672</v>
      </c>
      <c r="I172" s="105">
        <v>21.885188073554382</v>
      </c>
      <c r="J172" s="105">
        <v>23.367593947555541</v>
      </c>
      <c r="K172" s="105">
        <v>23.150044530776739</v>
      </c>
      <c r="L172" s="105">
        <v>22.165629769904275</v>
      </c>
      <c r="M172" s="105">
        <v>22.489717955440906</v>
      </c>
      <c r="N172" s="105">
        <v>21.706191452879427</v>
      </c>
      <c r="O172" s="105">
        <v>21.533699752230607</v>
      </c>
      <c r="P172" s="105">
        <v>21.509431881780049</v>
      </c>
      <c r="Q172" s="105">
        <v>21.390349982044562</v>
      </c>
      <c r="R172" s="105">
        <v>21.00165477866949</v>
      </c>
      <c r="S172" s="105">
        <v>21.003631065844175</v>
      </c>
      <c r="T172" s="105">
        <v>20.712349354080335</v>
      </c>
      <c r="U172" s="105">
        <v>19.852761860349627</v>
      </c>
      <c r="V172" s="105">
        <v>19.09044478360266</v>
      </c>
      <c r="W172" s="105">
        <v>19.181658982250362</v>
      </c>
      <c r="DA172" s="132" t="s">
        <v>3076</v>
      </c>
    </row>
    <row r="173" spans="1:105" ht="12" customHeight="1" x14ac:dyDescent="0.25">
      <c r="A173" s="108" t="s">
        <v>53</v>
      </c>
      <c r="B173" s="99">
        <v>6.9729079891267647</v>
      </c>
      <c r="C173" s="99">
        <v>6.542603566123578</v>
      </c>
      <c r="D173" s="99">
        <v>7.7750155480952188</v>
      </c>
      <c r="E173" s="99">
        <v>10.739770531383495</v>
      </c>
      <c r="F173" s="99">
        <v>11.680479991870266</v>
      </c>
      <c r="G173" s="99">
        <v>9.4231160976243249</v>
      </c>
      <c r="H173" s="99">
        <v>10.299336063166065</v>
      </c>
      <c r="I173" s="99">
        <v>7.9421521205973793</v>
      </c>
      <c r="J173" s="99">
        <v>8.6310742586965326</v>
      </c>
      <c r="K173" s="99">
        <v>8.3035239339548887</v>
      </c>
      <c r="L173" s="99">
        <v>7.6891509547039796</v>
      </c>
      <c r="M173" s="99">
        <v>8.0073344830209976</v>
      </c>
      <c r="N173" s="99">
        <v>7.6081629384840248</v>
      </c>
      <c r="O173" s="99">
        <v>7.5278954350921339</v>
      </c>
      <c r="P173" s="99">
        <v>7.8782819690095005</v>
      </c>
      <c r="Q173" s="99">
        <v>7.7264226941536931</v>
      </c>
      <c r="R173" s="99">
        <v>7.4461167959560584</v>
      </c>
      <c r="S173" s="99">
        <v>7.4836274462634602</v>
      </c>
      <c r="T173" s="99">
        <v>7.4693965626463346</v>
      </c>
      <c r="U173" s="99">
        <v>6.7535571799704837</v>
      </c>
      <c r="V173" s="99">
        <v>6.5198495640327918</v>
      </c>
      <c r="W173" s="99">
        <v>6.8687219142228333</v>
      </c>
      <c r="DA173" s="63" t="s">
        <v>3077</v>
      </c>
    </row>
    <row r="174" spans="1:105" ht="12" customHeight="1" x14ac:dyDescent="0.25">
      <c r="A174" s="115" t="s">
        <v>52</v>
      </c>
      <c r="B174" s="110">
        <v>13.533271949610834</v>
      </c>
      <c r="C174" s="110">
        <v>13.157545304100472</v>
      </c>
      <c r="D174" s="110">
        <v>13.067890278702489</v>
      </c>
      <c r="E174" s="110">
        <v>12.474269535010755</v>
      </c>
      <c r="F174" s="110">
        <v>12.306427245521812</v>
      </c>
      <c r="G174" s="110">
        <v>12.652899235704497</v>
      </c>
      <c r="H174" s="110">
        <v>13.193688634347609</v>
      </c>
      <c r="I174" s="110">
        <v>13.943035952956997</v>
      </c>
      <c r="J174" s="110">
        <v>14.736519688859014</v>
      </c>
      <c r="K174" s="110">
        <v>14.846520596821849</v>
      </c>
      <c r="L174" s="110">
        <v>14.476478815200299</v>
      </c>
      <c r="M174" s="110">
        <v>14.482383472419906</v>
      </c>
      <c r="N174" s="110">
        <v>14.0980285143954</v>
      </c>
      <c r="O174" s="110">
        <v>14.005804317138475</v>
      </c>
      <c r="P174" s="110">
        <v>13.631149912770553</v>
      </c>
      <c r="Q174" s="110">
        <v>13.66392728789087</v>
      </c>
      <c r="R174" s="110">
        <v>13.555537982713433</v>
      </c>
      <c r="S174" s="110">
        <v>13.520003619580717</v>
      </c>
      <c r="T174" s="110">
        <v>13.242952791433996</v>
      </c>
      <c r="U174" s="110">
        <v>13.099204680379142</v>
      </c>
      <c r="V174" s="110">
        <v>12.570595219569869</v>
      </c>
      <c r="W174" s="110">
        <v>12.312937068027525</v>
      </c>
      <c r="DA174" s="60" t="s">
        <v>3078</v>
      </c>
    </row>
    <row r="175" spans="1:105" ht="12" customHeight="1" x14ac:dyDescent="0.25">
      <c r="A175" s="121" t="s">
        <v>54</v>
      </c>
      <c r="B175" s="123">
        <v>7.2158135731147333</v>
      </c>
      <c r="C175" s="123">
        <v>7.964904012732215</v>
      </c>
      <c r="D175" s="123">
        <v>7.9100560796331099</v>
      </c>
      <c r="E175" s="123">
        <v>9.300559837469935</v>
      </c>
      <c r="F175" s="123">
        <v>8.4824201180527883</v>
      </c>
      <c r="G175" s="123">
        <v>8.4223523347899345</v>
      </c>
      <c r="H175" s="123">
        <v>7.7956693093584857</v>
      </c>
      <c r="I175" s="123">
        <v>7.5229524791069347</v>
      </c>
      <c r="J175" s="123">
        <v>7.7220287929976656</v>
      </c>
      <c r="K175" s="123">
        <v>6.039041607011483</v>
      </c>
      <c r="L175" s="123">
        <v>5.4807769327966893</v>
      </c>
      <c r="M175" s="123">
        <v>5.5292700574302209</v>
      </c>
      <c r="N175" s="123">
        <v>5.3975831738565576</v>
      </c>
      <c r="O175" s="123">
        <v>5.4037524422120455</v>
      </c>
      <c r="P175" s="123">
        <v>5.4788015189157271</v>
      </c>
      <c r="Q175" s="123">
        <v>5.5442393824532035</v>
      </c>
      <c r="R175" s="123">
        <v>5.5234562933249531</v>
      </c>
      <c r="S175" s="123">
        <v>5.541579809659174</v>
      </c>
      <c r="T175" s="123">
        <v>5.4849150879381288</v>
      </c>
      <c r="U175" s="123">
        <v>5.4327906597986146</v>
      </c>
      <c r="V175" s="123">
        <v>6.9483299838411234</v>
      </c>
      <c r="W175" s="123">
        <v>6.554809494856495</v>
      </c>
      <c r="DA175" s="130" t="s">
        <v>3079</v>
      </c>
    </row>
    <row r="176" spans="1:105" ht="12" customHeight="1" x14ac:dyDescent="0.25">
      <c r="A176" s="97" t="s">
        <v>50</v>
      </c>
      <c r="B176" s="99">
        <v>7.8018773396252774</v>
      </c>
      <c r="C176" s="99">
        <v>8.1072434613054778</v>
      </c>
      <c r="D176" s="99">
        <v>10.272365649795104</v>
      </c>
      <c r="E176" s="99">
        <v>7.993737336499291</v>
      </c>
      <c r="F176" s="99">
        <v>7.7450543569420471</v>
      </c>
      <c r="G176" s="99">
        <v>9.0473641504550226</v>
      </c>
      <c r="H176" s="99">
        <v>7.7991438125471655</v>
      </c>
      <c r="I176" s="99">
        <v>7.3899434556304753</v>
      </c>
      <c r="J176" s="99">
        <v>6.6684910975473901</v>
      </c>
      <c r="K176" s="99">
        <v>6.4958964257274463</v>
      </c>
      <c r="L176" s="99">
        <v>5.781450598851114</v>
      </c>
      <c r="M176" s="99">
        <v>5.5187791293948267</v>
      </c>
      <c r="N176" s="99">
        <v>5.4511478325156757</v>
      </c>
      <c r="O176" s="99">
        <v>5.4490842028758237</v>
      </c>
      <c r="P176" s="99">
        <v>5.4932996555268252</v>
      </c>
      <c r="Q176" s="99">
        <v>5.509134297308548</v>
      </c>
      <c r="R176" s="99">
        <v>5.5217648567863389</v>
      </c>
      <c r="S176" s="99">
        <v>5.5217662916178449</v>
      </c>
      <c r="T176" s="99">
        <v>5.4421370231082227</v>
      </c>
      <c r="U176" s="99">
        <v>5.3250757295446842</v>
      </c>
      <c r="V176" s="99">
        <v>7.1155801275907926</v>
      </c>
      <c r="W176" s="99">
        <v>6.4306650547630939</v>
      </c>
      <c r="DA176" s="63" t="s">
        <v>3080</v>
      </c>
    </row>
    <row r="177" spans="1:105" ht="12" customHeight="1" x14ac:dyDescent="0.25">
      <c r="A177" s="109" t="s">
        <v>120</v>
      </c>
      <c r="B177" s="110">
        <v>6.7816635765785929</v>
      </c>
      <c r="C177" s="110">
        <v>7.8630019075036275</v>
      </c>
      <c r="D177" s="110">
        <v>6.3469108108663406</v>
      </c>
      <c r="E177" s="110">
        <v>10.095453781987251</v>
      </c>
      <c r="F177" s="110">
        <v>8.9011928148594457</v>
      </c>
      <c r="G177" s="110">
        <v>8.0714633827676039</v>
      </c>
      <c r="H177" s="110">
        <v>7.7937957094756554</v>
      </c>
      <c r="I177" s="110">
        <v>7.5958742927086824</v>
      </c>
      <c r="J177" s="110">
        <v>8.3324162735017957</v>
      </c>
      <c r="K177" s="110">
        <v>5.72694189604388</v>
      </c>
      <c r="L177" s="110">
        <v>5.2653760662204636</v>
      </c>
      <c r="M177" s="110">
        <v>5.5370160382505746</v>
      </c>
      <c r="N177" s="110">
        <v>5.3600660751358493</v>
      </c>
      <c r="O177" s="110">
        <v>5.3740367898921999</v>
      </c>
      <c r="P177" s="110">
        <v>5.4700225741502013</v>
      </c>
      <c r="Q177" s="110">
        <v>5.5636951304397373</v>
      </c>
      <c r="R177" s="110">
        <v>5.5243242015414609</v>
      </c>
      <c r="S177" s="110">
        <v>5.5514658934168359</v>
      </c>
      <c r="T177" s="110">
        <v>5.505531332507247</v>
      </c>
      <c r="U177" s="110">
        <v>5.4799091968611569</v>
      </c>
      <c r="V177" s="110">
        <v>6.8767906213838126</v>
      </c>
      <c r="W177" s="110">
        <v>6.6070935686696464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44.325026149995772</v>
      </c>
      <c r="C24" s="118">
        <f t="shared" si="7"/>
        <v>42.499212359407643</v>
      </c>
      <c r="D24" s="118">
        <f t="shared" si="7"/>
        <v>49.907169283884464</v>
      </c>
      <c r="E24" s="118">
        <f t="shared" si="7"/>
        <v>62.506813354394112</v>
      </c>
      <c r="F24" s="118">
        <f t="shared" si="7"/>
        <v>51.285014079588713</v>
      </c>
      <c r="G24" s="118">
        <f t="shared" si="7"/>
        <v>55.130953929066891</v>
      </c>
      <c r="H24" s="118">
        <f t="shared" si="7"/>
        <v>41.380093653763389</v>
      </c>
      <c r="I24" s="118">
        <f t="shared" si="7"/>
        <v>43.734012477897025</v>
      </c>
      <c r="J24" s="118">
        <f t="shared" si="7"/>
        <v>58.64286071185542</v>
      </c>
      <c r="K24" s="118">
        <f t="shared" si="7"/>
        <v>41.057128993885897</v>
      </c>
      <c r="L24" s="118">
        <f t="shared" si="7"/>
        <v>41.294106774616871</v>
      </c>
      <c r="M24" s="118">
        <f t="shared" si="7"/>
        <v>46.188575893202291</v>
      </c>
      <c r="N24" s="118">
        <f t="shared" si="7"/>
        <v>43.181801866261338</v>
      </c>
      <c r="O24" s="118">
        <f t="shared" si="7"/>
        <v>32.102810963097994</v>
      </c>
      <c r="P24" s="118">
        <f t="shared" si="7"/>
        <v>19.756355876147278</v>
      </c>
      <c r="Q24" s="118">
        <f t="shared" si="7"/>
        <v>40.132871529754453</v>
      </c>
      <c r="R24" s="118">
        <f t="shared" ref="R24:V24" si="8">R25+R28+R30+R39</f>
        <v>37.822649207267361</v>
      </c>
      <c r="S24" s="118">
        <f t="shared" si="8"/>
        <v>37.578556657251838</v>
      </c>
      <c r="T24" s="118">
        <f t="shared" si="8"/>
        <v>30.8409629867229</v>
      </c>
      <c r="U24" s="118">
        <f t="shared" si="8"/>
        <v>31.235533318644638</v>
      </c>
      <c r="V24" s="118">
        <f t="shared" si="8"/>
        <v>23.785332401200915</v>
      </c>
      <c r="W24" s="118">
        <f t="shared" ref="W24" si="9">W25+W28+W30+W39</f>
        <v>36.552453206705167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42.025192854283553</v>
      </c>
      <c r="C25" s="123">
        <f t="shared" si="10"/>
        <v>40.285112766679127</v>
      </c>
      <c r="D25" s="123">
        <f t="shared" si="10"/>
        <v>47.160688088287564</v>
      </c>
      <c r="E25" s="123">
        <f t="shared" si="10"/>
        <v>60.29977229437953</v>
      </c>
      <c r="F25" s="123">
        <f t="shared" si="10"/>
        <v>49.274432279386311</v>
      </c>
      <c r="G25" s="123">
        <f t="shared" si="10"/>
        <v>52.936761374047485</v>
      </c>
      <c r="H25" s="123">
        <f t="shared" si="10"/>
        <v>39.609798536479666</v>
      </c>
      <c r="I25" s="123">
        <f t="shared" si="10"/>
        <v>42.058552433037825</v>
      </c>
      <c r="J25" s="123">
        <f t="shared" si="10"/>
        <v>57.000627144976299</v>
      </c>
      <c r="K25" s="123">
        <f t="shared" si="10"/>
        <v>39.481300854271488</v>
      </c>
      <c r="L25" s="123">
        <f t="shared" si="10"/>
        <v>39.869438483181867</v>
      </c>
      <c r="M25" s="123">
        <f t="shared" si="10"/>
        <v>44.70689192367017</v>
      </c>
      <c r="N25" s="123">
        <f t="shared" si="10"/>
        <v>41.825274203749274</v>
      </c>
      <c r="O25" s="123">
        <f t="shared" si="10"/>
        <v>30.901369839019686</v>
      </c>
      <c r="P25" s="123">
        <f t="shared" si="10"/>
        <v>18.669790502410788</v>
      </c>
      <c r="Q25" s="123">
        <f t="shared" si="10"/>
        <v>38.938222939059401</v>
      </c>
      <c r="R25" s="123">
        <f t="shared" ref="R25:V25" si="11">SUM(R26:R27)</f>
        <v>36.727112183682557</v>
      </c>
      <c r="S25" s="123">
        <f t="shared" si="11"/>
        <v>36.48683089756075</v>
      </c>
      <c r="T25" s="123">
        <f t="shared" si="11"/>
        <v>29.821273120120811</v>
      </c>
      <c r="U25" s="123">
        <f t="shared" si="11"/>
        <v>30.237736866700015</v>
      </c>
      <c r="V25" s="123">
        <f t="shared" si="11"/>
        <v>22.713659283735069</v>
      </c>
      <c r="W25" s="123">
        <f t="shared" ref="W25" si="12">SUM(W26:W27)</f>
        <v>35.482358370626528</v>
      </c>
      <c r="DA25" s="130" t="s">
        <v>3104</v>
      </c>
    </row>
    <row r="26" spans="1:105" ht="12" customHeight="1" x14ac:dyDescent="0.25">
      <c r="A26" s="97" t="s">
        <v>74</v>
      </c>
      <c r="B26" s="99">
        <v>42.025192854283553</v>
      </c>
      <c r="C26" s="99">
        <v>40.285112766679127</v>
      </c>
      <c r="D26" s="99">
        <v>47.160688088287564</v>
      </c>
      <c r="E26" s="99">
        <v>60.29977229437953</v>
      </c>
      <c r="F26" s="99">
        <v>49.274432279386311</v>
      </c>
      <c r="G26" s="99">
        <v>52.936761374047485</v>
      </c>
      <c r="H26" s="99">
        <v>39.609798536479666</v>
      </c>
      <c r="I26" s="99">
        <v>42.058552433037825</v>
      </c>
      <c r="J26" s="99">
        <v>57.000627144976299</v>
      </c>
      <c r="K26" s="99">
        <v>39.481300854271488</v>
      </c>
      <c r="L26" s="99">
        <v>39.869438483181867</v>
      </c>
      <c r="M26" s="99">
        <v>44.70689192367017</v>
      </c>
      <c r="N26" s="99">
        <v>41.825274203749274</v>
      </c>
      <c r="O26" s="99">
        <v>30.901369839019686</v>
      </c>
      <c r="P26" s="99">
        <v>18.669790502410788</v>
      </c>
      <c r="Q26" s="99">
        <v>38.938222939059401</v>
      </c>
      <c r="R26" s="99">
        <v>36.727112183682557</v>
      </c>
      <c r="S26" s="99">
        <v>36.48683089756075</v>
      </c>
      <c r="T26" s="99">
        <v>29.821273120120811</v>
      </c>
      <c r="U26" s="99">
        <v>30.237736866700015</v>
      </c>
      <c r="V26" s="99">
        <v>22.713659283735069</v>
      </c>
      <c r="W26" s="99">
        <v>35.482358370626528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1.0698287609596684</v>
      </c>
      <c r="C30" s="123">
        <v>0.96003996825458715</v>
      </c>
      <c r="D30" s="123">
        <v>1.209870703912487</v>
      </c>
      <c r="E30" s="123">
        <v>1.0647878812196716</v>
      </c>
      <c r="F30" s="123">
        <v>0.95598763462715408</v>
      </c>
      <c r="G30" s="123">
        <v>0.98434321564038052</v>
      </c>
      <c r="H30" s="123">
        <v>0.76536281598083378</v>
      </c>
      <c r="I30" s="123">
        <v>0.72105647964415909</v>
      </c>
      <c r="J30" s="123">
        <v>0.7573669083075637</v>
      </c>
      <c r="K30" s="123">
        <v>0.63025164342417117</v>
      </c>
      <c r="L30" s="123">
        <v>0.55527002583413243</v>
      </c>
      <c r="M30" s="123">
        <v>0.63592594380344913</v>
      </c>
      <c r="N30" s="123">
        <v>0.53064477632804363</v>
      </c>
      <c r="O30" s="123">
        <v>0.40052317714780478</v>
      </c>
      <c r="P30" s="123">
        <v>0.30566069477299912</v>
      </c>
      <c r="Q30" s="123">
        <v>0.45724908965889666</v>
      </c>
      <c r="R30" s="123">
        <v>0.39498394445310969</v>
      </c>
      <c r="S30" s="123">
        <v>0.41392375504333678</v>
      </c>
      <c r="T30" s="123">
        <v>0.37082871642447129</v>
      </c>
      <c r="U30" s="123">
        <v>0.37797351294807741</v>
      </c>
      <c r="V30" s="123">
        <v>0.24303931161420503</v>
      </c>
      <c r="W30" s="123">
        <v>0.33228099414066065</v>
      </c>
      <c r="DA30" s="130" t="s">
        <v>3109</v>
      </c>
    </row>
    <row r="31" spans="1:105" ht="12" customHeight="1" x14ac:dyDescent="0.25">
      <c r="A31" s="97" t="s">
        <v>141</v>
      </c>
      <c r="B31" s="99">
        <v>8.2363765883013897</v>
      </c>
      <c r="C31" s="99">
        <v>7.2927491350556402</v>
      </c>
      <c r="D31" s="99">
        <v>9.2798423618576624</v>
      </c>
      <c r="E31" s="99">
        <v>8.6083458485894724</v>
      </c>
      <c r="F31" s="99">
        <v>8.4023101177295025</v>
      </c>
      <c r="G31" s="99">
        <v>9.1460763399313851</v>
      </c>
      <c r="H31" s="99">
        <v>7.9129195304492024</v>
      </c>
      <c r="I31" s="99">
        <v>8.1338939238240044</v>
      </c>
      <c r="J31" s="99">
        <v>8.9595325661493401</v>
      </c>
      <c r="K31" s="99">
        <v>8.1803129195092428</v>
      </c>
      <c r="L31" s="99">
        <v>7.8437675211840308</v>
      </c>
      <c r="M31" s="99">
        <v>9.5223535547310068</v>
      </c>
      <c r="N31" s="99">
        <v>8.4484567093358969</v>
      </c>
      <c r="O31" s="99">
        <v>6.869175226181091</v>
      </c>
      <c r="P31" s="99">
        <v>5.4313739804796368</v>
      </c>
      <c r="Q31" s="99">
        <v>8.2685776566400726</v>
      </c>
      <c r="R31" s="99">
        <v>6.9650177471463204</v>
      </c>
      <c r="S31" s="99">
        <v>7.3165823942624266</v>
      </c>
      <c r="T31" s="99">
        <v>6.7452464797899516</v>
      </c>
      <c r="U31" s="99">
        <v>6.9730422570975739</v>
      </c>
      <c r="V31" s="99">
        <v>4.514922596525424</v>
      </c>
      <c r="W31" s="99">
        <v>6.380833465607374</v>
      </c>
      <c r="DA31" s="63" t="s">
        <v>3110</v>
      </c>
    </row>
    <row r="32" spans="1:105" ht="12" customHeight="1" x14ac:dyDescent="0.25">
      <c r="A32" s="97" t="s">
        <v>140</v>
      </c>
      <c r="B32" s="99">
        <v>2.8053344256558965</v>
      </c>
      <c r="C32" s="99">
        <v>2.437271591371089</v>
      </c>
      <c r="D32" s="99">
        <v>3.4606832754315335</v>
      </c>
      <c r="E32" s="99">
        <v>3.9784150186677221</v>
      </c>
      <c r="F32" s="99">
        <v>4.0882191710795901</v>
      </c>
      <c r="G32" s="99">
        <v>3.9056108669012461</v>
      </c>
      <c r="H32" s="99">
        <v>3.4588445459867838</v>
      </c>
      <c r="I32" s="99">
        <v>2.9644238673547738</v>
      </c>
      <c r="J32" s="99">
        <v>3.3343919519678331</v>
      </c>
      <c r="K32" s="99">
        <v>0</v>
      </c>
      <c r="L32" s="99">
        <v>0</v>
      </c>
      <c r="M32" s="99">
        <v>3.3361614862726161</v>
      </c>
      <c r="N32" s="99">
        <v>2.9344678176156198</v>
      </c>
      <c r="O32" s="99">
        <v>2.3991753884632514</v>
      </c>
      <c r="P32" s="99">
        <v>2.0093879609365493</v>
      </c>
      <c r="Q32" s="99">
        <v>3.1314283911345759</v>
      </c>
      <c r="R32" s="99">
        <v>2.7073642570779999</v>
      </c>
      <c r="S32" s="99">
        <v>2.9657728529037852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2.8053344256558965</v>
      </c>
      <c r="C33" s="102">
        <v>2.437271591371089</v>
      </c>
      <c r="D33" s="102">
        <v>3.4606832754315335</v>
      </c>
      <c r="E33" s="102">
        <v>3.9784150186677221</v>
      </c>
      <c r="F33" s="102">
        <v>4.0882191710795901</v>
      </c>
      <c r="G33" s="102">
        <v>3.9056108669012461</v>
      </c>
      <c r="H33" s="102">
        <v>3.4588445459867838</v>
      </c>
      <c r="I33" s="102">
        <v>2.9644238673547738</v>
      </c>
      <c r="J33" s="102">
        <v>3.3343919519678331</v>
      </c>
      <c r="K33" s="102">
        <v>0</v>
      </c>
      <c r="L33" s="102">
        <v>0</v>
      </c>
      <c r="M33" s="102">
        <v>3.3361614862726161</v>
      </c>
      <c r="N33" s="102">
        <v>2.9344678176156198</v>
      </c>
      <c r="O33" s="102">
        <v>2.3991753884632514</v>
      </c>
      <c r="P33" s="102">
        <v>2.0093879609365493</v>
      </c>
      <c r="Q33" s="102">
        <v>3.1314283911345759</v>
      </c>
      <c r="R33" s="102">
        <v>2.7073642570779999</v>
      </c>
      <c r="S33" s="102">
        <v>2.9657728529037852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1.2300045347525541</v>
      </c>
      <c r="C39" s="123">
        <v>1.2540596244739293</v>
      </c>
      <c r="D39" s="123">
        <v>1.5366104916844154</v>
      </c>
      <c r="E39" s="123">
        <v>1.1422531787949133</v>
      </c>
      <c r="F39" s="123">
        <v>1.0545941655752442</v>
      </c>
      <c r="G39" s="123">
        <v>1.2098493393790291</v>
      </c>
      <c r="H39" s="123">
        <v>1.0049323013028855</v>
      </c>
      <c r="I39" s="123">
        <v>0.95440356521503589</v>
      </c>
      <c r="J39" s="123">
        <v>0.88486665857155344</v>
      </c>
      <c r="K39" s="123">
        <v>0.94557649619023265</v>
      </c>
      <c r="L39" s="123">
        <v>0.86939826560087297</v>
      </c>
      <c r="M39" s="123">
        <v>0.84575802572867076</v>
      </c>
      <c r="N39" s="123">
        <v>0.82588288618401962</v>
      </c>
      <c r="O39" s="123">
        <v>0.80091794693050167</v>
      </c>
      <c r="P39" s="123">
        <v>0.78090467896349047</v>
      </c>
      <c r="Q39" s="123">
        <v>0.73739950103615903</v>
      </c>
      <c r="R39" s="123">
        <v>0.70055307913169296</v>
      </c>
      <c r="S39" s="123">
        <v>0.67780200464775564</v>
      </c>
      <c r="T39" s="123">
        <v>0.64886115017761758</v>
      </c>
      <c r="U39" s="123">
        <v>0.61982293899654672</v>
      </c>
      <c r="V39" s="123">
        <v>0.82863380585164181</v>
      </c>
      <c r="W39" s="123">
        <v>0.73781384193797683</v>
      </c>
      <c r="DA39" s="130" t="s">
        <v>3118</v>
      </c>
    </row>
    <row r="40" spans="1:105" ht="12" customHeight="1" x14ac:dyDescent="0.25">
      <c r="A40" s="97" t="s">
        <v>50</v>
      </c>
      <c r="B40" s="99">
        <v>2.8905187307431688</v>
      </c>
      <c r="C40" s="99">
        <v>2.9986740025235039</v>
      </c>
      <c r="D40" s="99">
        <v>3.7935135496240973</v>
      </c>
      <c r="E40" s="99">
        <v>2.9474183229502988</v>
      </c>
      <c r="F40" s="99">
        <v>2.8509097804487604</v>
      </c>
      <c r="G40" s="99">
        <v>3.3245810266606242</v>
      </c>
      <c r="H40" s="99">
        <v>2.8593131586396359</v>
      </c>
      <c r="I40" s="99">
        <v>2.7055217253388033</v>
      </c>
      <c r="J40" s="99">
        <v>2.4403043422946666</v>
      </c>
      <c r="K40" s="99">
        <v>2.3755727892709753</v>
      </c>
      <c r="L40" s="99">
        <v>2.1132657967043262</v>
      </c>
      <c r="M40" s="99">
        <v>2.0164485455863197</v>
      </c>
      <c r="N40" s="99">
        <v>1.9912223904425108</v>
      </c>
      <c r="O40" s="99">
        <v>1.9900608864668266</v>
      </c>
      <c r="P40" s="99">
        <v>2.0060345920570479</v>
      </c>
      <c r="Q40" s="99">
        <v>2.0115610124968808</v>
      </c>
      <c r="R40" s="99">
        <v>2.0153935672990246</v>
      </c>
      <c r="S40" s="99">
        <v>2.0137962499263931</v>
      </c>
      <c r="T40" s="99">
        <v>1.9827618057563698</v>
      </c>
      <c r="U40" s="99">
        <v>1.9385703473559381</v>
      </c>
      <c r="V40" s="99">
        <v>2.5888106612311965</v>
      </c>
      <c r="W40" s="99">
        <v>2.3355395022325141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61.932174846444532</v>
      </c>
      <c r="C43" s="118">
        <f t="shared" si="14"/>
        <v>57.80893180342995</v>
      </c>
      <c r="D43" s="118">
        <f t="shared" si="14"/>
        <v>68.888168556633445</v>
      </c>
      <c r="E43" s="118">
        <f t="shared" si="14"/>
        <v>74.745395404656094</v>
      </c>
      <c r="F43" s="118">
        <f t="shared" si="14"/>
        <v>72.50858633635697</v>
      </c>
      <c r="G43" s="118">
        <f t="shared" si="14"/>
        <v>69.131688149164333</v>
      </c>
      <c r="H43" s="118">
        <f t="shared" si="14"/>
        <v>70.56555499996719</v>
      </c>
      <c r="I43" s="118">
        <f t="shared" si="14"/>
        <v>57.513714134710106</v>
      </c>
      <c r="J43" s="118">
        <f t="shared" si="14"/>
        <v>64.49494869345537</v>
      </c>
      <c r="K43" s="118">
        <f t="shared" si="14"/>
        <v>62.775348832467344</v>
      </c>
      <c r="L43" s="118">
        <f t="shared" si="14"/>
        <v>66.587096660245493</v>
      </c>
      <c r="M43" s="118">
        <f t="shared" si="14"/>
        <v>57.160993928266109</v>
      </c>
      <c r="N43" s="118">
        <f t="shared" si="14"/>
        <v>54.535003939323353</v>
      </c>
      <c r="O43" s="118">
        <f t="shared" si="14"/>
        <v>50.749082397577929</v>
      </c>
      <c r="P43" s="118">
        <f t="shared" si="14"/>
        <v>45.18485481157358</v>
      </c>
      <c r="Q43" s="118">
        <f t="shared" si="14"/>
        <v>48.621031203341822</v>
      </c>
      <c r="R43" s="118">
        <f t="shared" ref="R43:V43" si="15">R44+R47+R49+R58</f>
        <v>48.192659450900102</v>
      </c>
      <c r="S43" s="118">
        <f t="shared" si="15"/>
        <v>45.462670770947064</v>
      </c>
      <c r="T43" s="118">
        <f t="shared" si="15"/>
        <v>41.684478308757633</v>
      </c>
      <c r="U43" s="118">
        <f t="shared" si="15"/>
        <v>41.281359625396277</v>
      </c>
      <c r="V43" s="118">
        <f t="shared" si="15"/>
        <v>46.743537550059756</v>
      </c>
      <c r="W43" s="118">
        <f t="shared" ref="W43" si="16">W44+W47+W49+W58</f>
        <v>39.729562416463899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54.098249367121312</v>
      </c>
      <c r="C44" s="123">
        <f t="shared" si="17"/>
        <v>51.112131202076633</v>
      </c>
      <c r="D44" s="123">
        <f t="shared" si="17"/>
        <v>59.949047395888265</v>
      </c>
      <c r="E44" s="123">
        <f t="shared" si="17"/>
        <v>65.577248206745097</v>
      </c>
      <c r="F44" s="123">
        <f t="shared" si="17"/>
        <v>63.224968716944112</v>
      </c>
      <c r="G44" s="123">
        <f t="shared" si="17"/>
        <v>61.086642208439144</v>
      </c>
      <c r="H44" s="123">
        <f t="shared" si="17"/>
        <v>61.247817479835682</v>
      </c>
      <c r="I44" s="123">
        <f t="shared" si="17"/>
        <v>50.226038990210604</v>
      </c>
      <c r="J44" s="123">
        <f t="shared" si="17"/>
        <v>56.366255351629498</v>
      </c>
      <c r="K44" s="123">
        <f t="shared" si="17"/>
        <v>54.371525572766338</v>
      </c>
      <c r="L44" s="123">
        <f t="shared" si="17"/>
        <v>58.080967672498552</v>
      </c>
      <c r="M44" s="123">
        <f t="shared" si="17"/>
        <v>49.661421724645209</v>
      </c>
      <c r="N44" s="123">
        <f t="shared" si="17"/>
        <v>47.351248921701497</v>
      </c>
      <c r="O44" s="123">
        <f t="shared" si="17"/>
        <v>44.115034068864929</v>
      </c>
      <c r="P44" s="123">
        <f t="shared" si="17"/>
        <v>38.278477962411941</v>
      </c>
      <c r="Q44" s="123">
        <f t="shared" si="17"/>
        <v>42.242440718284598</v>
      </c>
      <c r="R44" s="123">
        <f t="shared" ref="R44:V44" si="18">SUM(R45:R46)</f>
        <v>42.254089705721768</v>
      </c>
      <c r="S44" s="123">
        <f t="shared" si="18"/>
        <v>39.83461402445851</v>
      </c>
      <c r="T44" s="123">
        <f t="shared" si="18"/>
        <v>36.151621920651387</v>
      </c>
      <c r="U44" s="123">
        <f t="shared" si="18"/>
        <v>35.769565556715001</v>
      </c>
      <c r="V44" s="123">
        <f t="shared" si="18"/>
        <v>40.672723411772772</v>
      </c>
      <c r="W44" s="123">
        <f t="shared" ref="W44" si="19">SUM(W45:W46)</f>
        <v>34.954962396932352</v>
      </c>
      <c r="DA44" s="130" t="s">
        <v>3122</v>
      </c>
    </row>
    <row r="45" spans="1:105" ht="12" customHeight="1" x14ac:dyDescent="0.25">
      <c r="A45" s="97" t="s">
        <v>216</v>
      </c>
      <c r="B45" s="99">
        <v>54.098249367121312</v>
      </c>
      <c r="C45" s="99">
        <v>51.112131202076633</v>
      </c>
      <c r="D45" s="99">
        <v>59.949047395888265</v>
      </c>
      <c r="E45" s="99">
        <v>65.577248206745097</v>
      </c>
      <c r="F45" s="99">
        <v>63.224968716944112</v>
      </c>
      <c r="G45" s="99">
        <v>61.086642208439144</v>
      </c>
      <c r="H45" s="99">
        <v>61.247817479835682</v>
      </c>
      <c r="I45" s="99">
        <v>50.226038990210604</v>
      </c>
      <c r="J45" s="99">
        <v>56.366255351629498</v>
      </c>
      <c r="K45" s="99">
        <v>54.371525572766338</v>
      </c>
      <c r="L45" s="99">
        <v>58.080967672498552</v>
      </c>
      <c r="M45" s="99">
        <v>49.661421724645209</v>
      </c>
      <c r="N45" s="99">
        <v>47.351248921701497</v>
      </c>
      <c r="O45" s="99">
        <v>44.115034068864929</v>
      </c>
      <c r="P45" s="99">
        <v>38.278477962411941</v>
      </c>
      <c r="Q45" s="99">
        <v>42.242440718284598</v>
      </c>
      <c r="R45" s="99">
        <v>42.254089705721768</v>
      </c>
      <c r="S45" s="99">
        <v>39.83461402445851</v>
      </c>
      <c r="T45" s="99">
        <v>36.151621920651387</v>
      </c>
      <c r="U45" s="99">
        <v>35.769565556715001</v>
      </c>
      <c r="V45" s="99">
        <v>40.672723411772772</v>
      </c>
      <c r="W45" s="99">
        <v>34.954962396932352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6.6039499825927077</v>
      </c>
      <c r="C49" s="123">
        <v>5.4404423959245616</v>
      </c>
      <c r="D49" s="123">
        <v>7.3950484772757035</v>
      </c>
      <c r="E49" s="123">
        <v>8.0237268642866084</v>
      </c>
      <c r="F49" s="123">
        <v>8.2266840710000242</v>
      </c>
      <c r="G49" s="123">
        <v>6.8325480913745427</v>
      </c>
      <c r="H49" s="123">
        <v>8.3122595404111603</v>
      </c>
      <c r="I49" s="123">
        <v>6.3465241998494824</v>
      </c>
      <c r="J49" s="123">
        <v>7.2590972166072438</v>
      </c>
      <c r="K49" s="123">
        <v>7.4707045530079315</v>
      </c>
      <c r="L49" s="123">
        <v>7.6445970504543199</v>
      </c>
      <c r="M49" s="123">
        <v>6.6534732796685034</v>
      </c>
      <c r="N49" s="123">
        <v>6.3513659705742773</v>
      </c>
      <c r="O49" s="123">
        <v>5.8082711539657472</v>
      </c>
      <c r="P49" s="123">
        <v>6.0875142391143875</v>
      </c>
      <c r="Q49" s="123">
        <v>5.5882880071453407</v>
      </c>
      <c r="R49" s="123">
        <v>5.1963848013032461</v>
      </c>
      <c r="S49" s="123">
        <v>4.9295142212426324</v>
      </c>
      <c r="T49" s="123">
        <v>4.8779886606166043</v>
      </c>
      <c r="U49" s="123">
        <v>4.899945111877682</v>
      </c>
      <c r="V49" s="123">
        <v>5.2591275213721911</v>
      </c>
      <c r="W49" s="123">
        <v>4.0479127622637066</v>
      </c>
      <c r="DA49" s="130" t="s">
        <v>3127</v>
      </c>
    </row>
    <row r="50" spans="1:105" ht="12" customHeight="1" x14ac:dyDescent="0.25">
      <c r="A50" s="97" t="s">
        <v>138</v>
      </c>
      <c r="B50" s="99">
        <v>10.02675934532361</v>
      </c>
      <c r="C50" s="99">
        <v>8.2411622493721435</v>
      </c>
      <c r="D50" s="99">
        <v>11.076887532863612</v>
      </c>
      <c r="E50" s="99">
        <v>12.228892794370584</v>
      </c>
      <c r="F50" s="99">
        <v>12.532645791509003</v>
      </c>
      <c r="G50" s="99">
        <v>10.416332175825714</v>
      </c>
      <c r="H50" s="99">
        <v>12.687854964219115</v>
      </c>
      <c r="I50" s="99">
        <v>9.7072462934783488</v>
      </c>
      <c r="J50" s="99">
        <v>11.121915840951923</v>
      </c>
      <c r="K50" s="99">
        <v>11.510654888947636</v>
      </c>
      <c r="L50" s="99">
        <v>11.897043995528206</v>
      </c>
      <c r="M50" s="99">
        <v>10.575583799615641</v>
      </c>
      <c r="N50" s="99">
        <v>10.280955737964932</v>
      </c>
      <c r="O50" s="99">
        <v>9.5497917560519934</v>
      </c>
      <c r="P50" s="99">
        <v>10.083760226378244</v>
      </c>
      <c r="Q50" s="99">
        <v>9.4273594920455004</v>
      </c>
      <c r="R50" s="99">
        <v>8.9261312903008196</v>
      </c>
      <c r="S50" s="99">
        <v>8.5699735754000237</v>
      </c>
      <c r="T50" s="99">
        <v>8.4112478364625876</v>
      </c>
      <c r="U50" s="99">
        <v>8.3597592913147878</v>
      </c>
      <c r="V50" s="99">
        <v>8.6480269085746695</v>
      </c>
      <c r="W50" s="99">
        <v>6.7858543525006825</v>
      </c>
      <c r="DA50" s="63" t="s">
        <v>3128</v>
      </c>
    </row>
    <row r="51" spans="1:105" ht="12" customHeight="1" x14ac:dyDescent="0.25">
      <c r="A51" s="97" t="s">
        <v>137</v>
      </c>
      <c r="B51" s="99">
        <v>3.4109297035713517</v>
      </c>
      <c r="C51" s="99">
        <v>2.7417823328407036</v>
      </c>
      <c r="D51" s="99">
        <v>4.1251945595285804</v>
      </c>
      <c r="E51" s="99">
        <v>5.6401094507472322</v>
      </c>
      <c r="F51" s="99">
        <v>6.0853380476835346</v>
      </c>
      <c r="G51" s="99">
        <v>4.4359353714306131</v>
      </c>
      <c r="H51" s="99">
        <v>5.5476540768274791</v>
      </c>
      <c r="I51" s="99">
        <v>3.5186488593137337</v>
      </c>
      <c r="J51" s="99">
        <v>4.109595092755046</v>
      </c>
      <c r="K51" s="99">
        <v>4.0984258781555951</v>
      </c>
      <c r="L51" s="99">
        <v>4.1040883134005366</v>
      </c>
      <c r="M51" s="99">
        <v>3.7548846813584076</v>
      </c>
      <c r="N51" s="99">
        <v>3.6009581388695495</v>
      </c>
      <c r="O51" s="99">
        <v>3.3694552976408811</v>
      </c>
      <c r="P51" s="99">
        <v>3.7289460816995921</v>
      </c>
      <c r="Q51" s="99">
        <v>3.4872370994857591</v>
      </c>
      <c r="R51" s="99">
        <v>3.2890770987324101</v>
      </c>
      <c r="S51" s="99">
        <v>3.2380805266540413</v>
      </c>
      <c r="T51" s="99">
        <v>3.1843757843140792</v>
      </c>
      <c r="U51" s="99">
        <v>2.9680760159347823</v>
      </c>
      <c r="V51" s="99">
        <v>3.0486061098458732</v>
      </c>
      <c r="W51" s="99">
        <v>2.5181855183554278</v>
      </c>
      <c r="DA51" s="63" t="s">
        <v>3129</v>
      </c>
    </row>
    <row r="52" spans="1:105" ht="12" customHeight="1" x14ac:dyDescent="0.25">
      <c r="A52" s="100" t="s">
        <v>216</v>
      </c>
      <c r="B52" s="102">
        <v>3.4109297035713517</v>
      </c>
      <c r="C52" s="102">
        <v>2.7417823328407036</v>
      </c>
      <c r="D52" s="102">
        <v>4.1251945595285804</v>
      </c>
      <c r="E52" s="102">
        <v>5.6401094507472322</v>
      </c>
      <c r="F52" s="102">
        <v>6.0853380476835346</v>
      </c>
      <c r="G52" s="102">
        <v>4.4359353714306131</v>
      </c>
      <c r="H52" s="102">
        <v>5.5476540768274791</v>
      </c>
      <c r="I52" s="102">
        <v>3.5186488593137337</v>
      </c>
      <c r="J52" s="102">
        <v>4.109595092755046</v>
      </c>
      <c r="K52" s="102">
        <v>4.0984258781555951</v>
      </c>
      <c r="L52" s="102">
        <v>4.1040883134005366</v>
      </c>
      <c r="M52" s="102">
        <v>3.7548846813584076</v>
      </c>
      <c r="N52" s="102">
        <v>3.6009581388695495</v>
      </c>
      <c r="O52" s="102">
        <v>3.3694552976408811</v>
      </c>
      <c r="P52" s="102">
        <v>3.7289460816995921</v>
      </c>
      <c r="Q52" s="102">
        <v>3.4872370994857591</v>
      </c>
      <c r="R52" s="102">
        <v>3.2890770987324101</v>
      </c>
      <c r="S52" s="102">
        <v>3.2380805266540413</v>
      </c>
      <c r="T52" s="102">
        <v>3.1843757843140792</v>
      </c>
      <c r="U52" s="102">
        <v>2.9680760159347823</v>
      </c>
      <c r="V52" s="102">
        <v>3.0486061098458732</v>
      </c>
      <c r="W52" s="102">
        <v>2.5181855183554278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1.2299754967305125</v>
      </c>
      <c r="C58" s="123">
        <v>1.2563582054287503</v>
      </c>
      <c r="D58" s="123">
        <v>1.5440726834694809</v>
      </c>
      <c r="E58" s="123">
        <v>1.1444203336243772</v>
      </c>
      <c r="F58" s="123">
        <v>1.0569335484128308</v>
      </c>
      <c r="G58" s="123">
        <v>1.2124978493506469</v>
      </c>
      <c r="H58" s="123">
        <v>1.0054779797203537</v>
      </c>
      <c r="I58" s="123">
        <v>0.94115094465002191</v>
      </c>
      <c r="J58" s="123">
        <v>0.86959612521862084</v>
      </c>
      <c r="K58" s="123">
        <v>0.93311870669307573</v>
      </c>
      <c r="L58" s="123">
        <v>0.86153193729262978</v>
      </c>
      <c r="M58" s="123">
        <v>0.84609892395239372</v>
      </c>
      <c r="N58" s="123">
        <v>0.8323890470475801</v>
      </c>
      <c r="O58" s="123">
        <v>0.82577717474725398</v>
      </c>
      <c r="P58" s="123">
        <v>0.8188626100472568</v>
      </c>
      <c r="Q58" s="123">
        <v>0.79030247791188446</v>
      </c>
      <c r="R58" s="123">
        <v>0.74218494387509126</v>
      </c>
      <c r="S58" s="123">
        <v>0.69854252524591642</v>
      </c>
      <c r="T58" s="123">
        <v>0.65486772748964373</v>
      </c>
      <c r="U58" s="123">
        <v>0.61184895680359463</v>
      </c>
      <c r="V58" s="123">
        <v>0.81168661691479249</v>
      </c>
      <c r="W58" s="123">
        <v>0.72668725726783745</v>
      </c>
      <c r="DA58" s="130" t="s">
        <v>3136</v>
      </c>
    </row>
    <row r="59" spans="1:105" ht="12" customHeight="1" x14ac:dyDescent="0.25">
      <c r="A59" s="97" t="s">
        <v>50</v>
      </c>
      <c r="B59" s="99">
        <v>2.8905187307431692</v>
      </c>
      <c r="C59" s="99">
        <v>2.9991884340433606</v>
      </c>
      <c r="D59" s="99">
        <v>3.7946702534960588</v>
      </c>
      <c r="E59" s="99">
        <v>2.9480674097240982</v>
      </c>
      <c r="F59" s="99">
        <v>2.8515228871286453</v>
      </c>
      <c r="G59" s="99">
        <v>3.3248655438696626</v>
      </c>
      <c r="H59" s="99">
        <v>2.8590310199218267</v>
      </c>
      <c r="I59" s="99">
        <v>2.7057150885967705</v>
      </c>
      <c r="J59" s="99">
        <v>2.4405845327880886</v>
      </c>
      <c r="K59" s="99">
        <v>2.3757737446426024</v>
      </c>
      <c r="L59" s="99">
        <v>2.113362571812047</v>
      </c>
      <c r="M59" s="99">
        <v>2.0165800738567454</v>
      </c>
      <c r="N59" s="99">
        <v>1.9912867928711624</v>
      </c>
      <c r="O59" s="99">
        <v>1.9901061832418094</v>
      </c>
      <c r="P59" s="99">
        <v>2.006112328193804</v>
      </c>
      <c r="Q59" s="99">
        <v>2.0117168064527431</v>
      </c>
      <c r="R59" s="99">
        <v>2.0156036635380232</v>
      </c>
      <c r="S59" s="99">
        <v>2.0134201550226773</v>
      </c>
      <c r="T59" s="99">
        <v>1.9814256782221285</v>
      </c>
      <c r="U59" s="99">
        <v>1.9361941881936975</v>
      </c>
      <c r="V59" s="99">
        <v>2.584607033248624</v>
      </c>
      <c r="W59" s="99">
        <v>2.3338231118538997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48.109656593512398</v>
      </c>
      <c r="C62" s="118">
        <f t="shared" si="21"/>
        <v>48.495570155769187</v>
      </c>
      <c r="D62" s="118">
        <f t="shared" si="21"/>
        <v>46.210732165683808</v>
      </c>
      <c r="E62" s="118">
        <f t="shared" si="21"/>
        <v>51.430757040141813</v>
      </c>
      <c r="F62" s="118">
        <f t="shared" si="21"/>
        <v>52.437643967288807</v>
      </c>
      <c r="G62" s="118">
        <f t="shared" si="21"/>
        <v>50.62026936066097</v>
      </c>
      <c r="H62" s="118">
        <f t="shared" si="21"/>
        <v>46.318986499749286</v>
      </c>
      <c r="I62" s="118">
        <f t="shared" si="21"/>
        <v>41.003609979272738</v>
      </c>
      <c r="J62" s="118">
        <f t="shared" si="21"/>
        <v>45.103090900768812</v>
      </c>
      <c r="K62" s="118">
        <f t="shared" si="21"/>
        <v>42.903363017273662</v>
      </c>
      <c r="L62" s="118">
        <f t="shared" si="21"/>
        <v>42.403900735828742</v>
      </c>
      <c r="M62" s="118">
        <f t="shared" si="21"/>
        <v>39.780971526729211</v>
      </c>
      <c r="N62" s="118">
        <f t="shared" si="21"/>
        <v>39.618672056909837</v>
      </c>
      <c r="O62" s="118">
        <f t="shared" si="21"/>
        <v>38.491269894353962</v>
      </c>
      <c r="P62" s="118">
        <f t="shared" si="21"/>
        <v>29.965403221039089</v>
      </c>
      <c r="Q62" s="118">
        <f t="shared" si="21"/>
        <v>33.73548367029629</v>
      </c>
      <c r="R62" s="118">
        <f t="shared" ref="R62:V62" si="22">R63+R66+R68+R77</f>
        <v>35.063265732737925</v>
      </c>
      <c r="S62" s="118">
        <f t="shared" si="22"/>
        <v>34.085563976425412</v>
      </c>
      <c r="T62" s="118">
        <f t="shared" si="22"/>
        <v>30.800634534749115</v>
      </c>
      <c r="U62" s="118">
        <f t="shared" si="22"/>
        <v>29.161366933302183</v>
      </c>
      <c r="V62" s="118">
        <f t="shared" si="22"/>
        <v>29.429730705479429</v>
      </c>
      <c r="W62" s="118">
        <f t="shared" ref="W62" si="23">W63+W66+W68+W77</f>
        <v>31.47445417938151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38.274222056174381</v>
      </c>
      <c r="C63" s="123">
        <f t="shared" si="24"/>
        <v>39.312278621303221</v>
      </c>
      <c r="D63" s="123">
        <f t="shared" si="24"/>
        <v>36.522908900181903</v>
      </c>
      <c r="E63" s="123">
        <f t="shared" si="24"/>
        <v>40.491434346908598</v>
      </c>
      <c r="F63" s="123">
        <f t="shared" si="24"/>
        <v>40.983909795968316</v>
      </c>
      <c r="G63" s="123">
        <f t="shared" si="24"/>
        <v>40.596437882218254</v>
      </c>
      <c r="H63" s="123">
        <f t="shared" si="24"/>
        <v>35.928604841617528</v>
      </c>
      <c r="I63" s="123">
        <f t="shared" si="24"/>
        <v>32.181052917365399</v>
      </c>
      <c r="J63" s="123">
        <f t="shared" si="24"/>
        <v>35.304525831655504</v>
      </c>
      <c r="K63" s="123">
        <f t="shared" si="24"/>
        <v>33.549265948045573</v>
      </c>
      <c r="L63" s="123">
        <f t="shared" si="24"/>
        <v>33.61571271407508</v>
      </c>
      <c r="M63" s="123">
        <f t="shared" si="24"/>
        <v>31.154633575409587</v>
      </c>
      <c r="N63" s="123">
        <f t="shared" si="24"/>
        <v>30.900719142753509</v>
      </c>
      <c r="O63" s="123">
        <f t="shared" si="24"/>
        <v>30.082003253195019</v>
      </c>
      <c r="P63" s="123">
        <f t="shared" si="24"/>
        <v>22.488944597193864</v>
      </c>
      <c r="Q63" s="123">
        <f t="shared" si="24"/>
        <v>26.184192511542363</v>
      </c>
      <c r="R63" s="123">
        <f t="shared" ref="R63:V63" si="25">SUM(R64:R65)</f>
        <v>27.572727750349909</v>
      </c>
      <c r="S63" s="123">
        <f t="shared" si="25"/>
        <v>26.79745880320241</v>
      </c>
      <c r="T63" s="123">
        <f t="shared" si="25"/>
        <v>23.960690210115384</v>
      </c>
      <c r="U63" s="123">
        <f t="shared" si="25"/>
        <v>22.705243136999265</v>
      </c>
      <c r="V63" s="123">
        <f t="shared" si="25"/>
        <v>22.954865270577208</v>
      </c>
      <c r="W63" s="123">
        <f t="shared" ref="W63" si="26">SUM(W64:W65)</f>
        <v>25.157164088262956</v>
      </c>
      <c r="DA63" s="130" t="s">
        <v>3140</v>
      </c>
    </row>
    <row r="64" spans="1:105" ht="12" customHeight="1" x14ac:dyDescent="0.25">
      <c r="A64" s="97" t="s">
        <v>217</v>
      </c>
      <c r="B64" s="99">
        <v>38.274222056174381</v>
      </c>
      <c r="C64" s="99">
        <v>39.312278621303221</v>
      </c>
      <c r="D64" s="99">
        <v>36.522908900181903</v>
      </c>
      <c r="E64" s="99">
        <v>40.491434346908598</v>
      </c>
      <c r="F64" s="99">
        <v>40.983909795968316</v>
      </c>
      <c r="G64" s="99">
        <v>40.596437882218254</v>
      </c>
      <c r="H64" s="99">
        <v>35.928604841617528</v>
      </c>
      <c r="I64" s="99">
        <v>32.181052917365399</v>
      </c>
      <c r="J64" s="99">
        <v>35.304525831655504</v>
      </c>
      <c r="K64" s="99">
        <v>33.549265948045573</v>
      </c>
      <c r="L64" s="99">
        <v>33.61571271407508</v>
      </c>
      <c r="M64" s="99">
        <v>31.154633575409587</v>
      </c>
      <c r="N64" s="99">
        <v>30.900719142753509</v>
      </c>
      <c r="O64" s="99">
        <v>30.082003253195019</v>
      </c>
      <c r="P64" s="99">
        <v>22.488944597193864</v>
      </c>
      <c r="Q64" s="99">
        <v>26.184192511542363</v>
      </c>
      <c r="R64" s="99">
        <v>27.572727750349909</v>
      </c>
      <c r="S64" s="99">
        <v>26.79745880320241</v>
      </c>
      <c r="T64" s="99">
        <v>23.960690210115384</v>
      </c>
      <c r="U64" s="99">
        <v>22.705243136999265</v>
      </c>
      <c r="V64" s="99">
        <v>22.954865270577208</v>
      </c>
      <c r="W64" s="99">
        <v>25.157164088262956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7.4878655203182563</v>
      </c>
      <c r="C68" s="123">
        <v>6.7083121826994914</v>
      </c>
      <c r="D68" s="123">
        <v>7.2097753932626736</v>
      </c>
      <c r="E68" s="123">
        <v>7.9421937282613575</v>
      </c>
      <c r="F68" s="123">
        <v>8.5647636292490947</v>
      </c>
      <c r="G68" s="123">
        <v>7.3161263410147459</v>
      </c>
      <c r="H68" s="123">
        <v>7.8771919590511414</v>
      </c>
      <c r="I68" s="123">
        <v>6.5861437775650948</v>
      </c>
      <c r="J68" s="123">
        <v>7.3526562583365598</v>
      </c>
      <c r="K68" s="123">
        <v>7.4077944474739592</v>
      </c>
      <c r="L68" s="123">
        <v>7.038802263934306</v>
      </c>
      <c r="M68" s="123">
        <v>6.8885686103844366</v>
      </c>
      <c r="N68" s="123">
        <v>6.9244288048015417</v>
      </c>
      <c r="O68" s="123">
        <v>6.6564175904101264</v>
      </c>
      <c r="P68" s="123">
        <v>5.8832181331617948</v>
      </c>
      <c r="Q68" s="123">
        <v>5.916368065182823</v>
      </c>
      <c r="R68" s="123">
        <v>5.9890285881174083</v>
      </c>
      <c r="S68" s="123">
        <v>5.9208510037176687</v>
      </c>
      <c r="T68" s="123">
        <v>5.5587021190024624</v>
      </c>
      <c r="U68" s="123">
        <v>5.2285259170375884</v>
      </c>
      <c r="V68" s="123">
        <v>4.8158891986150376</v>
      </c>
      <c r="W68" s="123">
        <v>4.8214336875573522</v>
      </c>
      <c r="DA68" s="130" t="s">
        <v>3145</v>
      </c>
    </row>
    <row r="69" spans="1:105" ht="12" customHeight="1" x14ac:dyDescent="0.25">
      <c r="A69" s="97" t="s">
        <v>134</v>
      </c>
      <c r="B69" s="99">
        <v>7.7905695106609825</v>
      </c>
      <c r="C69" s="99">
        <v>6.980176793313456</v>
      </c>
      <c r="D69" s="99">
        <v>7.4909192648857834</v>
      </c>
      <c r="E69" s="99">
        <v>8.2415702395997688</v>
      </c>
      <c r="F69" s="99">
        <v>8.8848960688238332</v>
      </c>
      <c r="G69" s="99">
        <v>7.5901349215521154</v>
      </c>
      <c r="H69" s="99">
        <v>8.1735583400365499</v>
      </c>
      <c r="I69" s="99">
        <v>6.8396746128962782</v>
      </c>
      <c r="J69" s="99">
        <v>7.6394859948089042</v>
      </c>
      <c r="K69" s="99">
        <v>7.7013983862097355</v>
      </c>
      <c r="L69" s="99">
        <v>7.3139020911948647</v>
      </c>
      <c r="M69" s="99">
        <v>7.1488670373167071</v>
      </c>
      <c r="N69" s="99">
        <v>7.1821357876907914</v>
      </c>
      <c r="O69" s="99">
        <v>6.9202420971095275</v>
      </c>
      <c r="P69" s="99">
        <v>6.1447828657191534</v>
      </c>
      <c r="Q69" s="99">
        <v>6.2032261964523085</v>
      </c>
      <c r="R69" s="99">
        <v>6.293749780876321</v>
      </c>
      <c r="S69" s="99">
        <v>6.2410425982213198</v>
      </c>
      <c r="T69" s="99">
        <v>5.8857009803985738</v>
      </c>
      <c r="U69" s="99">
        <v>5.5590332070363253</v>
      </c>
      <c r="V69" s="99">
        <v>5.1257484522406322</v>
      </c>
      <c r="W69" s="99">
        <v>5.1203070066548593</v>
      </c>
      <c r="DA69" s="63" t="s">
        <v>3146</v>
      </c>
    </row>
    <row r="70" spans="1:105" ht="12" customHeight="1" x14ac:dyDescent="0.25">
      <c r="A70" s="97" t="s">
        <v>133</v>
      </c>
      <c r="B70" s="99">
        <v>2.6528575392007143</v>
      </c>
      <c r="C70" s="99">
        <v>2.3252288996021622</v>
      </c>
      <c r="D70" s="99">
        <v>2.7942262293761946</v>
      </c>
      <c r="E70" s="99">
        <v>3.8068915759072008</v>
      </c>
      <c r="F70" s="99">
        <v>4.3097746361863845</v>
      </c>
      <c r="G70" s="99">
        <v>3.2336166918630984</v>
      </c>
      <c r="H70" s="99">
        <v>3.5829601768431107</v>
      </c>
      <c r="I70" s="99">
        <v>2.4911857117830163</v>
      </c>
      <c r="J70" s="99">
        <v>2.8169970661095691</v>
      </c>
      <c r="K70" s="99">
        <v>2.7246226985907698</v>
      </c>
      <c r="L70" s="99">
        <v>2.505076774310468</v>
      </c>
      <c r="M70" s="99">
        <v>2.5095093140269977</v>
      </c>
      <c r="N70" s="99">
        <v>2.4737136097601637</v>
      </c>
      <c r="O70" s="99">
        <v>2.3847550022258783</v>
      </c>
      <c r="P70" s="99">
        <v>2.2242277188667074</v>
      </c>
      <c r="Q70" s="99">
        <v>2.2486172678073899</v>
      </c>
      <c r="R70" s="99">
        <v>2.2441798586548725</v>
      </c>
      <c r="S70" s="99">
        <v>2.2453033928959516</v>
      </c>
      <c r="T70" s="99">
        <v>2.1581961021070435</v>
      </c>
      <c r="U70" s="99">
        <v>1.9451785996256643</v>
      </c>
      <c r="V70" s="99">
        <v>1.8183664165052655</v>
      </c>
      <c r="W70" s="99">
        <v>1.9066326187951612</v>
      </c>
      <c r="DA70" s="63" t="s">
        <v>3147</v>
      </c>
    </row>
    <row r="71" spans="1:105" ht="12" customHeight="1" x14ac:dyDescent="0.25">
      <c r="A71" s="100" t="s">
        <v>217</v>
      </c>
      <c r="B71" s="102">
        <v>2.6528575392007143</v>
      </c>
      <c r="C71" s="102">
        <v>2.3252288996021622</v>
      </c>
      <c r="D71" s="102">
        <v>2.7942262293761946</v>
      </c>
      <c r="E71" s="102">
        <v>3.8068915759072008</v>
      </c>
      <c r="F71" s="102">
        <v>4.3097746361863845</v>
      </c>
      <c r="G71" s="102">
        <v>3.2336166918630984</v>
      </c>
      <c r="H71" s="102">
        <v>3.5829601768431107</v>
      </c>
      <c r="I71" s="102">
        <v>2.4911857117830163</v>
      </c>
      <c r="J71" s="102">
        <v>2.8169970661095691</v>
      </c>
      <c r="K71" s="102">
        <v>2.7246226985907698</v>
      </c>
      <c r="L71" s="102">
        <v>2.505076774310468</v>
      </c>
      <c r="M71" s="102">
        <v>2.5095093140269977</v>
      </c>
      <c r="N71" s="102">
        <v>2.4737136097601637</v>
      </c>
      <c r="O71" s="102">
        <v>2.3847550022258783</v>
      </c>
      <c r="P71" s="102">
        <v>2.2242277188667074</v>
      </c>
      <c r="Q71" s="102">
        <v>2.2486172678073899</v>
      </c>
      <c r="R71" s="102">
        <v>2.2441798586548725</v>
      </c>
      <c r="S71" s="102">
        <v>2.2453033928959516</v>
      </c>
      <c r="T71" s="102">
        <v>2.1581961021070435</v>
      </c>
      <c r="U71" s="102">
        <v>1.9451785996256643</v>
      </c>
      <c r="V71" s="102">
        <v>1.8183664165052655</v>
      </c>
      <c r="W71" s="102">
        <v>1.9066326187951612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2.3475690170197594</v>
      </c>
      <c r="C77" s="123">
        <v>2.4749793517664749</v>
      </c>
      <c r="D77" s="123">
        <v>2.4780478722392272</v>
      </c>
      <c r="E77" s="123">
        <v>2.9971289649718535</v>
      </c>
      <c r="F77" s="123">
        <v>2.8889705420713971</v>
      </c>
      <c r="G77" s="123">
        <v>2.7077051374279741</v>
      </c>
      <c r="H77" s="123">
        <v>2.5131896990806197</v>
      </c>
      <c r="I77" s="123">
        <v>2.23641328434225</v>
      </c>
      <c r="J77" s="123">
        <v>2.4459088107767499</v>
      </c>
      <c r="K77" s="123">
        <v>1.9463026217541273</v>
      </c>
      <c r="L77" s="123">
        <v>1.7493857578193508</v>
      </c>
      <c r="M77" s="123">
        <v>1.7377693409351898</v>
      </c>
      <c r="N77" s="123">
        <v>1.7935241093547829</v>
      </c>
      <c r="O77" s="123">
        <v>1.7528490507488148</v>
      </c>
      <c r="P77" s="123">
        <v>1.5932404906834299</v>
      </c>
      <c r="Q77" s="123">
        <v>1.6349230935711032</v>
      </c>
      <c r="R77" s="123">
        <v>1.501509394270607</v>
      </c>
      <c r="S77" s="123">
        <v>1.3672541695053397</v>
      </c>
      <c r="T77" s="123">
        <v>1.2812422056312682</v>
      </c>
      <c r="U77" s="123">
        <v>1.2275978792653319</v>
      </c>
      <c r="V77" s="123">
        <v>1.6589762362871803</v>
      </c>
      <c r="W77" s="123">
        <v>1.4958564035612028</v>
      </c>
      <c r="DA77" s="130" t="s">
        <v>3154</v>
      </c>
    </row>
    <row r="78" spans="1:105" ht="12" customHeight="1" x14ac:dyDescent="0.25">
      <c r="A78" s="97" t="s">
        <v>192</v>
      </c>
      <c r="B78" s="99">
        <v>2.4397578797823396</v>
      </c>
      <c r="C78" s="99">
        <v>2.5708282823839981</v>
      </c>
      <c r="D78" s="99">
        <v>2.5581970589301855</v>
      </c>
      <c r="E78" s="99">
        <v>3.0810798190646058</v>
      </c>
      <c r="F78" s="99">
        <v>2.9640275870514698</v>
      </c>
      <c r="G78" s="99">
        <v>2.7774130919250783</v>
      </c>
      <c r="H78" s="99">
        <v>2.5798530057584466</v>
      </c>
      <c r="I78" s="99">
        <v>2.3007285341412427</v>
      </c>
      <c r="J78" s="99">
        <v>2.5202728648074815</v>
      </c>
      <c r="K78" s="99">
        <v>2.0080974208834421</v>
      </c>
      <c r="L78" s="99">
        <v>1.8053637190536194</v>
      </c>
      <c r="M78" s="99">
        <v>1.7938535539716651</v>
      </c>
      <c r="N78" s="99">
        <v>1.852527560994782</v>
      </c>
      <c r="O78" s="99">
        <v>1.8216826238605179</v>
      </c>
      <c r="P78" s="99">
        <v>1.6969899739555321</v>
      </c>
      <c r="Q78" s="99">
        <v>1.8285443235693832</v>
      </c>
      <c r="R78" s="99">
        <v>1.8229146295167837</v>
      </c>
      <c r="S78" s="99">
        <v>1.7981227184664086</v>
      </c>
      <c r="T78" s="99">
        <v>1.7665588824310878</v>
      </c>
      <c r="U78" s="99">
        <v>1.724117064616711</v>
      </c>
      <c r="V78" s="99">
        <v>2.2963014808788245</v>
      </c>
      <c r="W78" s="99">
        <v>2.0695635722990704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1.3942460587189252</v>
      </c>
      <c r="C81" s="118">
        <f t="shared" si="28"/>
        <v>1.3737033526019631</v>
      </c>
      <c r="D81" s="118">
        <f t="shared" si="28"/>
        <v>1.6841809690405833</v>
      </c>
      <c r="E81" s="118">
        <f t="shared" si="28"/>
        <v>1.3007945153826561</v>
      </c>
      <c r="F81" s="118">
        <f t="shared" si="28"/>
        <v>1.1770263487817945</v>
      </c>
      <c r="G81" s="118">
        <f t="shared" si="28"/>
        <v>1.2926901364806771</v>
      </c>
      <c r="H81" s="118">
        <f t="shared" si="28"/>
        <v>1.0469558864390627</v>
      </c>
      <c r="I81" s="118">
        <f t="shared" si="28"/>
        <v>0.99954431302116198</v>
      </c>
      <c r="J81" s="118">
        <f t="shared" si="28"/>
        <v>0.94726005826244097</v>
      </c>
      <c r="K81" s="118">
        <f t="shared" si="28"/>
        <v>0.96046092352613055</v>
      </c>
      <c r="L81" s="118">
        <f t="shared" si="28"/>
        <v>0.88450775027869866</v>
      </c>
      <c r="M81" s="118">
        <f t="shared" si="28"/>
        <v>0.89422059217147942</v>
      </c>
      <c r="N81" s="118">
        <f t="shared" si="28"/>
        <v>0.82046994984864974</v>
      </c>
      <c r="O81" s="118">
        <f t="shared" si="28"/>
        <v>0.75174859829300122</v>
      </c>
      <c r="P81" s="118">
        <f t="shared" si="28"/>
        <v>0.70609395053194635</v>
      </c>
      <c r="Q81" s="118">
        <f t="shared" si="28"/>
        <v>0.74643718554757965</v>
      </c>
      <c r="R81" s="118">
        <f t="shared" ref="R81:V81" si="29">R82+R85+R87+R100</f>
        <v>0.71467419051288039</v>
      </c>
      <c r="S81" s="118">
        <f t="shared" si="29"/>
        <v>0.71019399168662734</v>
      </c>
      <c r="T81" s="118">
        <f t="shared" si="29"/>
        <v>0.67784301919473589</v>
      </c>
      <c r="U81" s="118">
        <f t="shared" si="29"/>
        <v>0.64764000041609582</v>
      </c>
      <c r="V81" s="118">
        <f t="shared" si="29"/>
        <v>0.74609105802382392</v>
      </c>
      <c r="W81" s="118">
        <f t="shared" ref="W81" si="30">W82+W85+W87+W100</f>
        <v>0.70365440181408101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0.4387660891845705</v>
      </c>
      <c r="C87" s="123">
        <v>0.39632301812086879</v>
      </c>
      <c r="D87" s="123">
        <v>0.49226767193009302</v>
      </c>
      <c r="E87" s="123">
        <v>0.4217379337127804</v>
      </c>
      <c r="F87" s="123">
        <v>0.37127423614997185</v>
      </c>
      <c r="G87" s="123">
        <v>0.35545410376487485</v>
      </c>
      <c r="H87" s="123">
        <v>0.26188834276495626</v>
      </c>
      <c r="I87" s="123">
        <v>0.24708754010342482</v>
      </c>
      <c r="J87" s="123">
        <v>0.25902126096831235</v>
      </c>
      <c r="K87" s="123">
        <v>0.22529922182778508</v>
      </c>
      <c r="L87" s="123">
        <v>0.20848549737267311</v>
      </c>
      <c r="M87" s="123">
        <v>0.23781230112225063</v>
      </c>
      <c r="N87" s="123">
        <v>0.1907213371296527</v>
      </c>
      <c r="O87" s="123">
        <v>0.14028292879821933</v>
      </c>
      <c r="P87" s="123">
        <v>0.1065487808960284</v>
      </c>
      <c r="Q87" s="123">
        <v>0.16749080356883192</v>
      </c>
      <c r="R87" s="123">
        <v>0.15035910237063035</v>
      </c>
      <c r="S87" s="123">
        <v>0.15963656433223877</v>
      </c>
      <c r="T87" s="123">
        <v>0.14904322124957181</v>
      </c>
      <c r="U87" s="123">
        <v>0.14897178844978803</v>
      </c>
      <c r="V87" s="123">
        <v>8.9593942834134174E-2</v>
      </c>
      <c r="W87" s="123">
        <v>0.12192981925242886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8.2363765883013897</v>
      </c>
      <c r="C92" s="102">
        <v>7.2932442740133956</v>
      </c>
      <c r="D92" s="102">
        <v>9.2850765632672481</v>
      </c>
      <c r="E92" s="102">
        <v>8.620836213096208</v>
      </c>
      <c r="F92" s="102">
        <v>8.4103640226272969</v>
      </c>
      <c r="G92" s="102">
        <v>9.122599520673516</v>
      </c>
      <c r="H92" s="102">
        <v>7.868352592803693</v>
      </c>
      <c r="I92" s="102">
        <v>8.082005394581822</v>
      </c>
      <c r="J92" s="102">
        <v>8.9163532254340332</v>
      </c>
      <c r="K92" s="102">
        <v>8.1407765852268721</v>
      </c>
      <c r="L92" s="102">
        <v>7.8111194951970555</v>
      </c>
      <c r="M92" s="102">
        <v>9.5065655366533957</v>
      </c>
      <c r="N92" s="102">
        <v>8.4137780572774705</v>
      </c>
      <c r="O92" s="102">
        <v>6.8130593807803432</v>
      </c>
      <c r="P92" s="102">
        <v>5.332533029363943</v>
      </c>
      <c r="Q92" s="102">
        <v>8.1248677632229569</v>
      </c>
      <c r="R92" s="102">
        <v>6.9459409805387988</v>
      </c>
      <c r="S92" s="102">
        <v>7.3484069592660379</v>
      </c>
      <c r="T92" s="102">
        <v>6.7876447235652195</v>
      </c>
      <c r="U92" s="102">
        <v>6.9749563815734099</v>
      </c>
      <c r="V92" s="102">
        <v>4.4703890006897025</v>
      </c>
      <c r="W92" s="102">
        <v>6.2836148636660516</v>
      </c>
      <c r="DA92" s="131" t="s">
        <v>3168</v>
      </c>
    </row>
    <row r="93" spans="1:105" ht="12" customHeight="1" x14ac:dyDescent="0.25">
      <c r="A93" s="107" t="s">
        <v>123</v>
      </c>
      <c r="B93" s="105">
        <v>2.8053344256558965</v>
      </c>
      <c r="C93" s="105">
        <v>2.4269805499805983</v>
      </c>
      <c r="D93" s="105">
        <v>3.4649647855088284</v>
      </c>
      <c r="E93" s="105">
        <v>3.9853801108885696</v>
      </c>
      <c r="F93" s="105">
        <v>4.0964273625970522</v>
      </c>
      <c r="G93" s="105">
        <v>3.8899353559064034</v>
      </c>
      <c r="H93" s="105">
        <v>3.4569312881305216</v>
      </c>
      <c r="I93" s="105">
        <v>2.9349144100948279</v>
      </c>
      <c r="J93" s="105">
        <v>3.2904460770806798</v>
      </c>
      <c r="K93" s="105">
        <v>2.901020603293019</v>
      </c>
      <c r="L93" s="105">
        <v>2.6887539415214774</v>
      </c>
      <c r="M93" s="105">
        <v>3.3686973032526137</v>
      </c>
      <c r="N93" s="105">
        <v>2.9425713236869089</v>
      </c>
      <c r="O93" s="105">
        <v>2.3972809251034159</v>
      </c>
      <c r="P93" s="105">
        <v>2.00375678392904</v>
      </c>
      <c r="Q93" s="105">
        <v>2.952952417415347</v>
      </c>
      <c r="R93" s="105">
        <v>2.4743217101869162</v>
      </c>
      <c r="S93" s="105">
        <v>2.5975394001133978</v>
      </c>
      <c r="T93" s="105">
        <v>2.4138266123001109</v>
      </c>
      <c r="U93" s="105">
        <v>2.3342684742249395</v>
      </c>
      <c r="V93" s="105">
        <v>1.5214637686962293</v>
      </c>
      <c r="W93" s="105">
        <v>2.2749409709189643</v>
      </c>
      <c r="DA93" s="132" t="s">
        <v>3169</v>
      </c>
    </row>
    <row r="94" spans="1:105" ht="12" customHeight="1" x14ac:dyDescent="0.25">
      <c r="A94" s="108" t="s">
        <v>50</v>
      </c>
      <c r="B94" s="99">
        <v>2.8053344256558965</v>
      </c>
      <c r="C94" s="99">
        <v>2.4269805499805983</v>
      </c>
      <c r="D94" s="99">
        <v>3.4649647855088284</v>
      </c>
      <c r="E94" s="99">
        <v>3.9853801108885696</v>
      </c>
      <c r="F94" s="99">
        <v>4.0964273625970522</v>
      </c>
      <c r="G94" s="99">
        <v>3.8899353559064034</v>
      </c>
      <c r="H94" s="99">
        <v>3.4569312881305216</v>
      </c>
      <c r="I94" s="99">
        <v>2.9349144100948279</v>
      </c>
      <c r="J94" s="99">
        <v>3.2904460770806798</v>
      </c>
      <c r="K94" s="99">
        <v>2.901020603293019</v>
      </c>
      <c r="L94" s="99">
        <v>2.6887539415214774</v>
      </c>
      <c r="M94" s="99">
        <v>3.3686973032526137</v>
      </c>
      <c r="N94" s="99">
        <v>2.9425713236869089</v>
      </c>
      <c r="O94" s="99">
        <v>2.3972809251034159</v>
      </c>
      <c r="P94" s="99">
        <v>2.00375678392904</v>
      </c>
      <c r="Q94" s="99">
        <v>2.952952417415347</v>
      </c>
      <c r="R94" s="99">
        <v>2.4743217101869162</v>
      </c>
      <c r="S94" s="99">
        <v>2.5975394001133978</v>
      </c>
      <c r="T94" s="99">
        <v>2.4138266123001109</v>
      </c>
      <c r="U94" s="99">
        <v>2.3342684742249395</v>
      </c>
      <c r="V94" s="99">
        <v>1.5214637686962293</v>
      </c>
      <c r="W94" s="99">
        <v>2.2749409709189643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0.95547996953435477</v>
      </c>
      <c r="C100" s="123">
        <v>0.9773803344810944</v>
      </c>
      <c r="D100" s="123">
        <v>1.1919132971104904</v>
      </c>
      <c r="E100" s="123">
        <v>0.87905658166987577</v>
      </c>
      <c r="F100" s="123">
        <v>0.80575211263182256</v>
      </c>
      <c r="G100" s="123">
        <v>0.93723603271580225</v>
      </c>
      <c r="H100" s="123">
        <v>0.78506754367410647</v>
      </c>
      <c r="I100" s="123">
        <v>0.75245677291773716</v>
      </c>
      <c r="J100" s="123">
        <v>0.68823879729412862</v>
      </c>
      <c r="K100" s="123">
        <v>0.73516170169834549</v>
      </c>
      <c r="L100" s="123">
        <v>0.67602225290602558</v>
      </c>
      <c r="M100" s="123">
        <v>0.65640829104922882</v>
      </c>
      <c r="N100" s="123">
        <v>0.62974861271899707</v>
      </c>
      <c r="O100" s="123">
        <v>0.61146566949478187</v>
      </c>
      <c r="P100" s="123">
        <v>0.59954516963591797</v>
      </c>
      <c r="Q100" s="123">
        <v>0.5789463819787477</v>
      </c>
      <c r="R100" s="123">
        <v>0.56431508814225007</v>
      </c>
      <c r="S100" s="123">
        <v>0.55055742735438862</v>
      </c>
      <c r="T100" s="123">
        <v>0.52879979794516407</v>
      </c>
      <c r="U100" s="123">
        <v>0.49866821196630778</v>
      </c>
      <c r="V100" s="123">
        <v>0.65649711518968978</v>
      </c>
      <c r="W100" s="123">
        <v>0.58172458256165216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2.8905187307431683</v>
      </c>
      <c r="C102" s="99">
        <v>2.9988754091271228</v>
      </c>
      <c r="D102" s="99">
        <v>3.7941449781512921</v>
      </c>
      <c r="E102" s="99">
        <v>2.9483341195831061</v>
      </c>
      <c r="F102" s="99">
        <v>2.8514493358595594</v>
      </c>
      <c r="G102" s="99">
        <v>3.3222997349491807</v>
      </c>
      <c r="H102" s="99">
        <v>2.8572662633098318</v>
      </c>
      <c r="I102" s="99">
        <v>2.7044519403791827</v>
      </c>
      <c r="J102" s="99">
        <v>2.4397527803936963</v>
      </c>
      <c r="K102" s="99">
        <v>2.3753817868571532</v>
      </c>
      <c r="L102" s="99">
        <v>2.1133022399960741</v>
      </c>
      <c r="M102" s="99">
        <v>2.0166203646645959</v>
      </c>
      <c r="N102" s="99">
        <v>1.9913247242351182</v>
      </c>
      <c r="O102" s="99">
        <v>1.9900395437454397</v>
      </c>
      <c r="P102" s="99">
        <v>2.0058737217411551</v>
      </c>
      <c r="Q102" s="99">
        <v>2.0114149995012114</v>
      </c>
      <c r="R102" s="99">
        <v>2.0155324132670627</v>
      </c>
      <c r="S102" s="99">
        <v>2.0143463176854866</v>
      </c>
      <c r="T102" s="99">
        <v>1.9835088622617167</v>
      </c>
      <c r="U102" s="99">
        <v>1.9382597513490967</v>
      </c>
      <c r="V102" s="99">
        <v>2.5853698623201438</v>
      </c>
      <c r="W102" s="99">
        <v>2.3317319393555858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1.2299757005986867</v>
      </c>
      <c r="C124" s="118">
        <f t="shared" si="42"/>
        <v>1.2563189596324236</v>
      </c>
      <c r="D124" s="118">
        <f t="shared" si="42"/>
        <v>1.5474502369936014</v>
      </c>
      <c r="E124" s="118">
        <f t="shared" si="42"/>
        <v>1.1537896759320256</v>
      </c>
      <c r="F124" s="118">
        <f t="shared" si="42"/>
        <v>1.0587143799159651</v>
      </c>
      <c r="G124" s="118">
        <f t="shared" si="42"/>
        <v>1.2250810159758949</v>
      </c>
      <c r="H124" s="118">
        <f t="shared" si="42"/>
        <v>1.0190575215539051</v>
      </c>
      <c r="I124" s="118">
        <f t="shared" si="42"/>
        <v>0.96773782957453358</v>
      </c>
      <c r="J124" s="118">
        <f t="shared" si="42"/>
        <v>0.89314193658486629</v>
      </c>
      <c r="K124" s="118">
        <f t="shared" si="42"/>
        <v>0.9424129025727338</v>
      </c>
      <c r="L124" s="118">
        <f t="shared" si="42"/>
        <v>0.86112614739993043</v>
      </c>
      <c r="M124" s="118">
        <f t="shared" si="42"/>
        <v>0.83580848998174639</v>
      </c>
      <c r="N124" s="118">
        <f t="shared" si="42"/>
        <v>0.80766367596469069</v>
      </c>
      <c r="O124" s="118">
        <f t="shared" si="42"/>
        <v>0.7804547627749634</v>
      </c>
      <c r="P124" s="118">
        <f t="shared" si="42"/>
        <v>0.75998630267585654</v>
      </c>
      <c r="Q124" s="118">
        <f t="shared" si="42"/>
        <v>0.7209005861258847</v>
      </c>
      <c r="R124" s="118">
        <f t="shared" ref="R124:V124" si="43">R125+R128+R130+R139</f>
        <v>0.68953723529390831</v>
      </c>
      <c r="S124" s="118">
        <f t="shared" si="43"/>
        <v>0.67085690476588733</v>
      </c>
      <c r="T124" s="118">
        <f t="shared" si="43"/>
        <v>0.6440582601376309</v>
      </c>
      <c r="U124" s="118">
        <f t="shared" si="43"/>
        <v>0.60970075490159903</v>
      </c>
      <c r="V124" s="118">
        <f t="shared" si="43"/>
        <v>0.80532076600477198</v>
      </c>
      <c r="W124" s="118">
        <f t="shared" ref="W124" si="44">W125+W128+W130+W139</f>
        <v>0.71476103799207968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1.2299757005986867</v>
      </c>
      <c r="C139" s="123">
        <v>1.2563189596324236</v>
      </c>
      <c r="D139" s="123">
        <v>1.5474502369936014</v>
      </c>
      <c r="E139" s="123">
        <v>1.1537896759320256</v>
      </c>
      <c r="F139" s="123">
        <v>1.0587143799159651</v>
      </c>
      <c r="G139" s="123">
        <v>1.2250810159758949</v>
      </c>
      <c r="H139" s="123">
        <v>1.0190575215539051</v>
      </c>
      <c r="I139" s="123">
        <v>0.96773782957453358</v>
      </c>
      <c r="J139" s="123">
        <v>0.89314193658486629</v>
      </c>
      <c r="K139" s="123">
        <v>0.9424129025727338</v>
      </c>
      <c r="L139" s="123">
        <v>0.86112614739993043</v>
      </c>
      <c r="M139" s="123">
        <v>0.83580848998174639</v>
      </c>
      <c r="N139" s="123">
        <v>0.80766367596469069</v>
      </c>
      <c r="O139" s="123">
        <v>0.7804547627749634</v>
      </c>
      <c r="P139" s="123">
        <v>0.75998630267585654</v>
      </c>
      <c r="Q139" s="123">
        <v>0.7209005861258847</v>
      </c>
      <c r="R139" s="123">
        <v>0.68953723529390831</v>
      </c>
      <c r="S139" s="123">
        <v>0.67085690476588733</v>
      </c>
      <c r="T139" s="123">
        <v>0.6440582601376309</v>
      </c>
      <c r="U139" s="123">
        <v>0.60970075490159903</v>
      </c>
      <c r="V139" s="123">
        <v>0.80532076600477198</v>
      </c>
      <c r="W139" s="123">
        <v>0.71476103799207968</v>
      </c>
      <c r="DA139" s="130" t="s">
        <v>3213</v>
      </c>
    </row>
    <row r="140" spans="1:105" ht="12" customHeight="1" x14ac:dyDescent="0.25">
      <c r="A140" s="97" t="s">
        <v>50</v>
      </c>
      <c r="B140" s="99">
        <v>2.8905187307431688</v>
      </c>
      <c r="C140" s="99">
        <v>2.9991792306418881</v>
      </c>
      <c r="D140" s="99">
        <v>3.7950272556691074</v>
      </c>
      <c r="E140" s="99">
        <v>2.9488348311866321</v>
      </c>
      <c r="F140" s="99">
        <v>2.8517499796478578</v>
      </c>
      <c r="G140" s="99">
        <v>3.3236824635480717</v>
      </c>
      <c r="H140" s="99">
        <v>2.8581411479133374</v>
      </c>
      <c r="I140" s="99">
        <v>2.7049868898528939</v>
      </c>
      <c r="J140" s="99">
        <v>2.440044821157159</v>
      </c>
      <c r="K140" s="99">
        <v>2.375615256501403</v>
      </c>
      <c r="L140" s="99">
        <v>2.1134875432626998</v>
      </c>
      <c r="M140" s="99">
        <v>2.0167788241180906</v>
      </c>
      <c r="N140" s="99">
        <v>1.9914446667743191</v>
      </c>
      <c r="O140" s="99">
        <v>1.9901281614544968</v>
      </c>
      <c r="P140" s="99">
        <v>2.0059933677198698</v>
      </c>
      <c r="Q140" s="99">
        <v>2.0115187605817599</v>
      </c>
      <c r="R140" s="99">
        <v>2.0154158961480491</v>
      </c>
      <c r="S140" s="99">
        <v>2.0138463322017208</v>
      </c>
      <c r="T140" s="99">
        <v>1.9828681895178324</v>
      </c>
      <c r="U140" s="99">
        <v>1.9380242483684997</v>
      </c>
      <c r="V140" s="99">
        <v>2.5857478766486026</v>
      </c>
      <c r="W140" s="99">
        <v>2.3327513484508282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2.2994897919289947</v>
      </c>
      <c r="C143" s="118">
        <f t="shared" si="49"/>
        <v>2.2151617913875747</v>
      </c>
      <c r="D143" s="118">
        <f t="shared" si="49"/>
        <v>2.7236428129866415</v>
      </c>
      <c r="E143" s="118">
        <f t="shared" si="49"/>
        <v>2.1267961669986684</v>
      </c>
      <c r="F143" s="118">
        <f t="shared" si="49"/>
        <v>1.8446642469768397</v>
      </c>
      <c r="G143" s="118">
        <f t="shared" si="49"/>
        <v>2.0279653022047626</v>
      </c>
      <c r="H143" s="118">
        <f t="shared" si="49"/>
        <v>1.6259811441385357</v>
      </c>
      <c r="I143" s="118">
        <f t="shared" si="49"/>
        <v>1.5935431241599298</v>
      </c>
      <c r="J143" s="118">
        <f t="shared" si="49"/>
        <v>1.5938670300554425</v>
      </c>
      <c r="K143" s="118">
        <f t="shared" si="49"/>
        <v>1.5981075032381247</v>
      </c>
      <c r="L143" s="118">
        <f t="shared" si="49"/>
        <v>1.4291661713924242</v>
      </c>
      <c r="M143" s="118">
        <f t="shared" si="49"/>
        <v>1.4425949562720339</v>
      </c>
      <c r="N143" s="118">
        <f t="shared" si="49"/>
        <v>1.2145785588026139</v>
      </c>
      <c r="O143" s="118">
        <f t="shared" si="49"/>
        <v>1.0492491445795213</v>
      </c>
      <c r="P143" s="118">
        <f t="shared" si="49"/>
        <v>0.94581548451796504</v>
      </c>
      <c r="Q143" s="118">
        <f t="shared" si="49"/>
        <v>1.0714356071223585</v>
      </c>
      <c r="R143" s="118">
        <f t="shared" ref="R143:V143" si="50">R144+R146+R148+R157</f>
        <v>1.0276488524110108</v>
      </c>
      <c r="S143" s="118">
        <f t="shared" si="50"/>
        <v>1.0586610978103144</v>
      </c>
      <c r="T143" s="118">
        <f t="shared" si="50"/>
        <v>0.99981367282493139</v>
      </c>
      <c r="U143" s="118">
        <f t="shared" si="50"/>
        <v>0.94468474975468575</v>
      </c>
      <c r="V143" s="118">
        <f t="shared" si="50"/>
        <v>0.98797802989856087</v>
      </c>
      <c r="W143" s="118">
        <f t="shared" ref="W143" si="51">W144+W146+W148+W157</f>
        <v>0.97636344601344127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1.0695585626010429</v>
      </c>
      <c r="C148" s="123">
        <v>0.96037496630858965</v>
      </c>
      <c r="D148" s="123">
        <v>1.2034073788697066</v>
      </c>
      <c r="E148" s="123">
        <v>1.0205084003592657</v>
      </c>
      <c r="F148" s="123">
        <v>0.84783028872390243</v>
      </c>
      <c r="G148" s="123">
        <v>0.83058427238629318</v>
      </c>
      <c r="H148" s="123">
        <v>0.61241309332989002</v>
      </c>
      <c r="I148" s="123">
        <v>0.60276324561601058</v>
      </c>
      <c r="J148" s="123">
        <v>0.66940157671539924</v>
      </c>
      <c r="K148" s="123">
        <v>0.59282890048324732</v>
      </c>
      <c r="L148" s="123">
        <v>0.5309807053208504</v>
      </c>
      <c r="M148" s="123">
        <v>0.60162288602807434</v>
      </c>
      <c r="N148" s="123">
        <v>0.45218531476828705</v>
      </c>
      <c r="O148" s="123">
        <v>0.32862684682471127</v>
      </c>
      <c r="P148" s="123">
        <v>0.25303386858535615</v>
      </c>
      <c r="Q148" s="123">
        <v>0.40597376100548516</v>
      </c>
      <c r="R148" s="123">
        <v>0.3706240115069056</v>
      </c>
      <c r="S148" s="123">
        <v>0.39743646437382019</v>
      </c>
      <c r="T148" s="123">
        <v>0.36024862818642289</v>
      </c>
      <c r="U148" s="123">
        <v>0.34339659351351093</v>
      </c>
      <c r="V148" s="123">
        <v>0.19737421463714924</v>
      </c>
      <c r="W148" s="123">
        <v>0.27654790421073172</v>
      </c>
      <c r="DA148" s="130" t="s">
        <v>3221</v>
      </c>
    </row>
    <row r="149" spans="1:105" ht="12" customHeight="1" x14ac:dyDescent="0.25">
      <c r="A149" s="97" t="s">
        <v>124</v>
      </c>
      <c r="B149" s="99">
        <v>8.2363765883013897</v>
      </c>
      <c r="C149" s="99">
        <v>7.294637367588602</v>
      </c>
      <c r="D149" s="99">
        <v>9.2661903757569473</v>
      </c>
      <c r="E149" s="99">
        <v>8.5787489997089299</v>
      </c>
      <c r="F149" s="99">
        <v>8.3543588014846737</v>
      </c>
      <c r="G149" s="99">
        <v>9.067116954367469</v>
      </c>
      <c r="H149" s="99">
        <v>7.8455712908188318</v>
      </c>
      <c r="I149" s="99">
        <v>8.068556224018856</v>
      </c>
      <c r="J149" s="99">
        <v>8.8803726868898174</v>
      </c>
      <c r="K149" s="99">
        <v>8.1127939354617737</v>
      </c>
      <c r="L149" s="99">
        <v>7.7810570532967098</v>
      </c>
      <c r="M149" s="99">
        <v>9.4419947620701219</v>
      </c>
      <c r="N149" s="99">
        <v>8.3414679733383927</v>
      </c>
      <c r="O149" s="99">
        <v>6.7422570440791567</v>
      </c>
      <c r="P149" s="99">
        <v>5.2386121875782994</v>
      </c>
      <c r="Q149" s="99">
        <v>7.9580409552906488</v>
      </c>
      <c r="R149" s="99">
        <v>6.78957858370865</v>
      </c>
      <c r="S149" s="99">
        <v>7.216503470491527</v>
      </c>
      <c r="T149" s="99">
        <v>6.696832240179881</v>
      </c>
      <c r="U149" s="99">
        <v>6.908686403847744</v>
      </c>
      <c r="V149" s="99">
        <v>4.4413393318789156</v>
      </c>
      <c r="W149" s="99">
        <v>6.2517275319171581</v>
      </c>
      <c r="DA149" s="63" t="s">
        <v>3222</v>
      </c>
    </row>
    <row r="150" spans="1:105" ht="12" customHeight="1" x14ac:dyDescent="0.25">
      <c r="A150" s="97" t="s">
        <v>123</v>
      </c>
      <c r="B150" s="99">
        <v>2.8053344256558965</v>
      </c>
      <c r="C150" s="99">
        <v>2.437271591371089</v>
      </c>
      <c r="D150" s="99">
        <v>3.5164924010245593</v>
      </c>
      <c r="E150" s="99">
        <v>4.0534681980713971</v>
      </c>
      <c r="F150" s="99">
        <v>0</v>
      </c>
      <c r="G150" s="99">
        <v>0</v>
      </c>
      <c r="H150" s="99">
        <v>0</v>
      </c>
      <c r="I150" s="99">
        <v>0</v>
      </c>
      <c r="J150" s="99">
        <v>3.2603416857590957</v>
      </c>
      <c r="K150" s="99">
        <v>2.8688406448367805</v>
      </c>
      <c r="L150" s="99">
        <v>2.6655982044892452</v>
      </c>
      <c r="M150" s="99">
        <v>3.3404391678662906</v>
      </c>
      <c r="N150" s="99">
        <v>2.9134626232823129</v>
      </c>
      <c r="O150" s="99">
        <v>2.3820018672639951</v>
      </c>
      <c r="P150" s="99">
        <v>1.995004574498604</v>
      </c>
      <c r="Q150" s="99">
        <v>2.9554189816081999</v>
      </c>
      <c r="R150" s="99">
        <v>2.4418769728805314</v>
      </c>
      <c r="S150" s="99">
        <v>2.5691742266912416</v>
      </c>
      <c r="T150" s="99">
        <v>2.3943767127425311</v>
      </c>
      <c r="U150" s="99">
        <v>2.2816466480044917</v>
      </c>
      <c r="V150" s="99">
        <v>1.4962703764446534</v>
      </c>
      <c r="W150" s="99">
        <v>2.2325827115401502</v>
      </c>
      <c r="DA150" s="63" t="s">
        <v>3223</v>
      </c>
    </row>
    <row r="151" spans="1:105" ht="12" customHeight="1" x14ac:dyDescent="0.25">
      <c r="A151" s="100" t="s">
        <v>50</v>
      </c>
      <c r="B151" s="102">
        <v>2.8053344256558965</v>
      </c>
      <c r="C151" s="102">
        <v>2.437271591371089</v>
      </c>
      <c r="D151" s="102">
        <v>3.5164924010245593</v>
      </c>
      <c r="E151" s="102">
        <v>4.0534681980713971</v>
      </c>
      <c r="F151" s="102">
        <v>0</v>
      </c>
      <c r="G151" s="102">
        <v>0</v>
      </c>
      <c r="H151" s="102">
        <v>0</v>
      </c>
      <c r="I151" s="102">
        <v>0</v>
      </c>
      <c r="J151" s="102">
        <v>3.2603416857590957</v>
      </c>
      <c r="K151" s="102">
        <v>2.8688406448367805</v>
      </c>
      <c r="L151" s="102">
        <v>2.6655982044892452</v>
      </c>
      <c r="M151" s="102">
        <v>3.3404391678662906</v>
      </c>
      <c r="N151" s="102">
        <v>2.9134626232823129</v>
      </c>
      <c r="O151" s="102">
        <v>2.3820018672639951</v>
      </c>
      <c r="P151" s="102">
        <v>1.995004574498604</v>
      </c>
      <c r="Q151" s="102">
        <v>2.9554189816081999</v>
      </c>
      <c r="R151" s="102">
        <v>2.4418769728805314</v>
      </c>
      <c r="S151" s="102">
        <v>2.5691742266912416</v>
      </c>
      <c r="T151" s="102">
        <v>2.3943767127425311</v>
      </c>
      <c r="U151" s="102">
        <v>2.2816466480044917</v>
      </c>
      <c r="V151" s="102">
        <v>1.4962703764446534</v>
      </c>
      <c r="W151" s="102">
        <v>2.2325827115401502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1.2299312293279518</v>
      </c>
      <c r="C157" s="123">
        <v>1.2547868250789851</v>
      </c>
      <c r="D157" s="123">
        <v>1.5202354341169346</v>
      </c>
      <c r="E157" s="123">
        <v>1.1062877666394026</v>
      </c>
      <c r="F157" s="123">
        <v>0.99683395825293719</v>
      </c>
      <c r="G157" s="123">
        <v>1.1973810298184695</v>
      </c>
      <c r="H157" s="123">
        <v>1.0135680508086455</v>
      </c>
      <c r="I157" s="123">
        <v>0.99077987854391913</v>
      </c>
      <c r="J157" s="123">
        <v>0.92446545334004326</v>
      </c>
      <c r="K157" s="123">
        <v>1.0052786027548775</v>
      </c>
      <c r="L157" s="123">
        <v>0.8981854660715739</v>
      </c>
      <c r="M157" s="123">
        <v>0.84097207024395959</v>
      </c>
      <c r="N157" s="123">
        <v>0.76239324403432684</v>
      </c>
      <c r="O157" s="123">
        <v>0.72062229775481002</v>
      </c>
      <c r="P157" s="123">
        <v>0.6927816159326089</v>
      </c>
      <c r="Q157" s="123">
        <v>0.66546184611687342</v>
      </c>
      <c r="R157" s="123">
        <v>0.65702484090410518</v>
      </c>
      <c r="S157" s="123">
        <v>0.66122463343649407</v>
      </c>
      <c r="T157" s="123">
        <v>0.6395650446385085</v>
      </c>
      <c r="U157" s="123">
        <v>0.60128815624117482</v>
      </c>
      <c r="V157" s="123">
        <v>0.79060381526141166</v>
      </c>
      <c r="W157" s="123">
        <v>0.69981554180270955</v>
      </c>
      <c r="DA157" s="130" t="s">
        <v>3230</v>
      </c>
    </row>
    <row r="158" spans="1:105" ht="12" customHeight="1" x14ac:dyDescent="0.25">
      <c r="A158" s="97" t="s">
        <v>50</v>
      </c>
      <c r="B158" s="99">
        <v>2.8905187307431692</v>
      </c>
      <c r="C158" s="99">
        <v>2.9989034975781528</v>
      </c>
      <c r="D158" s="99">
        <v>3.7919996845346136</v>
      </c>
      <c r="E158" s="99">
        <v>2.9444899476189339</v>
      </c>
      <c r="F158" s="99">
        <v>2.8463001169403377</v>
      </c>
      <c r="G158" s="99">
        <v>3.3177432701220093</v>
      </c>
      <c r="H158" s="99">
        <v>2.8556989876955838</v>
      </c>
      <c r="I158" s="99">
        <v>2.7039533736237176</v>
      </c>
      <c r="J158" s="99">
        <v>2.4390461384595481</v>
      </c>
      <c r="K158" s="99">
        <v>2.37476427629736</v>
      </c>
      <c r="L158" s="99">
        <v>2.1127325237129706</v>
      </c>
      <c r="M158" s="99">
        <v>2.0160373587422833</v>
      </c>
      <c r="N158" s="99">
        <v>1.990848617714384</v>
      </c>
      <c r="O158" s="99">
        <v>1.9897450586285623</v>
      </c>
      <c r="P158" s="99">
        <v>2.0056660221814311</v>
      </c>
      <c r="Q158" s="99">
        <v>2.0112981828046559</v>
      </c>
      <c r="R158" s="99">
        <v>2.0152622595371872</v>
      </c>
      <c r="S158" s="99">
        <v>2.013785319254759</v>
      </c>
      <c r="T158" s="99">
        <v>1.9826085845224504</v>
      </c>
      <c r="U158" s="99">
        <v>1.9373340450246928</v>
      </c>
      <c r="V158" s="99">
        <v>2.5837499283310676</v>
      </c>
      <c r="W158" s="99">
        <v>2.3305395923685177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2.2996520947672958</v>
      </c>
      <c r="C161" s="118">
        <f t="shared" si="54"/>
        <v>2.2120781330038413</v>
      </c>
      <c r="D161" s="118">
        <f t="shared" si="54"/>
        <v>2.7103143510307222</v>
      </c>
      <c r="E161" s="118">
        <f t="shared" si="54"/>
        <v>2.1545273240676113</v>
      </c>
      <c r="F161" s="118">
        <f t="shared" si="54"/>
        <v>1.969233788116745</v>
      </c>
      <c r="G161" s="118">
        <f t="shared" si="54"/>
        <v>2.1533598690392921</v>
      </c>
      <c r="H161" s="118">
        <f t="shared" si="54"/>
        <v>1.7330510294670773</v>
      </c>
      <c r="I161" s="118">
        <f t="shared" si="54"/>
        <v>1.6600444779593708</v>
      </c>
      <c r="J161" s="118">
        <f t="shared" si="54"/>
        <v>1.6333890211183413</v>
      </c>
      <c r="K161" s="118">
        <f t="shared" si="54"/>
        <v>1.5843264803647683</v>
      </c>
      <c r="L161" s="118">
        <f t="shared" si="54"/>
        <v>1.4325067164863841</v>
      </c>
      <c r="M161" s="118">
        <f t="shared" si="54"/>
        <v>1.4982182391119756</v>
      </c>
      <c r="N161" s="118">
        <f t="shared" si="54"/>
        <v>1.3449341220351863</v>
      </c>
      <c r="O161" s="118">
        <f t="shared" si="54"/>
        <v>1.1782685086206184</v>
      </c>
      <c r="P161" s="118">
        <f t="shared" si="54"/>
        <v>1.0493073593055815</v>
      </c>
      <c r="Q161" s="118">
        <f t="shared" si="54"/>
        <v>1.1611551839811571</v>
      </c>
      <c r="R161" s="118">
        <f t="shared" ref="R161:V161" si="55">R162+R164+R166+R175</f>
        <v>1.0666046396009587</v>
      </c>
      <c r="S161" s="118">
        <f t="shared" si="55"/>
        <v>1.0718315670920999</v>
      </c>
      <c r="T161" s="118">
        <f t="shared" si="55"/>
        <v>1.0019863974345866</v>
      </c>
      <c r="U161" s="118">
        <f t="shared" si="55"/>
        <v>0.90410905570308753</v>
      </c>
      <c r="V161" s="118">
        <f t="shared" si="55"/>
        <v>0.94483164273320619</v>
      </c>
      <c r="W161" s="118">
        <f t="shared" ref="W161" si="56">W162+W164+W166+W175</f>
        <v>0.93343802556370781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1.0695974313287107</v>
      </c>
      <c r="C166" s="123">
        <v>0.96122638891721512</v>
      </c>
      <c r="D166" s="123">
        <v>1.2010043896614633</v>
      </c>
      <c r="E166" s="123">
        <v>1.040940917303987</v>
      </c>
      <c r="F166" s="123">
        <v>0.93753015178188304</v>
      </c>
      <c r="G166" s="123">
        <v>0.95902199689359857</v>
      </c>
      <c r="H166" s="123">
        <v>0.73184830430009595</v>
      </c>
      <c r="I166" s="123">
        <v>0.70209175202448526</v>
      </c>
      <c r="J166" s="123">
        <v>0.73832807671981293</v>
      </c>
      <c r="K166" s="123">
        <v>0.62024569979792799</v>
      </c>
      <c r="L166" s="123">
        <v>0.55051426805383352</v>
      </c>
      <c r="M166" s="123">
        <v>0.6417000605276697</v>
      </c>
      <c r="N166" s="123">
        <v>0.52468146644808678</v>
      </c>
      <c r="O166" s="123">
        <v>0.39023870966148183</v>
      </c>
      <c r="P166" s="123">
        <v>0.29273450013075536</v>
      </c>
      <c r="Q166" s="123">
        <v>0.44386066059164059</v>
      </c>
      <c r="R166" s="123">
        <v>0.38315351445079759</v>
      </c>
      <c r="S166" s="123">
        <v>0.4016260156663129</v>
      </c>
      <c r="T166" s="123">
        <v>0.35740996374174122</v>
      </c>
      <c r="U166" s="123">
        <v>0.31511653203073015</v>
      </c>
      <c r="V166" s="123">
        <v>0.17170485011925171</v>
      </c>
      <c r="W166" s="123">
        <v>0.24313414143087347</v>
      </c>
      <c r="DA166" s="130" t="s">
        <v>3238</v>
      </c>
    </row>
    <row r="167" spans="1:105" ht="12" customHeight="1" x14ac:dyDescent="0.25">
      <c r="A167" s="97" t="s">
        <v>124</v>
      </c>
      <c r="B167" s="99">
        <v>8.2363765883013897</v>
      </c>
      <c r="C167" s="99">
        <v>7.2871897248866819</v>
      </c>
      <c r="D167" s="99">
        <v>9.2512608411621304</v>
      </c>
      <c r="E167" s="99">
        <v>8.5768954476112462</v>
      </c>
      <c r="F167" s="99">
        <v>8.3739272474837989</v>
      </c>
      <c r="G167" s="99">
        <v>9.1152923483103745</v>
      </c>
      <c r="H167" s="99">
        <v>7.8915621090265873</v>
      </c>
      <c r="I167" s="99">
        <v>8.1213208388948797</v>
      </c>
      <c r="J167" s="99">
        <v>8.9375451956875214</v>
      </c>
      <c r="K167" s="99">
        <v>8.1599395271509039</v>
      </c>
      <c r="L167" s="99">
        <v>7.8294211706847179</v>
      </c>
      <c r="M167" s="99">
        <v>9.5310944175287737</v>
      </c>
      <c r="N167" s="99">
        <v>8.4539735620410266</v>
      </c>
      <c r="O167" s="99">
        <v>6.8676516580566416</v>
      </c>
      <c r="P167" s="99">
        <v>5.3773389710430042</v>
      </c>
      <c r="Q167" s="99">
        <v>8.2032025790825429</v>
      </c>
      <c r="R167" s="99">
        <v>6.9187301650222306</v>
      </c>
      <c r="S167" s="99">
        <v>7.2455446995764428</v>
      </c>
      <c r="T167" s="99">
        <v>6.6879964815107824</v>
      </c>
      <c r="U167" s="99">
        <v>6.84456233225949</v>
      </c>
      <c r="V167" s="99">
        <v>4.3866093718524892</v>
      </c>
      <c r="W167" s="99">
        <v>6.2150552060561575</v>
      </c>
      <c r="DA167" s="63" t="s">
        <v>3239</v>
      </c>
    </row>
    <row r="168" spans="1:105" ht="12" customHeight="1" x14ac:dyDescent="0.25">
      <c r="A168" s="97" t="s">
        <v>123</v>
      </c>
      <c r="B168" s="99">
        <v>2.8053344256558965</v>
      </c>
      <c r="C168" s="99">
        <v>2.4372715913710898</v>
      </c>
      <c r="D168" s="99">
        <v>3.451381754499363</v>
      </c>
      <c r="E168" s="99">
        <v>3.9634043827869876</v>
      </c>
      <c r="F168" s="99">
        <v>4.0882191710795901</v>
      </c>
      <c r="G168" s="99">
        <v>3.9056108669012461</v>
      </c>
      <c r="H168" s="99">
        <v>3.4588445459867838</v>
      </c>
      <c r="I168" s="99">
        <v>2.9644238673547738</v>
      </c>
      <c r="J168" s="99">
        <v>3.3343919519678331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2.2797612257536084</v>
      </c>
      <c r="T168" s="99">
        <v>2.1928831484480682</v>
      </c>
      <c r="U168" s="99">
        <v>2.1814629897767825</v>
      </c>
      <c r="V168" s="99">
        <v>1.4329213671852485</v>
      </c>
      <c r="W168" s="99">
        <v>2.1586982718368368</v>
      </c>
      <c r="DA168" s="63" t="s">
        <v>3240</v>
      </c>
    </row>
    <row r="169" spans="1:105" ht="12" customHeight="1" x14ac:dyDescent="0.25">
      <c r="A169" s="100" t="s">
        <v>50</v>
      </c>
      <c r="B169" s="102">
        <v>2.8053344256558965</v>
      </c>
      <c r="C169" s="102">
        <v>2.4372715913710898</v>
      </c>
      <c r="D169" s="102">
        <v>3.451381754499363</v>
      </c>
      <c r="E169" s="102">
        <v>3.9634043827869876</v>
      </c>
      <c r="F169" s="102">
        <v>4.0882191710795901</v>
      </c>
      <c r="G169" s="102">
        <v>3.9056108669012461</v>
      </c>
      <c r="H169" s="102">
        <v>3.4588445459867838</v>
      </c>
      <c r="I169" s="102">
        <v>2.9644238673547738</v>
      </c>
      <c r="J169" s="102">
        <v>3.3343919519678331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2.2797612257536084</v>
      </c>
      <c r="T169" s="102">
        <v>2.1928831484480682</v>
      </c>
      <c r="U169" s="102">
        <v>2.1814629897767825</v>
      </c>
      <c r="V169" s="102">
        <v>1.4329213671852485</v>
      </c>
      <c r="W169" s="102">
        <v>2.1586982718368368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1.2300546634385852</v>
      </c>
      <c r="C175" s="123">
        <v>1.2508517440866262</v>
      </c>
      <c r="D175" s="123">
        <v>1.5093099613692587</v>
      </c>
      <c r="E175" s="123">
        <v>1.1135864067636243</v>
      </c>
      <c r="F175" s="123">
        <v>1.031703636334862</v>
      </c>
      <c r="G175" s="123">
        <v>1.1943378721456936</v>
      </c>
      <c r="H175" s="123">
        <v>1.0012027251669813</v>
      </c>
      <c r="I175" s="123">
        <v>0.95795272593488567</v>
      </c>
      <c r="J175" s="123">
        <v>0.89506094439852835</v>
      </c>
      <c r="K175" s="123">
        <v>0.96408078056684043</v>
      </c>
      <c r="L175" s="123">
        <v>0.88199244843255042</v>
      </c>
      <c r="M175" s="123">
        <v>0.85651817858430601</v>
      </c>
      <c r="N175" s="123">
        <v>0.82025265558709937</v>
      </c>
      <c r="O175" s="123">
        <v>0.7880297989591365</v>
      </c>
      <c r="P175" s="123">
        <v>0.75657285917482608</v>
      </c>
      <c r="Q175" s="123">
        <v>0.71729452338951649</v>
      </c>
      <c r="R175" s="123">
        <v>0.68345112515016104</v>
      </c>
      <c r="S175" s="123">
        <v>0.67020555142578697</v>
      </c>
      <c r="T175" s="123">
        <v>0.64457643369284534</v>
      </c>
      <c r="U175" s="123">
        <v>0.58899252367235733</v>
      </c>
      <c r="V175" s="123">
        <v>0.77312679261395445</v>
      </c>
      <c r="W175" s="123">
        <v>0.69030388413283439</v>
      </c>
      <c r="DA175" s="130" t="s">
        <v>3247</v>
      </c>
    </row>
    <row r="176" spans="1:105" ht="12" customHeight="1" x14ac:dyDescent="0.25">
      <c r="A176" s="97" t="s">
        <v>50</v>
      </c>
      <c r="B176" s="99">
        <v>2.8905187307431697</v>
      </c>
      <c r="C176" s="99">
        <v>2.9980732278901678</v>
      </c>
      <c r="D176" s="99">
        <v>3.7902607068469165</v>
      </c>
      <c r="E176" s="99">
        <v>2.9443460737245171</v>
      </c>
      <c r="F176" s="99">
        <v>2.8483047252974494</v>
      </c>
      <c r="G176" s="99">
        <v>3.3217211302536662</v>
      </c>
      <c r="H176" s="99">
        <v>2.8578862641586795</v>
      </c>
      <c r="I176" s="99">
        <v>2.7052537092741473</v>
      </c>
      <c r="J176" s="99">
        <v>2.4399491912386293</v>
      </c>
      <c r="K176" s="99">
        <v>2.3753123029155749</v>
      </c>
      <c r="L176" s="99">
        <v>2.1131476759751662</v>
      </c>
      <c r="M176" s="99">
        <v>2.0165611455025481</v>
      </c>
      <c r="N176" s="99">
        <v>1.9913600974988319</v>
      </c>
      <c r="O176" s="99">
        <v>1.9901833932277737</v>
      </c>
      <c r="P176" s="99">
        <v>2.0060278861205445</v>
      </c>
      <c r="Q176" s="99">
        <v>2.0115488144509657</v>
      </c>
      <c r="R176" s="99">
        <v>2.0154055685468739</v>
      </c>
      <c r="S176" s="99">
        <v>2.0134199232727839</v>
      </c>
      <c r="T176" s="99">
        <v>1.9820524408239006</v>
      </c>
      <c r="U176" s="99">
        <v>1.9354538648477706</v>
      </c>
      <c r="V176" s="99">
        <v>2.5806012061379335</v>
      </c>
      <c r="W176" s="99">
        <v>2.3293764150192273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0.90787146398700003</v>
      </c>
      <c r="D24" s="117">
        <f t="shared" si="7"/>
        <v>1.0067741474111656</v>
      </c>
      <c r="E24" s="117">
        <f t="shared" si="7"/>
        <v>1.1085589184963838</v>
      </c>
      <c r="F24" s="117">
        <f t="shared" si="7"/>
        <v>0.77681696086404206</v>
      </c>
      <c r="G24" s="117">
        <f t="shared" si="7"/>
        <v>0</v>
      </c>
      <c r="H24" s="117">
        <f t="shared" si="7"/>
        <v>0</v>
      </c>
      <c r="I24" s="117">
        <f t="shared" si="7"/>
        <v>0.32150209071768882</v>
      </c>
      <c r="J24" s="117">
        <f t="shared" si="7"/>
        <v>0.95192914476189439</v>
      </c>
      <c r="K24" s="117">
        <f t="shared" si="7"/>
        <v>0.6652080062145731</v>
      </c>
      <c r="L24" s="117">
        <f t="shared" si="7"/>
        <v>0.77579520772550192</v>
      </c>
      <c r="M24" s="117">
        <f t="shared" si="7"/>
        <v>0.73244504704932889</v>
      </c>
      <c r="N24" s="117">
        <f t="shared" si="7"/>
        <v>0.39929224535009694</v>
      </c>
      <c r="O24" s="117">
        <f t="shared" si="7"/>
        <v>0.43771717319351644</v>
      </c>
      <c r="P24" s="117">
        <f t="shared" si="7"/>
        <v>0.19171761056487469</v>
      </c>
      <c r="Q24" s="117">
        <f t="shared" si="7"/>
        <v>0.5620853266583955</v>
      </c>
      <c r="R24" s="117">
        <f t="shared" ref="R24:V24" si="8">R25+R28+R30+R39</f>
        <v>0.59492430393370055</v>
      </c>
      <c r="S24" s="117">
        <f t="shared" si="8"/>
        <v>0.35959663874525566</v>
      </c>
      <c r="T24" s="117">
        <f t="shared" si="8"/>
        <v>0.26014073652841829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7.2710783441217508E-2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0.74828006516882517</v>
      </c>
      <c r="D25" s="122">
        <f t="shared" si="10"/>
        <v>0.84176692400226227</v>
      </c>
      <c r="E25" s="122">
        <f t="shared" si="10"/>
        <v>0.94626760783198138</v>
      </c>
      <c r="F25" s="122">
        <f t="shared" si="10"/>
        <v>0.642205781256173</v>
      </c>
      <c r="G25" s="122">
        <f t="shared" si="10"/>
        <v>0</v>
      </c>
      <c r="H25" s="122">
        <f t="shared" si="10"/>
        <v>0</v>
      </c>
      <c r="I25" s="122">
        <f t="shared" si="10"/>
        <v>0.25801651736220604</v>
      </c>
      <c r="J25" s="122">
        <f t="shared" si="10"/>
        <v>0.79701230659072042</v>
      </c>
      <c r="K25" s="122">
        <f t="shared" si="10"/>
        <v>0.52501430409080785</v>
      </c>
      <c r="L25" s="122">
        <f t="shared" si="10"/>
        <v>0.61617859162722111</v>
      </c>
      <c r="M25" s="122">
        <f t="shared" si="10"/>
        <v>0.59600735934986127</v>
      </c>
      <c r="N25" s="122">
        <f t="shared" si="10"/>
        <v>0.31908044231808763</v>
      </c>
      <c r="O25" s="122">
        <f t="shared" si="10"/>
        <v>0.32279158925744733</v>
      </c>
      <c r="P25" s="122">
        <f t="shared" si="10"/>
        <v>0.1178196286785019</v>
      </c>
      <c r="Q25" s="122">
        <f t="shared" si="10"/>
        <v>0.42820484554890564</v>
      </c>
      <c r="R25" s="122">
        <f t="shared" ref="R25:V25" si="11">SUM(R26:R27)</f>
        <v>0.45394887221984748</v>
      </c>
      <c r="S25" s="122">
        <f t="shared" si="11"/>
        <v>0.27396537729393133</v>
      </c>
      <c r="T25" s="122">
        <f t="shared" si="11"/>
        <v>0.18959664934738732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5.3234707562368269E-2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0.73848284899417072</v>
      </c>
      <c r="D26" s="98">
        <v>0.83076986964204691</v>
      </c>
      <c r="E26" s="98">
        <v>0.93385092036802542</v>
      </c>
      <c r="F26" s="98">
        <v>0.63377599783321004</v>
      </c>
      <c r="G26" s="98">
        <v>0</v>
      </c>
      <c r="H26" s="98">
        <v>0</v>
      </c>
      <c r="I26" s="98">
        <v>0.25478339805963918</v>
      </c>
      <c r="J26" s="98">
        <v>0.7868967919393044</v>
      </c>
      <c r="K26" s="98">
        <v>0.518329304682831</v>
      </c>
      <c r="L26" s="98">
        <v>0.6083272356299283</v>
      </c>
      <c r="M26" s="98">
        <v>0.5883507142394403</v>
      </c>
      <c r="N26" s="98">
        <v>0.31491784530937161</v>
      </c>
      <c r="O26" s="98">
        <v>0.31846090363545904</v>
      </c>
      <c r="P26" s="98">
        <v>0.11619414069630124</v>
      </c>
      <c r="Q26" s="98">
        <v>0.42211459993514427</v>
      </c>
      <c r="R26" s="98">
        <v>0.44742856654280938</v>
      </c>
      <c r="S26" s="98">
        <v>0.2700149102735428</v>
      </c>
      <c r="T26" s="98">
        <v>0.18686731614440397</v>
      </c>
      <c r="U26" s="98">
        <v>0</v>
      </c>
      <c r="V26" s="98">
        <v>0</v>
      </c>
      <c r="W26" s="98">
        <v>5.246457124939518E-2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9.797216174654403E-3</v>
      </c>
      <c r="D27" s="98">
        <v>1.0997054360215416E-2</v>
      </c>
      <c r="E27" s="98">
        <v>1.2416687463955918E-2</v>
      </c>
      <c r="F27" s="98">
        <v>8.4297834229630011E-3</v>
      </c>
      <c r="G27" s="98">
        <v>0</v>
      </c>
      <c r="H27" s="98">
        <v>0</v>
      </c>
      <c r="I27" s="98">
        <v>3.2331193025668704E-3</v>
      </c>
      <c r="J27" s="98">
        <v>1.0115514651416012E-2</v>
      </c>
      <c r="K27" s="98">
        <v>6.684999407976836E-3</v>
      </c>
      <c r="L27" s="98">
        <v>7.851355997292862E-3</v>
      </c>
      <c r="M27" s="98">
        <v>7.6566451104209685E-3</v>
      </c>
      <c r="N27" s="98">
        <v>4.1625970087160015E-3</v>
      </c>
      <c r="O27" s="98">
        <v>4.330685621988275E-3</v>
      </c>
      <c r="P27" s="98">
        <v>1.6254879822006603E-3</v>
      </c>
      <c r="Q27" s="98">
        <v>6.0902456137613874E-3</v>
      </c>
      <c r="R27" s="98">
        <v>6.5203056770381075E-3</v>
      </c>
      <c r="S27" s="98">
        <v>3.9504670203885373E-3</v>
      </c>
      <c r="T27" s="98">
        <v>2.729333202983348E-3</v>
      </c>
      <c r="U27" s="98">
        <v>0</v>
      </c>
      <c r="V27" s="98">
        <v>0</v>
      </c>
      <c r="W27" s="98">
        <v>7.7013631297308824E-4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2.0504471699735864E-3</v>
      </c>
      <c r="D28" s="122">
        <f t="shared" si="13"/>
        <v>2.288933828552274E-3</v>
      </c>
      <c r="E28" s="122">
        <f t="shared" si="13"/>
        <v>3.6359272094464447E-3</v>
      </c>
      <c r="F28" s="122">
        <f t="shared" si="13"/>
        <v>1.6744636371543965E-3</v>
      </c>
      <c r="G28" s="122">
        <f t="shared" si="13"/>
        <v>0</v>
      </c>
      <c r="H28" s="122">
        <f t="shared" si="13"/>
        <v>0</v>
      </c>
      <c r="I28" s="122">
        <f t="shared" si="13"/>
        <v>2.0023200801818296E-3</v>
      </c>
      <c r="J28" s="122">
        <f t="shared" si="13"/>
        <v>4.3540556995464181E-3</v>
      </c>
      <c r="K28" s="122">
        <f t="shared" si="13"/>
        <v>2.3661068079974656E-3</v>
      </c>
      <c r="L28" s="122">
        <f t="shared" si="13"/>
        <v>3.8986937466050026E-3</v>
      </c>
      <c r="M28" s="122">
        <f t="shared" si="13"/>
        <v>4.5217194414079055E-3</v>
      </c>
      <c r="N28" s="122">
        <f t="shared" si="13"/>
        <v>2.9562275008096365E-3</v>
      </c>
      <c r="O28" s="122">
        <f t="shared" si="13"/>
        <v>3.3271946502845865E-3</v>
      </c>
      <c r="P28" s="122">
        <f t="shared" si="13"/>
        <v>3.5340665825735738E-4</v>
      </c>
      <c r="Q28" s="122">
        <f t="shared" si="13"/>
        <v>2.2183741632982655E-3</v>
      </c>
      <c r="R28" s="122">
        <f t="shared" si="13"/>
        <v>1.9704300598381184E-3</v>
      </c>
      <c r="S28" s="122">
        <f t="shared" si="13"/>
        <v>2.538465908867952E-3</v>
      </c>
      <c r="T28" s="122">
        <f t="shared" si="13"/>
        <v>1.3953089161445901E-3</v>
      </c>
      <c r="U28" s="122">
        <f t="shared" si="13"/>
        <v>0</v>
      </c>
      <c r="V28" s="122">
        <f t="shared" si="13"/>
        <v>0</v>
      </c>
      <c r="W28" s="122">
        <f t="shared" si="13"/>
        <v>5.1927659685338762E-4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2.0504471699735864E-3</v>
      </c>
      <c r="D29" s="98">
        <v>2.288933828552274E-3</v>
      </c>
      <c r="E29" s="98">
        <v>3.6359272094464447E-3</v>
      </c>
      <c r="F29" s="98">
        <v>1.6744636371543965E-3</v>
      </c>
      <c r="G29" s="98">
        <v>0</v>
      </c>
      <c r="H29" s="98">
        <v>0</v>
      </c>
      <c r="I29" s="98">
        <v>2.0023200801818296E-3</v>
      </c>
      <c r="J29" s="98">
        <v>4.3540556995464181E-3</v>
      </c>
      <c r="K29" s="98">
        <v>2.3661068079974656E-3</v>
      </c>
      <c r="L29" s="98">
        <v>3.8986937466050026E-3</v>
      </c>
      <c r="M29" s="98">
        <v>4.5217194414079055E-3</v>
      </c>
      <c r="N29" s="98">
        <v>2.9562275008096365E-3</v>
      </c>
      <c r="O29" s="98">
        <v>3.3271946502845865E-3</v>
      </c>
      <c r="P29" s="98">
        <v>3.5340665825735738E-4</v>
      </c>
      <c r="Q29" s="98">
        <v>2.2183741632982655E-3</v>
      </c>
      <c r="R29" s="98">
        <v>1.9704300598381184E-3</v>
      </c>
      <c r="S29" s="98">
        <v>2.538465908867952E-3</v>
      </c>
      <c r="T29" s="98">
        <v>1.3953089161445901E-3</v>
      </c>
      <c r="U29" s="98">
        <v>0</v>
      </c>
      <c r="V29" s="98">
        <v>0</v>
      </c>
      <c r="W29" s="98">
        <v>5.1927659685338762E-4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0.11214338144074196</v>
      </c>
      <c r="D30" s="122">
        <v>0.11914240053594731</v>
      </c>
      <c r="E30" s="122">
        <v>0.11365210273598425</v>
      </c>
      <c r="F30" s="122">
        <v>9.852202602049373E-2</v>
      </c>
      <c r="G30" s="122">
        <v>0</v>
      </c>
      <c r="H30" s="122">
        <v>0</v>
      </c>
      <c r="I30" s="122">
        <v>4.5451410838168102E-2</v>
      </c>
      <c r="J30" s="122">
        <v>0.11312619255360688</v>
      </c>
      <c r="K30" s="122">
        <v>0.10609639848590072</v>
      </c>
      <c r="L30" s="122">
        <v>0.123313975133203</v>
      </c>
      <c r="M30" s="122">
        <v>0.10455174272895705</v>
      </c>
      <c r="N30" s="122">
        <v>6.1106842288407785E-2</v>
      </c>
      <c r="O30" s="122">
        <v>8.7964079474926404E-2</v>
      </c>
      <c r="P30" s="122">
        <v>5.7463562718721578E-2</v>
      </c>
      <c r="Q30" s="122">
        <v>0.10297685980993927</v>
      </c>
      <c r="R30" s="122">
        <v>0.10758096882090457</v>
      </c>
      <c r="S30" s="122">
        <v>6.4028820298670783E-2</v>
      </c>
      <c r="T30" s="122">
        <v>5.343806982474205E-2</v>
      </c>
      <c r="U30" s="122">
        <v>0</v>
      </c>
      <c r="V30" s="122">
        <v>0</v>
      </c>
      <c r="W30" s="122">
        <v>1.3731884630624721E-2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1.7531512062568994E-2</v>
      </c>
      <c r="D31" s="98">
        <v>1.8861316021179166E-2</v>
      </c>
      <c r="E31" s="98">
        <v>1.1096023572773272E-2</v>
      </c>
      <c r="F31" s="98">
        <v>6.870698301402349E-3</v>
      </c>
      <c r="G31" s="98">
        <v>0</v>
      </c>
      <c r="H31" s="98">
        <v>0</v>
      </c>
      <c r="I31" s="98">
        <v>3.7401282972767034E-3</v>
      </c>
      <c r="J31" s="98">
        <v>1.1097104046657794E-2</v>
      </c>
      <c r="K31" s="98">
        <v>8.7452360008231766E-3</v>
      </c>
      <c r="L31" s="98">
        <v>7.9460475843209644E-3</v>
      </c>
      <c r="M31" s="98">
        <v>7.3950396408459596E-3</v>
      </c>
      <c r="N31" s="98">
        <v>2.6216924302828112E-3</v>
      </c>
      <c r="O31" s="98">
        <v>3.2024261308731508E-3</v>
      </c>
      <c r="P31" s="98">
        <v>2.3039013826513387E-3</v>
      </c>
      <c r="Q31" s="98">
        <v>8.0511298614829134E-3</v>
      </c>
      <c r="R31" s="98">
        <v>8.2231964523567652E-3</v>
      </c>
      <c r="S31" s="98">
        <v>4.1691296696265831E-3</v>
      </c>
      <c r="T31" s="98">
        <v>2.5810024287096335E-3</v>
      </c>
      <c r="U31" s="98">
        <v>0</v>
      </c>
      <c r="V31" s="98">
        <v>0</v>
      </c>
      <c r="W31" s="98">
        <v>6.9733229900224554E-4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1.9461321284284581E-4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9.6755852497604279E-5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9.7857360345241529E-5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7.4297300333536195E-2</v>
      </c>
      <c r="D35" s="101">
        <v>7.925434325626475E-2</v>
      </c>
      <c r="E35" s="101">
        <v>8.0082564740334081E-2</v>
      </c>
      <c r="F35" s="101">
        <v>7.3527371171329375E-2</v>
      </c>
      <c r="G35" s="101">
        <v>0</v>
      </c>
      <c r="H35" s="101">
        <v>0</v>
      </c>
      <c r="I35" s="101">
        <v>3.2576784136781153E-2</v>
      </c>
      <c r="J35" s="101">
        <v>8.1874565192421131E-2</v>
      </c>
      <c r="K35" s="101">
        <v>5.8730826405775642E-2</v>
      </c>
      <c r="L35" s="101">
        <v>8.6228276855726413E-2</v>
      </c>
      <c r="M35" s="101">
        <v>6.45610646982539E-2</v>
      </c>
      <c r="N35" s="101">
        <v>3.8748866615962878E-2</v>
      </c>
      <c r="O35" s="101">
        <v>6.2719363308414641E-2</v>
      </c>
      <c r="P35" s="101">
        <v>3.9792634449648742E-2</v>
      </c>
      <c r="Q35" s="101">
        <v>7.2934253175079664E-2</v>
      </c>
      <c r="R35" s="101">
        <v>7.2162588654507087E-2</v>
      </c>
      <c r="S35" s="101">
        <v>4.1184132145354754E-2</v>
      </c>
      <c r="T35" s="101">
        <v>3.601803425302378E-2</v>
      </c>
      <c r="U35" s="101">
        <v>0</v>
      </c>
      <c r="V35" s="101">
        <v>0</v>
      </c>
      <c r="W35" s="101">
        <v>9.3997633343663005E-3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2.0314569044636771E-2</v>
      </c>
      <c r="D36" s="104">
        <v>2.083212804566055E-2</v>
      </c>
      <c r="E36" s="104">
        <v>2.2473514422876907E-2</v>
      </c>
      <c r="F36" s="104">
        <v>1.8123956547761996E-2</v>
      </c>
      <c r="G36" s="104">
        <v>0</v>
      </c>
      <c r="H36" s="104">
        <v>0</v>
      </c>
      <c r="I36" s="104">
        <v>9.1344984041102466E-3</v>
      </c>
      <c r="J36" s="104">
        <v>2.0154523314527953E-2</v>
      </c>
      <c r="K36" s="104">
        <v>3.862033607930191E-2</v>
      </c>
      <c r="L36" s="104">
        <v>2.9139650693155612E-2</v>
      </c>
      <c r="M36" s="104">
        <v>3.2595638389857184E-2</v>
      </c>
      <c r="N36" s="104">
        <v>1.9736283242162096E-2</v>
      </c>
      <c r="O36" s="104">
        <v>2.2042290035638609E-2</v>
      </c>
      <c r="P36" s="104">
        <v>1.5367026886421498E-2</v>
      </c>
      <c r="Q36" s="104">
        <v>2.1991476773376692E-2</v>
      </c>
      <c r="R36" s="104">
        <v>2.719518371404071E-2</v>
      </c>
      <c r="S36" s="104">
        <v>1.8675558483689444E-2</v>
      </c>
      <c r="T36" s="104">
        <v>1.4839033143008634E-2</v>
      </c>
      <c r="U36" s="104">
        <v>0</v>
      </c>
      <c r="V36" s="104">
        <v>0</v>
      </c>
      <c r="W36" s="104">
        <v>3.6347889972561751E-3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8.59975430208898E-3</v>
      </c>
      <c r="D37" s="98">
        <v>9.7322835998112853E-3</v>
      </c>
      <c r="E37" s="98">
        <v>1.2557311217016186E-2</v>
      </c>
      <c r="F37" s="98">
        <v>1.0551353453390217E-2</v>
      </c>
      <c r="G37" s="98">
        <v>0</v>
      </c>
      <c r="H37" s="98">
        <v>0</v>
      </c>
      <c r="I37" s="98">
        <v>4.145113025249181E-3</v>
      </c>
      <c r="J37" s="98">
        <v>9.2723392608138906E-3</v>
      </c>
      <c r="K37" s="98">
        <v>1.7298551515559896E-2</v>
      </c>
      <c r="L37" s="98">
        <v>1.2657690059409539E-2</v>
      </c>
      <c r="M37" s="98">
        <v>1.4433811248259092E-2</v>
      </c>
      <c r="N37" s="98">
        <v>8.575841326802355E-3</v>
      </c>
      <c r="O37" s="98">
        <v>9.4795458150242259E-3</v>
      </c>
      <c r="P37" s="98">
        <v>6.8148654816531521E-3</v>
      </c>
      <c r="Q37" s="98">
        <v>9.5398222385817012E-3</v>
      </c>
      <c r="R37" s="98">
        <v>1.1522072817436189E-2</v>
      </c>
      <c r="S37" s="98">
        <v>7.8924359356127381E-3</v>
      </c>
      <c r="T37" s="98">
        <v>6.2974128040231324E-3</v>
      </c>
      <c r="U37" s="98">
        <v>0</v>
      </c>
      <c r="V37" s="98">
        <v>0</v>
      </c>
      <c r="W37" s="98">
        <v>1.5084358006227329E-3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1.1714814742547789E-2</v>
      </c>
      <c r="D38" s="98">
        <v>1.1099844445849265E-2</v>
      </c>
      <c r="E38" s="98">
        <v>9.9162032058607227E-3</v>
      </c>
      <c r="F38" s="98">
        <v>7.5726030943717793E-3</v>
      </c>
      <c r="G38" s="98">
        <v>0</v>
      </c>
      <c r="H38" s="98">
        <v>0</v>
      </c>
      <c r="I38" s="98">
        <v>4.9893853788610656E-3</v>
      </c>
      <c r="J38" s="98">
        <v>1.0882184053714062E-2</v>
      </c>
      <c r="K38" s="98">
        <v>2.1321784563742015E-2</v>
      </c>
      <c r="L38" s="98">
        <v>1.6481960633746073E-2</v>
      </c>
      <c r="M38" s="98">
        <v>1.8161827141598096E-2</v>
      </c>
      <c r="N38" s="98">
        <v>1.116044191535974E-2</v>
      </c>
      <c r="O38" s="98">
        <v>1.2562744220614382E-2</v>
      </c>
      <c r="P38" s="98">
        <v>8.5521614047683447E-3</v>
      </c>
      <c r="Q38" s="98">
        <v>1.2451654534794989E-2</v>
      </c>
      <c r="R38" s="98">
        <v>1.567311089660452E-2</v>
      </c>
      <c r="S38" s="98">
        <v>1.0783122548076708E-2</v>
      </c>
      <c r="T38" s="98">
        <v>8.5416203389855026E-3</v>
      </c>
      <c r="U38" s="98">
        <v>0</v>
      </c>
      <c r="V38" s="98">
        <v>0</v>
      </c>
      <c r="W38" s="98">
        <v>2.1263531966334423E-3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4.5397570207459305E-2</v>
      </c>
      <c r="D39" s="122">
        <v>4.3575889044403855E-2</v>
      </c>
      <c r="E39" s="122">
        <v>4.5003280718971632E-2</v>
      </c>
      <c r="F39" s="122">
        <v>3.4414689950220942E-2</v>
      </c>
      <c r="G39" s="122">
        <v>0</v>
      </c>
      <c r="H39" s="122">
        <v>0</v>
      </c>
      <c r="I39" s="122">
        <v>1.6031842437132834E-2</v>
      </c>
      <c r="J39" s="122">
        <v>3.7436589918020693E-2</v>
      </c>
      <c r="K39" s="122">
        <v>3.173119682986715E-2</v>
      </c>
      <c r="L39" s="122">
        <v>3.2403947218472853E-2</v>
      </c>
      <c r="M39" s="122">
        <v>2.736422552910266E-2</v>
      </c>
      <c r="N39" s="122">
        <v>1.6148733242791851E-2</v>
      </c>
      <c r="O39" s="122">
        <v>2.3634309810858099E-2</v>
      </c>
      <c r="P39" s="122">
        <v>1.6081012509393876E-2</v>
      </c>
      <c r="Q39" s="122">
        <v>2.868524713625227E-2</v>
      </c>
      <c r="R39" s="122">
        <v>3.1424032833110446E-2</v>
      </c>
      <c r="S39" s="122">
        <v>1.9063975243785558E-2</v>
      </c>
      <c r="T39" s="122">
        <v>1.5710708440144317E-2</v>
      </c>
      <c r="U39" s="122">
        <v>0</v>
      </c>
      <c r="V39" s="122">
        <v>0</v>
      </c>
      <c r="W39" s="122">
        <v>5.2249146513711339E-3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2.0129503879596184E-2</v>
      </c>
      <c r="D40" s="98">
        <v>2.2434496300194891E-2</v>
      </c>
      <c r="E40" s="98">
        <v>1.3940803998426605E-2</v>
      </c>
      <c r="F40" s="98">
        <v>1.1207549979339334E-2</v>
      </c>
      <c r="G40" s="98">
        <v>0</v>
      </c>
      <c r="H40" s="98">
        <v>0</v>
      </c>
      <c r="I40" s="98">
        <v>7.2966587854698959E-3</v>
      </c>
      <c r="J40" s="98">
        <v>1.5581370203333158E-2</v>
      </c>
      <c r="K40" s="98">
        <v>2.0194386283920313E-2</v>
      </c>
      <c r="L40" s="98">
        <v>1.5905967001777849E-2</v>
      </c>
      <c r="M40" s="98">
        <v>1.2017137907597628E-2</v>
      </c>
      <c r="N40" s="98">
        <v>5.7164542655485286E-3</v>
      </c>
      <c r="O40" s="98">
        <v>8.7123129663425562E-3</v>
      </c>
      <c r="P40" s="98">
        <v>5.8395283888531034E-3</v>
      </c>
      <c r="Q40" s="98">
        <v>1.0186712978016394E-2</v>
      </c>
      <c r="R40" s="98">
        <v>1.2588795573021359E-2</v>
      </c>
      <c r="S40" s="98">
        <v>8.3907000804405267E-3</v>
      </c>
      <c r="T40" s="98">
        <v>5.8975681800873155E-3</v>
      </c>
      <c r="U40" s="98">
        <v>0</v>
      </c>
      <c r="V40" s="98">
        <v>0</v>
      </c>
      <c r="W40" s="98">
        <v>1.8407528197220207E-3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2.5268066327863121E-2</v>
      </c>
      <c r="D41" s="33">
        <v>2.1141392744208964E-2</v>
      </c>
      <c r="E41" s="33">
        <v>3.1062476720545025E-2</v>
      </c>
      <c r="F41" s="33">
        <v>2.3207139970881606E-2</v>
      </c>
      <c r="G41" s="33">
        <v>0</v>
      </c>
      <c r="H41" s="33">
        <v>0</v>
      </c>
      <c r="I41" s="33">
        <v>8.7351836516629394E-3</v>
      </c>
      <c r="J41" s="33">
        <v>2.1855219714687533E-2</v>
      </c>
      <c r="K41" s="33">
        <v>1.1536810545946836E-2</v>
      </c>
      <c r="L41" s="33">
        <v>1.6497980216695005E-2</v>
      </c>
      <c r="M41" s="33">
        <v>1.5347087621505032E-2</v>
      </c>
      <c r="N41" s="33">
        <v>1.0432278977243322E-2</v>
      </c>
      <c r="O41" s="33">
        <v>1.4921996844515542E-2</v>
      </c>
      <c r="P41" s="33">
        <v>1.0241484120540774E-2</v>
      </c>
      <c r="Q41" s="33">
        <v>1.8498534158235876E-2</v>
      </c>
      <c r="R41" s="33">
        <v>1.8835237260089083E-2</v>
      </c>
      <c r="S41" s="33">
        <v>1.0673275163345033E-2</v>
      </c>
      <c r="T41" s="33">
        <v>9.8131402600570017E-3</v>
      </c>
      <c r="U41" s="33">
        <v>0</v>
      </c>
      <c r="V41" s="33">
        <v>0</v>
      </c>
      <c r="W41" s="33">
        <v>3.384161831649113E-3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9.9661284481394201</v>
      </c>
      <c r="D43" s="117">
        <f t="shared" si="14"/>
        <v>10.590756879995126</v>
      </c>
      <c r="E43" s="117">
        <f t="shared" si="14"/>
        <v>14.615575020710674</v>
      </c>
      <c r="F43" s="117">
        <f t="shared" si="14"/>
        <v>9.3817913629794045</v>
      </c>
      <c r="G43" s="117">
        <f t="shared" si="14"/>
        <v>0</v>
      </c>
      <c r="H43" s="117">
        <f t="shared" si="14"/>
        <v>1.5512753491698013</v>
      </c>
      <c r="I43" s="117">
        <f t="shared" si="14"/>
        <v>0</v>
      </c>
      <c r="J43" s="117">
        <f t="shared" si="14"/>
        <v>7.7330602320981363</v>
      </c>
      <c r="K43" s="117">
        <f t="shared" si="14"/>
        <v>10.846389661786304</v>
      </c>
      <c r="L43" s="117">
        <f t="shared" si="14"/>
        <v>13.651538832551992</v>
      </c>
      <c r="M43" s="117">
        <f t="shared" si="14"/>
        <v>3.596775792082477</v>
      </c>
      <c r="N43" s="117">
        <f t="shared" si="14"/>
        <v>4.1677594967016391</v>
      </c>
      <c r="O43" s="117">
        <f t="shared" si="14"/>
        <v>1.8084536973655319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0.23084452600713204</v>
      </c>
      <c r="S43" s="117">
        <f t="shared" si="15"/>
        <v>2.3247480298358867</v>
      </c>
      <c r="T43" s="117">
        <f t="shared" si="15"/>
        <v>3.2922606179337701</v>
      </c>
      <c r="U43" s="117">
        <f t="shared" si="15"/>
        <v>3.5667908982670493</v>
      </c>
      <c r="V43" s="117">
        <f t="shared" si="15"/>
        <v>0.96353037572838207</v>
      </c>
      <c r="W43" s="117">
        <f t="shared" ref="W43" si="16">W44+W47+W49+W58</f>
        <v>0.49391086848245752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8.309985967550114</v>
      </c>
      <c r="D44" s="122">
        <f t="shared" si="17"/>
        <v>8.86655658851436</v>
      </c>
      <c r="E44" s="122">
        <f t="shared" si="17"/>
        <v>12.232407725595552</v>
      </c>
      <c r="F44" s="122">
        <f t="shared" si="17"/>
        <v>7.8137432173153707</v>
      </c>
      <c r="G44" s="122">
        <f t="shared" si="17"/>
        <v>0</v>
      </c>
      <c r="H44" s="122">
        <f t="shared" si="17"/>
        <v>1.2809616229773768</v>
      </c>
      <c r="I44" s="122">
        <f t="shared" si="17"/>
        <v>0</v>
      </c>
      <c r="J44" s="122">
        <f t="shared" si="17"/>
        <v>6.1795730492937579</v>
      </c>
      <c r="K44" s="122">
        <f t="shared" si="17"/>
        <v>8.6461661412803164</v>
      </c>
      <c r="L44" s="122">
        <f t="shared" si="17"/>
        <v>10.998685539685535</v>
      </c>
      <c r="M44" s="122">
        <f t="shared" si="17"/>
        <v>2.8445898091690487</v>
      </c>
      <c r="N44" s="122">
        <f t="shared" si="17"/>
        <v>3.2210461945358007</v>
      </c>
      <c r="O44" s="122">
        <f t="shared" si="17"/>
        <v>1.3673756516086313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0.17111291729672742</v>
      </c>
      <c r="S44" s="122">
        <f t="shared" si="18"/>
        <v>1.7013023561211538</v>
      </c>
      <c r="T44" s="122">
        <f t="shared" si="18"/>
        <v>2.3696275475801571</v>
      </c>
      <c r="U44" s="122">
        <f t="shared" si="18"/>
        <v>2.5509691701437647</v>
      </c>
      <c r="V44" s="122">
        <f t="shared" si="18"/>
        <v>0.69734452684689419</v>
      </c>
      <c r="W44" s="122">
        <f t="shared" ref="W44" si="19">SUM(W45:W46)</f>
        <v>0.34424185196948237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8.2064801691394074</v>
      </c>
      <c r="D45" s="98">
        <v>8.7562687544488949</v>
      </c>
      <c r="E45" s="98">
        <v>12.079452439497151</v>
      </c>
      <c r="F45" s="98">
        <v>7.7159238520674469</v>
      </c>
      <c r="G45" s="98">
        <v>0</v>
      </c>
      <c r="H45" s="98">
        <v>1.2652755173110382</v>
      </c>
      <c r="I45" s="98">
        <v>0</v>
      </c>
      <c r="J45" s="98">
        <v>6.1045132302288527</v>
      </c>
      <c r="K45" s="98">
        <v>8.5407029162234682</v>
      </c>
      <c r="L45" s="98">
        <v>10.864293978900472</v>
      </c>
      <c r="M45" s="98">
        <v>2.809488744357572</v>
      </c>
      <c r="N45" s="98">
        <v>3.1805883116766709</v>
      </c>
      <c r="O45" s="98">
        <v>1.3496590178103056</v>
      </c>
      <c r="P45" s="98">
        <v>0</v>
      </c>
      <c r="Q45" s="98">
        <v>0</v>
      </c>
      <c r="R45" s="98">
        <v>0.16872307420840843</v>
      </c>
      <c r="S45" s="98">
        <v>1.6774281502509847</v>
      </c>
      <c r="T45" s="98">
        <v>2.3364095024952567</v>
      </c>
      <c r="U45" s="98">
        <v>2.5152590321149337</v>
      </c>
      <c r="V45" s="98">
        <v>0.687566322024598</v>
      </c>
      <c r="W45" s="98">
        <v>0.3393876335300326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0.10350579841070699</v>
      </c>
      <c r="D46" s="98">
        <v>0.11028783406546531</v>
      </c>
      <c r="E46" s="98">
        <v>0.15295528609839984</v>
      </c>
      <c r="F46" s="98">
        <v>9.7819365247923881E-2</v>
      </c>
      <c r="G46" s="98">
        <v>0</v>
      </c>
      <c r="H46" s="98">
        <v>1.5686105666338625E-2</v>
      </c>
      <c r="I46" s="98">
        <v>0</v>
      </c>
      <c r="J46" s="98">
        <v>7.505981906490497E-2</v>
      </c>
      <c r="K46" s="98">
        <v>0.10546322505684869</v>
      </c>
      <c r="L46" s="98">
        <v>0.13439156078506356</v>
      </c>
      <c r="M46" s="98">
        <v>3.5101064811476783E-2</v>
      </c>
      <c r="N46" s="98">
        <v>4.0457882859129622E-2</v>
      </c>
      <c r="O46" s="98">
        <v>1.7716633798325769E-2</v>
      </c>
      <c r="P46" s="98">
        <v>0</v>
      </c>
      <c r="Q46" s="98">
        <v>0</v>
      </c>
      <c r="R46" s="98">
        <v>2.3898430883190001E-3</v>
      </c>
      <c r="S46" s="98">
        <v>2.3874205870169158E-2</v>
      </c>
      <c r="T46" s="98">
        <v>3.321804508490054E-2</v>
      </c>
      <c r="U46" s="98">
        <v>3.5710138028830954E-2</v>
      </c>
      <c r="V46" s="98">
        <v>9.7782048222962211E-3</v>
      </c>
      <c r="W46" s="98">
        <v>4.8542184394497513E-3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2.1163544004370236E-2</v>
      </c>
      <c r="D47" s="122">
        <f t="shared" si="20"/>
        <v>2.2431551519812284E-2</v>
      </c>
      <c r="E47" s="122">
        <f t="shared" si="20"/>
        <v>5.0902980932250222E-2</v>
      </c>
      <c r="F47" s="122">
        <f t="shared" si="20"/>
        <v>1.8753992736129241E-2</v>
      </c>
      <c r="G47" s="122">
        <f t="shared" si="20"/>
        <v>0</v>
      </c>
      <c r="H47" s="122">
        <f t="shared" si="20"/>
        <v>4.0375159630011348E-3</v>
      </c>
      <c r="I47" s="122">
        <f t="shared" si="20"/>
        <v>0</v>
      </c>
      <c r="J47" s="122">
        <f t="shared" si="20"/>
        <v>4.087091700450142E-2</v>
      </c>
      <c r="K47" s="122">
        <f t="shared" si="20"/>
        <v>3.3598716673564011E-2</v>
      </c>
      <c r="L47" s="122">
        <f t="shared" si="20"/>
        <v>5.6591976415563246E-2</v>
      </c>
      <c r="M47" s="122">
        <f t="shared" si="20"/>
        <v>2.3202072883724313E-2</v>
      </c>
      <c r="N47" s="122">
        <f t="shared" si="20"/>
        <v>3.1599675042438151E-2</v>
      </c>
      <c r="O47" s="122">
        <f t="shared" si="20"/>
        <v>1.1859307664380704E-2</v>
      </c>
      <c r="P47" s="122">
        <f t="shared" si="20"/>
        <v>0</v>
      </c>
      <c r="Q47" s="122">
        <f t="shared" si="20"/>
        <v>0</v>
      </c>
      <c r="R47" s="122">
        <f t="shared" si="20"/>
        <v>8.2758062513200981E-4</v>
      </c>
      <c r="S47" s="122">
        <f t="shared" si="20"/>
        <v>1.8521399409147651E-2</v>
      </c>
      <c r="T47" s="122">
        <f t="shared" si="20"/>
        <v>1.7868956119658136E-2</v>
      </c>
      <c r="U47" s="122">
        <f t="shared" si="20"/>
        <v>1.9800824954894925E-2</v>
      </c>
      <c r="V47" s="122">
        <f t="shared" si="20"/>
        <v>3.2688949760345618E-3</v>
      </c>
      <c r="W47" s="122">
        <f t="shared" si="20"/>
        <v>4.0931214104914081E-3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2.1163544004370236E-2</v>
      </c>
      <c r="D48" s="98">
        <v>2.2431551519812284E-2</v>
      </c>
      <c r="E48" s="98">
        <v>5.0902980932250222E-2</v>
      </c>
      <c r="F48" s="98">
        <v>1.8753992736129241E-2</v>
      </c>
      <c r="G48" s="98">
        <v>0</v>
      </c>
      <c r="H48" s="98">
        <v>4.0375159630011348E-3</v>
      </c>
      <c r="I48" s="98">
        <v>0</v>
      </c>
      <c r="J48" s="98">
        <v>4.087091700450142E-2</v>
      </c>
      <c r="K48" s="98">
        <v>3.3598716673564011E-2</v>
      </c>
      <c r="L48" s="98">
        <v>5.6591976415563246E-2</v>
      </c>
      <c r="M48" s="98">
        <v>2.3202072883724313E-2</v>
      </c>
      <c r="N48" s="98">
        <v>3.1599675042438151E-2</v>
      </c>
      <c r="O48" s="98">
        <v>1.1859307664380704E-2</v>
      </c>
      <c r="P48" s="98">
        <v>0</v>
      </c>
      <c r="Q48" s="98">
        <v>0</v>
      </c>
      <c r="R48" s="98">
        <v>8.2758062513200981E-4</v>
      </c>
      <c r="S48" s="98">
        <v>1.8521399409147651E-2</v>
      </c>
      <c r="T48" s="98">
        <v>1.7868956119658136E-2</v>
      </c>
      <c r="U48" s="98">
        <v>1.9800824954894925E-2</v>
      </c>
      <c r="V48" s="98">
        <v>3.2688949760345618E-3</v>
      </c>
      <c r="W48" s="98">
        <v>4.0931214104914081E-3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1.1673824304449392</v>
      </c>
      <c r="D49" s="122">
        <v>1.2756796795710854</v>
      </c>
      <c r="E49" s="122">
        <v>1.7012868335040199</v>
      </c>
      <c r="F49" s="122">
        <v>1.1638484345967759</v>
      </c>
      <c r="G49" s="122">
        <v>0</v>
      </c>
      <c r="H49" s="122">
        <v>0.19956258313726846</v>
      </c>
      <c r="I49" s="122">
        <v>0</v>
      </c>
      <c r="J49" s="122">
        <v>1.1629169999551143</v>
      </c>
      <c r="K49" s="122">
        <v>1.7156522384545034</v>
      </c>
      <c r="L49" s="122">
        <v>2.1259815625948075</v>
      </c>
      <c r="M49" s="122">
        <v>0.58865149332465416</v>
      </c>
      <c r="N49" s="122">
        <v>0.74345386381253842</v>
      </c>
      <c r="O49" s="122">
        <v>0.34468582550730364</v>
      </c>
      <c r="P49" s="122">
        <v>0</v>
      </c>
      <c r="Q49" s="122">
        <v>0</v>
      </c>
      <c r="R49" s="122">
        <v>4.5694814889342392E-2</v>
      </c>
      <c r="S49" s="122">
        <v>0.46665998656113566</v>
      </c>
      <c r="T49" s="122">
        <v>0.7025435488025944</v>
      </c>
      <c r="U49" s="122">
        <v>0.77764580339732814</v>
      </c>
      <c r="V49" s="122">
        <v>0.19540549742190613</v>
      </c>
      <c r="W49" s="122">
        <v>0.10497641745132083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0.4120288434050734</v>
      </c>
      <c r="D50" s="98">
        <v>0.58449011869483658</v>
      </c>
      <c r="E50" s="98">
        <v>0.4781461738479042</v>
      </c>
      <c r="F50" s="98">
        <v>0.25748919944512783</v>
      </c>
      <c r="G50" s="98">
        <v>0</v>
      </c>
      <c r="H50" s="98">
        <v>0</v>
      </c>
      <c r="I50" s="98">
        <v>0</v>
      </c>
      <c r="J50" s="98">
        <v>0.65719550196040233</v>
      </c>
      <c r="K50" s="98">
        <v>0.86197302584321545</v>
      </c>
      <c r="L50" s="98">
        <v>1.1783113294457965</v>
      </c>
      <c r="M50" s="98">
        <v>0.29696473619220592</v>
      </c>
      <c r="N50" s="98">
        <v>0.46358210226880786</v>
      </c>
      <c r="O50" s="98">
        <v>0.21449272966235014</v>
      </c>
      <c r="P50" s="98">
        <v>0</v>
      </c>
      <c r="Q50" s="98">
        <v>0</v>
      </c>
      <c r="R50" s="98">
        <v>9.3320793685077418E-3</v>
      </c>
      <c r="S50" s="98">
        <v>0.1214629478600832</v>
      </c>
      <c r="T50" s="98">
        <v>0.28280322135310648</v>
      </c>
      <c r="U50" s="98">
        <v>0.42693150144116448</v>
      </c>
      <c r="V50" s="98">
        <v>0.15782458612774408</v>
      </c>
      <c r="W50" s="98">
        <v>3.4935501513678892E-2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3.9204466286770091E-3</v>
      </c>
      <c r="E51" s="98">
        <v>8.756238390208507E-4</v>
      </c>
      <c r="F51" s="98">
        <v>4.5741429731171882E-4</v>
      </c>
      <c r="G51" s="98">
        <v>0</v>
      </c>
      <c r="H51" s="98">
        <v>0</v>
      </c>
      <c r="I51" s="98">
        <v>0</v>
      </c>
      <c r="J51" s="98">
        <v>1.9188328272401177E-4</v>
      </c>
      <c r="K51" s="98">
        <v>5.3774753700611862E-3</v>
      </c>
      <c r="L51" s="98">
        <v>4.9555552909007483E-3</v>
      </c>
      <c r="M51" s="98">
        <v>0</v>
      </c>
      <c r="N51" s="98">
        <v>1.6210483155097725E-3</v>
      </c>
      <c r="O51" s="98">
        <v>1.6711122702496071E-4</v>
      </c>
      <c r="P51" s="98">
        <v>0</v>
      </c>
      <c r="Q51" s="98">
        <v>0</v>
      </c>
      <c r="R51" s="98">
        <v>0</v>
      </c>
      <c r="S51" s="98">
        <v>0</v>
      </c>
      <c r="T51" s="98">
        <v>1.053996323044472E-3</v>
      </c>
      <c r="U51" s="98">
        <v>1.6783748166856714E-3</v>
      </c>
      <c r="V51" s="98">
        <v>1.119691189083543E-3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2.0483657064912547E-3</v>
      </c>
      <c r="E52" s="101">
        <v>5.353335344998949E-4</v>
      </c>
      <c r="F52" s="101">
        <v>2.8967717978516322E-4</v>
      </c>
      <c r="G52" s="101">
        <v>0</v>
      </c>
      <c r="H52" s="101">
        <v>0</v>
      </c>
      <c r="I52" s="101">
        <v>0</v>
      </c>
      <c r="J52" s="101">
        <v>9.7915598188823982E-5</v>
      </c>
      <c r="K52" s="101">
        <v>2.6757474171778105E-3</v>
      </c>
      <c r="L52" s="101">
        <v>2.3979387384579355E-3</v>
      </c>
      <c r="M52" s="101">
        <v>0</v>
      </c>
      <c r="N52" s="101">
        <v>7.7043507455976383E-4</v>
      </c>
      <c r="O52" s="101">
        <v>7.7503553443126959E-5</v>
      </c>
      <c r="P52" s="101">
        <v>0</v>
      </c>
      <c r="Q52" s="101">
        <v>0</v>
      </c>
      <c r="R52" s="101">
        <v>0</v>
      </c>
      <c r="S52" s="101">
        <v>0</v>
      </c>
      <c r="T52" s="101">
        <v>4.5901026864017996E-4</v>
      </c>
      <c r="U52" s="101">
        <v>6.8763111918900303E-4</v>
      </c>
      <c r="V52" s="101">
        <v>4.5792341621827523E-4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1.8720809221857541E-3</v>
      </c>
      <c r="E53" s="104">
        <v>3.4029030452095585E-4</v>
      </c>
      <c r="F53" s="104">
        <v>1.6773711752655562E-4</v>
      </c>
      <c r="G53" s="104">
        <v>0</v>
      </c>
      <c r="H53" s="104">
        <v>0</v>
      </c>
      <c r="I53" s="104">
        <v>0</v>
      </c>
      <c r="J53" s="104">
        <v>9.3967684535187787E-5</v>
      </c>
      <c r="K53" s="104">
        <v>2.7017279528833752E-3</v>
      </c>
      <c r="L53" s="104">
        <v>2.5576165524428133E-3</v>
      </c>
      <c r="M53" s="104">
        <v>0</v>
      </c>
      <c r="N53" s="104">
        <v>8.5061324095000871E-4</v>
      </c>
      <c r="O53" s="104">
        <v>8.9607673581833754E-5</v>
      </c>
      <c r="P53" s="104">
        <v>0</v>
      </c>
      <c r="Q53" s="104">
        <v>0</v>
      </c>
      <c r="R53" s="104">
        <v>0</v>
      </c>
      <c r="S53" s="104">
        <v>0</v>
      </c>
      <c r="T53" s="104">
        <v>5.9498605440429198E-4</v>
      </c>
      <c r="U53" s="104">
        <v>9.9074369749666837E-4</v>
      </c>
      <c r="V53" s="104">
        <v>6.6176777286526772E-4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0.59268982766070921</v>
      </c>
      <c r="D54" s="101">
        <v>0.54462469549217118</v>
      </c>
      <c r="E54" s="101">
        <v>0.95387232668486821</v>
      </c>
      <c r="F54" s="101">
        <v>0.72697595195728171</v>
      </c>
      <c r="G54" s="101">
        <v>0</v>
      </c>
      <c r="H54" s="101">
        <v>0.16506249375531429</v>
      </c>
      <c r="I54" s="101">
        <v>0</v>
      </c>
      <c r="J54" s="101">
        <v>0.4053017149856869</v>
      </c>
      <c r="K54" s="101">
        <v>0.51131685126555049</v>
      </c>
      <c r="L54" s="101">
        <v>0.70462659072403311</v>
      </c>
      <c r="M54" s="101">
        <v>0.19389984196287663</v>
      </c>
      <c r="N54" s="101">
        <v>0.1844197395091281</v>
      </c>
      <c r="O54" s="101">
        <v>9.6304570757436689E-2</v>
      </c>
      <c r="P54" s="101">
        <v>0</v>
      </c>
      <c r="Q54" s="101">
        <v>0</v>
      </c>
      <c r="R54" s="101">
        <v>2.6359909327164505E-2</v>
      </c>
      <c r="S54" s="101">
        <v>0.23750131811177669</v>
      </c>
      <c r="T54" s="101">
        <v>0.2966085120736508</v>
      </c>
      <c r="U54" s="101">
        <v>0.26523981808248109</v>
      </c>
      <c r="V54" s="101">
        <v>2.6812936304240146E-2</v>
      </c>
      <c r="W54" s="101">
        <v>5.0888373913638249E-2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0.16266375937915678</v>
      </c>
      <c r="D55" s="104">
        <v>0.14264441875540085</v>
      </c>
      <c r="E55" s="104">
        <v>0.26839270913222668</v>
      </c>
      <c r="F55" s="104">
        <v>0.17892586889705459</v>
      </c>
      <c r="G55" s="104">
        <v>0</v>
      </c>
      <c r="H55" s="104">
        <v>3.4500089381954174E-2</v>
      </c>
      <c r="I55" s="104">
        <v>0</v>
      </c>
      <c r="J55" s="104">
        <v>0.1002278997263012</v>
      </c>
      <c r="K55" s="104">
        <v>0.33698488597567633</v>
      </c>
      <c r="L55" s="104">
        <v>0.23808808713407731</v>
      </c>
      <c r="M55" s="104">
        <v>9.7786915169571581E-2</v>
      </c>
      <c r="N55" s="104">
        <v>9.3830973719092672E-2</v>
      </c>
      <c r="O55" s="104">
        <v>3.3721413860491892E-2</v>
      </c>
      <c r="P55" s="104">
        <v>0</v>
      </c>
      <c r="Q55" s="104">
        <v>0</v>
      </c>
      <c r="R55" s="104">
        <v>1.0002826193670145E-2</v>
      </c>
      <c r="S55" s="104">
        <v>0.10769572058927579</v>
      </c>
      <c r="T55" s="104">
        <v>0.12207781905279269</v>
      </c>
      <c r="U55" s="104">
        <v>8.379610905699697E-2</v>
      </c>
      <c r="V55" s="104">
        <v>9.6482838008383649E-3</v>
      </c>
      <c r="W55" s="104">
        <v>1.9152542024003689E-2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6.8860351476871903E-2</v>
      </c>
      <c r="D56" s="98">
        <v>6.6640140374280329E-2</v>
      </c>
      <c r="E56" s="98">
        <v>0.14996723314092283</v>
      </c>
      <c r="F56" s="98">
        <v>0.10416655324198001</v>
      </c>
      <c r="G56" s="98">
        <v>0</v>
      </c>
      <c r="H56" s="98">
        <v>1.8387334306955553E-2</v>
      </c>
      <c r="I56" s="98">
        <v>0</v>
      </c>
      <c r="J56" s="98">
        <v>4.611109254026368E-2</v>
      </c>
      <c r="K56" s="98">
        <v>0.15093991927065289</v>
      </c>
      <c r="L56" s="98">
        <v>0.10342077348541086</v>
      </c>
      <c r="M56" s="98">
        <v>4.3301433744777282E-2</v>
      </c>
      <c r="N56" s="98">
        <v>4.0771584613017976E-2</v>
      </c>
      <c r="O56" s="98">
        <v>1.4502290239402728E-2</v>
      </c>
      <c r="P56" s="98">
        <v>0</v>
      </c>
      <c r="Q56" s="98">
        <v>0</v>
      </c>
      <c r="R56" s="98">
        <v>4.2380037949190574E-3</v>
      </c>
      <c r="S56" s="98">
        <v>4.5513047228700122E-2</v>
      </c>
      <c r="T56" s="98">
        <v>5.1807581624850094E-2</v>
      </c>
      <c r="U56" s="98">
        <v>3.3520572757340265E-2</v>
      </c>
      <c r="V56" s="98">
        <v>3.8515637155887004E-3</v>
      </c>
      <c r="W56" s="98">
        <v>7.9482963340505534E-3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9.3803407902284863E-2</v>
      </c>
      <c r="D57" s="98">
        <v>7.6004278381120505E-2</v>
      </c>
      <c r="E57" s="98">
        <v>0.11842547599130383</v>
      </c>
      <c r="F57" s="98">
        <v>7.4759315655074585E-2</v>
      </c>
      <c r="G57" s="98">
        <v>0</v>
      </c>
      <c r="H57" s="98">
        <v>1.6112755074998621E-2</v>
      </c>
      <c r="I57" s="98">
        <v>0</v>
      </c>
      <c r="J57" s="98">
        <v>5.4116807186037508E-2</v>
      </c>
      <c r="K57" s="98">
        <v>0.18604496670502343</v>
      </c>
      <c r="L57" s="98">
        <v>0.13466731364866644</v>
      </c>
      <c r="M57" s="98">
        <v>5.4485481424794306E-2</v>
      </c>
      <c r="N57" s="98">
        <v>5.3059389106074696E-2</v>
      </c>
      <c r="O57" s="98">
        <v>1.921912362108916E-2</v>
      </c>
      <c r="P57" s="98">
        <v>0</v>
      </c>
      <c r="Q57" s="98">
        <v>0</v>
      </c>
      <c r="R57" s="98">
        <v>5.7648223987510887E-3</v>
      </c>
      <c r="S57" s="98">
        <v>6.2182673360575674E-2</v>
      </c>
      <c r="T57" s="98">
        <v>7.0270237427942597E-2</v>
      </c>
      <c r="U57" s="98">
        <v>5.0275536299656698E-2</v>
      </c>
      <c r="V57" s="98">
        <v>5.796720085249665E-3</v>
      </c>
      <c r="W57" s="98">
        <v>1.1204245689953134E-2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0.46759650613999654</v>
      </c>
      <c r="D58" s="122">
        <v>0.42608906038986905</v>
      </c>
      <c r="E58" s="122">
        <v>0.63097748067885329</v>
      </c>
      <c r="F58" s="122">
        <v>0.38544571833112901</v>
      </c>
      <c r="G58" s="122">
        <v>0</v>
      </c>
      <c r="H58" s="122">
        <v>6.6713627092154865E-2</v>
      </c>
      <c r="I58" s="122">
        <v>0</v>
      </c>
      <c r="J58" s="122">
        <v>0.34969926584476274</v>
      </c>
      <c r="K58" s="122">
        <v>0.45097256537792041</v>
      </c>
      <c r="L58" s="122">
        <v>0.47027975385608661</v>
      </c>
      <c r="M58" s="122">
        <v>0.14033241670504976</v>
      </c>
      <c r="N58" s="122">
        <v>0.171659763310862</v>
      </c>
      <c r="O58" s="122">
        <v>8.453291258521628E-2</v>
      </c>
      <c r="P58" s="122">
        <v>0</v>
      </c>
      <c r="Q58" s="122">
        <v>0</v>
      </c>
      <c r="R58" s="122">
        <v>1.3209213195930238E-2</v>
      </c>
      <c r="S58" s="122">
        <v>0.1382642877444496</v>
      </c>
      <c r="T58" s="122">
        <v>0.20222056543136027</v>
      </c>
      <c r="U58" s="122">
        <v>0.21837509977106154</v>
      </c>
      <c r="V58" s="122">
        <v>6.7511456483547158E-2</v>
      </c>
      <c r="W58" s="122">
        <v>4.0599477651162938E-2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0.20713090336609685</v>
      </c>
      <c r="D59" s="98">
        <v>0.21959920416921538</v>
      </c>
      <c r="E59" s="98">
        <v>0.1959316634687957</v>
      </c>
      <c r="F59" s="98">
        <v>0.12592012035610661</v>
      </c>
      <c r="G59" s="98">
        <v>0</v>
      </c>
      <c r="H59" s="98">
        <v>2.7074428719364371E-2</v>
      </c>
      <c r="I59" s="98">
        <v>0</v>
      </c>
      <c r="J59" s="98">
        <v>0.14569309241527875</v>
      </c>
      <c r="K59" s="98">
        <v>0.28686018678925673</v>
      </c>
      <c r="L59" s="98">
        <v>0.23124337568849723</v>
      </c>
      <c r="M59" s="98">
        <v>6.1557175812387843E-2</v>
      </c>
      <c r="N59" s="98">
        <v>6.0570089877514201E-2</v>
      </c>
      <c r="O59" s="98">
        <v>3.1132810669937391E-2</v>
      </c>
      <c r="P59" s="98">
        <v>0</v>
      </c>
      <c r="Q59" s="98">
        <v>0</v>
      </c>
      <c r="R59" s="98">
        <v>5.2711705601320956E-3</v>
      </c>
      <c r="S59" s="98">
        <v>6.0661653914888564E-2</v>
      </c>
      <c r="T59" s="98">
        <v>7.5562592307368726E-2</v>
      </c>
      <c r="U59" s="98">
        <v>7.048987189191544E-2</v>
      </c>
      <c r="V59" s="98">
        <v>2.4961303704395556E-2</v>
      </c>
      <c r="W59" s="98">
        <v>1.4063351542676239E-2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0.26046560277389968</v>
      </c>
      <c r="D60" s="33">
        <v>0.20648985622065366</v>
      </c>
      <c r="E60" s="33">
        <v>0.43504581721005758</v>
      </c>
      <c r="F60" s="33">
        <v>0.25952559797502239</v>
      </c>
      <c r="G60" s="33">
        <v>0</v>
      </c>
      <c r="H60" s="33">
        <v>3.9639198372790486E-2</v>
      </c>
      <c r="I60" s="33">
        <v>0</v>
      </c>
      <c r="J60" s="33">
        <v>0.20400617342948396</v>
      </c>
      <c r="K60" s="33">
        <v>0.16411237858866365</v>
      </c>
      <c r="L60" s="33">
        <v>0.23903637816758938</v>
      </c>
      <c r="M60" s="33">
        <v>7.8775240892661913E-2</v>
      </c>
      <c r="N60" s="33">
        <v>0.1110896734333478</v>
      </c>
      <c r="O60" s="33">
        <v>5.3400101915278893E-2</v>
      </c>
      <c r="P60" s="33">
        <v>0</v>
      </c>
      <c r="Q60" s="33">
        <v>0</v>
      </c>
      <c r="R60" s="33">
        <v>7.9380426357981426E-3</v>
      </c>
      <c r="S60" s="33">
        <v>7.7602633829561035E-2</v>
      </c>
      <c r="T60" s="33">
        <v>0.12665797312399155</v>
      </c>
      <c r="U60" s="33">
        <v>0.1478852278791461</v>
      </c>
      <c r="V60" s="33">
        <v>4.2550152779151605E-2</v>
      </c>
      <c r="W60" s="33">
        <v>2.6536126108486699E-2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2.5071067854962457</v>
      </c>
      <c r="D62" s="117">
        <f t="shared" si="21"/>
        <v>4.8940233189602429</v>
      </c>
      <c r="E62" s="117">
        <f t="shared" si="21"/>
        <v>5.2316081001171639</v>
      </c>
      <c r="F62" s="117">
        <f t="shared" si="21"/>
        <v>5.2134586208605667</v>
      </c>
      <c r="G62" s="117">
        <f t="shared" si="21"/>
        <v>2.7767089930586129</v>
      </c>
      <c r="H62" s="117">
        <f t="shared" si="21"/>
        <v>3.3406784464428987</v>
      </c>
      <c r="I62" s="117">
        <f t="shared" si="21"/>
        <v>2.3949524705414049</v>
      </c>
      <c r="J62" s="117">
        <f t="shared" si="21"/>
        <v>5.0119038945585057</v>
      </c>
      <c r="K62" s="117">
        <f t="shared" si="21"/>
        <v>5.8600953093740031</v>
      </c>
      <c r="L62" s="117">
        <f t="shared" si="21"/>
        <v>6.1730283907546459</v>
      </c>
      <c r="M62" s="117">
        <f t="shared" si="21"/>
        <v>3.7286964700784462</v>
      </c>
      <c r="N62" s="117">
        <f t="shared" si="21"/>
        <v>3.5386379121230558</v>
      </c>
      <c r="O62" s="117">
        <f t="shared" si="21"/>
        <v>1.9120066603782313</v>
      </c>
      <c r="P62" s="117">
        <f t="shared" si="21"/>
        <v>1.3007318802027334</v>
      </c>
      <c r="Q62" s="117">
        <f t="shared" si="21"/>
        <v>3.4313121618712246</v>
      </c>
      <c r="R62" s="117">
        <f t="shared" ref="R62:V62" si="22">R63+R66+R68+R77</f>
        <v>4.782761294895475</v>
      </c>
      <c r="S62" s="117">
        <f t="shared" si="22"/>
        <v>3.6228211767724421</v>
      </c>
      <c r="T62" s="117">
        <f t="shared" si="22"/>
        <v>2.6502835812338481</v>
      </c>
      <c r="U62" s="117">
        <f t="shared" si="22"/>
        <v>2.1567303901592991</v>
      </c>
      <c r="V62" s="117">
        <f t="shared" si="22"/>
        <v>1.1998736868787956</v>
      </c>
      <c r="W62" s="117">
        <f t="shared" ref="W62" si="23">W63+W66+W68+W77</f>
        <v>1.2307388380104638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2.0488701850778868</v>
      </c>
      <c r="D63" s="122">
        <f t="shared" si="24"/>
        <v>3.8942483318681456</v>
      </c>
      <c r="E63" s="122">
        <f t="shared" si="24"/>
        <v>4.1431506732093277</v>
      </c>
      <c r="F63" s="122">
        <f t="shared" si="24"/>
        <v>4.104376642827912</v>
      </c>
      <c r="G63" s="122">
        <f t="shared" si="24"/>
        <v>2.2329590384013334</v>
      </c>
      <c r="H63" s="122">
        <f t="shared" si="24"/>
        <v>2.5655242758593544</v>
      </c>
      <c r="I63" s="122">
        <f t="shared" si="24"/>
        <v>1.8561069409970317</v>
      </c>
      <c r="J63" s="122">
        <f t="shared" si="24"/>
        <v>3.8657104163493621</v>
      </c>
      <c r="K63" s="122">
        <f t="shared" si="24"/>
        <v>4.4856448994467728</v>
      </c>
      <c r="L63" s="122">
        <f t="shared" si="24"/>
        <v>4.7641176060434276</v>
      </c>
      <c r="M63" s="122">
        <f t="shared" si="24"/>
        <v>2.8468200694716477</v>
      </c>
      <c r="N63" s="122">
        <f t="shared" si="24"/>
        <v>2.6481544397219481</v>
      </c>
      <c r="O63" s="122">
        <f t="shared" si="24"/>
        <v>1.4177981858763729</v>
      </c>
      <c r="P63" s="122">
        <f t="shared" si="24"/>
        <v>0.90130191177073116</v>
      </c>
      <c r="Q63" s="122">
        <f t="shared" si="24"/>
        <v>2.4723353126907246</v>
      </c>
      <c r="R63" s="122">
        <f t="shared" ref="R63:V63" si="25">SUM(R64:R65)</f>
        <v>3.5239306414873188</v>
      </c>
      <c r="S63" s="122">
        <f t="shared" si="25"/>
        <v>2.6442493732706294</v>
      </c>
      <c r="T63" s="122">
        <f t="shared" si="25"/>
        <v>1.8923962153507867</v>
      </c>
      <c r="U63" s="122">
        <f t="shared" si="25"/>
        <v>1.5098982397588721</v>
      </c>
      <c r="V63" s="122">
        <f t="shared" si="25"/>
        <v>0.83201933502712055</v>
      </c>
      <c r="W63" s="122">
        <f t="shared" ref="W63" si="26">SUM(W64:W65)</f>
        <v>0.85995421416786644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2.0191367469344015</v>
      </c>
      <c r="D64" s="98">
        <v>3.8376641654406827</v>
      </c>
      <c r="E64" s="98">
        <v>4.0825030583289177</v>
      </c>
      <c r="F64" s="98">
        <v>4.0441057442622945</v>
      </c>
      <c r="G64" s="98">
        <v>2.2009740519484322</v>
      </c>
      <c r="H64" s="98">
        <v>2.5285644349643728</v>
      </c>
      <c r="I64" s="98">
        <v>1.8299187655943143</v>
      </c>
      <c r="J64" s="98">
        <v>3.8103963969457539</v>
      </c>
      <c r="K64" s="98">
        <v>4.4212077701072223</v>
      </c>
      <c r="L64" s="98">
        <v>4.6956250093611773</v>
      </c>
      <c r="M64" s="98">
        <v>2.805716503609053</v>
      </c>
      <c r="N64" s="98">
        <v>2.6096529265609814</v>
      </c>
      <c r="O64" s="98">
        <v>1.3968708146235658</v>
      </c>
      <c r="P64" s="98">
        <v>0.88782025773536266</v>
      </c>
      <c r="Q64" s="98">
        <v>2.4346208796776652</v>
      </c>
      <c r="R64" s="98">
        <v>3.4698166183022794</v>
      </c>
      <c r="S64" s="98">
        <v>2.6035436144006412</v>
      </c>
      <c r="T64" s="98">
        <v>1.8633223777599106</v>
      </c>
      <c r="U64" s="98">
        <v>1.486738905461831</v>
      </c>
      <c r="V64" s="98">
        <v>0.81923800437275585</v>
      </c>
      <c r="W64" s="98">
        <v>0.84666543203174249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2.9733438143485443E-2</v>
      </c>
      <c r="D65" s="98">
        <v>5.6584166427462702E-2</v>
      </c>
      <c r="E65" s="98">
        <v>6.0647614880409872E-2</v>
      </c>
      <c r="F65" s="98">
        <v>6.0270898565617272E-2</v>
      </c>
      <c r="G65" s="98">
        <v>3.1984986452901064E-2</v>
      </c>
      <c r="H65" s="98">
        <v>3.6959840894981416E-2</v>
      </c>
      <c r="I65" s="98">
        <v>2.6188175402717437E-2</v>
      </c>
      <c r="J65" s="98">
        <v>5.5314019403608208E-2</v>
      </c>
      <c r="K65" s="98">
        <v>6.4437129339550564E-2</v>
      </c>
      <c r="L65" s="98">
        <v>6.8492596682250065E-2</v>
      </c>
      <c r="M65" s="98">
        <v>4.1103565862594726E-2</v>
      </c>
      <c r="N65" s="98">
        <v>3.8501513160966609E-2</v>
      </c>
      <c r="O65" s="98">
        <v>2.0927371252807005E-2</v>
      </c>
      <c r="P65" s="98">
        <v>1.3481654035368445E-2</v>
      </c>
      <c r="Q65" s="98">
        <v>3.7714433013059309E-2</v>
      </c>
      <c r="R65" s="98">
        <v>5.411402318503962E-2</v>
      </c>
      <c r="S65" s="98">
        <v>4.0705758869988048E-2</v>
      </c>
      <c r="T65" s="98">
        <v>2.9073837590876169E-2</v>
      </c>
      <c r="U65" s="98">
        <v>2.315933429704119E-2</v>
      </c>
      <c r="V65" s="98">
        <v>1.2781330654364705E-2</v>
      </c>
      <c r="W65" s="98">
        <v>1.3288782136123969E-2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5.3091935651101785E-3</v>
      </c>
      <c r="D66" s="122">
        <f t="shared" si="27"/>
        <v>1.2465885773961613E-2</v>
      </c>
      <c r="E66" s="122">
        <f t="shared" si="27"/>
        <v>2.1266744055252789E-2</v>
      </c>
      <c r="F66" s="122">
        <f t="shared" si="27"/>
        <v>1.1486820550879162E-2</v>
      </c>
      <c r="G66" s="122">
        <f t="shared" si="27"/>
        <v>9.3433725637111463E-3</v>
      </c>
      <c r="H66" s="122">
        <f t="shared" si="27"/>
        <v>1.0172956887169524E-2</v>
      </c>
      <c r="I66" s="122">
        <f t="shared" si="27"/>
        <v>1.6615743823263251E-2</v>
      </c>
      <c r="J66" s="122">
        <f t="shared" si="27"/>
        <v>2.9779198470620397E-2</v>
      </c>
      <c r="K66" s="122">
        <f t="shared" si="27"/>
        <v>2.0585129229577954E-2</v>
      </c>
      <c r="L66" s="122">
        <f t="shared" si="27"/>
        <v>3.0915423068781863E-2</v>
      </c>
      <c r="M66" s="122">
        <f t="shared" si="27"/>
        <v>2.6904230676377035E-2</v>
      </c>
      <c r="N66" s="122">
        <f t="shared" si="27"/>
        <v>2.8883141663315778E-2</v>
      </c>
      <c r="O66" s="122">
        <f t="shared" si="27"/>
        <v>1.3045238430818775E-2</v>
      </c>
      <c r="P66" s="122">
        <f t="shared" si="27"/>
        <v>1.9266362982417224E-3</v>
      </c>
      <c r="Q66" s="122">
        <f t="shared" si="27"/>
        <v>1.6301688927267556E-2</v>
      </c>
      <c r="R66" s="122">
        <f t="shared" si="27"/>
        <v>1.7438306029567349E-2</v>
      </c>
      <c r="S66" s="122">
        <f t="shared" si="27"/>
        <v>2.8800619385798119E-2</v>
      </c>
      <c r="T66" s="122">
        <f t="shared" si="27"/>
        <v>1.4830783479665885E-2</v>
      </c>
      <c r="U66" s="122">
        <f t="shared" si="27"/>
        <v>1.3026133802037973E-2</v>
      </c>
      <c r="V66" s="122">
        <f t="shared" si="27"/>
        <v>4.9132482064034632E-3</v>
      </c>
      <c r="W66" s="122">
        <f t="shared" si="27"/>
        <v>9.9884380688857501E-3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5.3091935651101785E-3</v>
      </c>
      <c r="D67" s="98">
        <v>1.2465885773961613E-2</v>
      </c>
      <c r="E67" s="98">
        <v>2.1266744055252789E-2</v>
      </c>
      <c r="F67" s="98">
        <v>1.1486820550879162E-2</v>
      </c>
      <c r="G67" s="98">
        <v>9.3433725637111463E-3</v>
      </c>
      <c r="H67" s="98">
        <v>1.0172956887169524E-2</v>
      </c>
      <c r="I67" s="98">
        <v>1.6615743823263251E-2</v>
      </c>
      <c r="J67" s="98">
        <v>2.9779198470620397E-2</v>
      </c>
      <c r="K67" s="98">
        <v>2.0585129229577954E-2</v>
      </c>
      <c r="L67" s="98">
        <v>3.0915423068781863E-2</v>
      </c>
      <c r="M67" s="98">
        <v>2.6904230676377035E-2</v>
      </c>
      <c r="N67" s="98">
        <v>2.8883141663315778E-2</v>
      </c>
      <c r="O67" s="98">
        <v>1.3045238430818775E-2</v>
      </c>
      <c r="P67" s="98">
        <v>1.9266362982417224E-3</v>
      </c>
      <c r="Q67" s="98">
        <v>1.6301688927267556E-2</v>
      </c>
      <c r="R67" s="98">
        <v>1.7438306029567349E-2</v>
      </c>
      <c r="S67" s="98">
        <v>2.8800619385798119E-2</v>
      </c>
      <c r="T67" s="98">
        <v>1.4830783479665885E-2</v>
      </c>
      <c r="U67" s="98">
        <v>1.3026133802037973E-2</v>
      </c>
      <c r="V67" s="98">
        <v>4.9132482064034632E-3</v>
      </c>
      <c r="W67" s="98">
        <v>9.9884380688857501E-3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0.32372651363780458</v>
      </c>
      <c r="D68" s="122">
        <v>0.72122218612109523</v>
      </c>
      <c r="E68" s="122">
        <v>0.76005388861215373</v>
      </c>
      <c r="F68" s="122">
        <v>0.80712241723541389</v>
      </c>
      <c r="G68" s="122">
        <v>0.38355510589636532</v>
      </c>
      <c r="H68" s="122">
        <v>0.57036263501565398</v>
      </c>
      <c r="I68" s="122">
        <v>0.3827673683687205</v>
      </c>
      <c r="J68" s="122">
        <v>0.82131006334046475</v>
      </c>
      <c r="K68" s="122">
        <v>1.0544468493219816</v>
      </c>
      <c r="L68" s="122">
        <v>1.0856568714072767</v>
      </c>
      <c r="M68" s="122">
        <v>0.66993777845501168</v>
      </c>
      <c r="N68" s="122">
        <v>0.6687965102057285</v>
      </c>
      <c r="O68" s="122">
        <v>0.37083155468023732</v>
      </c>
      <c r="P68" s="122">
        <v>0.30497158112734934</v>
      </c>
      <c r="Q68" s="122">
        <v>0.71337197430243282</v>
      </c>
      <c r="R68" s="122">
        <v>0.94865489165940342</v>
      </c>
      <c r="S68" s="122">
        <v>0.72565570517110622</v>
      </c>
      <c r="T68" s="122">
        <v>0.55881013110924049</v>
      </c>
      <c r="U68" s="122">
        <v>0.46926786702144718</v>
      </c>
      <c r="V68" s="122">
        <v>0.2377748225986985</v>
      </c>
      <c r="W68" s="122">
        <v>0.25014656298879462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0.30537862998780946</v>
      </c>
      <c r="D69" s="98">
        <v>0.69323167229227167</v>
      </c>
      <c r="E69" s="98">
        <v>0.72953422500161458</v>
      </c>
      <c r="F69" s="98">
        <v>0.77212633648328199</v>
      </c>
      <c r="G69" s="98">
        <v>0.3606312881411502</v>
      </c>
      <c r="H69" s="98">
        <v>0.53114444660328486</v>
      </c>
      <c r="I69" s="98">
        <v>0.35735114782323585</v>
      </c>
      <c r="J69" s="98">
        <v>0.78077432585850659</v>
      </c>
      <c r="K69" s="98">
        <v>0.99425016096582142</v>
      </c>
      <c r="L69" s="98">
        <v>1.0295047570561182</v>
      </c>
      <c r="M69" s="98">
        <v>0.6386875566275948</v>
      </c>
      <c r="N69" s="98">
        <v>0.63486586743581408</v>
      </c>
      <c r="O69" s="98">
        <v>0.33413035175817674</v>
      </c>
      <c r="P69" s="98">
        <v>0.22740040066021719</v>
      </c>
      <c r="Q69" s="98">
        <v>0.62728619841180833</v>
      </c>
      <c r="R69" s="98">
        <v>0.86860733210306906</v>
      </c>
      <c r="S69" s="98">
        <v>0.66274904690734715</v>
      </c>
      <c r="T69" s="98">
        <v>0.49682751782336632</v>
      </c>
      <c r="U69" s="98">
        <v>0.40599426720931425</v>
      </c>
      <c r="V69" s="98">
        <v>0.20664265049584041</v>
      </c>
      <c r="W69" s="98">
        <v>0.22513253293411259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4.4904267986485476E-4</v>
      </c>
      <c r="D70" s="98">
        <v>1.674892819122377E-3</v>
      </c>
      <c r="E70" s="98">
        <v>1.5664930239104216E-3</v>
      </c>
      <c r="F70" s="98">
        <v>2.1643678798251411E-3</v>
      </c>
      <c r="G70" s="98">
        <v>5.43439622084149E-4</v>
      </c>
      <c r="H70" s="98">
        <v>9.8860443969199562E-4</v>
      </c>
      <c r="I70" s="98">
        <v>1.6103405863962414E-4</v>
      </c>
      <c r="J70" s="98">
        <v>2.3763693100773628E-3</v>
      </c>
      <c r="K70" s="98">
        <v>6.1374503030214109E-3</v>
      </c>
      <c r="L70" s="98">
        <v>3.9148940779348785E-3</v>
      </c>
      <c r="M70" s="98">
        <v>2.814904833811532E-3</v>
      </c>
      <c r="N70" s="98">
        <v>4.9589310737272706E-3</v>
      </c>
      <c r="O70" s="98">
        <v>1.1878311394109041E-3</v>
      </c>
      <c r="P70" s="98">
        <v>0</v>
      </c>
      <c r="Q70" s="98">
        <v>0</v>
      </c>
      <c r="R70" s="98">
        <v>3.3931281743656127E-3</v>
      </c>
      <c r="S70" s="98">
        <v>2.3372913598945395E-3</v>
      </c>
      <c r="T70" s="98">
        <v>1.195414471149822E-3</v>
      </c>
      <c r="U70" s="98">
        <v>4.2741378123675527E-4</v>
      </c>
      <c r="V70" s="98">
        <v>1.3292853511908423E-4</v>
      </c>
      <c r="W70" s="98">
        <v>9.4044235612707997E-4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2.0329494731509087E-4</v>
      </c>
      <c r="D71" s="101">
        <v>8.295121329246508E-4</v>
      </c>
      <c r="E71" s="101">
        <v>9.1425766968442545E-4</v>
      </c>
      <c r="F71" s="101">
        <v>1.308832161720628E-3</v>
      </c>
      <c r="G71" s="101">
        <v>2.9498890600492331E-4</v>
      </c>
      <c r="H71" s="101">
        <v>5.4550478871720736E-4</v>
      </c>
      <c r="I71" s="101">
        <v>7.5710844382594056E-5</v>
      </c>
      <c r="J71" s="101">
        <v>1.1259000834055327E-3</v>
      </c>
      <c r="K71" s="101">
        <v>2.8205552783398544E-3</v>
      </c>
      <c r="L71" s="101">
        <v>1.7382066545541159E-3</v>
      </c>
      <c r="M71" s="101">
        <v>1.2623318745461052E-3</v>
      </c>
      <c r="N71" s="101">
        <v>2.1654195565589535E-3</v>
      </c>
      <c r="O71" s="101">
        <v>5.0683007290128743E-4</v>
      </c>
      <c r="P71" s="101">
        <v>0</v>
      </c>
      <c r="Q71" s="101">
        <v>0</v>
      </c>
      <c r="R71" s="101">
        <v>1.3838807649808077E-3</v>
      </c>
      <c r="S71" s="101">
        <v>9.4606063909115996E-4</v>
      </c>
      <c r="T71" s="101">
        <v>4.8398292055865203E-4</v>
      </c>
      <c r="U71" s="101">
        <v>1.625268789566561E-4</v>
      </c>
      <c r="V71" s="101">
        <v>5.0402064785735427E-5</v>
      </c>
      <c r="W71" s="101">
        <v>3.7185808798134175E-4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2.4574773254976389E-4</v>
      </c>
      <c r="D72" s="104">
        <v>8.453806861977262E-4</v>
      </c>
      <c r="E72" s="104">
        <v>6.5223535422599612E-4</v>
      </c>
      <c r="F72" s="104">
        <v>8.5553571810451307E-4</v>
      </c>
      <c r="G72" s="104">
        <v>2.484507160792257E-4</v>
      </c>
      <c r="H72" s="104">
        <v>4.430996509747882E-4</v>
      </c>
      <c r="I72" s="104">
        <v>8.5323214257030083E-5</v>
      </c>
      <c r="J72" s="104">
        <v>1.2504692266718299E-3</v>
      </c>
      <c r="K72" s="104">
        <v>3.3168950246815565E-3</v>
      </c>
      <c r="L72" s="104">
        <v>2.1766874233807628E-3</v>
      </c>
      <c r="M72" s="104">
        <v>1.552572959265427E-3</v>
      </c>
      <c r="N72" s="104">
        <v>2.7935115171683175E-3</v>
      </c>
      <c r="O72" s="104">
        <v>6.810010665096167E-4</v>
      </c>
      <c r="P72" s="104">
        <v>0</v>
      </c>
      <c r="Q72" s="104">
        <v>0</v>
      </c>
      <c r="R72" s="104">
        <v>2.0092474093848052E-3</v>
      </c>
      <c r="S72" s="104">
        <v>1.3912307208033795E-3</v>
      </c>
      <c r="T72" s="104">
        <v>7.1143155059116999E-4</v>
      </c>
      <c r="U72" s="104">
        <v>2.648869022800992E-4</v>
      </c>
      <c r="V72" s="104">
        <v>8.2526470333348795E-5</v>
      </c>
      <c r="W72" s="104">
        <v>5.6858426814573827E-4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1.4071458396503067E-2</v>
      </c>
      <c r="D73" s="101">
        <v>2.0908809150522109E-2</v>
      </c>
      <c r="E73" s="101">
        <v>2.2690060009761318E-2</v>
      </c>
      <c r="F73" s="101">
        <v>2.6276239227371625E-2</v>
      </c>
      <c r="G73" s="101">
        <v>1.7858183030480795E-2</v>
      </c>
      <c r="H73" s="101">
        <v>3.1516053065918523E-2</v>
      </c>
      <c r="I73" s="101">
        <v>1.9672993017666545E-2</v>
      </c>
      <c r="J73" s="101">
        <v>3.0533332323140483E-2</v>
      </c>
      <c r="K73" s="101">
        <v>3.2503701636784225E-2</v>
      </c>
      <c r="L73" s="101">
        <v>3.9038672606323904E-2</v>
      </c>
      <c r="M73" s="101">
        <v>1.8848364526000302E-2</v>
      </c>
      <c r="N73" s="101">
        <v>1.9270826712751592E-2</v>
      </c>
      <c r="O73" s="101">
        <v>2.6301668484173878E-2</v>
      </c>
      <c r="P73" s="101">
        <v>5.5828472212940024E-2</v>
      </c>
      <c r="Q73" s="101">
        <v>6.6181081584794521E-2</v>
      </c>
      <c r="R73" s="101">
        <v>5.5711014038971787E-2</v>
      </c>
      <c r="S73" s="101">
        <v>4.1738178766144281E-2</v>
      </c>
      <c r="T73" s="101">
        <v>4.3041550932363414E-2</v>
      </c>
      <c r="U73" s="101">
        <v>4.7835752582425478E-2</v>
      </c>
      <c r="V73" s="101">
        <v>2.2889091967034276E-2</v>
      </c>
      <c r="W73" s="101">
        <v>1.7503007588130351E-2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3.8273825736272176E-3</v>
      </c>
      <c r="D74" s="104">
        <v>5.4068118591790726E-3</v>
      </c>
      <c r="E74" s="104">
        <v>6.2631105768673331E-3</v>
      </c>
      <c r="F74" s="104">
        <v>6.5554736449351886E-3</v>
      </c>
      <c r="G74" s="104">
        <v>4.522195102650152E-3</v>
      </c>
      <c r="H74" s="104">
        <v>6.7135309067586487E-3</v>
      </c>
      <c r="I74" s="104">
        <v>5.5821934691784834E-3</v>
      </c>
      <c r="J74" s="104">
        <v>7.626035848740307E-3</v>
      </c>
      <c r="K74" s="104">
        <v>2.1555536416354562E-2</v>
      </c>
      <c r="L74" s="104">
        <v>1.3198547666899891E-2</v>
      </c>
      <c r="M74" s="104">
        <v>9.5869524676050564E-3</v>
      </c>
      <c r="N74" s="104">
        <v>9.7008849834356072E-3</v>
      </c>
      <c r="O74" s="104">
        <v>9.211703298475836E-3</v>
      </c>
      <c r="P74" s="104">
        <v>2.1742708254192118E-2</v>
      </c>
      <c r="Q74" s="104">
        <v>1.9904694305829997E-2</v>
      </c>
      <c r="R74" s="104">
        <v>2.0943417342996866E-2</v>
      </c>
      <c r="S74" s="104">
        <v>1.8831188137720188E-2</v>
      </c>
      <c r="T74" s="104">
        <v>1.7745647882360844E-2</v>
      </c>
      <c r="U74" s="104">
        <v>1.5010433448470761E-2</v>
      </c>
      <c r="V74" s="104">
        <v>8.1101516007047111E-3</v>
      </c>
      <c r="W74" s="104">
        <v>6.5705801104246229E-3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1.6202435641616919E-3</v>
      </c>
      <c r="D75" s="98">
        <v>2.5259362014777376E-3</v>
      </c>
      <c r="E75" s="98">
        <v>3.4995785358897563E-3</v>
      </c>
      <c r="F75" s="98">
        <v>3.8164469937794392E-3</v>
      </c>
      <c r="G75" s="98">
        <v>2.3595617344510998E-3</v>
      </c>
      <c r="H75" s="98">
        <v>3.578075865137296E-3</v>
      </c>
      <c r="I75" s="98">
        <v>2.5331246265411656E-3</v>
      </c>
      <c r="J75" s="98">
        <v>3.5084526932809318E-3</v>
      </c>
      <c r="K75" s="98">
        <v>9.6550054970566887E-3</v>
      </c>
      <c r="L75" s="98">
        <v>5.7331890269090259E-3</v>
      </c>
      <c r="M75" s="98">
        <v>4.2452386024291449E-3</v>
      </c>
      <c r="N75" s="98">
        <v>4.2152440419875991E-3</v>
      </c>
      <c r="O75" s="98">
        <v>3.9616012361295277E-3</v>
      </c>
      <c r="P75" s="98">
        <v>9.6423096708496726E-3</v>
      </c>
      <c r="Q75" s="98">
        <v>8.6345836320009545E-3</v>
      </c>
      <c r="R75" s="98">
        <v>8.8733204456117789E-3</v>
      </c>
      <c r="S75" s="98">
        <v>7.9582062350761762E-3</v>
      </c>
      <c r="T75" s="98">
        <v>7.5309266522338479E-3</v>
      </c>
      <c r="U75" s="98">
        <v>6.0045547721844323E-3</v>
      </c>
      <c r="V75" s="98">
        <v>3.2375463116542701E-3</v>
      </c>
      <c r="W75" s="98">
        <v>2.7267877934334015E-3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2.2071390094655259E-3</v>
      </c>
      <c r="D76" s="98">
        <v>2.8808756577013354E-3</v>
      </c>
      <c r="E76" s="98">
        <v>2.7635320409775768E-3</v>
      </c>
      <c r="F76" s="98">
        <v>2.7390266511557494E-3</v>
      </c>
      <c r="G76" s="98">
        <v>2.1626333681990526E-3</v>
      </c>
      <c r="H76" s="98">
        <v>3.1354550416213527E-3</v>
      </c>
      <c r="I76" s="98">
        <v>3.0490688426373174E-3</v>
      </c>
      <c r="J76" s="98">
        <v>4.1175831554593747E-3</v>
      </c>
      <c r="K76" s="98">
        <v>1.1900530919297873E-2</v>
      </c>
      <c r="L76" s="98">
        <v>7.4653586399908659E-3</v>
      </c>
      <c r="M76" s="98">
        <v>5.3417138651759115E-3</v>
      </c>
      <c r="N76" s="98">
        <v>5.4856409414480081E-3</v>
      </c>
      <c r="O76" s="98">
        <v>5.2501020623463091E-3</v>
      </c>
      <c r="P76" s="98">
        <v>1.2100398583342446E-2</v>
      </c>
      <c r="Q76" s="98">
        <v>1.1270110673829043E-2</v>
      </c>
      <c r="R76" s="98">
        <v>1.2070096897385089E-2</v>
      </c>
      <c r="S76" s="98">
        <v>1.087298190264401E-2</v>
      </c>
      <c r="T76" s="98">
        <v>1.0214721230126997E-2</v>
      </c>
      <c r="U76" s="98">
        <v>9.0058786762863274E-3</v>
      </c>
      <c r="V76" s="98">
        <v>4.8726052890504419E-3</v>
      </c>
      <c r="W76" s="98">
        <v>3.8437923169912214E-3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0.1292008932154442</v>
      </c>
      <c r="D77" s="122">
        <v>0.26608691519704059</v>
      </c>
      <c r="E77" s="122">
        <v>0.30713679424042972</v>
      </c>
      <c r="F77" s="122">
        <v>0.29047274024636116</v>
      </c>
      <c r="G77" s="122">
        <v>0.15085147619720296</v>
      </c>
      <c r="H77" s="122">
        <v>0.19461857868072091</v>
      </c>
      <c r="I77" s="122">
        <v>0.13946241735238932</v>
      </c>
      <c r="J77" s="122">
        <v>0.29510421639805856</v>
      </c>
      <c r="K77" s="122">
        <v>0.29941843137567031</v>
      </c>
      <c r="L77" s="122">
        <v>0.29233849023515929</v>
      </c>
      <c r="M77" s="122">
        <v>0.18503439147540982</v>
      </c>
      <c r="N77" s="122">
        <v>0.19280382053206327</v>
      </c>
      <c r="O77" s="122">
        <v>0.11033168139080225</v>
      </c>
      <c r="P77" s="122">
        <v>9.2531751006411173E-2</v>
      </c>
      <c r="Q77" s="122">
        <v>0.22930318595079929</v>
      </c>
      <c r="R77" s="122">
        <v>0.29273745571918541</v>
      </c>
      <c r="S77" s="122">
        <v>0.2241154789449083</v>
      </c>
      <c r="T77" s="122">
        <v>0.18424645129415482</v>
      </c>
      <c r="U77" s="122">
        <v>0.16453814957694196</v>
      </c>
      <c r="V77" s="122">
        <v>0.12516628104657307</v>
      </c>
      <c r="W77" s="122">
        <v>0.11064962278491708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0.12306530530815629</v>
      </c>
      <c r="D78" s="98">
        <v>0.26266147434734599</v>
      </c>
      <c r="E78" s="98">
        <v>0.30106121339426251</v>
      </c>
      <c r="F78" s="98">
        <v>0.28296454790284065</v>
      </c>
      <c r="G78" s="98">
        <v>0.14414682733258544</v>
      </c>
      <c r="H78" s="98">
        <v>0.18408836862229772</v>
      </c>
      <c r="I78" s="98">
        <v>0.13092426791843306</v>
      </c>
      <c r="J78" s="98">
        <v>0.28359766032310718</v>
      </c>
      <c r="K78" s="98">
        <v>0.28888047888564961</v>
      </c>
      <c r="L78" s="98">
        <v>0.28408950012681178</v>
      </c>
      <c r="M78" s="98">
        <v>0.17930351698383515</v>
      </c>
      <c r="N78" s="98">
        <v>0.18617791361408439</v>
      </c>
      <c r="O78" s="98">
        <v>0.10052445704959549</v>
      </c>
      <c r="P78" s="98">
        <v>6.2044370036468031E-2</v>
      </c>
      <c r="Q78" s="98">
        <v>0.14460188742781743</v>
      </c>
      <c r="R78" s="98">
        <v>0.16239385622605021</v>
      </c>
      <c r="S78" s="98">
        <v>0.13047962827608661</v>
      </c>
      <c r="T78" s="98">
        <v>0.12796923296554885</v>
      </c>
      <c r="U78" s="98">
        <v>0.13041078929713903</v>
      </c>
      <c r="V78" s="98">
        <v>0.11771019366893518</v>
      </c>
      <c r="W78" s="98">
        <v>7.798977526677961E-2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6.1355879072879102E-3</v>
      </c>
      <c r="D79" s="33">
        <v>3.4254408496946168E-3</v>
      </c>
      <c r="E79" s="33">
        <v>6.0755808461672089E-3</v>
      </c>
      <c r="F79" s="33">
        <v>7.5081923435205197E-3</v>
      </c>
      <c r="G79" s="33">
        <v>6.7046488646175248E-3</v>
      </c>
      <c r="H79" s="33">
        <v>1.0530210058423192E-2</v>
      </c>
      <c r="I79" s="33">
        <v>8.5381494339562564E-3</v>
      </c>
      <c r="J79" s="33">
        <v>1.1506556074951381E-2</v>
      </c>
      <c r="K79" s="33">
        <v>1.0537952490020703E-2</v>
      </c>
      <c r="L79" s="33">
        <v>8.2489901083475023E-3</v>
      </c>
      <c r="M79" s="33">
        <v>5.730874491574665E-3</v>
      </c>
      <c r="N79" s="33">
        <v>6.6259069179788665E-3</v>
      </c>
      <c r="O79" s="33">
        <v>9.8072243412067554E-3</v>
      </c>
      <c r="P79" s="33">
        <v>3.0487380969943134E-2</v>
      </c>
      <c r="Q79" s="33">
        <v>8.4701298522981847E-2</v>
      </c>
      <c r="R79" s="33">
        <v>0.13034359949313518</v>
      </c>
      <c r="S79" s="33">
        <v>9.3635850668821699E-2</v>
      </c>
      <c r="T79" s="33">
        <v>5.6277218328605966E-2</v>
      </c>
      <c r="U79" s="33">
        <v>3.412736027980294E-2</v>
      </c>
      <c r="V79" s="33">
        <v>7.4560873776378976E-3</v>
      </c>
      <c r="W79" s="33">
        <v>3.2659847518137469E-2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16.876666780508419</v>
      </c>
      <c r="D81" s="117">
        <f t="shared" si="28"/>
        <v>13.152605226259846</v>
      </c>
      <c r="E81" s="117">
        <f t="shared" si="28"/>
        <v>10.90836414669073</v>
      </c>
      <c r="F81" s="117">
        <f t="shared" si="28"/>
        <v>13.38078774931556</v>
      </c>
      <c r="G81" s="117">
        <f t="shared" si="28"/>
        <v>28.131069417161505</v>
      </c>
      <c r="H81" s="117">
        <f t="shared" si="28"/>
        <v>33.747656605527339</v>
      </c>
      <c r="I81" s="117">
        <f t="shared" si="28"/>
        <v>29.816016083566844</v>
      </c>
      <c r="J81" s="117">
        <f t="shared" si="28"/>
        <v>17.034736159623073</v>
      </c>
      <c r="K81" s="117">
        <f t="shared" si="28"/>
        <v>26.069207153955919</v>
      </c>
      <c r="L81" s="117">
        <f t="shared" si="28"/>
        <v>27.710453073172555</v>
      </c>
      <c r="M81" s="117">
        <f t="shared" si="28"/>
        <v>18.110995611429573</v>
      </c>
      <c r="N81" s="117">
        <f t="shared" si="28"/>
        <v>21.948141160371033</v>
      </c>
      <c r="O81" s="117">
        <f t="shared" si="28"/>
        <v>15.246478719339967</v>
      </c>
      <c r="P81" s="117">
        <f t="shared" si="28"/>
        <v>7.7669538266774829</v>
      </c>
      <c r="Q81" s="117">
        <f t="shared" si="28"/>
        <v>11.720239959369472</v>
      </c>
      <c r="R81" s="117">
        <f t="shared" ref="R81:V81" si="29">R82+R85+R87+R100</f>
        <v>9.5422148005400853</v>
      </c>
      <c r="S81" s="117">
        <f t="shared" si="29"/>
        <v>5.183284616798054</v>
      </c>
      <c r="T81" s="117">
        <f t="shared" si="29"/>
        <v>5.8030586879780577</v>
      </c>
      <c r="U81" s="117">
        <f t="shared" si="29"/>
        <v>9.7492797473064066</v>
      </c>
      <c r="V81" s="117">
        <f t="shared" si="29"/>
        <v>7.6644378730705514</v>
      </c>
      <c r="W81" s="117">
        <f t="shared" ref="W81" si="30">W82+W85+W87+W100</f>
        <v>9.2595507318975976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14.482087789625451</v>
      </c>
      <c r="D82" s="122">
        <f t="shared" si="31"/>
        <v>10.730228356359298</v>
      </c>
      <c r="E82" s="122">
        <f t="shared" si="31"/>
        <v>8.8508628638710931</v>
      </c>
      <c r="F82" s="122">
        <f t="shared" si="31"/>
        <v>10.775250860823693</v>
      </c>
      <c r="G82" s="122">
        <f t="shared" si="31"/>
        <v>23.287017012922419</v>
      </c>
      <c r="H82" s="122">
        <f t="shared" si="31"/>
        <v>26.489965549921422</v>
      </c>
      <c r="I82" s="122">
        <f t="shared" si="31"/>
        <v>23.93003002269732</v>
      </c>
      <c r="J82" s="122">
        <f t="shared" si="31"/>
        <v>13.479359091090847</v>
      </c>
      <c r="K82" s="122">
        <f t="shared" si="31"/>
        <v>20.44098106604126</v>
      </c>
      <c r="L82" s="122">
        <f t="shared" si="31"/>
        <v>21.775422113254855</v>
      </c>
      <c r="M82" s="122">
        <f t="shared" si="31"/>
        <v>14.179831374283372</v>
      </c>
      <c r="N82" s="122">
        <f t="shared" si="31"/>
        <v>16.833809970739519</v>
      </c>
      <c r="O82" s="122">
        <f t="shared" si="31"/>
        <v>11.618738167534932</v>
      </c>
      <c r="P82" s="122">
        <f t="shared" si="31"/>
        <v>5.5512643493839455</v>
      </c>
      <c r="Q82" s="122">
        <f t="shared" si="31"/>
        <v>8.6217070084700609</v>
      </c>
      <c r="R82" s="122">
        <f t="shared" ref="R82:V82" si="32">SUM(R83:R84)</f>
        <v>7.1218268257779336</v>
      </c>
      <c r="S82" s="122">
        <f t="shared" si="32"/>
        <v>3.8179416067289047</v>
      </c>
      <c r="T82" s="122">
        <f t="shared" si="32"/>
        <v>4.168964379955713</v>
      </c>
      <c r="U82" s="122">
        <f t="shared" si="32"/>
        <v>6.8448478039083929</v>
      </c>
      <c r="V82" s="122">
        <f t="shared" si="32"/>
        <v>5.3672573002956243</v>
      </c>
      <c r="W82" s="122">
        <f t="shared" ref="W82" si="33">SUM(W83:W84)</f>
        <v>6.5408803019920994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14.401515636740175</v>
      </c>
      <c r="D83" s="98">
        <v>10.670096757560376</v>
      </c>
      <c r="E83" s="98">
        <v>8.8005932229775325</v>
      </c>
      <c r="F83" s="98">
        <v>10.71348049557637</v>
      </c>
      <c r="G83" s="98">
        <v>23.156039485184412</v>
      </c>
      <c r="H83" s="98">
        <v>26.339209462203875</v>
      </c>
      <c r="I83" s="98">
        <v>23.795890696921163</v>
      </c>
      <c r="J83" s="98">
        <v>13.40229549848995</v>
      </c>
      <c r="K83" s="98">
        <v>20.323060566122717</v>
      </c>
      <c r="L83" s="98">
        <v>21.649141690128783</v>
      </c>
      <c r="M83" s="98">
        <v>14.097296087810379</v>
      </c>
      <c r="N83" s="98">
        <v>16.735844309111137</v>
      </c>
      <c r="O83" s="98">
        <v>11.551059003901477</v>
      </c>
      <c r="P83" s="98">
        <v>5.5190730402847246</v>
      </c>
      <c r="Q83" s="98">
        <v>8.5712901063232163</v>
      </c>
      <c r="R83" s="98">
        <v>7.079744075565932</v>
      </c>
      <c r="S83" s="98">
        <v>3.7951349721316312</v>
      </c>
      <c r="T83" s="98">
        <v>4.1438577005424353</v>
      </c>
      <c r="U83" s="98">
        <v>6.803292376389324</v>
      </c>
      <c r="V83" s="98">
        <v>5.3343692049624067</v>
      </c>
      <c r="W83" s="98">
        <v>6.5002933112431602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8.0572152885276388E-2</v>
      </c>
      <c r="D84" s="98">
        <v>6.0131598798921278E-2</v>
      </c>
      <c r="E84" s="98">
        <v>5.0269640893560175E-2</v>
      </c>
      <c r="F84" s="98">
        <v>6.1770365247322462E-2</v>
      </c>
      <c r="G84" s="98">
        <v>0.13097752773800703</v>
      </c>
      <c r="H84" s="98">
        <v>0.15075608771754467</v>
      </c>
      <c r="I84" s="98">
        <v>0.13413932577615625</v>
      </c>
      <c r="J84" s="98">
        <v>7.7063592600896694E-2</v>
      </c>
      <c r="K84" s="98">
        <v>0.11792049991854318</v>
      </c>
      <c r="L84" s="98">
        <v>0.12628042312607057</v>
      </c>
      <c r="M84" s="98">
        <v>8.2535286472993713E-2</v>
      </c>
      <c r="N84" s="98">
        <v>9.7965661628382106E-2</v>
      </c>
      <c r="O84" s="98">
        <v>6.7679163633454914E-2</v>
      </c>
      <c r="P84" s="98">
        <v>3.2191309099221251E-2</v>
      </c>
      <c r="Q84" s="98">
        <v>5.0416902146845077E-2</v>
      </c>
      <c r="R84" s="98">
        <v>4.2082750212001203E-2</v>
      </c>
      <c r="S84" s="98">
        <v>2.2806634597273428E-2</v>
      </c>
      <c r="T84" s="98">
        <v>2.5106679413277794E-2</v>
      </c>
      <c r="U84" s="98">
        <v>4.155542751906894E-2</v>
      </c>
      <c r="V84" s="98">
        <v>3.2888095333217952E-2</v>
      </c>
      <c r="W84" s="98">
        <v>4.0586990748939206E-2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2.9255487300158853E-2</v>
      </c>
      <c r="D85" s="122">
        <f t="shared" si="34"/>
        <v>3.2960647131152744E-2</v>
      </c>
      <c r="E85" s="122">
        <f t="shared" si="34"/>
        <v>4.5483391318169669E-2</v>
      </c>
      <c r="F85" s="122">
        <f t="shared" si="34"/>
        <v>3.2317148197079856E-2</v>
      </c>
      <c r="G85" s="122">
        <f t="shared" si="34"/>
        <v>8.9900232013017056E-2</v>
      </c>
      <c r="H85" s="122">
        <f t="shared" si="34"/>
        <v>0.10758792536703023</v>
      </c>
      <c r="I85" s="122">
        <f t="shared" si="34"/>
        <v>0.18094650408801061</v>
      </c>
      <c r="J85" s="122">
        <f t="shared" si="34"/>
        <v>0.10160522679890439</v>
      </c>
      <c r="K85" s="122">
        <f t="shared" si="34"/>
        <v>9.4466814309298819E-2</v>
      </c>
      <c r="L85" s="122">
        <f t="shared" si="34"/>
        <v>0.14589643004873412</v>
      </c>
      <c r="M85" s="122">
        <f t="shared" si="34"/>
        <v>0.13141247126591726</v>
      </c>
      <c r="N85" s="122">
        <f t="shared" si="34"/>
        <v>0.18959805025462889</v>
      </c>
      <c r="O85" s="122">
        <f t="shared" si="34"/>
        <v>0.1043619074465502</v>
      </c>
      <c r="P85" s="122">
        <f t="shared" si="34"/>
        <v>1.055659888859074E-2</v>
      </c>
      <c r="Q85" s="122">
        <f t="shared" si="34"/>
        <v>5.1560393431811201E-2</v>
      </c>
      <c r="R85" s="122">
        <f t="shared" si="34"/>
        <v>3.3773171225625356E-2</v>
      </c>
      <c r="S85" s="122">
        <f t="shared" si="34"/>
        <v>4.0897506309539228E-2</v>
      </c>
      <c r="T85" s="122">
        <f t="shared" si="34"/>
        <v>3.2452184791620951E-2</v>
      </c>
      <c r="U85" s="122">
        <f t="shared" si="34"/>
        <v>5.9677868813987914E-2</v>
      </c>
      <c r="V85" s="122">
        <f t="shared" si="34"/>
        <v>3.2154039673358142E-2</v>
      </c>
      <c r="W85" s="122">
        <f t="shared" si="34"/>
        <v>7.4745284264719963E-2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2.9255487300158853E-2</v>
      </c>
      <c r="D86" s="98">
        <v>3.2960647131152744E-2</v>
      </c>
      <c r="E86" s="98">
        <v>4.5483391318169669E-2</v>
      </c>
      <c r="F86" s="98">
        <v>3.2317148197079856E-2</v>
      </c>
      <c r="G86" s="98">
        <v>8.9900232013017056E-2</v>
      </c>
      <c r="H86" s="98">
        <v>0.10758792536703023</v>
      </c>
      <c r="I86" s="98">
        <v>0.18094650408801061</v>
      </c>
      <c r="J86" s="98">
        <v>0.10160522679890439</v>
      </c>
      <c r="K86" s="98">
        <v>9.4466814309298819E-2</v>
      </c>
      <c r="L86" s="98">
        <v>0.14589643004873412</v>
      </c>
      <c r="M86" s="98">
        <v>0.13141247126591726</v>
      </c>
      <c r="N86" s="98">
        <v>0.18959805025462889</v>
      </c>
      <c r="O86" s="98">
        <v>0.1043619074465502</v>
      </c>
      <c r="P86" s="98">
        <v>1.055659888859074E-2</v>
      </c>
      <c r="Q86" s="98">
        <v>5.1560393431811201E-2</v>
      </c>
      <c r="R86" s="98">
        <v>3.3773171225625356E-2</v>
      </c>
      <c r="S86" s="98">
        <v>4.0897506309539228E-2</v>
      </c>
      <c r="T86" s="98">
        <v>3.2452184791620951E-2</v>
      </c>
      <c r="U86" s="98">
        <v>5.9677868813987914E-2</v>
      </c>
      <c r="V86" s="98">
        <v>3.2154039673358142E-2</v>
      </c>
      <c r="W86" s="98">
        <v>7.4745284264719963E-2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1.7072899842907212</v>
      </c>
      <c r="D87" s="122">
        <v>1.753539804936558</v>
      </c>
      <c r="E87" s="122">
        <v>1.438926422489065</v>
      </c>
      <c r="F87" s="122">
        <v>1.8998436063975455</v>
      </c>
      <c r="G87" s="122">
        <v>3.4228954430706477</v>
      </c>
      <c r="H87" s="122">
        <v>5.3294347463962657</v>
      </c>
      <c r="I87" s="122">
        <v>4.2151243969209551</v>
      </c>
      <c r="J87" s="122">
        <v>2.5422628560444771</v>
      </c>
      <c r="K87" s="122">
        <v>4.2401115408808323</v>
      </c>
      <c r="L87" s="122">
        <v>4.5442605808523044</v>
      </c>
      <c r="M87" s="122">
        <v>2.9862783509689148</v>
      </c>
      <c r="N87" s="122">
        <v>3.8702710763457442</v>
      </c>
      <c r="O87" s="122">
        <v>2.7615650281260402</v>
      </c>
      <c r="P87" s="122">
        <v>1.7134820464717648</v>
      </c>
      <c r="Q87" s="122">
        <v>2.3678116787282137</v>
      </c>
      <c r="R87" s="122">
        <v>1.8337818580460836</v>
      </c>
      <c r="S87" s="122">
        <v>1.0110821217625618</v>
      </c>
      <c r="T87" s="122">
        <v>1.2239958329617706</v>
      </c>
      <c r="U87" s="122">
        <v>2.1690596967473792</v>
      </c>
      <c r="V87" s="122">
        <v>1.5765245536637846</v>
      </c>
      <c r="W87" s="122">
        <v>1.8750722237531154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0.41395061008176132</v>
      </c>
      <c r="D88" s="98">
        <v>0.53307935177940813</v>
      </c>
      <c r="E88" s="98">
        <v>0.52202746946315337</v>
      </c>
      <c r="F88" s="98">
        <v>0.44692383180158124</v>
      </c>
      <c r="G88" s="98">
        <v>1.4075522575348944</v>
      </c>
      <c r="H88" s="98">
        <v>1.4697450662926554</v>
      </c>
      <c r="I88" s="98">
        <v>2.3114396799407659</v>
      </c>
      <c r="J88" s="98">
        <v>1.6077635299311179</v>
      </c>
      <c r="K88" s="98">
        <v>1.8441629405461428</v>
      </c>
      <c r="L88" s="98">
        <v>1.8247563186344224</v>
      </c>
      <c r="M88" s="98">
        <v>1.5922986987975392</v>
      </c>
      <c r="N88" s="98">
        <v>1.5748442470620763</v>
      </c>
      <c r="O88" s="98">
        <v>1.0149835768597144</v>
      </c>
      <c r="P88" s="98">
        <v>0.27139464793112578</v>
      </c>
      <c r="Q88" s="98">
        <v>0.42699699783476691</v>
      </c>
      <c r="R88" s="98">
        <v>0.40413760000726467</v>
      </c>
      <c r="S88" s="98">
        <v>0.25929366875721593</v>
      </c>
      <c r="T88" s="98">
        <v>0.29182728446487877</v>
      </c>
      <c r="U88" s="98">
        <v>0.4842902701986081</v>
      </c>
      <c r="V88" s="98">
        <v>0.43990634435991455</v>
      </c>
      <c r="W88" s="98">
        <v>0.89020319906199741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2.4101478947172596E-3</v>
      </c>
      <c r="D89" s="98">
        <v>0</v>
      </c>
      <c r="E89" s="98">
        <v>0</v>
      </c>
      <c r="F89" s="98">
        <v>3.6740291877388528E-4</v>
      </c>
      <c r="G89" s="98">
        <v>5.3510088749903007E-3</v>
      </c>
      <c r="H89" s="98">
        <v>1.2521222846755547E-3</v>
      </c>
      <c r="I89" s="98">
        <v>9.737096219815191E-3</v>
      </c>
      <c r="J89" s="98">
        <v>6.8738671365305625E-4</v>
      </c>
      <c r="K89" s="98">
        <v>1.1544134581999961E-2</v>
      </c>
      <c r="L89" s="98">
        <v>6.4155178452814819E-3</v>
      </c>
      <c r="M89" s="98">
        <v>7.2483499147803837E-3</v>
      </c>
      <c r="N89" s="98">
        <v>8.3336286189789124E-3</v>
      </c>
      <c r="O89" s="98">
        <v>4.2564552212384765E-3</v>
      </c>
      <c r="P89" s="98">
        <v>0</v>
      </c>
      <c r="Q89" s="98">
        <v>4.6098649856812931E-4</v>
      </c>
      <c r="R89" s="98">
        <v>1.5272201325729506E-3</v>
      </c>
      <c r="S89" s="98">
        <v>2.9817452547376531E-4</v>
      </c>
      <c r="T89" s="98">
        <v>7.1613467028752698E-4</v>
      </c>
      <c r="U89" s="98">
        <v>8.2141605292373923E-4</v>
      </c>
      <c r="V89" s="98">
        <v>1.4132848513653774E-3</v>
      </c>
      <c r="W89" s="98">
        <v>4.1487535772949677E-3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1.0760129899037114E-3</v>
      </c>
      <c r="D90" s="101">
        <v>0</v>
      </c>
      <c r="E90" s="101">
        <v>0</v>
      </c>
      <c r="F90" s="101">
        <v>2.1600423314255274E-4</v>
      </c>
      <c r="G90" s="101">
        <v>2.7997256326732158E-3</v>
      </c>
      <c r="H90" s="101">
        <v>6.6273393019053331E-4</v>
      </c>
      <c r="I90" s="101">
        <v>4.3452485909110366E-3</v>
      </c>
      <c r="J90" s="101">
        <v>3.0711740326124707E-4</v>
      </c>
      <c r="K90" s="101">
        <v>4.9730687458332534E-3</v>
      </c>
      <c r="L90" s="101">
        <v>2.6549314221732665E-3</v>
      </c>
      <c r="M90" s="101">
        <v>3.0377362646346103E-3</v>
      </c>
      <c r="N90" s="101">
        <v>3.4158058962507325E-3</v>
      </c>
      <c r="O90" s="101">
        <v>1.7288717600010357E-3</v>
      </c>
      <c r="P90" s="101">
        <v>0</v>
      </c>
      <c r="Q90" s="101">
        <v>1.8996712973896399E-4</v>
      </c>
      <c r="R90" s="101">
        <v>6.1243831991932419E-4</v>
      </c>
      <c r="S90" s="101">
        <v>1.1855619007697274E-4</v>
      </c>
      <c r="T90" s="101">
        <v>2.8435137801211989E-4</v>
      </c>
      <c r="U90" s="101">
        <v>3.0536357476920511E-4</v>
      </c>
      <c r="V90" s="101">
        <v>5.2220828715995123E-4</v>
      </c>
      <c r="W90" s="101">
        <v>1.5941509719830328E-3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1.3341349048135481E-3</v>
      </c>
      <c r="D91" s="104">
        <v>0</v>
      </c>
      <c r="E91" s="104">
        <v>0</v>
      </c>
      <c r="F91" s="104">
        <v>1.5139868563133254E-4</v>
      </c>
      <c r="G91" s="104">
        <v>2.5512832423170849E-3</v>
      </c>
      <c r="H91" s="104">
        <v>5.8938835448502135E-4</v>
      </c>
      <c r="I91" s="104">
        <v>5.3918476289041535E-3</v>
      </c>
      <c r="J91" s="104">
        <v>3.8026931039180913E-4</v>
      </c>
      <c r="K91" s="104">
        <v>6.571065836166708E-3</v>
      </c>
      <c r="L91" s="104">
        <v>3.7605864231082154E-3</v>
      </c>
      <c r="M91" s="104">
        <v>4.2106136501457734E-3</v>
      </c>
      <c r="N91" s="104">
        <v>4.9178227227281799E-3</v>
      </c>
      <c r="O91" s="104">
        <v>2.5275834612374405E-3</v>
      </c>
      <c r="P91" s="104">
        <v>0</v>
      </c>
      <c r="Q91" s="104">
        <v>2.7101936882916529E-4</v>
      </c>
      <c r="R91" s="104">
        <v>9.1478181265362629E-4</v>
      </c>
      <c r="S91" s="104">
        <v>1.7961833539679257E-4</v>
      </c>
      <c r="T91" s="104">
        <v>4.3178329227540709E-4</v>
      </c>
      <c r="U91" s="104">
        <v>5.1605247815453411E-4</v>
      </c>
      <c r="V91" s="104">
        <v>8.9107656420542617E-4</v>
      </c>
      <c r="W91" s="104">
        <v>2.5546026053119351E-3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0.20171314453599498</v>
      </c>
      <c r="D92" s="101">
        <v>0.1948141408214944</v>
      </c>
      <c r="E92" s="101">
        <v>8.9491842293453999E-2</v>
      </c>
      <c r="F92" s="101">
        <v>0.10234971262778672</v>
      </c>
      <c r="G92" s="101">
        <v>0.18937845473429332</v>
      </c>
      <c r="H92" s="101">
        <v>0.22349579734247771</v>
      </c>
      <c r="I92" s="101">
        <v>0.15825417857852053</v>
      </c>
      <c r="J92" s="101">
        <v>9.0583337683183399E-2</v>
      </c>
      <c r="K92" s="101">
        <v>0.19310426520736579</v>
      </c>
      <c r="L92" s="101">
        <v>0.17572116657898362</v>
      </c>
      <c r="M92" s="101">
        <v>9.8326638187544446E-2</v>
      </c>
      <c r="N92" s="101">
        <v>9.4142591814700943E-2</v>
      </c>
      <c r="O92" s="101">
        <v>6.3483388594367751E-2</v>
      </c>
      <c r="P92" s="101">
        <v>5.8173509911946308E-2</v>
      </c>
      <c r="Q92" s="101">
        <v>0.15014269201143812</v>
      </c>
      <c r="R92" s="101">
        <v>0.10933113465065246</v>
      </c>
      <c r="S92" s="101">
        <v>4.7845726208571734E-2</v>
      </c>
      <c r="T92" s="101">
        <v>4.4983185186082186E-2</v>
      </c>
      <c r="U92" s="101">
        <v>5.7310439226490519E-2</v>
      </c>
      <c r="V92" s="101">
        <v>2.0753073952645921E-2</v>
      </c>
      <c r="W92" s="101">
        <v>5.2125589350417854E-2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2.9634179688308674E-4</v>
      </c>
      <c r="D93" s="104">
        <v>9.7306606421422896E-4</v>
      </c>
      <c r="E93" s="104">
        <v>0</v>
      </c>
      <c r="F93" s="104">
        <v>0</v>
      </c>
      <c r="G93" s="104">
        <v>8.0692234449154408E-4</v>
      </c>
      <c r="H93" s="104">
        <v>0</v>
      </c>
      <c r="I93" s="104">
        <v>5.2995260731580473E-4</v>
      </c>
      <c r="J93" s="104">
        <v>1.961078050652001E-4</v>
      </c>
      <c r="K93" s="104">
        <v>1.0764338325767462E-3</v>
      </c>
      <c r="L93" s="104">
        <v>6.8848214380088876E-4</v>
      </c>
      <c r="M93" s="104">
        <v>8.4176787798798157E-4</v>
      </c>
      <c r="N93" s="104">
        <v>3.7029610485568034E-4</v>
      </c>
      <c r="O93" s="104">
        <v>0</v>
      </c>
      <c r="P93" s="104">
        <v>0</v>
      </c>
      <c r="Q93" s="104">
        <v>1.0851731970755434E-3</v>
      </c>
      <c r="R93" s="104">
        <v>4.7190558532973835E-4</v>
      </c>
      <c r="S93" s="104">
        <v>3.3935793176370491E-4</v>
      </c>
      <c r="T93" s="104">
        <v>3.1924970236004498E-4</v>
      </c>
      <c r="U93" s="104">
        <v>4.9791079453893048E-4</v>
      </c>
      <c r="V93" s="104">
        <v>0</v>
      </c>
      <c r="W93" s="104">
        <v>1.5386023563702131E-4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1.33864823157074E-4</v>
      </c>
      <c r="D94" s="98">
        <v>4.8377926248802138E-4</v>
      </c>
      <c r="E94" s="98">
        <v>0</v>
      </c>
      <c r="F94" s="98">
        <v>0</v>
      </c>
      <c r="G94" s="98">
        <v>4.4342428648750439E-4</v>
      </c>
      <c r="H94" s="98">
        <v>0</v>
      </c>
      <c r="I94" s="98">
        <v>2.5446909870950455E-4</v>
      </c>
      <c r="J94" s="98">
        <v>9.5177758150187284E-5</v>
      </c>
      <c r="K94" s="98">
        <v>5.0714759830489337E-4</v>
      </c>
      <c r="L94" s="98">
        <v>3.1437213607706801E-4</v>
      </c>
      <c r="M94" s="98">
        <v>3.9140980793590471E-4</v>
      </c>
      <c r="N94" s="98">
        <v>1.6764718387630645E-4</v>
      </c>
      <c r="O94" s="98">
        <v>0</v>
      </c>
      <c r="P94" s="98">
        <v>0</v>
      </c>
      <c r="Q94" s="98">
        <v>4.7157296610048235E-4</v>
      </c>
      <c r="R94" s="98">
        <v>1.9827596095246168E-4</v>
      </c>
      <c r="S94" s="98">
        <v>1.4109383689496816E-4</v>
      </c>
      <c r="T94" s="98">
        <v>1.3263937396912134E-4</v>
      </c>
      <c r="U94" s="98">
        <v>1.9509321092129147E-4</v>
      </c>
      <c r="V94" s="98">
        <v>0</v>
      </c>
      <c r="W94" s="98">
        <v>6.2641212739435848E-5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1.6247697372601274E-4</v>
      </c>
      <c r="D95" s="98">
        <v>4.8928680172620758E-4</v>
      </c>
      <c r="E95" s="98">
        <v>0</v>
      </c>
      <c r="F95" s="98">
        <v>0</v>
      </c>
      <c r="G95" s="98">
        <v>3.6349805800403974E-4</v>
      </c>
      <c r="H95" s="98">
        <v>0</v>
      </c>
      <c r="I95" s="98">
        <v>2.7548350860630017E-4</v>
      </c>
      <c r="J95" s="98">
        <v>1.0093004691501282E-4</v>
      </c>
      <c r="K95" s="98">
        <v>5.692862342718528E-4</v>
      </c>
      <c r="L95" s="98">
        <v>3.741100077238207E-4</v>
      </c>
      <c r="M95" s="98">
        <v>4.5035807005207692E-4</v>
      </c>
      <c r="N95" s="98">
        <v>2.0264892097937392E-4</v>
      </c>
      <c r="O95" s="98">
        <v>0</v>
      </c>
      <c r="P95" s="98">
        <v>0</v>
      </c>
      <c r="Q95" s="98">
        <v>6.1360023097506097E-4</v>
      </c>
      <c r="R95" s="98">
        <v>2.7362962437727667E-4</v>
      </c>
      <c r="S95" s="98">
        <v>1.9826409486873678E-4</v>
      </c>
      <c r="T95" s="98">
        <v>1.8661032839092367E-4</v>
      </c>
      <c r="U95" s="98">
        <v>3.0281758361763901E-4</v>
      </c>
      <c r="V95" s="98">
        <v>0</v>
      </c>
      <c r="W95" s="98">
        <v>9.1219022897585475E-5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0.85441895383566613</v>
      </c>
      <c r="D96" s="101">
        <v>0.81205832110313492</v>
      </c>
      <c r="E96" s="101">
        <v>0.64577690400330512</v>
      </c>
      <c r="F96" s="101">
        <v>1.0835491281392458</v>
      </c>
      <c r="G96" s="101">
        <v>1.4505521763925058</v>
      </c>
      <c r="H96" s="101">
        <v>3.0053617509982016</v>
      </c>
      <c r="I96" s="101">
        <v>1.3540519172697152</v>
      </c>
      <c r="J96" s="101">
        <v>0.67580442208550939</v>
      </c>
      <c r="K96" s="101">
        <v>1.3200986133725676</v>
      </c>
      <c r="L96" s="101">
        <v>1.8959495998203129</v>
      </c>
      <c r="M96" s="101">
        <v>0.85597572692215151</v>
      </c>
      <c r="N96" s="101">
        <v>1.4538077442652169</v>
      </c>
      <c r="O96" s="101">
        <v>1.2432596371942193</v>
      </c>
      <c r="P96" s="101">
        <v>0.99679559429841502</v>
      </c>
      <c r="Q96" s="101">
        <v>1.3761034223403923</v>
      </c>
      <c r="R96" s="101">
        <v>0.95774337222031036</v>
      </c>
      <c r="S96" s="101">
        <v>0.48386738215618585</v>
      </c>
      <c r="T96" s="101">
        <v>0.6276142468589393</v>
      </c>
      <c r="U96" s="101">
        <v>1.2360141231781554</v>
      </c>
      <c r="V96" s="101">
        <v>0.8212279210743797</v>
      </c>
      <c r="W96" s="101">
        <v>0.67386579214301856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0.23450078614569841</v>
      </c>
      <c r="D97" s="104">
        <v>0.21261492516830655</v>
      </c>
      <c r="E97" s="104">
        <v>0.1816302067291527</v>
      </c>
      <c r="F97" s="104">
        <v>0.26665353091015787</v>
      </c>
      <c r="G97" s="104">
        <v>0.36925462318947222</v>
      </c>
      <c r="H97" s="104">
        <v>0.62958000947825554</v>
      </c>
      <c r="I97" s="104">
        <v>0.3811115723048219</v>
      </c>
      <c r="J97" s="104">
        <v>0.16722807182594818</v>
      </c>
      <c r="K97" s="104">
        <v>0.87012515334017926</v>
      </c>
      <c r="L97" s="104">
        <v>0.64072949582950389</v>
      </c>
      <c r="M97" s="104">
        <v>0.43158716926891127</v>
      </c>
      <c r="N97" s="104">
        <v>0.73877256847991513</v>
      </c>
      <c r="O97" s="104">
        <v>0.43558197025650019</v>
      </c>
      <c r="P97" s="104">
        <v>0.38711829433027778</v>
      </c>
      <c r="Q97" s="104">
        <v>0.41302240684597247</v>
      </c>
      <c r="R97" s="104">
        <v>0.36057062544995355</v>
      </c>
      <c r="S97" s="104">
        <v>0.21943781218335096</v>
      </c>
      <c r="T97" s="104">
        <v>0.25853573207922265</v>
      </c>
      <c r="U97" s="104">
        <v>0.39012553729666238</v>
      </c>
      <c r="V97" s="104">
        <v>0.29322392942547898</v>
      </c>
      <c r="W97" s="104">
        <v>0.2545750293847498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9.9271076834983665E-2</v>
      </c>
      <c r="D98" s="98">
        <v>9.9328726511051069E-2</v>
      </c>
      <c r="E98" s="98">
        <v>0.10148777754080296</v>
      </c>
      <c r="F98" s="98">
        <v>0.15523959389402839</v>
      </c>
      <c r="G98" s="98">
        <v>0.19266729085537254</v>
      </c>
      <c r="H98" s="98">
        <v>0.33554400335287526</v>
      </c>
      <c r="I98" s="98">
        <v>0.17294332677567414</v>
      </c>
      <c r="J98" s="98">
        <v>7.6935355488374726E-2</v>
      </c>
      <c r="K98" s="98">
        <v>0.38974038856452164</v>
      </c>
      <c r="L98" s="98">
        <v>0.27832026730631093</v>
      </c>
      <c r="M98" s="98">
        <v>0.19111292326571935</v>
      </c>
      <c r="N98" s="98">
        <v>0.32101263678377973</v>
      </c>
      <c r="O98" s="98">
        <v>0.18732714416555332</v>
      </c>
      <c r="P98" s="98">
        <v>0.17167661128249642</v>
      </c>
      <c r="Q98" s="98">
        <v>0.17916761036401982</v>
      </c>
      <c r="R98" s="98">
        <v>0.15276679304497293</v>
      </c>
      <c r="S98" s="98">
        <v>9.2736122243449667E-2</v>
      </c>
      <c r="T98" s="98">
        <v>0.10971781070926898</v>
      </c>
      <c r="U98" s="98">
        <v>0.15606012742852157</v>
      </c>
      <c r="V98" s="98">
        <v>0.11705404509550008</v>
      </c>
      <c r="W98" s="98">
        <v>0.10564852280515372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0.13522970931071474</v>
      </c>
      <c r="D99" s="98">
        <v>0.11328619865725546</v>
      </c>
      <c r="E99" s="98">
        <v>8.0142429188349726E-2</v>
      </c>
      <c r="F99" s="98">
        <v>0.11141393701612949</v>
      </c>
      <c r="G99" s="98">
        <v>0.17658733233409965</v>
      </c>
      <c r="H99" s="98">
        <v>0.29403600612538022</v>
      </c>
      <c r="I99" s="98">
        <v>0.20816824552914776</v>
      </c>
      <c r="J99" s="98">
        <v>9.0292716337573437E-2</v>
      </c>
      <c r="K99" s="98">
        <v>0.48038476477565761</v>
      </c>
      <c r="L99" s="98">
        <v>0.36240922852319296</v>
      </c>
      <c r="M99" s="98">
        <v>0.24047424600319195</v>
      </c>
      <c r="N99" s="98">
        <v>0.4177599316961354</v>
      </c>
      <c r="O99" s="98">
        <v>0.24825482609094687</v>
      </c>
      <c r="P99" s="98">
        <v>0.21544168304778136</v>
      </c>
      <c r="Q99" s="98">
        <v>0.23385479648195265</v>
      </c>
      <c r="R99" s="98">
        <v>0.20780383240498065</v>
      </c>
      <c r="S99" s="98">
        <v>0.1267016899399013</v>
      </c>
      <c r="T99" s="98">
        <v>0.14881792136995364</v>
      </c>
      <c r="U99" s="98">
        <v>0.23406540986814081</v>
      </c>
      <c r="V99" s="98">
        <v>0.1761698843299789</v>
      </c>
      <c r="W99" s="98">
        <v>0.14892650657959608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0.65803351929208609</v>
      </c>
      <c r="D100" s="122">
        <v>0.63587641783283644</v>
      </c>
      <c r="E100" s="122">
        <v>0.57309146901240238</v>
      </c>
      <c r="F100" s="122">
        <v>0.67337613389724171</v>
      </c>
      <c r="G100" s="122">
        <v>1.3312567291554189</v>
      </c>
      <c r="H100" s="122">
        <v>1.8206683838426159</v>
      </c>
      <c r="I100" s="122">
        <v>1.4899151598605584</v>
      </c>
      <c r="J100" s="122">
        <v>0.91150898568884475</v>
      </c>
      <c r="K100" s="122">
        <v>1.2936477327245275</v>
      </c>
      <c r="L100" s="122">
        <v>1.2448739490166605</v>
      </c>
      <c r="M100" s="122">
        <v>0.81347341491136815</v>
      </c>
      <c r="N100" s="122">
        <v>1.0544620630311405</v>
      </c>
      <c r="O100" s="122">
        <v>0.76181361623244315</v>
      </c>
      <c r="P100" s="122">
        <v>0.49165083193318182</v>
      </c>
      <c r="Q100" s="122">
        <v>0.67916087873938569</v>
      </c>
      <c r="R100" s="122">
        <v>0.55283294549044226</v>
      </c>
      <c r="S100" s="122">
        <v>0.31336338199704805</v>
      </c>
      <c r="T100" s="122">
        <v>0.37764629026895291</v>
      </c>
      <c r="U100" s="122">
        <v>0.67569437783664676</v>
      </c>
      <c r="V100" s="122">
        <v>0.6885019794377838</v>
      </c>
      <c r="W100" s="122">
        <v>0.76885292188766252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3.4665677751407747E-2</v>
      </c>
      <c r="D101" s="98">
        <v>5.2461965759634438E-2</v>
      </c>
      <c r="E101" s="98">
        <v>6.3911084982871236E-2</v>
      </c>
      <c r="F101" s="98">
        <v>6.1722654757838585E-2</v>
      </c>
      <c r="G101" s="98">
        <v>0.1651312026375811</v>
      </c>
      <c r="H101" s="98">
        <v>0.22392089930954037</v>
      </c>
      <c r="I101" s="98">
        <v>0.23304338098187991</v>
      </c>
      <c r="J101" s="98">
        <v>0.22074393031910247</v>
      </c>
      <c r="K101" s="98">
        <v>0.18610986674719276</v>
      </c>
      <c r="L101" s="98">
        <v>0.16093320099158462</v>
      </c>
      <c r="M101" s="98">
        <v>0.10117791669404834</v>
      </c>
      <c r="N101" s="98">
        <v>0.11718316983007264</v>
      </c>
      <c r="O101" s="98">
        <v>8.3599174886872685E-2</v>
      </c>
      <c r="P101" s="98">
        <v>3.8360168183589581E-2</v>
      </c>
      <c r="Q101" s="98">
        <v>5.4725505829144379E-2</v>
      </c>
      <c r="R101" s="98">
        <v>6.0978479211896627E-2</v>
      </c>
      <c r="S101" s="98">
        <v>3.7036784407536702E-2</v>
      </c>
      <c r="T101" s="98">
        <v>4.4489669286388728E-2</v>
      </c>
      <c r="U101" s="98">
        <v>7.4175404221170832E-2</v>
      </c>
      <c r="V101" s="98">
        <v>9.8949739259864403E-2</v>
      </c>
      <c r="W101" s="98">
        <v>0.10873179713304021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0.27614634523899806</v>
      </c>
      <c r="D102" s="98">
        <v>0.30070853694684313</v>
      </c>
      <c r="E102" s="98">
        <v>0.15808026837003741</v>
      </c>
      <c r="F102" s="98">
        <v>0.19984050514630794</v>
      </c>
      <c r="G102" s="98">
        <v>0.57086329948602199</v>
      </c>
      <c r="H102" s="98">
        <v>0.64869322226675818</v>
      </c>
      <c r="I102" s="98">
        <v>0.57322872150905801</v>
      </c>
      <c r="J102" s="98">
        <v>0.28781848791484105</v>
      </c>
      <c r="K102" s="98">
        <v>0.70444869750834382</v>
      </c>
      <c r="L102" s="98">
        <v>0.53300959302343121</v>
      </c>
      <c r="M102" s="98">
        <v>0.31244558559753832</v>
      </c>
      <c r="N102" s="98">
        <v>0.33070296059630744</v>
      </c>
      <c r="O102" s="98">
        <v>0.24979358854548589</v>
      </c>
      <c r="P102" s="98">
        <v>0.16449029440600954</v>
      </c>
      <c r="Q102" s="98">
        <v>0.22200860526634511</v>
      </c>
      <c r="R102" s="98">
        <v>0.19683171009246203</v>
      </c>
      <c r="S102" s="98">
        <v>0.1212611544958479</v>
      </c>
      <c r="T102" s="98">
        <v>0.12452469480246862</v>
      </c>
      <c r="U102" s="98">
        <v>0.19414890229134585</v>
      </c>
      <c r="V102" s="98">
        <v>0.21792514825038845</v>
      </c>
      <c r="W102" s="98">
        <v>0.2289896507734194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0.34722149630168037</v>
      </c>
      <c r="D103" s="33">
        <v>0.2827059151263589</v>
      </c>
      <c r="E103" s="33">
        <v>0.35110011565949373</v>
      </c>
      <c r="F103" s="33">
        <v>0.41181297399309513</v>
      </c>
      <c r="G103" s="33">
        <v>0.59526222703181575</v>
      </c>
      <c r="H103" s="33">
        <v>0.94805426226631728</v>
      </c>
      <c r="I103" s="33">
        <v>0.68364305736962061</v>
      </c>
      <c r="J103" s="33">
        <v>0.40294656745490121</v>
      </c>
      <c r="K103" s="33">
        <v>0.40308916846899095</v>
      </c>
      <c r="L103" s="33">
        <v>0.55093115500164469</v>
      </c>
      <c r="M103" s="33">
        <v>0.39984991261978148</v>
      </c>
      <c r="N103" s="33">
        <v>0.6065759326047605</v>
      </c>
      <c r="O103" s="33">
        <v>0.42842085280008457</v>
      </c>
      <c r="P103" s="33">
        <v>0.28880036934358266</v>
      </c>
      <c r="Q103" s="33">
        <v>0.40242676764389623</v>
      </c>
      <c r="R103" s="33">
        <v>0.29502275618608359</v>
      </c>
      <c r="S103" s="33">
        <v>0.15506544309366341</v>
      </c>
      <c r="T103" s="33">
        <v>0.2086319261800956</v>
      </c>
      <c r="U103" s="33">
        <v>0.40737007132413006</v>
      </c>
      <c r="V103" s="33">
        <v>0.37162709192753096</v>
      </c>
      <c r="W103" s="33">
        <v>0.43113147398120288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3.538482692636836</v>
      </c>
      <c r="D124" s="117">
        <f t="shared" si="42"/>
        <v>2.4646229889289519</v>
      </c>
      <c r="E124" s="117">
        <f t="shared" si="42"/>
        <v>2.6764166895133044</v>
      </c>
      <c r="F124" s="117">
        <f t="shared" si="42"/>
        <v>4.0582672230752301</v>
      </c>
      <c r="G124" s="117">
        <f t="shared" si="42"/>
        <v>3.2452111525455223</v>
      </c>
      <c r="H124" s="117">
        <f t="shared" si="42"/>
        <v>4.3562412784046005</v>
      </c>
      <c r="I124" s="117">
        <f t="shared" si="42"/>
        <v>2.7352540687784477</v>
      </c>
      <c r="J124" s="117">
        <f t="shared" si="42"/>
        <v>4.1010122214727165</v>
      </c>
      <c r="K124" s="117">
        <f t="shared" si="42"/>
        <v>4.3079221612538392</v>
      </c>
      <c r="L124" s="117">
        <f t="shared" si="42"/>
        <v>4.4967099691250283</v>
      </c>
      <c r="M124" s="117">
        <f t="shared" si="42"/>
        <v>1.9793486985747772</v>
      </c>
      <c r="N124" s="117">
        <f t="shared" si="42"/>
        <v>2.1229798129262312</v>
      </c>
      <c r="O124" s="117">
        <f t="shared" si="42"/>
        <v>1.8574190267381137</v>
      </c>
      <c r="P124" s="117">
        <f t="shared" si="42"/>
        <v>0.98357494604155105</v>
      </c>
      <c r="Q124" s="117">
        <f t="shared" si="42"/>
        <v>2.4770824912610991</v>
      </c>
      <c r="R124" s="117">
        <f t="shared" ref="R124:V124" si="43">R125+R128+R130+R139</f>
        <v>3.0230846683978605</v>
      </c>
      <c r="S124" s="117">
        <f t="shared" si="43"/>
        <v>2.0309781462866483</v>
      </c>
      <c r="T124" s="117">
        <f t="shared" si="43"/>
        <v>1.7476096105369487</v>
      </c>
      <c r="U124" s="117">
        <f t="shared" si="43"/>
        <v>1.9119047156889151</v>
      </c>
      <c r="V124" s="117">
        <f t="shared" si="43"/>
        <v>1.4526171007900941</v>
      </c>
      <c r="W124" s="117">
        <f t="shared" ref="W124" si="44">W125+W128+W130+W139</f>
        <v>1.3741426847874749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2.8646984097052655</v>
      </c>
      <c r="D125" s="122">
        <f t="shared" si="45"/>
        <v>1.9434043918802359</v>
      </c>
      <c r="E125" s="122">
        <f t="shared" si="45"/>
        <v>2.0787607293645958</v>
      </c>
      <c r="F125" s="122">
        <f t="shared" si="45"/>
        <v>3.1777908157506669</v>
      </c>
      <c r="G125" s="122">
        <f t="shared" si="45"/>
        <v>2.5801508342451771</v>
      </c>
      <c r="H125" s="122">
        <f t="shared" si="45"/>
        <v>3.3168010680778885</v>
      </c>
      <c r="I125" s="122">
        <f t="shared" si="45"/>
        <v>2.1045065136649628</v>
      </c>
      <c r="J125" s="122">
        <f t="shared" si="45"/>
        <v>3.1608756936181353</v>
      </c>
      <c r="K125" s="122">
        <f t="shared" si="45"/>
        <v>3.2915430084301427</v>
      </c>
      <c r="L125" s="122">
        <f t="shared" si="45"/>
        <v>3.4955889086444913</v>
      </c>
      <c r="M125" s="122">
        <f t="shared" si="45"/>
        <v>1.519867194056276</v>
      </c>
      <c r="N125" s="122">
        <f t="shared" si="45"/>
        <v>1.611818450160871</v>
      </c>
      <c r="O125" s="122">
        <f t="shared" si="45"/>
        <v>1.3886070200593814</v>
      </c>
      <c r="P125" s="122">
        <f t="shared" si="45"/>
        <v>0.67385860898853278</v>
      </c>
      <c r="Q125" s="122">
        <f t="shared" si="45"/>
        <v>1.7653571813882063</v>
      </c>
      <c r="R125" s="122">
        <f t="shared" ref="R125:V125" si="46">SUM(R126:R127)</f>
        <v>2.21338318555877</v>
      </c>
      <c r="S125" s="122">
        <f t="shared" si="46"/>
        <v>1.471261270090265</v>
      </c>
      <c r="T125" s="122">
        <f t="shared" si="46"/>
        <v>1.2519126770824713</v>
      </c>
      <c r="U125" s="122">
        <f t="shared" si="46"/>
        <v>1.3369071445425273</v>
      </c>
      <c r="V125" s="122">
        <f t="shared" si="46"/>
        <v>1.019528523309831</v>
      </c>
      <c r="W125" s="122">
        <f t="shared" ref="W125" si="47">SUM(W126:W127)</f>
        <v>0.96223495830228345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2.8536199511503737</v>
      </c>
      <c r="D126" s="98">
        <v>1.9359664734291457</v>
      </c>
      <c r="E126" s="98">
        <v>2.0708359839896429</v>
      </c>
      <c r="F126" s="98">
        <v>3.1657709817988611</v>
      </c>
      <c r="G126" s="98">
        <v>2.5707361418596708</v>
      </c>
      <c r="H126" s="98">
        <v>3.3047562200679588</v>
      </c>
      <c r="I126" s="98">
        <v>2.0971006215151933</v>
      </c>
      <c r="J126" s="98">
        <v>3.1497085796323914</v>
      </c>
      <c r="K126" s="98">
        <v>3.2799872996871402</v>
      </c>
      <c r="L126" s="98">
        <v>3.4834325356620752</v>
      </c>
      <c r="M126" s="98">
        <v>1.5146253520317519</v>
      </c>
      <c r="N126" s="98">
        <v>1.6063068453882752</v>
      </c>
      <c r="O126" s="98">
        <v>1.3838744821155815</v>
      </c>
      <c r="P126" s="98">
        <v>0.67157619776231603</v>
      </c>
      <c r="Q126" s="98">
        <v>1.7593510188593713</v>
      </c>
      <c r="R126" s="98">
        <v>2.2058560108957681</v>
      </c>
      <c r="S126" s="98">
        <v>1.4662671887512038</v>
      </c>
      <c r="T126" s="98">
        <v>1.2476826082730601</v>
      </c>
      <c r="U126" s="98">
        <v>1.3324043003907626</v>
      </c>
      <c r="V126" s="98">
        <v>1.0160927111521725</v>
      </c>
      <c r="W126" s="98">
        <v>0.95897184378433464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1.1078458554891785E-2</v>
      </c>
      <c r="D127" s="98">
        <v>7.4379184510901678E-3</v>
      </c>
      <c r="E127" s="98">
        <v>7.9247453749527151E-3</v>
      </c>
      <c r="F127" s="98">
        <v>1.2019833951805904E-2</v>
      </c>
      <c r="G127" s="98">
        <v>9.4146923855063687E-3</v>
      </c>
      <c r="H127" s="98">
        <v>1.2044848009929662E-2</v>
      </c>
      <c r="I127" s="98">
        <v>7.4058921497695499E-3</v>
      </c>
      <c r="J127" s="98">
        <v>1.1167113985744022E-2</v>
      </c>
      <c r="K127" s="98">
        <v>1.1555708743002298E-2</v>
      </c>
      <c r="L127" s="98">
        <v>1.2156372982415977E-2</v>
      </c>
      <c r="M127" s="98">
        <v>5.2418420245240564E-3</v>
      </c>
      <c r="N127" s="98">
        <v>5.5116047725957832E-3</v>
      </c>
      <c r="O127" s="98">
        <v>4.7325379437998067E-3</v>
      </c>
      <c r="P127" s="98">
        <v>2.2824112262167517E-3</v>
      </c>
      <c r="Q127" s="98">
        <v>6.0061625288349765E-3</v>
      </c>
      <c r="R127" s="98">
        <v>7.5271746630018975E-3</v>
      </c>
      <c r="S127" s="98">
        <v>4.994081339061214E-3</v>
      </c>
      <c r="T127" s="98">
        <v>4.2300688094112065E-3</v>
      </c>
      <c r="U127" s="98">
        <v>4.5028441517646961E-3</v>
      </c>
      <c r="V127" s="98">
        <v>3.4358121576584877E-3</v>
      </c>
      <c r="W127" s="98">
        <v>3.2631145179487691E-3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9.1537820088106545E-3</v>
      </c>
      <c r="D128" s="122">
        <f t="shared" si="48"/>
        <v>7.7119462838915074E-3</v>
      </c>
      <c r="E128" s="122">
        <f t="shared" si="48"/>
        <v>1.4200696836894603E-2</v>
      </c>
      <c r="F128" s="122">
        <f t="shared" si="48"/>
        <v>1.1553799096365336E-2</v>
      </c>
      <c r="G128" s="122">
        <f t="shared" si="48"/>
        <v>1.3352528791049019E-2</v>
      </c>
      <c r="H128" s="122">
        <f t="shared" si="48"/>
        <v>1.6031313382504502E-2</v>
      </c>
      <c r="I128" s="122">
        <f t="shared" si="48"/>
        <v>2.1814750347244144E-2</v>
      </c>
      <c r="J128" s="122">
        <f t="shared" si="48"/>
        <v>2.9366039900590443E-2</v>
      </c>
      <c r="K128" s="122">
        <f t="shared" si="48"/>
        <v>1.8278175091780421E-2</v>
      </c>
      <c r="L128" s="122">
        <f t="shared" si="48"/>
        <v>2.5981138795734902E-2</v>
      </c>
      <c r="M128" s="122">
        <f t="shared" si="48"/>
        <v>1.6928187158770848E-2</v>
      </c>
      <c r="N128" s="122">
        <f t="shared" si="48"/>
        <v>2.1572470951854109E-2</v>
      </c>
      <c r="O128" s="122">
        <f t="shared" si="48"/>
        <v>1.4922962144345719E-2</v>
      </c>
      <c r="P128" s="122">
        <f t="shared" si="48"/>
        <v>1.573229639984365E-3</v>
      </c>
      <c r="Q128" s="122">
        <f t="shared" si="48"/>
        <v>1.2537175195609894E-2</v>
      </c>
      <c r="R128" s="122">
        <f t="shared" si="48"/>
        <v>1.1842284659627092E-2</v>
      </c>
      <c r="S128" s="122">
        <f t="shared" si="48"/>
        <v>1.8082652215022327E-2</v>
      </c>
      <c r="T128" s="122">
        <f t="shared" si="48"/>
        <v>1.0824896591379805E-2</v>
      </c>
      <c r="U128" s="122">
        <f t="shared" si="48"/>
        <v>1.2585503483152965E-2</v>
      </c>
      <c r="V128" s="122">
        <f t="shared" si="48"/>
        <v>6.4783554979594054E-3</v>
      </c>
      <c r="W128" s="122">
        <f t="shared" si="48"/>
        <v>1.20655444562993E-2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9.1537820088106545E-3</v>
      </c>
      <c r="D129" s="98">
        <v>7.7119462838915074E-3</v>
      </c>
      <c r="E129" s="98">
        <v>1.4200696836894603E-2</v>
      </c>
      <c r="F129" s="98">
        <v>1.1553799096365336E-2</v>
      </c>
      <c r="G129" s="98">
        <v>1.3352528791049019E-2</v>
      </c>
      <c r="H129" s="98">
        <v>1.6031313382504502E-2</v>
      </c>
      <c r="I129" s="98">
        <v>2.1814750347244144E-2</v>
      </c>
      <c r="J129" s="98">
        <v>2.9366039900590443E-2</v>
      </c>
      <c r="K129" s="98">
        <v>1.8278175091780421E-2</v>
      </c>
      <c r="L129" s="98">
        <v>2.5981138795734902E-2</v>
      </c>
      <c r="M129" s="98">
        <v>1.6928187158770848E-2</v>
      </c>
      <c r="N129" s="98">
        <v>2.1572470951854109E-2</v>
      </c>
      <c r="O129" s="98">
        <v>1.4922962144345719E-2</v>
      </c>
      <c r="P129" s="98">
        <v>1.573229639984365E-3</v>
      </c>
      <c r="Q129" s="98">
        <v>1.2537175195609894E-2</v>
      </c>
      <c r="R129" s="98">
        <v>1.1842284659627092E-2</v>
      </c>
      <c r="S129" s="98">
        <v>1.8082652215022327E-2</v>
      </c>
      <c r="T129" s="98">
        <v>1.0824896591379805E-2</v>
      </c>
      <c r="U129" s="98">
        <v>1.2585503483152965E-2</v>
      </c>
      <c r="V129" s="98">
        <v>6.4783554979594054E-3</v>
      </c>
      <c r="W129" s="98">
        <v>1.20655444562993E-2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0.46259549181689213</v>
      </c>
      <c r="D130" s="122">
        <v>0.36687370878906955</v>
      </c>
      <c r="E130" s="122">
        <v>0.40762000117524028</v>
      </c>
      <c r="F130" s="122">
        <v>0.63181477213339909</v>
      </c>
      <c r="G130" s="122">
        <v>0.45906200430234839</v>
      </c>
      <c r="H130" s="122">
        <v>0.75741027742070688</v>
      </c>
      <c r="I130" s="122">
        <v>0.43627339256050801</v>
      </c>
      <c r="J130" s="122">
        <v>0.65937856524861693</v>
      </c>
      <c r="K130" s="122">
        <v>0.75317782465818395</v>
      </c>
      <c r="L130" s="122">
        <v>0.75931086872329212</v>
      </c>
      <c r="M130" s="122">
        <v>0.34026710760883372</v>
      </c>
      <c r="N130" s="122">
        <v>0.37259212078992354</v>
      </c>
      <c r="O130" s="122">
        <v>0.34762603828377336</v>
      </c>
      <c r="P130" s="122">
        <v>0.23616929431214728</v>
      </c>
      <c r="Q130" s="122">
        <v>0.53714427485294114</v>
      </c>
      <c r="R130" s="122">
        <v>0.60901813407708483</v>
      </c>
      <c r="S130" s="122">
        <v>0.40677255197914719</v>
      </c>
      <c r="T130" s="122">
        <v>0.36231795338387462</v>
      </c>
      <c r="U130" s="122">
        <v>0.42389800134649624</v>
      </c>
      <c r="V130" s="122">
        <v>0.29324474909828446</v>
      </c>
      <c r="W130" s="122">
        <v>0.28021049201568077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0.19955692682581985</v>
      </c>
      <c r="D131" s="98">
        <v>0.12647983388862225</v>
      </c>
      <c r="E131" s="98">
        <v>0.13464342958899517</v>
      </c>
      <c r="F131" s="98">
        <v>0.27323049564363117</v>
      </c>
      <c r="G131" s="98">
        <v>0.15400559081061929</v>
      </c>
      <c r="H131" s="98">
        <v>0.23670742748939683</v>
      </c>
      <c r="I131" s="98">
        <v>0.22671851596209067</v>
      </c>
      <c r="J131" s="98">
        <v>0.43130776096064183</v>
      </c>
      <c r="K131" s="98">
        <v>0.43748280944274165</v>
      </c>
      <c r="L131" s="98">
        <v>0.4896183425988781</v>
      </c>
      <c r="M131" s="98">
        <v>0.28123389774883362</v>
      </c>
      <c r="N131" s="98">
        <v>0.37096100954616285</v>
      </c>
      <c r="O131" s="98">
        <v>0.34593669453693404</v>
      </c>
      <c r="P131" s="98">
        <v>0.23507309602628049</v>
      </c>
      <c r="Q131" s="98">
        <v>0.22854688304121534</v>
      </c>
      <c r="R131" s="98">
        <v>0.23036142524917347</v>
      </c>
      <c r="S131" s="98">
        <v>0.27597509728306857</v>
      </c>
      <c r="T131" s="98">
        <v>0.36078011904514962</v>
      </c>
      <c r="U131" s="98">
        <v>0.42192748626688059</v>
      </c>
      <c r="V131" s="98">
        <v>0.29245868643856615</v>
      </c>
      <c r="W131" s="98">
        <v>0.27902754439286404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6.9253703952134324E-4</v>
      </c>
      <c r="D132" s="98">
        <v>4.4880350846603458E-4</v>
      </c>
      <c r="E132" s="98">
        <v>0</v>
      </c>
      <c r="F132" s="98">
        <v>1.0523392204395323E-3</v>
      </c>
      <c r="G132" s="98">
        <v>3.1220961771082621E-4</v>
      </c>
      <c r="H132" s="98">
        <v>5.1487621732862455E-4</v>
      </c>
      <c r="I132" s="98">
        <v>4.4861157892280468E-4</v>
      </c>
      <c r="J132" s="98">
        <v>9.7174854525809891E-4</v>
      </c>
      <c r="K132" s="98">
        <v>3.2737453174827573E-3</v>
      </c>
      <c r="L132" s="98">
        <v>2.4592751448506505E-3</v>
      </c>
      <c r="M132" s="98">
        <v>9.4736794696217118E-4</v>
      </c>
      <c r="N132" s="98">
        <v>1.6311112437607232E-3</v>
      </c>
      <c r="O132" s="98">
        <v>1.689343746839307E-3</v>
      </c>
      <c r="P132" s="98">
        <v>1.0961982858667995E-3</v>
      </c>
      <c r="Q132" s="98">
        <v>0</v>
      </c>
      <c r="R132" s="98">
        <v>0</v>
      </c>
      <c r="S132" s="98">
        <v>4.2256242615091964E-4</v>
      </c>
      <c r="T132" s="98">
        <v>1.5378343387250039E-3</v>
      </c>
      <c r="U132" s="98">
        <v>1.9705150796156578E-3</v>
      </c>
      <c r="V132" s="98">
        <v>7.8606265971829423E-4</v>
      </c>
      <c r="W132" s="98">
        <v>1.1829476228167369E-3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2.5980083176855212E-4</v>
      </c>
      <c r="D133" s="101">
        <v>1.8738887931338811E-4</v>
      </c>
      <c r="E133" s="101">
        <v>0</v>
      </c>
      <c r="F133" s="101">
        <v>5.5913017194503234E-4</v>
      </c>
      <c r="G133" s="101">
        <v>1.4677015371479811E-4</v>
      </c>
      <c r="H133" s="101">
        <v>2.4775497174119721E-4</v>
      </c>
      <c r="I133" s="101">
        <v>1.8071626836121805E-4</v>
      </c>
      <c r="J133" s="101">
        <v>3.9672488066624099E-4</v>
      </c>
      <c r="K133" s="101">
        <v>1.2988780313289436E-3</v>
      </c>
      <c r="L133" s="101">
        <v>9.4565893624532057E-4</v>
      </c>
      <c r="M133" s="101">
        <v>3.7138543521508029E-4</v>
      </c>
      <c r="N133" s="101">
        <v>6.2759693611158388E-4</v>
      </c>
      <c r="O133" s="101">
        <v>6.4629197979841841E-4</v>
      </c>
      <c r="P133" s="101">
        <v>4.3566025226429071E-4</v>
      </c>
      <c r="Q133" s="101">
        <v>0</v>
      </c>
      <c r="R133" s="101">
        <v>0</v>
      </c>
      <c r="S133" s="101">
        <v>1.6122905248885884E-4</v>
      </c>
      <c r="T133" s="101">
        <v>5.9108160304800696E-4</v>
      </c>
      <c r="U133" s="101">
        <v>7.1386652815100325E-4</v>
      </c>
      <c r="V133" s="101">
        <v>2.8468765565212991E-4</v>
      </c>
      <c r="W133" s="101">
        <v>4.4740083196639441E-4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4.3273620775279118E-4</v>
      </c>
      <c r="D134" s="104">
        <v>2.6141462915264645E-4</v>
      </c>
      <c r="E134" s="104">
        <v>0</v>
      </c>
      <c r="F134" s="104">
        <v>4.9320904849449996E-4</v>
      </c>
      <c r="G134" s="104">
        <v>1.6543946399602807E-4</v>
      </c>
      <c r="H134" s="104">
        <v>2.6712124558742734E-4</v>
      </c>
      <c r="I134" s="104">
        <v>2.6789531056158663E-4</v>
      </c>
      <c r="J134" s="104">
        <v>5.7502366459185792E-4</v>
      </c>
      <c r="K134" s="104">
        <v>1.9748672861538137E-3</v>
      </c>
      <c r="L134" s="104">
        <v>1.51361620860533E-3</v>
      </c>
      <c r="M134" s="104">
        <v>5.7598251174709083E-4</v>
      </c>
      <c r="N134" s="104">
        <v>1.0035143076491393E-3</v>
      </c>
      <c r="O134" s="104">
        <v>1.0430517670408886E-3</v>
      </c>
      <c r="P134" s="104">
        <v>6.605380336025087E-4</v>
      </c>
      <c r="Q134" s="104">
        <v>0</v>
      </c>
      <c r="R134" s="104">
        <v>0</v>
      </c>
      <c r="S134" s="104">
        <v>2.6133337366206081E-4</v>
      </c>
      <c r="T134" s="104">
        <v>9.46752735676997E-4</v>
      </c>
      <c r="U134" s="104">
        <v>1.2566485514646545E-3</v>
      </c>
      <c r="V134" s="104">
        <v>5.0137500406616437E-4</v>
      </c>
      <c r="W134" s="104">
        <v>7.3554679085034258E-4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0.2058185314795182</v>
      </c>
      <c r="D135" s="101">
        <v>0.19017059751189158</v>
      </c>
      <c r="E135" s="101">
        <v>0.21310860283677793</v>
      </c>
      <c r="F135" s="101">
        <v>0.2869641915620848</v>
      </c>
      <c r="G135" s="101">
        <v>0.24299884766475657</v>
      </c>
      <c r="H135" s="101">
        <v>0.43011476738163629</v>
      </c>
      <c r="I135" s="101">
        <v>0.16309545824323551</v>
      </c>
      <c r="J135" s="101">
        <v>0.18206912977872661</v>
      </c>
      <c r="K135" s="101">
        <v>0.1882973060337845</v>
      </c>
      <c r="L135" s="101">
        <v>0.19969782525542612</v>
      </c>
      <c r="M135" s="101">
        <v>3.8563320524460383E-2</v>
      </c>
      <c r="N135" s="101">
        <v>0</v>
      </c>
      <c r="O135" s="101">
        <v>0</v>
      </c>
      <c r="P135" s="101">
        <v>0</v>
      </c>
      <c r="Q135" s="101">
        <v>0.23732574445859259</v>
      </c>
      <c r="R135" s="101">
        <v>0.27518997538713585</v>
      </c>
      <c r="S135" s="101">
        <v>8.9755552567903171E-2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5.6527496472032743E-2</v>
      </c>
      <c r="D136" s="104">
        <v>4.9774473880089709E-2</v>
      </c>
      <c r="E136" s="104">
        <v>5.9867968749467163E-2</v>
      </c>
      <c r="F136" s="104">
        <v>7.0567745707243515E-2</v>
      </c>
      <c r="G136" s="104">
        <v>6.1745356209261706E-2</v>
      </c>
      <c r="H136" s="104">
        <v>9.007320633234521E-2</v>
      </c>
      <c r="I136" s="104">
        <v>4.6010806776259031E-2</v>
      </c>
      <c r="J136" s="104">
        <v>4.5029925963990386E-2</v>
      </c>
      <c r="K136" s="104">
        <v>0.12412396386417501</v>
      </c>
      <c r="L136" s="104">
        <v>6.7535425724137121E-2</v>
      </c>
      <c r="M136" s="104">
        <v>1.9522521388577567E-2</v>
      </c>
      <c r="N136" s="104">
        <v>0</v>
      </c>
      <c r="O136" s="104">
        <v>0</v>
      </c>
      <c r="P136" s="104">
        <v>0</v>
      </c>
      <c r="Q136" s="104">
        <v>7.1271647353133211E-2</v>
      </c>
      <c r="R136" s="104">
        <v>0.10346673344077556</v>
      </c>
      <c r="S136" s="104">
        <v>4.061933970202454E-2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2.3929751101464981E-2</v>
      </c>
      <c r="D137" s="98">
        <v>2.3253471501839179E-2</v>
      </c>
      <c r="E137" s="98">
        <v>3.3451853651887381E-2</v>
      </c>
      <c r="F137" s="98">
        <v>4.1082929403625734E-2</v>
      </c>
      <c r="G137" s="98">
        <v>3.2217092912697712E-2</v>
      </c>
      <c r="H137" s="98">
        <v>4.8005851190592051E-2</v>
      </c>
      <c r="I137" s="98">
        <v>2.0879087830884765E-2</v>
      </c>
      <c r="J137" s="98">
        <v>2.0716577807944551E-2</v>
      </c>
      <c r="K137" s="98">
        <v>5.5596739987218098E-2</v>
      </c>
      <c r="L137" s="98">
        <v>2.9336058137690343E-2</v>
      </c>
      <c r="M137" s="98">
        <v>8.6448495176738964E-3</v>
      </c>
      <c r="N137" s="98">
        <v>0</v>
      </c>
      <c r="O137" s="98">
        <v>0</v>
      </c>
      <c r="P137" s="98">
        <v>0</v>
      </c>
      <c r="Q137" s="98">
        <v>3.0917380101680835E-2</v>
      </c>
      <c r="R137" s="98">
        <v>4.3836851753694006E-2</v>
      </c>
      <c r="S137" s="98">
        <v>1.7166048159957703E-2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3.2597745370567761E-2</v>
      </c>
      <c r="D138" s="98">
        <v>2.6521002378250527E-2</v>
      </c>
      <c r="E138" s="98">
        <v>2.6416115097579778E-2</v>
      </c>
      <c r="F138" s="98">
        <v>2.9484816303617777E-2</v>
      </c>
      <c r="G138" s="98">
        <v>2.9528263296563995E-2</v>
      </c>
      <c r="H138" s="98">
        <v>4.2067355141753159E-2</v>
      </c>
      <c r="I138" s="98">
        <v>2.5131718945374262E-2</v>
      </c>
      <c r="J138" s="98">
        <v>2.4313348156045831E-2</v>
      </c>
      <c r="K138" s="98">
        <v>6.8527223876956922E-2</v>
      </c>
      <c r="L138" s="98">
        <v>3.8199367586446778E-2</v>
      </c>
      <c r="M138" s="98">
        <v>1.0877671870903672E-2</v>
      </c>
      <c r="N138" s="98">
        <v>0</v>
      </c>
      <c r="O138" s="98">
        <v>0</v>
      </c>
      <c r="P138" s="98">
        <v>0</v>
      </c>
      <c r="Q138" s="98">
        <v>4.0354267251452379E-2</v>
      </c>
      <c r="R138" s="98">
        <v>5.9629881687081561E-2</v>
      </c>
      <c r="S138" s="98">
        <v>2.345329154206684E-2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0.20203500910586802</v>
      </c>
      <c r="D139" s="122">
        <v>0.14663294197575522</v>
      </c>
      <c r="E139" s="122">
        <v>0.17583526213657352</v>
      </c>
      <c r="F139" s="122">
        <v>0.23710783609479893</v>
      </c>
      <c r="G139" s="122">
        <v>0.19264578520694758</v>
      </c>
      <c r="H139" s="122">
        <v>0.26599861952350068</v>
      </c>
      <c r="I139" s="122">
        <v>0.17265941220573244</v>
      </c>
      <c r="J139" s="122">
        <v>0.25139192270537386</v>
      </c>
      <c r="K139" s="122">
        <v>0.24492315307373261</v>
      </c>
      <c r="L139" s="122">
        <v>0.21582905296151006</v>
      </c>
      <c r="M139" s="122">
        <v>0.10228620975089667</v>
      </c>
      <c r="N139" s="122">
        <v>0.1169967710235825</v>
      </c>
      <c r="O139" s="122">
        <v>0.10626300625061311</v>
      </c>
      <c r="P139" s="122">
        <v>7.1973813100886602E-2</v>
      </c>
      <c r="Q139" s="122">
        <v>0.16204385982434183</v>
      </c>
      <c r="R139" s="122">
        <v>0.18884106410237839</v>
      </c>
      <c r="S139" s="122">
        <v>0.13486167200221394</v>
      </c>
      <c r="T139" s="122">
        <v>0.12255408347922303</v>
      </c>
      <c r="U139" s="122">
        <v>0.13851406631673854</v>
      </c>
      <c r="V139" s="122">
        <v>0.1333654728840189</v>
      </c>
      <c r="W139" s="122">
        <v>0.1196316900132115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8.948325674207043E-2</v>
      </c>
      <c r="D140" s="98">
        <v>7.5608566857868376E-2</v>
      </c>
      <c r="E140" s="98">
        <v>5.4580359896870212E-2</v>
      </c>
      <c r="F140" s="98">
        <v>7.746394838661011E-2</v>
      </c>
      <c r="G140" s="98">
        <v>9.4287895162094598E-2</v>
      </c>
      <c r="H140" s="98">
        <v>0.10804546864715284</v>
      </c>
      <c r="I140" s="98">
        <v>7.87397684322136E-2</v>
      </c>
      <c r="J140" s="98">
        <v>0.10477379309624493</v>
      </c>
      <c r="K140" s="98">
        <v>0.15577507158232523</v>
      </c>
      <c r="L140" s="98">
        <v>0.10610365939740163</v>
      </c>
      <c r="M140" s="98">
        <v>4.4880331369191132E-2</v>
      </c>
      <c r="N140" s="98">
        <v>4.1292260067100538E-2</v>
      </c>
      <c r="O140" s="98">
        <v>3.9114020450293156E-2</v>
      </c>
      <c r="P140" s="98">
        <v>2.6124205950132307E-2</v>
      </c>
      <c r="Q140" s="98">
        <v>5.7601231566601782E-2</v>
      </c>
      <c r="R140" s="98">
        <v>7.5594787209423822E-2</v>
      </c>
      <c r="S140" s="98">
        <v>5.9169973900588022E-2</v>
      </c>
      <c r="T140" s="98">
        <v>4.5829019399428517E-2</v>
      </c>
      <c r="U140" s="98">
        <v>4.4720030027319634E-2</v>
      </c>
      <c r="V140" s="98">
        <v>4.9274261858027586E-2</v>
      </c>
      <c r="W140" s="98">
        <v>4.1527383612928792E-2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0.11255175236379759</v>
      </c>
      <c r="D141" s="33">
        <v>7.1024375117886826E-2</v>
      </c>
      <c r="E141" s="33">
        <v>0.1212549022397033</v>
      </c>
      <c r="F141" s="33">
        <v>0.15964388770818883</v>
      </c>
      <c r="G141" s="33">
        <v>9.8357890044852986E-2</v>
      </c>
      <c r="H141" s="33">
        <v>0.15795315087634787</v>
      </c>
      <c r="I141" s="33">
        <v>9.3919643773518829E-2</v>
      </c>
      <c r="J141" s="33">
        <v>0.14661812960912893</v>
      </c>
      <c r="K141" s="33">
        <v>8.9148081491407377E-2</v>
      </c>
      <c r="L141" s="33">
        <v>0.10972539356410842</v>
      </c>
      <c r="M141" s="33">
        <v>5.7405878381705536E-2</v>
      </c>
      <c r="N141" s="33">
        <v>7.5704510956481952E-2</v>
      </c>
      <c r="O141" s="33">
        <v>6.7148985800319944E-2</v>
      </c>
      <c r="P141" s="33">
        <v>4.5849607150754298E-2</v>
      </c>
      <c r="Q141" s="33">
        <v>0.10444262825774003</v>
      </c>
      <c r="R141" s="33">
        <v>0.11324627689295455</v>
      </c>
      <c r="S141" s="33">
        <v>7.5691698101625904E-2</v>
      </c>
      <c r="T141" s="33">
        <v>7.6725064079794514E-2</v>
      </c>
      <c r="U141" s="33">
        <v>9.3794036289418903E-2</v>
      </c>
      <c r="V141" s="33">
        <v>8.4091211025991319E-2</v>
      </c>
      <c r="W141" s="33">
        <v>7.8104306400282708E-2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0.1000541034624641</v>
      </c>
      <c r="D143" s="117">
        <f t="shared" si="49"/>
        <v>0.17621712099925965</v>
      </c>
      <c r="E143" s="117">
        <f t="shared" si="49"/>
        <v>0.25627765924759738</v>
      </c>
      <c r="F143" s="117">
        <f t="shared" si="49"/>
        <v>0.40929738424864914</v>
      </c>
      <c r="G143" s="117">
        <f t="shared" si="49"/>
        <v>0.46872512374929864</v>
      </c>
      <c r="H143" s="117">
        <f t="shared" si="49"/>
        <v>0.73876333372061986</v>
      </c>
      <c r="I143" s="117">
        <f t="shared" si="49"/>
        <v>0.60361002623687099</v>
      </c>
      <c r="J143" s="117">
        <f t="shared" si="49"/>
        <v>0.76720418020599079</v>
      </c>
      <c r="K143" s="117">
        <f t="shared" si="49"/>
        <v>0.96124238462080691</v>
      </c>
      <c r="L143" s="117">
        <f t="shared" si="49"/>
        <v>1.3129054320532436</v>
      </c>
      <c r="M143" s="117">
        <f t="shared" si="49"/>
        <v>1.1641385601801355</v>
      </c>
      <c r="N143" s="117">
        <f t="shared" si="49"/>
        <v>1.7637569136847899</v>
      </c>
      <c r="O143" s="117">
        <f t="shared" si="49"/>
        <v>1.4735057680463504</v>
      </c>
      <c r="P143" s="117">
        <f t="shared" si="49"/>
        <v>2.1993275892834045</v>
      </c>
      <c r="Q143" s="117">
        <f t="shared" si="49"/>
        <v>2.2367451070151159</v>
      </c>
      <c r="R143" s="117">
        <f t="shared" ref="R143:V143" si="50">R144+R146+R148+R157</f>
        <v>1.8679951340605172</v>
      </c>
      <c r="S143" s="117">
        <f t="shared" si="50"/>
        <v>1.196079224550328</v>
      </c>
      <c r="T143" s="117">
        <f t="shared" si="50"/>
        <v>1.2984092693793423</v>
      </c>
      <c r="U143" s="117">
        <f t="shared" si="50"/>
        <v>1.586425811162584</v>
      </c>
      <c r="V143" s="117">
        <f t="shared" si="50"/>
        <v>1.5091424598898995</v>
      </c>
      <c r="W143" s="117">
        <f t="shared" ref="W143" si="51">W144+W146+W148+W157</f>
        <v>1.2457923332174972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6.7540606079614748E-2</v>
      </c>
      <c r="D144" s="122">
        <f t="shared" si="52"/>
        <v>0.10874384725763994</v>
      </c>
      <c r="E144" s="122">
        <f t="shared" si="52"/>
        <v>0.14932292152318899</v>
      </c>
      <c r="F144" s="122">
        <f t="shared" si="52"/>
        <v>0.23660292210066072</v>
      </c>
      <c r="G144" s="122">
        <f t="shared" si="52"/>
        <v>0.27290288100271382</v>
      </c>
      <c r="H144" s="122">
        <f t="shared" si="52"/>
        <v>0.39087289678954845</v>
      </c>
      <c r="I144" s="122">
        <f t="shared" si="52"/>
        <v>0.31478930727891269</v>
      </c>
      <c r="J144" s="122">
        <f t="shared" si="52"/>
        <v>0.38266632297434322</v>
      </c>
      <c r="K144" s="122">
        <f t="shared" si="52"/>
        <v>0.46167484310399032</v>
      </c>
      <c r="L144" s="122">
        <f t="shared" si="52"/>
        <v>0.61550155973460585</v>
      </c>
      <c r="M144" s="122">
        <f t="shared" si="52"/>
        <v>0.50933415599214438</v>
      </c>
      <c r="N144" s="122">
        <f t="shared" si="52"/>
        <v>0.75581750627772759</v>
      </c>
      <c r="O144" s="122">
        <f t="shared" si="52"/>
        <v>0.58722538520838152</v>
      </c>
      <c r="P144" s="122">
        <f t="shared" si="52"/>
        <v>0.7655884490007413</v>
      </c>
      <c r="Q144" s="122">
        <f t="shared" si="52"/>
        <v>0.79051233239684926</v>
      </c>
      <c r="R144" s="122">
        <f t="shared" si="52"/>
        <v>0.70399310994351449</v>
      </c>
      <c r="S144" s="122">
        <f t="shared" si="52"/>
        <v>0.4226722326758679</v>
      </c>
      <c r="T144" s="122">
        <f t="shared" si="52"/>
        <v>0.44486348563592409</v>
      </c>
      <c r="U144" s="122">
        <f t="shared" si="52"/>
        <v>0.50446958771162853</v>
      </c>
      <c r="V144" s="122">
        <f t="shared" si="52"/>
        <v>0.50550726683389646</v>
      </c>
      <c r="W144" s="122">
        <f t="shared" si="52"/>
        <v>0.40681555914343037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6.7540606079614748E-2</v>
      </c>
      <c r="D145" s="98">
        <v>0.10874384725763994</v>
      </c>
      <c r="E145" s="98">
        <v>0.14932292152318899</v>
      </c>
      <c r="F145" s="98">
        <v>0.23660292210066072</v>
      </c>
      <c r="G145" s="98">
        <v>0.27290288100271382</v>
      </c>
      <c r="H145" s="98">
        <v>0.39087289678954845</v>
      </c>
      <c r="I145" s="98">
        <v>0.31478930727891269</v>
      </c>
      <c r="J145" s="98">
        <v>0.38266632297434322</v>
      </c>
      <c r="K145" s="98">
        <v>0.46167484310399032</v>
      </c>
      <c r="L145" s="98">
        <v>0.61550155973460585</v>
      </c>
      <c r="M145" s="98">
        <v>0.50933415599214438</v>
      </c>
      <c r="N145" s="98">
        <v>0.75581750627772759</v>
      </c>
      <c r="O145" s="98">
        <v>0.58722538520838152</v>
      </c>
      <c r="P145" s="98">
        <v>0.7655884490007413</v>
      </c>
      <c r="Q145" s="98">
        <v>0.79051233239684926</v>
      </c>
      <c r="R145" s="98">
        <v>0.70399310994351449</v>
      </c>
      <c r="S145" s="98">
        <v>0.4226722326758679</v>
      </c>
      <c r="T145" s="98">
        <v>0.44486348563592409</v>
      </c>
      <c r="U145" s="98">
        <v>0.50446958771162853</v>
      </c>
      <c r="V145" s="98">
        <v>0.50550726683389646</v>
      </c>
      <c r="W145" s="98">
        <v>0.40681555914343037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5.4922692052863931E-4</v>
      </c>
      <c r="D146" s="122">
        <f t="shared" si="53"/>
        <v>1.3029315639451406E-3</v>
      </c>
      <c r="E146" s="122">
        <f t="shared" si="53"/>
        <v>4.1847464108723236E-3</v>
      </c>
      <c r="F146" s="122">
        <f t="shared" si="53"/>
        <v>3.9517341836843752E-3</v>
      </c>
      <c r="G146" s="122">
        <f t="shared" si="53"/>
        <v>5.7079512389217177E-3</v>
      </c>
      <c r="H146" s="122">
        <f t="shared" si="53"/>
        <v>1.3458386543337116E-2</v>
      </c>
      <c r="I146" s="122">
        <f t="shared" si="53"/>
        <v>1.3489314224382851E-2</v>
      </c>
      <c r="J146" s="122">
        <f t="shared" si="53"/>
        <v>1.9005294221377794E-2</v>
      </c>
      <c r="K146" s="122">
        <f t="shared" si="53"/>
        <v>2.8334129025769653E-2</v>
      </c>
      <c r="L146" s="122">
        <f t="shared" si="53"/>
        <v>5.0134764897748721E-2</v>
      </c>
      <c r="M146" s="122">
        <f t="shared" si="53"/>
        <v>5.1095429687909338E-2</v>
      </c>
      <c r="N146" s="122">
        <f t="shared" si="53"/>
        <v>0.11585215881551281</v>
      </c>
      <c r="O146" s="122">
        <f t="shared" si="53"/>
        <v>8.7100026290618277E-2</v>
      </c>
      <c r="P146" s="122">
        <f t="shared" si="53"/>
        <v>5.351260818903341E-2</v>
      </c>
      <c r="Q146" s="122">
        <f t="shared" si="53"/>
        <v>0.14886635104921239</v>
      </c>
      <c r="R146" s="122">
        <f t="shared" si="53"/>
        <v>7.6610320726506045E-2</v>
      </c>
      <c r="S146" s="122">
        <f t="shared" si="53"/>
        <v>7.9381903051389174E-2</v>
      </c>
      <c r="T146" s="122">
        <f t="shared" si="53"/>
        <v>6.7649977450494156E-2</v>
      </c>
      <c r="U146" s="122">
        <f t="shared" si="53"/>
        <v>0.10690793111947441</v>
      </c>
      <c r="V146" s="122">
        <f t="shared" si="53"/>
        <v>7.1281721962256683E-2</v>
      </c>
      <c r="W146" s="122">
        <f t="shared" si="53"/>
        <v>9.1301043999692674E-2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5.4922692052863931E-4</v>
      </c>
      <c r="D147" s="98">
        <v>1.3029315639451406E-3</v>
      </c>
      <c r="E147" s="98">
        <v>4.1847464108723236E-3</v>
      </c>
      <c r="F147" s="98">
        <v>3.9517341836843752E-3</v>
      </c>
      <c r="G147" s="98">
        <v>5.7079512389217177E-3</v>
      </c>
      <c r="H147" s="98">
        <v>1.3458386543337116E-2</v>
      </c>
      <c r="I147" s="98">
        <v>1.3489314224382851E-2</v>
      </c>
      <c r="J147" s="98">
        <v>1.9005294221377794E-2</v>
      </c>
      <c r="K147" s="98">
        <v>2.8334129025769653E-2</v>
      </c>
      <c r="L147" s="98">
        <v>5.0134764897748721E-2</v>
      </c>
      <c r="M147" s="98">
        <v>5.1095429687909338E-2</v>
      </c>
      <c r="N147" s="98">
        <v>0.11585215881551281</v>
      </c>
      <c r="O147" s="98">
        <v>8.7100026290618277E-2</v>
      </c>
      <c r="P147" s="98">
        <v>5.351260818903341E-2</v>
      </c>
      <c r="Q147" s="98">
        <v>0.14886635104921239</v>
      </c>
      <c r="R147" s="98">
        <v>7.6610320726506045E-2</v>
      </c>
      <c r="S147" s="98">
        <v>7.9381903051389174E-2</v>
      </c>
      <c r="T147" s="98">
        <v>6.7649977450494156E-2</v>
      </c>
      <c r="U147" s="98">
        <v>0.10690793111947441</v>
      </c>
      <c r="V147" s="98">
        <v>7.1281721962256683E-2</v>
      </c>
      <c r="W147" s="98">
        <v>9.1301043999692674E-2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2.2758561632944645E-2</v>
      </c>
      <c r="D148" s="122">
        <v>4.8438796853839165E-2</v>
      </c>
      <c r="E148" s="122">
        <v>7.3620274259658086E-2</v>
      </c>
      <c r="F148" s="122">
        <v>0.12506001836247427</v>
      </c>
      <c r="G148" s="122">
        <v>0.13704886018164658</v>
      </c>
      <c r="H148" s="122">
        <v>0.2507629827536848</v>
      </c>
      <c r="I148" s="122">
        <v>0.2035382616158336</v>
      </c>
      <c r="J148" s="122">
        <v>0.27462534243069503</v>
      </c>
      <c r="K148" s="122">
        <v>0.36272514338782236</v>
      </c>
      <c r="L148" s="122">
        <v>0.51254574158388522</v>
      </c>
      <c r="M148" s="122">
        <v>0.47849742430123376</v>
      </c>
      <c r="N148" s="122">
        <v>0.70561111924151421</v>
      </c>
      <c r="O148" s="122">
        <v>0.62995975707466112</v>
      </c>
      <c r="P148" s="122">
        <v>1.0783769603325677</v>
      </c>
      <c r="Q148" s="122">
        <v>1.0146923705657087</v>
      </c>
      <c r="R148" s="122">
        <v>0.8415969400222455</v>
      </c>
      <c r="S148" s="122">
        <v>0.534816844158573</v>
      </c>
      <c r="T148" s="122">
        <v>0.60740105231671127</v>
      </c>
      <c r="U148" s="122">
        <v>0.7520773196530478</v>
      </c>
      <c r="V148" s="122">
        <v>0.66299926119989927</v>
      </c>
      <c r="W148" s="122">
        <v>0.54198229775092588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3.6272093922556539E-3</v>
      </c>
      <c r="D149" s="98">
        <v>7.7512257621284242E-3</v>
      </c>
      <c r="E149" s="98">
        <v>7.2365371126782221E-3</v>
      </c>
      <c r="F149" s="98">
        <v>8.7660633500650665E-3</v>
      </c>
      <c r="G149" s="98">
        <v>1.2971127036595431E-2</v>
      </c>
      <c r="H149" s="98">
        <v>1.4477460556597746E-2</v>
      </c>
      <c r="I149" s="98">
        <v>1.7064335356324959E-2</v>
      </c>
      <c r="J149" s="98">
        <v>2.6839507461683967E-2</v>
      </c>
      <c r="K149" s="98">
        <v>2.9308358489245241E-2</v>
      </c>
      <c r="L149" s="98">
        <v>3.3146369923167447E-2</v>
      </c>
      <c r="M149" s="98">
        <v>3.3962404276477738E-2</v>
      </c>
      <c r="N149" s="98">
        <v>2.8838616733110927E-2</v>
      </c>
      <c r="O149" s="98">
        <v>2.2982116939207316E-2</v>
      </c>
      <c r="P149" s="98">
        <v>4.3486138597544022E-2</v>
      </c>
      <c r="Q149" s="98">
        <v>7.8552915675549506E-2</v>
      </c>
      <c r="R149" s="98">
        <v>6.4290444991152898E-2</v>
      </c>
      <c r="S149" s="98">
        <v>3.3948627309816459E-2</v>
      </c>
      <c r="T149" s="98">
        <v>2.9312813297487982E-2</v>
      </c>
      <c r="U149" s="98">
        <v>2.5704017593276479E-2</v>
      </c>
      <c r="V149" s="98">
        <v>1.2157126161609149E-2</v>
      </c>
      <c r="W149" s="98">
        <v>2.8764957333842624E-2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1.7940563876279105E-4</v>
      </c>
      <c r="L150" s="98">
        <v>1.7212053595022219E-4</v>
      </c>
      <c r="M150" s="98">
        <v>2.1044196949699539E-4</v>
      </c>
      <c r="N150" s="98">
        <v>1.8514805242784017E-4</v>
      </c>
      <c r="O150" s="98">
        <v>0</v>
      </c>
      <c r="P150" s="98">
        <v>0</v>
      </c>
      <c r="Q150" s="98">
        <v>5.4258659853777171E-4</v>
      </c>
      <c r="R150" s="98">
        <v>3.1460372355315884E-4</v>
      </c>
      <c r="S150" s="98">
        <v>3.3935793176370491E-4</v>
      </c>
      <c r="T150" s="98">
        <v>1.5962485118002249E-4</v>
      </c>
      <c r="U150" s="98">
        <v>1.6597026484631012E-4</v>
      </c>
      <c r="V150" s="98">
        <v>0</v>
      </c>
      <c r="W150" s="98">
        <v>1.5386023563702131E-4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8.4524599717482251E-5</v>
      </c>
      <c r="L151" s="101">
        <v>7.8593034019267002E-5</v>
      </c>
      <c r="M151" s="101">
        <v>9.7852451983976177E-5</v>
      </c>
      <c r="N151" s="101">
        <v>8.3823591938153225E-5</v>
      </c>
      <c r="O151" s="101">
        <v>0</v>
      </c>
      <c r="P151" s="101">
        <v>0</v>
      </c>
      <c r="Q151" s="101">
        <v>2.3578648305024117E-4</v>
      </c>
      <c r="R151" s="101">
        <v>1.3218397396830777E-4</v>
      </c>
      <c r="S151" s="101">
        <v>1.4109383689496816E-4</v>
      </c>
      <c r="T151" s="101">
        <v>6.6319686984560669E-5</v>
      </c>
      <c r="U151" s="101">
        <v>6.5031070307097148E-5</v>
      </c>
      <c r="V151" s="101">
        <v>0</v>
      </c>
      <c r="W151" s="101">
        <v>6.2641212739435848E-5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9.4881039045308804E-5</v>
      </c>
      <c r="L152" s="104">
        <v>9.3527501930955174E-5</v>
      </c>
      <c r="M152" s="104">
        <v>1.1258951751301923E-4</v>
      </c>
      <c r="N152" s="104">
        <v>1.0132446048968696E-4</v>
      </c>
      <c r="O152" s="104">
        <v>0</v>
      </c>
      <c r="P152" s="104">
        <v>0</v>
      </c>
      <c r="Q152" s="104">
        <v>3.0680011548753049E-4</v>
      </c>
      <c r="R152" s="104">
        <v>1.8241974958485107E-4</v>
      </c>
      <c r="S152" s="104">
        <v>1.9826409486873678E-4</v>
      </c>
      <c r="T152" s="104">
        <v>9.3305164195461835E-5</v>
      </c>
      <c r="U152" s="104">
        <v>1.0093919453921299E-4</v>
      </c>
      <c r="V152" s="104">
        <v>0</v>
      </c>
      <c r="W152" s="104">
        <v>9.1219022897585475E-5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1.5009555622936604E-2</v>
      </c>
      <c r="D153" s="101">
        <v>3.2259305546519831E-2</v>
      </c>
      <c r="E153" s="101">
        <v>5.1831215512493999E-2</v>
      </c>
      <c r="F153" s="101">
        <v>9.3349797255136036E-2</v>
      </c>
      <c r="G153" s="101">
        <v>9.8857798918732975E-2</v>
      </c>
      <c r="H153" s="101">
        <v>0.19544487584763862</v>
      </c>
      <c r="I153" s="101">
        <v>0.14553784081886645</v>
      </c>
      <c r="J153" s="101">
        <v>0.19857974651642477</v>
      </c>
      <c r="K153" s="101">
        <v>0.20085045976937013</v>
      </c>
      <c r="L153" s="101">
        <v>0.35821199589319186</v>
      </c>
      <c r="M153" s="101">
        <v>0.29529104424067137</v>
      </c>
      <c r="N153" s="101">
        <v>0.44861655734523864</v>
      </c>
      <c r="O153" s="101">
        <v>0.44955621055257206</v>
      </c>
      <c r="P153" s="101">
        <v>0.74536949603446534</v>
      </c>
      <c r="Q153" s="101">
        <v>0.71969514376467503</v>
      </c>
      <c r="R153" s="101">
        <v>0.56458812885132492</v>
      </c>
      <c r="S153" s="101">
        <v>0.34443231592415524</v>
      </c>
      <c r="T153" s="101">
        <v>0.40934495928561526</v>
      </c>
      <c r="U153" s="101">
        <v>0.55191142495637135</v>
      </c>
      <c r="V153" s="101">
        <v>0.47968997022341825</v>
      </c>
      <c r="W153" s="101">
        <v>0.37242510590299582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4.1217966177523879E-3</v>
      </c>
      <c r="D154" s="104">
        <v>8.4282655451909105E-3</v>
      </c>
      <c r="E154" s="104">
        <v>1.4552521634485862E-2</v>
      </c>
      <c r="F154" s="104">
        <v>2.2944157757273161E-2</v>
      </c>
      <c r="G154" s="104">
        <v>2.5219934226318158E-2</v>
      </c>
      <c r="H154" s="104">
        <v>4.0840646349448451E-2</v>
      </c>
      <c r="I154" s="104">
        <v>4.0936085440642214E-2</v>
      </c>
      <c r="J154" s="104">
        <v>4.9206088452586269E-2</v>
      </c>
      <c r="K154" s="104">
        <v>0.13238691949044423</v>
      </c>
      <c r="L154" s="104">
        <v>0.12101525523157564</v>
      </c>
      <c r="M154" s="104">
        <v>0.1490335338145877</v>
      </c>
      <c r="N154" s="104">
        <v>0.22797079711073676</v>
      </c>
      <c r="O154" s="104">
        <v>0.15742142958288169</v>
      </c>
      <c r="P154" s="104">
        <v>0.28952132570055822</v>
      </c>
      <c r="Q154" s="104">
        <v>0.21590172452694636</v>
      </c>
      <c r="R154" s="104">
        <v>0.21240376245621451</v>
      </c>
      <c r="S154" s="104">
        <v>0.15609654299283759</v>
      </c>
      <c r="T154" s="104">
        <v>0.16858365488242799</v>
      </c>
      <c r="U154" s="104">
        <v>0.17429590683855367</v>
      </c>
      <c r="V154" s="104">
        <v>0.17115216481487186</v>
      </c>
      <c r="W154" s="104">
        <v>0.14063837427845044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1.7448776844818221E-3</v>
      </c>
      <c r="D155" s="98">
        <v>3.9374887846564746E-3</v>
      </c>
      <c r="E155" s="98">
        <v>8.1313736569203158E-3</v>
      </c>
      <c r="F155" s="98">
        <v>1.3357564478228038E-2</v>
      </c>
      <c r="G155" s="98">
        <v>1.3159094288284981E-2</v>
      </c>
      <c r="H155" s="98">
        <v>2.1766628179585221E-2</v>
      </c>
      <c r="I155" s="98">
        <v>1.8576247261301884E-2</v>
      </c>
      <c r="J155" s="98">
        <v>2.2637873330455534E-2</v>
      </c>
      <c r="K155" s="98">
        <v>5.9297825427756475E-2</v>
      </c>
      <c r="L155" s="98">
        <v>5.2566642246724311E-2</v>
      </c>
      <c r="M155" s="98">
        <v>6.5994163728671257E-2</v>
      </c>
      <c r="N155" s="98">
        <v>9.9058234986708585E-2</v>
      </c>
      <c r="O155" s="98">
        <v>6.7700935410284949E-2</v>
      </c>
      <c r="P155" s="98">
        <v>0.12839496561710353</v>
      </c>
      <c r="Q155" s="98">
        <v>9.3657378911623262E-2</v>
      </c>
      <c r="R155" s="98">
        <v>8.999136183273436E-2</v>
      </c>
      <c r="S155" s="98">
        <v>6.5967610361829798E-2</v>
      </c>
      <c r="T155" s="98">
        <v>7.1543803196221556E-2</v>
      </c>
      <c r="U155" s="98">
        <v>6.9722791335267764E-2</v>
      </c>
      <c r="V155" s="98">
        <v>6.8323391128703906E-2</v>
      </c>
      <c r="W155" s="98">
        <v>5.8364862131787279E-2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2.3769189332705659E-3</v>
      </c>
      <c r="D156" s="98">
        <v>4.4907767605344351E-3</v>
      </c>
      <c r="E156" s="98">
        <v>6.4211479775655462E-3</v>
      </c>
      <c r="F156" s="98">
        <v>9.586593279045123E-3</v>
      </c>
      <c r="G156" s="98">
        <v>1.2060839938033179E-2</v>
      </c>
      <c r="H156" s="98">
        <v>1.9074018169863226E-2</v>
      </c>
      <c r="I156" s="98">
        <v>2.2359838179340327E-2</v>
      </c>
      <c r="J156" s="98">
        <v>2.6568215122130732E-2</v>
      </c>
      <c r="K156" s="98">
        <v>7.3089094062687765E-2</v>
      </c>
      <c r="L156" s="98">
        <v>6.8448612984851318E-2</v>
      </c>
      <c r="M156" s="98">
        <v>8.3039370085916442E-2</v>
      </c>
      <c r="N156" s="98">
        <v>0.12891256212402816</v>
      </c>
      <c r="O156" s="98">
        <v>8.9720494172596754E-2</v>
      </c>
      <c r="P156" s="98">
        <v>0.16112636008345471</v>
      </c>
      <c r="Q156" s="98">
        <v>0.1222443456153231</v>
      </c>
      <c r="R156" s="98">
        <v>0.12241240062348015</v>
      </c>
      <c r="S156" s="98">
        <v>9.012893263100781E-2</v>
      </c>
      <c r="T156" s="98">
        <v>9.7039851686206449E-2</v>
      </c>
      <c r="U156" s="98">
        <v>0.10457311550328589</v>
      </c>
      <c r="V156" s="98">
        <v>0.10282877368616795</v>
      </c>
      <c r="W156" s="98">
        <v>8.2273512146663161E-2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9.2057088293760799E-3</v>
      </c>
      <c r="D157" s="122">
        <v>1.7731545323835418E-2</v>
      </c>
      <c r="E157" s="122">
        <v>2.914971705387797E-2</v>
      </c>
      <c r="F157" s="122">
        <v>4.3682709601829732E-2</v>
      </c>
      <c r="G157" s="122">
        <v>5.3065431326016564E-2</v>
      </c>
      <c r="H157" s="122">
        <v>8.366906763404941E-2</v>
      </c>
      <c r="I157" s="122">
        <v>7.1793143117741737E-2</v>
      </c>
      <c r="J157" s="122">
        <v>9.0907220579574705E-2</v>
      </c>
      <c r="K157" s="122">
        <v>0.10850826910322464</v>
      </c>
      <c r="L157" s="122">
        <v>0.13472336583700395</v>
      </c>
      <c r="M157" s="122">
        <v>0.12521155019884794</v>
      </c>
      <c r="N157" s="122">
        <v>0.18647612935003538</v>
      </c>
      <c r="O157" s="122">
        <v>0.16922059947268941</v>
      </c>
      <c r="P157" s="122">
        <v>0.30184957176106225</v>
      </c>
      <c r="Q157" s="122">
        <v>0.28267405300334553</v>
      </c>
      <c r="R157" s="122">
        <v>0.24579476336825112</v>
      </c>
      <c r="S157" s="122">
        <v>0.15920824466449773</v>
      </c>
      <c r="T157" s="122">
        <v>0.17849475397621262</v>
      </c>
      <c r="U157" s="122">
        <v>0.22297097267843313</v>
      </c>
      <c r="V157" s="122">
        <v>0.26935420989384701</v>
      </c>
      <c r="W157" s="122">
        <v>0.20569343232344828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4.0597318748765415E-3</v>
      </c>
      <c r="D158" s="98">
        <v>9.1679431995988752E-3</v>
      </c>
      <c r="E158" s="98">
        <v>9.0404001686766461E-3</v>
      </c>
      <c r="F158" s="98">
        <v>1.4256662841365475E-2</v>
      </c>
      <c r="G158" s="98">
        <v>2.5970355501995224E-2</v>
      </c>
      <c r="H158" s="98">
        <v>3.3969159014357778E-2</v>
      </c>
      <c r="I158" s="98">
        <v>3.2714689939249642E-2</v>
      </c>
      <c r="J158" s="98">
        <v>3.7861273391276831E-2</v>
      </c>
      <c r="K158" s="98">
        <v>6.9003432991346078E-2</v>
      </c>
      <c r="L158" s="98">
        <v>6.6242922814633051E-2</v>
      </c>
      <c r="M158" s="98">
        <v>5.4935487577589148E-2</v>
      </c>
      <c r="N158" s="98">
        <v>6.5800037397058586E-2</v>
      </c>
      <c r="O158" s="98">
        <v>6.2326546605373671E-2</v>
      </c>
      <c r="P158" s="98">
        <v>0.1095372588309077</v>
      </c>
      <c r="Q158" s="98">
        <v>0.10050890138309507</v>
      </c>
      <c r="R158" s="98">
        <v>9.8353841274935336E-2</v>
      </c>
      <c r="S158" s="98">
        <v>6.9860347336408543E-2</v>
      </c>
      <c r="T158" s="98">
        <v>6.6716240037237751E-2</v>
      </c>
      <c r="U158" s="98">
        <v>7.1938293917091778E-2</v>
      </c>
      <c r="V158" s="98">
        <v>9.9602085236045884E-2</v>
      </c>
      <c r="W158" s="98">
        <v>7.1347579292425523E-2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5.1459769544995385E-3</v>
      </c>
      <c r="D159" s="33">
        <v>8.5636021242365429E-3</v>
      </c>
      <c r="E159" s="33">
        <v>2.0109316885201324E-2</v>
      </c>
      <c r="F159" s="33">
        <v>2.9426046760464258E-2</v>
      </c>
      <c r="G159" s="33">
        <v>2.709507582402134E-2</v>
      </c>
      <c r="H159" s="33">
        <v>4.9699908619691625E-2</v>
      </c>
      <c r="I159" s="33">
        <v>3.9078453178492102E-2</v>
      </c>
      <c r="J159" s="33">
        <v>5.304594718829788E-2</v>
      </c>
      <c r="K159" s="33">
        <v>3.9504836111878557E-2</v>
      </c>
      <c r="L159" s="33">
        <v>6.8480443022370899E-2</v>
      </c>
      <c r="M159" s="33">
        <v>7.0276062621258809E-2</v>
      </c>
      <c r="N159" s="33">
        <v>0.12067609195297681</v>
      </c>
      <c r="O159" s="33">
        <v>0.10689405286731575</v>
      </c>
      <c r="P159" s="33">
        <v>0.19231231293015455</v>
      </c>
      <c r="Q159" s="33">
        <v>0.18216515162025046</v>
      </c>
      <c r="R159" s="33">
        <v>0.1474409220933158</v>
      </c>
      <c r="S159" s="33">
        <v>8.934789732808919E-2</v>
      </c>
      <c r="T159" s="33">
        <v>0.11177851393897487</v>
      </c>
      <c r="U159" s="33">
        <v>0.15103267876134135</v>
      </c>
      <c r="V159" s="33">
        <v>0.16975212465780112</v>
      </c>
      <c r="W159" s="33">
        <v>0.13434585303102275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0.6129947989052742</v>
      </c>
      <c r="D161" s="117">
        <f t="shared" si="54"/>
        <v>1.086650114580519</v>
      </c>
      <c r="E161" s="117">
        <f t="shared" si="54"/>
        <v>0.97278909803395808</v>
      </c>
      <c r="F161" s="117">
        <f t="shared" si="54"/>
        <v>0.58184008544587051</v>
      </c>
      <c r="G161" s="117">
        <f t="shared" si="54"/>
        <v>0.20351422245327616</v>
      </c>
      <c r="H161" s="117">
        <f t="shared" si="54"/>
        <v>0.61465982590198387</v>
      </c>
      <c r="I161" s="117">
        <f t="shared" si="54"/>
        <v>0.42773468854282054</v>
      </c>
      <c r="J161" s="117">
        <f t="shared" si="54"/>
        <v>1.0305213950155749</v>
      </c>
      <c r="K161" s="117">
        <f t="shared" si="54"/>
        <v>0.93977092496482306</v>
      </c>
      <c r="L161" s="117">
        <f t="shared" si="54"/>
        <v>0.59302886781471831</v>
      </c>
      <c r="M161" s="117">
        <f t="shared" si="54"/>
        <v>0.18526336730162149</v>
      </c>
      <c r="N161" s="117">
        <f t="shared" si="54"/>
        <v>0.53911956971699149</v>
      </c>
      <c r="O161" s="117">
        <f t="shared" si="54"/>
        <v>0.507663936663727</v>
      </c>
      <c r="P161" s="117">
        <f t="shared" si="54"/>
        <v>0.77034176737873827</v>
      </c>
      <c r="Q161" s="117">
        <f t="shared" si="54"/>
        <v>0.41466195975317366</v>
      </c>
      <c r="R161" s="117">
        <f t="shared" ref="R161:V161" si="55">R162+R164+R166+R175</f>
        <v>0.4844122587544944</v>
      </c>
      <c r="S161" s="117">
        <f t="shared" si="55"/>
        <v>0.6474998751152925</v>
      </c>
      <c r="T161" s="117">
        <f t="shared" si="55"/>
        <v>0.73803894004752302</v>
      </c>
      <c r="U161" s="117">
        <f t="shared" si="55"/>
        <v>2.1407433159575269</v>
      </c>
      <c r="V161" s="117">
        <f t="shared" si="55"/>
        <v>1.7123917797580455</v>
      </c>
      <c r="W161" s="117">
        <f t="shared" ref="W161" si="56">W162+W164+W166+W175</f>
        <v>0.39532086167731079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0.49375078601827505</v>
      </c>
      <c r="D162" s="122">
        <f t="shared" si="57"/>
        <v>0.85793887414603009</v>
      </c>
      <c r="E162" s="122">
        <f t="shared" si="57"/>
        <v>0.7746237403835573</v>
      </c>
      <c r="F162" s="122">
        <f t="shared" si="57"/>
        <v>0.45782327696835956</v>
      </c>
      <c r="G162" s="122">
        <f t="shared" si="57"/>
        <v>0.1598998495924886</v>
      </c>
      <c r="H162" s="122">
        <f t="shared" si="57"/>
        <v>0.47162696731622461</v>
      </c>
      <c r="I162" s="122">
        <f t="shared" si="57"/>
        <v>0.32122855570545417</v>
      </c>
      <c r="J162" s="122">
        <f t="shared" si="57"/>
        <v>0.78695005923766426</v>
      </c>
      <c r="K162" s="122">
        <f t="shared" si="57"/>
        <v>0.72216971095672211</v>
      </c>
      <c r="L162" s="122">
        <f t="shared" si="57"/>
        <v>0.45567710042438808</v>
      </c>
      <c r="M162" s="122">
        <f t="shared" si="57"/>
        <v>0.13804964035584474</v>
      </c>
      <c r="N162" s="122">
        <f t="shared" si="57"/>
        <v>0.3875210613676659</v>
      </c>
      <c r="O162" s="122">
        <f t="shared" si="57"/>
        <v>0.36193002811365865</v>
      </c>
      <c r="P162" s="122">
        <f t="shared" si="57"/>
        <v>0.56635399012199727</v>
      </c>
      <c r="Q162" s="122">
        <f t="shared" si="57"/>
        <v>0.26749511702253442</v>
      </c>
      <c r="R162" s="122">
        <f t="shared" si="57"/>
        <v>0.30660303660134841</v>
      </c>
      <c r="S162" s="122">
        <f t="shared" si="57"/>
        <v>0.40522418388132603</v>
      </c>
      <c r="T162" s="122">
        <f t="shared" si="57"/>
        <v>0.48854106048749862</v>
      </c>
      <c r="U162" s="122">
        <f t="shared" si="57"/>
        <v>1.4580578252974721</v>
      </c>
      <c r="V162" s="122">
        <f t="shared" si="57"/>
        <v>1.1898784715888315</v>
      </c>
      <c r="W162" s="122">
        <f t="shared" si="57"/>
        <v>0.2604505778068002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0.49375078601827505</v>
      </c>
      <c r="D163" s="33">
        <v>0.85793887414603009</v>
      </c>
      <c r="E163" s="33">
        <v>0.7746237403835573</v>
      </c>
      <c r="F163" s="33">
        <v>0.45782327696835956</v>
      </c>
      <c r="G163" s="33">
        <v>0.1598998495924886</v>
      </c>
      <c r="H163" s="33">
        <v>0.47162696731622461</v>
      </c>
      <c r="I163" s="33">
        <v>0.32122855570545417</v>
      </c>
      <c r="J163" s="33">
        <v>0.78695005923766426</v>
      </c>
      <c r="K163" s="33">
        <v>0.72216971095672211</v>
      </c>
      <c r="L163" s="33">
        <v>0.45567710042438808</v>
      </c>
      <c r="M163" s="33">
        <v>0.13804964035584474</v>
      </c>
      <c r="N163" s="33">
        <v>0.3875210613676659</v>
      </c>
      <c r="O163" s="33">
        <v>0.36193002811365865</v>
      </c>
      <c r="P163" s="33">
        <v>0.56635399012199727</v>
      </c>
      <c r="Q163" s="33">
        <v>0.26749511702253442</v>
      </c>
      <c r="R163" s="33">
        <v>0.30660303660134841</v>
      </c>
      <c r="S163" s="33">
        <v>0.40522418388132603</v>
      </c>
      <c r="T163" s="33">
        <v>0.48854106048749862</v>
      </c>
      <c r="U163" s="33">
        <v>1.4580578252974721</v>
      </c>
      <c r="V163" s="33">
        <v>1.1898784715888315</v>
      </c>
      <c r="W163" s="33">
        <v>0.2604505778068002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2.0504471699735864E-3</v>
      </c>
      <c r="D164" s="122">
        <f t="shared" si="58"/>
        <v>4.401795824138988E-3</v>
      </c>
      <c r="E164" s="122">
        <f t="shared" si="58"/>
        <v>7.6834688199622983E-3</v>
      </c>
      <c r="F164" s="122">
        <f t="shared" si="58"/>
        <v>2.7796096376762986E-3</v>
      </c>
      <c r="G164" s="122">
        <f t="shared" si="58"/>
        <v>1.2571083085720451E-3</v>
      </c>
      <c r="H164" s="122">
        <f t="shared" si="58"/>
        <v>5.4625215970015338E-3</v>
      </c>
      <c r="I164" s="122">
        <f t="shared" si="58"/>
        <v>4.9179791443062486E-3</v>
      </c>
      <c r="J164" s="122">
        <f t="shared" si="58"/>
        <v>1.1949817102404768E-2</v>
      </c>
      <c r="K164" s="122">
        <f t="shared" si="58"/>
        <v>1.2244602731386885E-2</v>
      </c>
      <c r="L164" s="122">
        <f t="shared" si="58"/>
        <v>9.8381100011985627E-3</v>
      </c>
      <c r="M164" s="122">
        <f t="shared" si="58"/>
        <v>3.6738970461439235E-3</v>
      </c>
      <c r="N164" s="122">
        <f t="shared" si="58"/>
        <v>1.7417772842608134E-2</v>
      </c>
      <c r="O164" s="122">
        <f t="shared" si="58"/>
        <v>1.4297054239836739E-2</v>
      </c>
      <c r="P164" s="122">
        <f t="shared" si="58"/>
        <v>4.719688919953096E-3</v>
      </c>
      <c r="Q164" s="122">
        <f t="shared" si="58"/>
        <v>1.1192706005732158E-2</v>
      </c>
      <c r="R164" s="122">
        <f t="shared" si="58"/>
        <v>1.1408790046462705E-2</v>
      </c>
      <c r="S164" s="122">
        <f t="shared" si="58"/>
        <v>2.45698428710182E-2</v>
      </c>
      <c r="T164" s="122">
        <f t="shared" si="58"/>
        <v>1.9399294930913493E-2</v>
      </c>
      <c r="U164" s="122">
        <f t="shared" si="58"/>
        <v>6.0283735502454798E-2</v>
      </c>
      <c r="V164" s="122">
        <f t="shared" si="58"/>
        <v>3.2807818668565053E-2</v>
      </c>
      <c r="W164" s="122">
        <f t="shared" si="58"/>
        <v>1.4417561983223469E-2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2.0504471699735864E-3</v>
      </c>
      <c r="D165" s="98">
        <v>4.401795824138988E-3</v>
      </c>
      <c r="E165" s="98">
        <v>7.6834688199622983E-3</v>
      </c>
      <c r="F165" s="98">
        <v>2.7796096376762986E-3</v>
      </c>
      <c r="G165" s="98">
        <v>1.2571083085720451E-3</v>
      </c>
      <c r="H165" s="98">
        <v>5.4625215970015338E-3</v>
      </c>
      <c r="I165" s="98">
        <v>4.9179791443062486E-3</v>
      </c>
      <c r="J165" s="98">
        <v>1.1949817102404768E-2</v>
      </c>
      <c r="K165" s="98">
        <v>1.2244602731386885E-2</v>
      </c>
      <c r="L165" s="98">
        <v>9.8381100011985627E-3</v>
      </c>
      <c r="M165" s="98">
        <v>3.6738970461439235E-3</v>
      </c>
      <c r="N165" s="98">
        <v>1.7417772842608134E-2</v>
      </c>
      <c r="O165" s="98">
        <v>1.4297054239836739E-2</v>
      </c>
      <c r="P165" s="98">
        <v>4.719688919953096E-3</v>
      </c>
      <c r="Q165" s="98">
        <v>1.1192706005732158E-2</v>
      </c>
      <c r="R165" s="98">
        <v>1.1408790046462705E-2</v>
      </c>
      <c r="S165" s="98">
        <v>2.45698428710182E-2</v>
      </c>
      <c r="T165" s="98">
        <v>1.9399294930913493E-2</v>
      </c>
      <c r="U165" s="98">
        <v>6.0283735502454798E-2</v>
      </c>
      <c r="V165" s="98">
        <v>3.2807818668565053E-2</v>
      </c>
      <c r="W165" s="98">
        <v>1.4417561983223469E-2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8.3420696325439275E-2</v>
      </c>
      <c r="D166" s="122">
        <v>0.16423790681988815</v>
      </c>
      <c r="E166" s="122">
        <v>0.13644480518319815</v>
      </c>
      <c r="F166" s="122">
        <v>8.9859099179339055E-2</v>
      </c>
      <c r="G166" s="122">
        <v>3.0529557906999572E-2</v>
      </c>
      <c r="H166" s="122">
        <v>0.10315593474320206</v>
      </c>
      <c r="I166" s="122">
        <v>7.5097013200406876E-2</v>
      </c>
      <c r="J166" s="122">
        <v>0.17401529147903083</v>
      </c>
      <c r="K166" s="122">
        <v>0.1580844842800786</v>
      </c>
      <c r="L166" s="122">
        <v>0.10097972585581121</v>
      </c>
      <c r="M166" s="122">
        <v>3.4503614343271177E-2</v>
      </c>
      <c r="N166" s="122">
        <v>0.10612915296582053</v>
      </c>
      <c r="O166" s="122">
        <v>0.10360471531429916</v>
      </c>
      <c r="P166" s="122">
        <v>0.15568586022214276</v>
      </c>
      <c r="Q166" s="122">
        <v>0.1063448657037866</v>
      </c>
      <c r="R166" s="122">
        <v>0.12878516576950894</v>
      </c>
      <c r="S166" s="122">
        <v>0.16775420020572462</v>
      </c>
      <c r="T166" s="122">
        <v>0.17783720832810251</v>
      </c>
      <c r="U166" s="122">
        <v>0.4800727826127289</v>
      </c>
      <c r="V166" s="122">
        <v>0.34823988497543867</v>
      </c>
      <c r="W166" s="122">
        <v>8.7318531940561467E-2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1.3098256138700973E-2</v>
      </c>
      <c r="D167" s="98">
        <v>2.60957933991657E-2</v>
      </c>
      <c r="E167" s="98">
        <v>1.3266984706576741E-2</v>
      </c>
      <c r="F167" s="98">
        <v>6.3968570392366701E-3</v>
      </c>
      <c r="G167" s="98">
        <v>2.8536479480509949E-3</v>
      </c>
      <c r="H167" s="98">
        <v>5.8814683511178344E-3</v>
      </c>
      <c r="I167" s="98">
        <v>6.3114665016544376E-3</v>
      </c>
      <c r="J167" s="98">
        <v>1.7032764350684057E-2</v>
      </c>
      <c r="K167" s="98">
        <v>1.2999675136358774E-2</v>
      </c>
      <c r="L167" s="98">
        <v>6.5838679984373703E-3</v>
      </c>
      <c r="M167" s="98">
        <v>2.4650132136153202E-3</v>
      </c>
      <c r="N167" s="98">
        <v>4.2900421586445992E-3</v>
      </c>
      <c r="O167" s="98">
        <v>3.7675601539684136E-3</v>
      </c>
      <c r="P167" s="98">
        <v>6.3357288022911819E-3</v>
      </c>
      <c r="Q167" s="98">
        <v>8.2687279658473153E-3</v>
      </c>
      <c r="R167" s="98">
        <v>9.9052139085206506E-3</v>
      </c>
      <c r="S167" s="98">
        <v>1.0522089166200423E-2</v>
      </c>
      <c r="T167" s="98">
        <v>8.6647938678109139E-3</v>
      </c>
      <c r="U167" s="98">
        <v>1.6374411207568718E-2</v>
      </c>
      <c r="V167" s="98">
        <v>6.3855612161987443E-3</v>
      </c>
      <c r="W167" s="98">
        <v>4.7069930182651572E-3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1.9461321284284581E-4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1.6967896588185246E-4</v>
      </c>
      <c r="T168" s="98">
        <v>0</v>
      </c>
      <c r="U168" s="98">
        <v>1.6597026484631012E-4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9.6755852497604279E-5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7.054691844748408E-5</v>
      </c>
      <c r="T169" s="101">
        <v>0</v>
      </c>
      <c r="U169" s="101">
        <v>6.5031070307097148E-5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9.7857360345241529E-5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0</v>
      </c>
      <c r="U170" s="104">
        <v>1.0093919453921299E-4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5.5160116914292012E-2</v>
      </c>
      <c r="D171" s="101">
        <v>0.10932320212987273</v>
      </c>
      <c r="E171" s="101">
        <v>9.6099077688400897E-2</v>
      </c>
      <c r="F171" s="101">
        <v>6.7073558027764407E-2</v>
      </c>
      <c r="G171" s="101">
        <v>2.2110131371071463E-2</v>
      </c>
      <c r="H171" s="101">
        <v>8.0490639125187599E-2</v>
      </c>
      <c r="I171" s="101">
        <v>5.373054006975593E-2</v>
      </c>
      <c r="J171" s="101">
        <v>0.12575209460493411</v>
      </c>
      <c r="K171" s="101">
        <v>8.742374922997137E-2</v>
      </c>
      <c r="L171" s="101">
        <v>7.0569908172970139E-2</v>
      </c>
      <c r="M171" s="101">
        <v>2.1231491075264702E-2</v>
      </c>
      <c r="N171" s="101">
        <v>6.7551500089860411E-2</v>
      </c>
      <c r="O171" s="101">
        <v>7.3846992282488214E-2</v>
      </c>
      <c r="P171" s="101">
        <v>0.10749950500576751</v>
      </c>
      <c r="Q171" s="101">
        <v>7.5442574051471298E-2</v>
      </c>
      <c r="R171" s="101">
        <v>8.63707667315603E-2</v>
      </c>
      <c r="S171" s="101">
        <v>0.10803909105395754</v>
      </c>
      <c r="T171" s="101">
        <v>0.11975996389130407</v>
      </c>
      <c r="U171" s="101">
        <v>0.35233860773076831</v>
      </c>
      <c r="V171" s="101">
        <v>0.25194350515142727</v>
      </c>
      <c r="W171" s="101">
        <v>5.9964007477853985E-2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1.5162323272446286E-2</v>
      </c>
      <c r="D172" s="104">
        <v>2.8624298078006868E-2</v>
      </c>
      <c r="E172" s="104">
        <v>2.707874278822053E-2</v>
      </c>
      <c r="F172" s="104">
        <v>1.6388684112337976E-2</v>
      </c>
      <c r="G172" s="104">
        <v>5.5657785878771111E-3</v>
      </c>
      <c r="H172" s="104">
        <v>1.6783827266896624E-2</v>
      </c>
      <c r="I172" s="104">
        <v>1.5055006628996517E-2</v>
      </c>
      <c r="J172" s="104">
        <v>3.123043252341268E-2</v>
      </c>
      <c r="K172" s="104">
        <v>5.7661059913748439E-2</v>
      </c>
      <c r="L172" s="104">
        <v>2.3825949684403699E-2</v>
      </c>
      <c r="M172" s="104">
        <v>1.0807110054391155E-2</v>
      </c>
      <c r="N172" s="104">
        <v>3.4287610717315509E-2</v>
      </c>
      <c r="O172" s="104">
        <v>2.5990162877842539E-2</v>
      </c>
      <c r="P172" s="104">
        <v>4.1850626414084074E-2</v>
      </c>
      <c r="Q172" s="104">
        <v>2.2633563686467982E-2</v>
      </c>
      <c r="R172" s="104">
        <v>3.2509185129427978E-2</v>
      </c>
      <c r="S172" s="104">
        <v>4.90233410196848E-2</v>
      </c>
      <c r="T172" s="104">
        <v>4.9412450568987513E-2</v>
      </c>
      <c r="U172" s="104">
        <v>0.11119379340954554</v>
      </c>
      <c r="V172" s="104">
        <v>8.9910818607812609E-2</v>
      </c>
      <c r="W172" s="104">
        <v>2.2647531444442322E-2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6.4186571964867023E-3</v>
      </c>
      <c r="D173" s="98">
        <v>1.3372603419588028E-2</v>
      </c>
      <c r="E173" s="98">
        <v>1.5130530728699829E-2</v>
      </c>
      <c r="F173" s="98">
        <v>9.5411174844485993E-3</v>
      </c>
      <c r="G173" s="98">
        <v>2.9040759808628921E-3</v>
      </c>
      <c r="H173" s="98">
        <v>8.9451896628432413E-3</v>
      </c>
      <c r="I173" s="98">
        <v>6.8317603564292039E-3</v>
      </c>
      <c r="J173" s="98">
        <v>1.4367949124864766E-2</v>
      </c>
      <c r="K173" s="98">
        <v>2.5827139704626637E-2</v>
      </c>
      <c r="L173" s="98">
        <v>1.0349523048576031E-2</v>
      </c>
      <c r="M173" s="98">
        <v>4.7855416972837636E-3</v>
      </c>
      <c r="N173" s="98">
        <v>1.4898707389783755E-2</v>
      </c>
      <c r="O173" s="98">
        <v>1.1177374916222595E-2</v>
      </c>
      <c r="P173" s="98">
        <v>1.8559633652161778E-2</v>
      </c>
      <c r="Q173" s="98">
        <v>9.8183571944526968E-3</v>
      </c>
      <c r="R173" s="98">
        <v>1.3773512333486938E-2</v>
      </c>
      <c r="S173" s="98">
        <v>2.0717644330983439E-2</v>
      </c>
      <c r="T173" s="98">
        <v>2.0969735419582178E-2</v>
      </c>
      <c r="U173" s="98">
        <v>4.4480342632783706E-2</v>
      </c>
      <c r="V173" s="98">
        <v>3.5892108248167166E-2</v>
      </c>
      <c r="W173" s="98">
        <v>9.398715373110874E-3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8.743666075959583E-3</v>
      </c>
      <c r="D174" s="33">
        <v>1.525169465841884E-2</v>
      </c>
      <c r="E174" s="33">
        <v>1.1948212059520701E-2</v>
      </c>
      <c r="F174" s="33">
        <v>6.8475666278893762E-3</v>
      </c>
      <c r="G174" s="33">
        <v>2.661702607014219E-3</v>
      </c>
      <c r="H174" s="33">
        <v>7.8386376040533844E-3</v>
      </c>
      <c r="I174" s="33">
        <v>8.2232462725673125E-3</v>
      </c>
      <c r="J174" s="33">
        <v>1.6862483398547914E-2</v>
      </c>
      <c r="K174" s="33">
        <v>3.1833920209121805E-2</v>
      </c>
      <c r="L174" s="33">
        <v>1.3476426635827666E-2</v>
      </c>
      <c r="M174" s="33">
        <v>6.0215683571073911E-3</v>
      </c>
      <c r="N174" s="33">
        <v>1.9388903327531751E-2</v>
      </c>
      <c r="O174" s="33">
        <v>1.4812787961619944E-2</v>
      </c>
      <c r="P174" s="33">
        <v>2.3290992761922296E-2</v>
      </c>
      <c r="Q174" s="33">
        <v>1.2815206492015284E-2</v>
      </c>
      <c r="R174" s="33">
        <v>1.8735672795941037E-2</v>
      </c>
      <c r="S174" s="33">
        <v>2.8305696688701362E-2</v>
      </c>
      <c r="T174" s="33">
        <v>2.8442715149405336E-2</v>
      </c>
      <c r="U174" s="33">
        <v>6.6713450776761829E-2</v>
      </c>
      <c r="V174" s="33">
        <v>5.4018710359645436E-2</v>
      </c>
      <c r="W174" s="33">
        <v>1.3248816071331446E-2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3.3772869391586323E-2</v>
      </c>
      <c r="D175" s="122">
        <v>6.0071537790461621E-2</v>
      </c>
      <c r="E175" s="122">
        <v>5.4037083647240365E-2</v>
      </c>
      <c r="F175" s="122">
        <v>3.1378099660495561E-2</v>
      </c>
      <c r="G175" s="122">
        <v>1.1827706645215971E-2</v>
      </c>
      <c r="H175" s="122">
        <v>3.4414402245555559E-2</v>
      </c>
      <c r="I175" s="122">
        <v>2.6491140492653276E-2</v>
      </c>
      <c r="J175" s="122">
        <v>5.7606227196475152E-2</v>
      </c>
      <c r="K175" s="122">
        <v>4.7272126996635508E-2</v>
      </c>
      <c r="L175" s="122">
        <v>2.6533931533320516E-2</v>
      </c>
      <c r="M175" s="122">
        <v>9.0362155563616289E-3</v>
      </c>
      <c r="N175" s="122">
        <v>2.8051582540896867E-2</v>
      </c>
      <c r="O175" s="122">
        <v>2.7832138995932419E-2</v>
      </c>
      <c r="P175" s="122">
        <v>4.3582228114645141E-2</v>
      </c>
      <c r="Q175" s="122">
        <v>2.9629271021120503E-2</v>
      </c>
      <c r="R175" s="122">
        <v>3.7615266337174311E-2</v>
      </c>
      <c r="S175" s="122">
        <v>4.995164815722368E-2</v>
      </c>
      <c r="T175" s="122">
        <v>5.2261376301008383E-2</v>
      </c>
      <c r="U175" s="122">
        <v>0.14232897254487109</v>
      </c>
      <c r="V175" s="122">
        <v>0.14146560452521034</v>
      </c>
      <c r="W175" s="122">
        <v>3.3134189946725609E-2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1.4970261288607243E-2</v>
      </c>
      <c r="D176" s="98">
        <v>3.0955290568057375E-2</v>
      </c>
      <c r="E176" s="98">
        <v>1.6813454519314507E-2</v>
      </c>
      <c r="F176" s="98">
        <v>1.0218648510574097E-2</v>
      </c>
      <c r="G176" s="98">
        <v>5.8142586944765423E-3</v>
      </c>
      <c r="H176" s="98">
        <v>1.3957624743523247E-2</v>
      </c>
      <c r="I176" s="98">
        <v>1.2107642600065431E-2</v>
      </c>
      <c r="J176" s="98">
        <v>2.4027346575233376E-2</v>
      </c>
      <c r="K176" s="98">
        <v>3.0041825531909719E-2</v>
      </c>
      <c r="L176" s="98">
        <v>1.3031394652058961E-2</v>
      </c>
      <c r="M176" s="98">
        <v>3.985275326499213E-3</v>
      </c>
      <c r="N176" s="98">
        <v>9.912574949834151E-3</v>
      </c>
      <c r="O176" s="98">
        <v>1.0235444603815032E-2</v>
      </c>
      <c r="P176" s="98">
        <v>1.5797461009844714E-2</v>
      </c>
      <c r="Q176" s="98">
        <v>1.0557138904489716E-2</v>
      </c>
      <c r="R176" s="98">
        <v>1.5069346424848227E-2</v>
      </c>
      <c r="S176" s="98">
        <v>2.1940126877003748E-2</v>
      </c>
      <c r="T176" s="98">
        <v>1.953569459653923E-2</v>
      </c>
      <c r="U176" s="98">
        <v>4.5927048381633251E-2</v>
      </c>
      <c r="V176" s="98">
        <v>5.2272860030308871E-2</v>
      </c>
      <c r="W176" s="98">
        <v>1.148629759506541E-2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1.8802608102979082E-2</v>
      </c>
      <c r="D177" s="33">
        <v>2.9116247222404242E-2</v>
      </c>
      <c r="E177" s="33">
        <v>3.7223629127925859E-2</v>
      </c>
      <c r="F177" s="33">
        <v>2.1159451149921463E-2</v>
      </c>
      <c r="G177" s="33">
        <v>6.0134479507394298E-3</v>
      </c>
      <c r="H177" s="33">
        <v>2.0456777502032314E-2</v>
      </c>
      <c r="I177" s="33">
        <v>1.4383497892587846E-2</v>
      </c>
      <c r="J177" s="33">
        <v>3.3578880621241772E-2</v>
      </c>
      <c r="K177" s="33">
        <v>1.7230301464725793E-2</v>
      </c>
      <c r="L177" s="33">
        <v>1.3502536881261558E-2</v>
      </c>
      <c r="M177" s="33">
        <v>5.0509402298624159E-3</v>
      </c>
      <c r="N177" s="33">
        <v>1.8139007591062715E-2</v>
      </c>
      <c r="O177" s="33">
        <v>1.7596694392117387E-2</v>
      </c>
      <c r="P177" s="33">
        <v>2.7784767104800431E-2</v>
      </c>
      <c r="Q177" s="33">
        <v>1.9072132116630787E-2</v>
      </c>
      <c r="R177" s="33">
        <v>2.2545919912326084E-2</v>
      </c>
      <c r="S177" s="33">
        <v>2.8011521280219935E-2</v>
      </c>
      <c r="T177" s="33">
        <v>3.2725681704469156E-2</v>
      </c>
      <c r="U177" s="33">
        <v>9.6401924163237826E-2</v>
      </c>
      <c r="V177" s="33">
        <v>8.9192744494901458E-2</v>
      </c>
      <c r="W177" s="33">
        <v>2.1647892351660199E-2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0.53008351562185929</v>
      </c>
      <c r="D24" s="117">
        <f t="shared" si="7"/>
        <v>0.59031731874471605</v>
      </c>
      <c r="E24" s="117">
        <f t="shared" si="7"/>
        <v>0.65678671097829133</v>
      </c>
      <c r="F24" s="117">
        <f t="shared" si="7"/>
        <v>0.46555361431612091</v>
      </c>
      <c r="G24" s="117">
        <f t="shared" si="7"/>
        <v>0</v>
      </c>
      <c r="H24" s="117">
        <f t="shared" si="7"/>
        <v>0</v>
      </c>
      <c r="I24" s="117">
        <f t="shared" si="7"/>
        <v>0.20140447983830687</v>
      </c>
      <c r="J24" s="117">
        <f t="shared" si="7"/>
        <v>0.5949691883716407</v>
      </c>
      <c r="K24" s="117">
        <f t="shared" si="7"/>
        <v>0.42476578415675714</v>
      </c>
      <c r="L24" s="117">
        <f t="shared" si="7"/>
        <v>0.50111799444851335</v>
      </c>
      <c r="M24" s="117">
        <f t="shared" si="7"/>
        <v>0.48305903964113844</v>
      </c>
      <c r="N24" s="117">
        <f t="shared" si="7"/>
        <v>0.27213303523712123</v>
      </c>
      <c r="O24" s="117">
        <f t="shared" si="7"/>
        <v>0.30967834391410737</v>
      </c>
      <c r="P24" s="117">
        <f t="shared" si="7"/>
        <v>0.13913600009540933</v>
      </c>
      <c r="Q24" s="117">
        <f t="shared" si="7"/>
        <v>0.41675739289853186</v>
      </c>
      <c r="R24" s="117">
        <f t="shared" ref="R24:V24" si="8">R25+R28+R30+R39</f>
        <v>0.44700639789064406</v>
      </c>
      <c r="S24" s="117">
        <f t="shared" si="8"/>
        <v>0.27712627606723406</v>
      </c>
      <c r="T24" s="117">
        <f t="shared" si="8"/>
        <v>0.20153347119783907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5.7723525445965373E-2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0.41526073719520695</v>
      </c>
      <c r="D25" s="122">
        <f t="shared" si="10"/>
        <v>0.47192875202182616</v>
      </c>
      <c r="E25" s="122">
        <f t="shared" si="10"/>
        <v>0.53612033126834802</v>
      </c>
      <c r="F25" s="122">
        <f t="shared" si="10"/>
        <v>0.36761946170307414</v>
      </c>
      <c r="G25" s="122">
        <f t="shared" si="10"/>
        <v>0</v>
      </c>
      <c r="H25" s="122">
        <f t="shared" si="10"/>
        <v>0</v>
      </c>
      <c r="I25" s="122">
        <f t="shared" si="10"/>
        <v>0.15242287165307788</v>
      </c>
      <c r="J25" s="122">
        <f t="shared" si="10"/>
        <v>0.4762481396184714</v>
      </c>
      <c r="K25" s="122">
        <f t="shared" si="10"/>
        <v>0.317532595295691</v>
      </c>
      <c r="L25" s="122">
        <f t="shared" si="10"/>
        <v>0.37747778273052568</v>
      </c>
      <c r="M25" s="122">
        <f t="shared" si="10"/>
        <v>0.37257181641324333</v>
      </c>
      <c r="N25" s="122">
        <f t="shared" si="10"/>
        <v>0.20533079184028755</v>
      </c>
      <c r="O25" s="122">
        <f t="shared" si="10"/>
        <v>0.21578347995388369</v>
      </c>
      <c r="P25" s="122">
        <f t="shared" si="10"/>
        <v>8.2130220495415338E-2</v>
      </c>
      <c r="Q25" s="122">
        <f t="shared" si="10"/>
        <v>0.30863270205737864</v>
      </c>
      <c r="R25" s="122">
        <f t="shared" ref="R25:V25" si="11">SUM(R26:R27)</f>
        <v>0.33242505715290954</v>
      </c>
      <c r="S25" s="122">
        <f t="shared" si="11"/>
        <v>0.20287302510524413</v>
      </c>
      <c r="T25" s="122">
        <f t="shared" si="11"/>
        <v>0.14153150538402109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4.0351324482135131E-2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0.40546352102055255</v>
      </c>
      <c r="D26" s="98">
        <v>0.46093169766161074</v>
      </c>
      <c r="E26" s="98">
        <v>0.52370364380439205</v>
      </c>
      <c r="F26" s="98">
        <v>0.35918967828011111</v>
      </c>
      <c r="G26" s="98">
        <v>0</v>
      </c>
      <c r="H26" s="98">
        <v>0</v>
      </c>
      <c r="I26" s="98">
        <v>0.14918975235051102</v>
      </c>
      <c r="J26" s="98">
        <v>0.46613262496705538</v>
      </c>
      <c r="K26" s="98">
        <v>0.31084759588771416</v>
      </c>
      <c r="L26" s="98">
        <v>0.36962642673323282</v>
      </c>
      <c r="M26" s="98">
        <v>0.36491517130282236</v>
      </c>
      <c r="N26" s="98">
        <v>0.20116819483157156</v>
      </c>
      <c r="O26" s="98">
        <v>0.21145279433189543</v>
      </c>
      <c r="P26" s="98">
        <v>8.0504732513214675E-2</v>
      </c>
      <c r="Q26" s="98">
        <v>0.30254245644361727</v>
      </c>
      <c r="R26" s="98">
        <v>0.32590475147587145</v>
      </c>
      <c r="S26" s="98">
        <v>0.19892255808485559</v>
      </c>
      <c r="T26" s="98">
        <v>0.13880217218103774</v>
      </c>
      <c r="U26" s="98">
        <v>0</v>
      </c>
      <c r="V26" s="98">
        <v>0</v>
      </c>
      <c r="W26" s="98">
        <v>3.9581188169162042E-2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9.797216174654403E-3</v>
      </c>
      <c r="D27" s="98">
        <v>1.0997054360215416E-2</v>
      </c>
      <c r="E27" s="98">
        <v>1.2416687463955918E-2</v>
      </c>
      <c r="F27" s="98">
        <v>8.4297834229630011E-3</v>
      </c>
      <c r="G27" s="98">
        <v>0</v>
      </c>
      <c r="H27" s="98">
        <v>0</v>
      </c>
      <c r="I27" s="98">
        <v>3.2331193025668704E-3</v>
      </c>
      <c r="J27" s="98">
        <v>1.0115514651416012E-2</v>
      </c>
      <c r="K27" s="98">
        <v>6.684999407976836E-3</v>
      </c>
      <c r="L27" s="98">
        <v>7.851355997292862E-3</v>
      </c>
      <c r="M27" s="98">
        <v>7.6566451104209685E-3</v>
      </c>
      <c r="N27" s="98">
        <v>4.1625970087160015E-3</v>
      </c>
      <c r="O27" s="98">
        <v>4.330685621988275E-3</v>
      </c>
      <c r="P27" s="98">
        <v>1.6254879822006603E-3</v>
      </c>
      <c r="Q27" s="98">
        <v>6.0902456137613874E-3</v>
      </c>
      <c r="R27" s="98">
        <v>6.5203056770381075E-3</v>
      </c>
      <c r="S27" s="98">
        <v>3.9504670203885373E-3</v>
      </c>
      <c r="T27" s="98">
        <v>2.729333202983348E-3</v>
      </c>
      <c r="U27" s="98">
        <v>0</v>
      </c>
      <c r="V27" s="98">
        <v>0</v>
      </c>
      <c r="W27" s="98">
        <v>7.7013631297308824E-4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4.4332248381394662E-3</v>
      </c>
      <c r="D28" s="122">
        <f t="shared" si="13"/>
        <v>5.1048060137413526E-3</v>
      </c>
      <c r="E28" s="122">
        <f t="shared" si="13"/>
        <v>8.359232455506042E-3</v>
      </c>
      <c r="F28" s="122">
        <f t="shared" si="13"/>
        <v>3.9651171433051228E-3</v>
      </c>
      <c r="G28" s="122">
        <f t="shared" si="13"/>
        <v>0</v>
      </c>
      <c r="H28" s="122">
        <f t="shared" si="13"/>
        <v>0</v>
      </c>
      <c r="I28" s="122">
        <f t="shared" si="13"/>
        <v>5.1632215192506199E-3</v>
      </c>
      <c r="J28" s="122">
        <f t="shared" si="13"/>
        <v>1.1541730529321503E-2</v>
      </c>
      <c r="K28" s="122">
        <f t="shared" si="13"/>
        <v>6.4470871676213541E-3</v>
      </c>
      <c r="L28" s="122">
        <f t="shared" si="13"/>
        <v>1.0918829117824078E-2</v>
      </c>
      <c r="M28" s="122">
        <f t="shared" si="13"/>
        <v>1.3073464956830982E-2</v>
      </c>
      <c r="N28" s="122">
        <f t="shared" si="13"/>
        <v>8.8711502218042707E-3</v>
      </c>
      <c r="O28" s="122">
        <f t="shared" si="13"/>
        <v>1.0419732003461765E-2</v>
      </c>
      <c r="P28" s="122">
        <f t="shared" si="13"/>
        <v>1.1569096688963051E-3</v>
      </c>
      <c r="Q28" s="122">
        <f t="shared" si="13"/>
        <v>7.5325899761046235E-3</v>
      </c>
      <c r="R28" s="122">
        <f t="shared" si="13"/>
        <v>6.8414373991298686E-3</v>
      </c>
      <c r="S28" s="122">
        <f t="shared" si="13"/>
        <v>8.968271063193407E-3</v>
      </c>
      <c r="T28" s="122">
        <f t="shared" si="13"/>
        <v>5.0005504421720467E-3</v>
      </c>
      <c r="U28" s="122">
        <f t="shared" si="13"/>
        <v>0</v>
      </c>
      <c r="V28" s="122">
        <f t="shared" si="13"/>
        <v>0</v>
      </c>
      <c r="W28" s="122">
        <f t="shared" si="13"/>
        <v>1.9335877690194413E-3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4.4332248381394662E-3</v>
      </c>
      <c r="D29" s="98">
        <v>5.1048060137413526E-3</v>
      </c>
      <c r="E29" s="98">
        <v>8.359232455506042E-3</v>
      </c>
      <c r="F29" s="98">
        <v>3.9651171433051228E-3</v>
      </c>
      <c r="G29" s="98">
        <v>0</v>
      </c>
      <c r="H29" s="98">
        <v>0</v>
      </c>
      <c r="I29" s="98">
        <v>5.1632215192506199E-3</v>
      </c>
      <c r="J29" s="98">
        <v>1.1541730529321503E-2</v>
      </c>
      <c r="K29" s="98">
        <v>6.4470871676213541E-3</v>
      </c>
      <c r="L29" s="98">
        <v>1.0918829117824078E-2</v>
      </c>
      <c r="M29" s="98">
        <v>1.3073464956830982E-2</v>
      </c>
      <c r="N29" s="98">
        <v>8.8711502218042707E-3</v>
      </c>
      <c r="O29" s="98">
        <v>1.0419732003461765E-2</v>
      </c>
      <c r="P29" s="98">
        <v>1.1569096688963051E-3</v>
      </c>
      <c r="Q29" s="98">
        <v>7.5325899761046235E-3</v>
      </c>
      <c r="R29" s="98">
        <v>6.8414373991298686E-3</v>
      </c>
      <c r="S29" s="98">
        <v>8.968271063193407E-3</v>
      </c>
      <c r="T29" s="98">
        <v>5.0005504421720467E-3</v>
      </c>
      <c r="U29" s="98">
        <v>0</v>
      </c>
      <c r="V29" s="98">
        <v>0</v>
      </c>
      <c r="W29" s="98">
        <v>1.9335877690194413E-3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7.8449963294492803E-2</v>
      </c>
      <c r="D30" s="122">
        <v>8.3057903943324546E-2</v>
      </c>
      <c r="E30" s="122">
        <v>7.9638133911809045E-2</v>
      </c>
      <c r="F30" s="122">
        <v>6.9031955648136675E-2</v>
      </c>
      <c r="G30" s="122">
        <v>0</v>
      </c>
      <c r="H30" s="122">
        <v>0</v>
      </c>
      <c r="I30" s="122">
        <v>3.2473721617859705E-2</v>
      </c>
      <c r="J30" s="122">
        <v>8.0414517746731765E-2</v>
      </c>
      <c r="K30" s="122">
        <v>7.9190183004293535E-2</v>
      </c>
      <c r="L30" s="122">
        <v>8.9868448465120876E-2</v>
      </c>
      <c r="M30" s="122">
        <v>7.7840003042614903E-2</v>
      </c>
      <c r="N30" s="122">
        <v>4.6113412482856692E-2</v>
      </c>
      <c r="O30" s="122">
        <v>6.6163936207747825E-2</v>
      </c>
      <c r="P30" s="122">
        <v>4.3988208112230961E-2</v>
      </c>
      <c r="Q30" s="122">
        <v>7.9238623061533758E-2</v>
      </c>
      <c r="R30" s="122">
        <v>8.4393196701805173E-2</v>
      </c>
      <c r="S30" s="122">
        <v>5.1108544544121767E-2</v>
      </c>
      <c r="T30" s="122">
        <v>4.2942580727092838E-2</v>
      </c>
      <c r="U30" s="122">
        <v>0</v>
      </c>
      <c r="V30" s="122">
        <v>0</v>
      </c>
      <c r="W30" s="122">
        <v>1.1271017684887977E-2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1.05832798711452E-2</v>
      </c>
      <c r="D31" s="98">
        <v>1.1417522081026867E-2</v>
      </c>
      <c r="E31" s="98">
        <v>6.7384578764115464E-3</v>
      </c>
      <c r="F31" s="98">
        <v>4.1861010121726694E-3</v>
      </c>
      <c r="G31" s="98">
        <v>0</v>
      </c>
      <c r="H31" s="98">
        <v>0</v>
      </c>
      <c r="I31" s="98">
        <v>2.306602471362218E-3</v>
      </c>
      <c r="J31" s="98">
        <v>6.8798053433095927E-3</v>
      </c>
      <c r="K31" s="98">
        <v>5.4561241200126618E-3</v>
      </c>
      <c r="L31" s="98">
        <v>4.9946100789101527E-3</v>
      </c>
      <c r="M31" s="98">
        <v>4.7208788140125869E-3</v>
      </c>
      <c r="N31" s="98">
        <v>1.7165674807876129E-3</v>
      </c>
      <c r="O31" s="98">
        <v>2.1739602892919866E-3</v>
      </c>
      <c r="P31" s="98">
        <v>1.6316309112639762E-3</v>
      </c>
      <c r="Q31" s="98">
        <v>5.9164281065339107E-3</v>
      </c>
      <c r="R31" s="98">
        <v>6.1907896217456692E-3</v>
      </c>
      <c r="S31" s="98">
        <v>3.2109734796435803E-3</v>
      </c>
      <c r="T31" s="98">
        <v>2.028349952201627E-3</v>
      </c>
      <c r="U31" s="98">
        <v>0</v>
      </c>
      <c r="V31" s="98">
        <v>0</v>
      </c>
      <c r="W31" s="98">
        <v>5.6686470603946413E-4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1.564276149934064E-4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5.8570254648164863E-5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9.7857360345241529E-5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5.0326664439459733E-2</v>
      </c>
      <c r="D35" s="101">
        <v>5.3780024420621436E-2</v>
      </c>
      <c r="E35" s="101">
        <v>5.4446079383402478E-2</v>
      </c>
      <c r="F35" s="101">
        <v>5.0085817108713175E-2</v>
      </c>
      <c r="G35" s="101">
        <v>0</v>
      </c>
      <c r="H35" s="101">
        <v>0</v>
      </c>
      <c r="I35" s="101">
        <v>2.2335708702155968E-2</v>
      </c>
      <c r="J35" s="101">
        <v>5.6278910925275268E-2</v>
      </c>
      <c r="K35" s="101">
        <v>4.048719414535213E-2</v>
      </c>
      <c r="L35" s="101">
        <v>5.9637519392247026E-2</v>
      </c>
      <c r="M35" s="101">
        <v>4.4915591933806454E-2</v>
      </c>
      <c r="N35" s="101">
        <v>2.7213542480998252E-2</v>
      </c>
      <c r="O35" s="101">
        <v>4.4674957945532251E-2</v>
      </c>
      <c r="P35" s="101">
        <v>2.8861594433187816E-2</v>
      </c>
      <c r="Q35" s="101">
        <v>5.3829611106810366E-2</v>
      </c>
      <c r="R35" s="101">
        <v>5.3919987247069409E-2</v>
      </c>
      <c r="S35" s="101">
        <v>3.1145746574610743E-2</v>
      </c>
      <c r="T35" s="101">
        <v>2.7554897150639229E-2</v>
      </c>
      <c r="U35" s="101">
        <v>0</v>
      </c>
      <c r="V35" s="101">
        <v>0</v>
      </c>
      <c r="W35" s="101">
        <v>7.3916222911419669E-3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1.7540018983887865E-2</v>
      </c>
      <c r="D36" s="104">
        <v>1.7703929826682844E-2</v>
      </c>
      <c r="E36" s="104">
        <v>1.8453596651995016E-2</v>
      </c>
      <c r="F36" s="104">
        <v>1.4760037527250835E-2</v>
      </c>
      <c r="G36" s="104">
        <v>0</v>
      </c>
      <c r="H36" s="104">
        <v>0</v>
      </c>
      <c r="I36" s="104">
        <v>7.8314104443415224E-3</v>
      </c>
      <c r="J36" s="104">
        <v>1.7255801478146898E-2</v>
      </c>
      <c r="K36" s="104">
        <v>3.3246864738928752E-2</v>
      </c>
      <c r="L36" s="104">
        <v>2.5236318993963704E-2</v>
      </c>
      <c r="M36" s="104">
        <v>2.8203532294795868E-2</v>
      </c>
      <c r="N36" s="104">
        <v>1.7183302521070826E-2</v>
      </c>
      <c r="O36" s="104">
        <v>1.9315017972923593E-2</v>
      </c>
      <c r="P36" s="104">
        <v>1.3494982767779173E-2</v>
      </c>
      <c r="Q36" s="104">
        <v>1.9492583848189485E-2</v>
      </c>
      <c r="R36" s="104">
        <v>2.42824198329901E-2</v>
      </c>
      <c r="S36" s="104">
        <v>1.6751824489867444E-2</v>
      </c>
      <c r="T36" s="104">
        <v>1.3359333624251988E-2</v>
      </c>
      <c r="U36" s="104">
        <v>0</v>
      </c>
      <c r="V36" s="104">
        <v>0</v>
      </c>
      <c r="W36" s="104">
        <v>3.3125306877065464E-3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5.8252042413400743E-3</v>
      </c>
      <c r="D37" s="98">
        <v>6.6040853808335799E-3</v>
      </c>
      <c r="E37" s="98">
        <v>8.5373934461342952E-3</v>
      </c>
      <c r="F37" s="98">
        <v>7.1874344328790559E-3</v>
      </c>
      <c r="G37" s="98">
        <v>0</v>
      </c>
      <c r="H37" s="98">
        <v>0</v>
      </c>
      <c r="I37" s="98">
        <v>2.8420250654804572E-3</v>
      </c>
      <c r="J37" s="98">
        <v>6.3736174244328377E-3</v>
      </c>
      <c r="K37" s="98">
        <v>1.1925080175186736E-2</v>
      </c>
      <c r="L37" s="98">
        <v>8.7543583602176286E-3</v>
      </c>
      <c r="M37" s="98">
        <v>1.0041705153197772E-2</v>
      </c>
      <c r="N37" s="98">
        <v>6.0228606057110869E-3</v>
      </c>
      <c r="O37" s="98">
        <v>6.7522737523092111E-3</v>
      </c>
      <c r="P37" s="98">
        <v>4.942821363010828E-3</v>
      </c>
      <c r="Q37" s="98">
        <v>7.0409293133944966E-3</v>
      </c>
      <c r="R37" s="98">
        <v>8.609308936385578E-3</v>
      </c>
      <c r="S37" s="98">
        <v>5.9687019417907355E-3</v>
      </c>
      <c r="T37" s="98">
        <v>4.8177132852664853E-3</v>
      </c>
      <c r="U37" s="98">
        <v>0</v>
      </c>
      <c r="V37" s="98">
        <v>0</v>
      </c>
      <c r="W37" s="98">
        <v>1.1861774910731039E-3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1.1714814742547789E-2</v>
      </c>
      <c r="D38" s="98">
        <v>1.1099844445849265E-2</v>
      </c>
      <c r="E38" s="98">
        <v>9.9162032058607227E-3</v>
      </c>
      <c r="F38" s="98">
        <v>7.5726030943717793E-3</v>
      </c>
      <c r="G38" s="98">
        <v>0</v>
      </c>
      <c r="H38" s="98">
        <v>0</v>
      </c>
      <c r="I38" s="98">
        <v>4.9893853788610656E-3</v>
      </c>
      <c r="J38" s="98">
        <v>1.0882184053714062E-2</v>
      </c>
      <c r="K38" s="98">
        <v>2.1321784563742015E-2</v>
      </c>
      <c r="L38" s="98">
        <v>1.6481960633746073E-2</v>
      </c>
      <c r="M38" s="98">
        <v>1.8161827141598096E-2</v>
      </c>
      <c r="N38" s="98">
        <v>1.116044191535974E-2</v>
      </c>
      <c r="O38" s="98">
        <v>1.2562744220614382E-2</v>
      </c>
      <c r="P38" s="98">
        <v>8.5521614047683447E-3</v>
      </c>
      <c r="Q38" s="98">
        <v>1.2451654534794989E-2</v>
      </c>
      <c r="R38" s="98">
        <v>1.567311089660452E-2</v>
      </c>
      <c r="S38" s="98">
        <v>1.0783122548076708E-2</v>
      </c>
      <c r="T38" s="98">
        <v>8.5416203389855026E-3</v>
      </c>
      <c r="U38" s="98">
        <v>0</v>
      </c>
      <c r="V38" s="98">
        <v>0</v>
      </c>
      <c r="W38" s="98">
        <v>2.1263531966334423E-3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3.1939590294020097E-2</v>
      </c>
      <c r="D39" s="122">
        <v>3.0225856765824052E-2</v>
      </c>
      <c r="E39" s="122">
        <v>3.2669013342628173E-2</v>
      </c>
      <c r="F39" s="122">
        <v>2.4937079821604993E-2</v>
      </c>
      <c r="G39" s="122">
        <v>0</v>
      </c>
      <c r="H39" s="122">
        <v>0</v>
      </c>
      <c r="I39" s="122">
        <v>1.1344665048118686E-2</v>
      </c>
      <c r="J39" s="122">
        <v>2.6764800477116032E-2</v>
      </c>
      <c r="K39" s="122">
        <v>2.1595918689151231E-2</v>
      </c>
      <c r="L39" s="122">
        <v>2.285293413504267E-2</v>
      </c>
      <c r="M39" s="122">
        <v>1.9573755228449254E-2</v>
      </c>
      <c r="N39" s="122">
        <v>1.1817680692172743E-2</v>
      </c>
      <c r="O39" s="122">
        <v>1.7311195749014074E-2</v>
      </c>
      <c r="P39" s="122">
        <v>1.1860661818866722E-2</v>
      </c>
      <c r="Q39" s="122">
        <v>2.1353477803514792E-2</v>
      </c>
      <c r="R39" s="122">
        <v>2.3346706636799507E-2</v>
      </c>
      <c r="S39" s="122">
        <v>1.4176435354674791E-2</v>
      </c>
      <c r="T39" s="122">
        <v>1.2058834644553087E-2</v>
      </c>
      <c r="U39" s="122">
        <v>0</v>
      </c>
      <c r="V39" s="122">
        <v>0</v>
      </c>
      <c r="W39" s="122">
        <v>4.1675955099228215E-3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1.2472684631401451E-2</v>
      </c>
      <c r="D40" s="98">
        <v>1.3907528854291815E-2</v>
      </c>
      <c r="E40" s="98">
        <v>8.6461990884279978E-3</v>
      </c>
      <c r="F40" s="98">
        <v>6.9542670729047015E-3</v>
      </c>
      <c r="G40" s="98">
        <v>0</v>
      </c>
      <c r="H40" s="98">
        <v>0</v>
      </c>
      <c r="I40" s="98">
        <v>4.5337562219928138E-3</v>
      </c>
      <c r="J40" s="98">
        <v>9.6856633952908267E-3</v>
      </c>
      <c r="K40" s="98">
        <v>1.2558468577781989E-2</v>
      </c>
      <c r="L40" s="98">
        <v>9.8955647408487946E-3</v>
      </c>
      <c r="M40" s="98">
        <v>7.4778270879325487E-3</v>
      </c>
      <c r="N40" s="98">
        <v>3.5571412163640488E-3</v>
      </c>
      <c r="O40" s="98">
        <v>5.421354934861229E-3</v>
      </c>
      <c r="P40" s="98">
        <v>3.6337257592183535E-3</v>
      </c>
      <c r="Q40" s="98">
        <v>6.3388203438894579E-3</v>
      </c>
      <c r="R40" s="98">
        <v>7.8442441800502423E-3</v>
      </c>
      <c r="S40" s="98">
        <v>5.2400126443695851E-3</v>
      </c>
      <c r="T40" s="98">
        <v>3.6926046153698661E-3</v>
      </c>
      <c r="U40" s="98">
        <v>0</v>
      </c>
      <c r="V40" s="98">
        <v>0</v>
      </c>
      <c r="W40" s="98">
        <v>1.1611690984524848E-3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1.9466905662618647E-2</v>
      </c>
      <c r="D41" s="33">
        <v>1.6318327911532239E-2</v>
      </c>
      <c r="E41" s="33">
        <v>2.4022814254200175E-2</v>
      </c>
      <c r="F41" s="33">
        <v>1.798281274870029E-2</v>
      </c>
      <c r="G41" s="33">
        <v>0</v>
      </c>
      <c r="H41" s="33">
        <v>0</v>
      </c>
      <c r="I41" s="33">
        <v>6.8109088261258718E-3</v>
      </c>
      <c r="J41" s="33">
        <v>1.7079137081825204E-2</v>
      </c>
      <c r="K41" s="33">
        <v>9.0374501113692426E-3</v>
      </c>
      <c r="L41" s="33">
        <v>1.2957369394193874E-2</v>
      </c>
      <c r="M41" s="33">
        <v>1.2095928140516705E-2</v>
      </c>
      <c r="N41" s="33">
        <v>8.2605394758086936E-3</v>
      </c>
      <c r="O41" s="33">
        <v>1.1889840814152846E-2</v>
      </c>
      <c r="P41" s="33">
        <v>8.2269360596483685E-3</v>
      </c>
      <c r="Q41" s="33">
        <v>1.5014657459625335E-2</v>
      </c>
      <c r="R41" s="33">
        <v>1.5502462456749265E-2</v>
      </c>
      <c r="S41" s="33">
        <v>8.9364227103052064E-3</v>
      </c>
      <c r="T41" s="33">
        <v>8.3662300291832206E-3</v>
      </c>
      <c r="U41" s="33">
        <v>0</v>
      </c>
      <c r="V41" s="33">
        <v>0</v>
      </c>
      <c r="W41" s="33">
        <v>3.0064264114703369E-3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5.5280726888551479</v>
      </c>
      <c r="D43" s="117">
        <f t="shared" si="14"/>
        <v>5.8913175008193264</v>
      </c>
      <c r="E43" s="117">
        <f t="shared" si="14"/>
        <v>8.3107224140040685</v>
      </c>
      <c r="F43" s="117">
        <f t="shared" si="14"/>
        <v>5.3723572133041362</v>
      </c>
      <c r="G43" s="117">
        <f t="shared" si="14"/>
        <v>0</v>
      </c>
      <c r="H43" s="117">
        <f t="shared" si="14"/>
        <v>0.91468163216638076</v>
      </c>
      <c r="I43" s="117">
        <f t="shared" si="14"/>
        <v>0</v>
      </c>
      <c r="J43" s="117">
        <f t="shared" si="14"/>
        <v>4.6253526474025355</v>
      </c>
      <c r="K43" s="117">
        <f t="shared" si="14"/>
        <v>6.5416013540328057</v>
      </c>
      <c r="L43" s="117">
        <f t="shared" si="14"/>
        <v>8.3199994049770876</v>
      </c>
      <c r="M43" s="117">
        <f t="shared" si="14"/>
        <v>2.267123059025725</v>
      </c>
      <c r="N43" s="117">
        <f t="shared" si="14"/>
        <v>2.7051259791503939</v>
      </c>
      <c r="O43" s="117">
        <f t="shared" si="14"/>
        <v>1.2132771476316342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0.16965846494609446</v>
      </c>
      <c r="S43" s="117">
        <f t="shared" si="15"/>
        <v>1.7572688759063906</v>
      </c>
      <c r="T43" s="117">
        <f t="shared" si="15"/>
        <v>2.4860685714824928</v>
      </c>
      <c r="U43" s="117">
        <f t="shared" si="15"/>
        <v>2.7113557597244666</v>
      </c>
      <c r="V43" s="117">
        <f t="shared" si="15"/>
        <v>0.72801705076801126</v>
      </c>
      <c r="W43" s="117">
        <f t="shared" ref="W43" si="16">W44+W47+W49+W58</f>
        <v>0.38595977362963085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4.3871537981578577</v>
      </c>
      <c r="D44" s="122">
        <f t="shared" si="17"/>
        <v>4.7329037566643208</v>
      </c>
      <c r="E44" s="122">
        <f t="shared" si="17"/>
        <v>6.6042121854449363</v>
      </c>
      <c r="F44" s="122">
        <f t="shared" si="17"/>
        <v>4.2658631417055339</v>
      </c>
      <c r="G44" s="122">
        <f t="shared" si="17"/>
        <v>0</v>
      </c>
      <c r="H44" s="122">
        <f t="shared" si="17"/>
        <v>0.71529687807361531</v>
      </c>
      <c r="I44" s="122">
        <f t="shared" si="17"/>
        <v>0</v>
      </c>
      <c r="J44" s="122">
        <f t="shared" si="17"/>
        <v>3.5338883311049356</v>
      </c>
      <c r="K44" s="122">
        <f t="shared" si="17"/>
        <v>5.0094262567316523</v>
      </c>
      <c r="L44" s="122">
        <f t="shared" si="17"/>
        <v>6.4612824078200051</v>
      </c>
      <c r="M44" s="122">
        <f t="shared" si="17"/>
        <v>1.7080153626360071</v>
      </c>
      <c r="N44" s="122">
        <f t="shared" si="17"/>
        <v>1.9956890148751498</v>
      </c>
      <c r="O44" s="122">
        <f t="shared" si="17"/>
        <v>0.88276019729092148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0.12184148482771912</v>
      </c>
      <c r="S44" s="122">
        <f t="shared" si="18"/>
        <v>1.2260404508807246</v>
      </c>
      <c r="T44" s="122">
        <f t="shared" si="18"/>
        <v>1.7225452435200306</v>
      </c>
      <c r="U44" s="122">
        <f t="shared" si="18"/>
        <v>1.8668376928485646</v>
      </c>
      <c r="V44" s="122">
        <f t="shared" si="18"/>
        <v>0.51329252030654859</v>
      </c>
      <c r="W44" s="122">
        <f t="shared" ref="W44" si="19">SUM(W45:W46)</f>
        <v>0.25433697912676556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4.283647999747151</v>
      </c>
      <c r="D45" s="98">
        <v>4.6226159225988557</v>
      </c>
      <c r="E45" s="98">
        <v>6.4512568993465367</v>
      </c>
      <c r="F45" s="98">
        <v>4.1680437764576102</v>
      </c>
      <c r="G45" s="98">
        <v>0</v>
      </c>
      <c r="H45" s="98">
        <v>0.69961077240727665</v>
      </c>
      <c r="I45" s="98">
        <v>0</v>
      </c>
      <c r="J45" s="98">
        <v>3.4588285120400308</v>
      </c>
      <c r="K45" s="98">
        <v>4.9039630316748033</v>
      </c>
      <c r="L45" s="98">
        <v>6.3268908470349414</v>
      </c>
      <c r="M45" s="98">
        <v>1.6729142978245304</v>
      </c>
      <c r="N45" s="98">
        <v>1.9552311320160203</v>
      </c>
      <c r="O45" s="98">
        <v>0.8650435634925957</v>
      </c>
      <c r="P45" s="98">
        <v>0</v>
      </c>
      <c r="Q45" s="98">
        <v>0</v>
      </c>
      <c r="R45" s="98">
        <v>0.11945164173940012</v>
      </c>
      <c r="S45" s="98">
        <v>1.2021662450105555</v>
      </c>
      <c r="T45" s="98">
        <v>1.6893271984351301</v>
      </c>
      <c r="U45" s="98">
        <v>1.8311275548197337</v>
      </c>
      <c r="V45" s="98">
        <v>0.50351431548425241</v>
      </c>
      <c r="W45" s="98">
        <v>0.24948276068731579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0.10350579841070699</v>
      </c>
      <c r="D46" s="98">
        <v>0.11028783406546531</v>
      </c>
      <c r="E46" s="98">
        <v>0.15295528609839984</v>
      </c>
      <c r="F46" s="98">
        <v>9.7819365247923881E-2</v>
      </c>
      <c r="G46" s="98">
        <v>0</v>
      </c>
      <c r="H46" s="98">
        <v>1.5686105666338625E-2</v>
      </c>
      <c r="I46" s="98">
        <v>0</v>
      </c>
      <c r="J46" s="98">
        <v>7.505981906490497E-2</v>
      </c>
      <c r="K46" s="98">
        <v>0.10546322505684869</v>
      </c>
      <c r="L46" s="98">
        <v>0.13439156078506356</v>
      </c>
      <c r="M46" s="98">
        <v>3.5101064811476783E-2</v>
      </c>
      <c r="N46" s="98">
        <v>4.0457882859129622E-2</v>
      </c>
      <c r="O46" s="98">
        <v>1.7716633798325769E-2</v>
      </c>
      <c r="P46" s="98">
        <v>0</v>
      </c>
      <c r="Q46" s="98">
        <v>0</v>
      </c>
      <c r="R46" s="98">
        <v>2.3898430883190001E-3</v>
      </c>
      <c r="S46" s="98">
        <v>2.3874205870169158E-2</v>
      </c>
      <c r="T46" s="98">
        <v>3.321804508490054E-2</v>
      </c>
      <c r="U46" s="98">
        <v>3.5710138028830954E-2</v>
      </c>
      <c r="V46" s="98">
        <v>9.7782048222962211E-3</v>
      </c>
      <c r="W46" s="98">
        <v>4.8542184394497513E-3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4.5757213507939501E-2</v>
      </c>
      <c r="D47" s="122">
        <f t="shared" si="20"/>
        <v>5.0027098934665254E-2</v>
      </c>
      <c r="E47" s="122">
        <f t="shared" si="20"/>
        <v>0.11702925437708459</v>
      </c>
      <c r="F47" s="122">
        <f t="shared" si="20"/>
        <v>4.4409312005017375E-2</v>
      </c>
      <c r="G47" s="122">
        <f t="shared" si="20"/>
        <v>0</v>
      </c>
      <c r="H47" s="122">
        <f t="shared" si="20"/>
        <v>1.0125030230711532E-2</v>
      </c>
      <c r="I47" s="122">
        <f t="shared" si="20"/>
        <v>0</v>
      </c>
      <c r="J47" s="122">
        <f t="shared" si="20"/>
        <v>0.10834062380078435</v>
      </c>
      <c r="K47" s="122">
        <f t="shared" si="20"/>
        <v>9.1548637780223235E-2</v>
      </c>
      <c r="L47" s="122">
        <f t="shared" si="20"/>
        <v>0.15849362891341515</v>
      </c>
      <c r="M47" s="122">
        <f t="shared" si="20"/>
        <v>6.7083217059738964E-2</v>
      </c>
      <c r="N47" s="122">
        <f t="shared" si="20"/>
        <v>9.4825403046583503E-2</v>
      </c>
      <c r="O47" s="122">
        <f t="shared" si="20"/>
        <v>3.7139638824220153E-2</v>
      </c>
      <c r="P47" s="122">
        <f t="shared" si="20"/>
        <v>0</v>
      </c>
      <c r="Q47" s="122">
        <f t="shared" si="20"/>
        <v>0</v>
      </c>
      <c r="R47" s="122">
        <f t="shared" si="20"/>
        <v>2.8734037076345452E-3</v>
      </c>
      <c r="S47" s="122">
        <f t="shared" si="20"/>
        <v>6.5435162942559313E-2</v>
      </c>
      <c r="T47" s="122">
        <f t="shared" si="20"/>
        <v>6.4039307275558136E-2</v>
      </c>
      <c r="U47" s="122">
        <f t="shared" si="20"/>
        <v>7.1879986977167479E-2</v>
      </c>
      <c r="V47" s="122">
        <f t="shared" si="20"/>
        <v>1.2020969728519784E-2</v>
      </c>
      <c r="W47" s="122">
        <f t="shared" si="20"/>
        <v>1.5241221238153243E-2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4.5757213507939501E-2</v>
      </c>
      <c r="D48" s="98">
        <v>5.0027098934665254E-2</v>
      </c>
      <c r="E48" s="98">
        <v>0.11702925437708459</v>
      </c>
      <c r="F48" s="98">
        <v>4.4409312005017375E-2</v>
      </c>
      <c r="G48" s="98">
        <v>0</v>
      </c>
      <c r="H48" s="98">
        <v>1.0125030230711532E-2</v>
      </c>
      <c r="I48" s="98">
        <v>0</v>
      </c>
      <c r="J48" s="98">
        <v>0.10834062380078435</v>
      </c>
      <c r="K48" s="98">
        <v>9.1548637780223235E-2</v>
      </c>
      <c r="L48" s="98">
        <v>0.15849362891341515</v>
      </c>
      <c r="M48" s="98">
        <v>6.7083217059738964E-2</v>
      </c>
      <c r="N48" s="98">
        <v>9.4825403046583503E-2</v>
      </c>
      <c r="O48" s="98">
        <v>3.7139638824220153E-2</v>
      </c>
      <c r="P48" s="98">
        <v>0</v>
      </c>
      <c r="Q48" s="98">
        <v>0</v>
      </c>
      <c r="R48" s="98">
        <v>2.8734037076345452E-3</v>
      </c>
      <c r="S48" s="98">
        <v>6.5435162942559313E-2</v>
      </c>
      <c r="T48" s="98">
        <v>6.4039307275558136E-2</v>
      </c>
      <c r="U48" s="98">
        <v>7.1879986977167479E-2</v>
      </c>
      <c r="V48" s="98">
        <v>1.2020969728519784E-2</v>
      </c>
      <c r="W48" s="98">
        <v>1.5241221238153243E-2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0.76615210709923898</v>
      </c>
      <c r="D49" s="122">
        <v>0.81287077929533602</v>
      </c>
      <c r="E49" s="122">
        <v>1.1315108194225565</v>
      </c>
      <c r="F49" s="122">
        <v>0.78284961115339224</v>
      </c>
      <c r="G49" s="122">
        <v>0</v>
      </c>
      <c r="H49" s="122">
        <v>0.14160339702372002</v>
      </c>
      <c r="I49" s="122">
        <v>0</v>
      </c>
      <c r="J49" s="122">
        <v>0.7331340831648635</v>
      </c>
      <c r="K49" s="122">
        <v>1.1336753731035047</v>
      </c>
      <c r="L49" s="122">
        <v>1.3686230567359199</v>
      </c>
      <c r="M49" s="122">
        <v>0.39163236423966385</v>
      </c>
      <c r="N49" s="122">
        <v>0.48895741858015607</v>
      </c>
      <c r="O49" s="122">
        <v>0.23145531896568505</v>
      </c>
      <c r="P49" s="122">
        <v>0</v>
      </c>
      <c r="Q49" s="122">
        <v>0</v>
      </c>
      <c r="R49" s="122">
        <v>3.5125583924214401E-2</v>
      </c>
      <c r="S49" s="122">
        <v>0.36293548428022693</v>
      </c>
      <c r="T49" s="122">
        <v>0.54418978762929893</v>
      </c>
      <c r="U49" s="122">
        <v>0.6001460262381384</v>
      </c>
      <c r="V49" s="122">
        <v>0.14957960320276564</v>
      </c>
      <c r="W49" s="122">
        <v>8.3936040602275608E-2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0.2242353259537879</v>
      </c>
      <c r="D50" s="98">
        <v>0.3190870672639543</v>
      </c>
      <c r="E50" s="98">
        <v>0.26197956820132368</v>
      </c>
      <c r="F50" s="98">
        <v>0.14160060401819752</v>
      </c>
      <c r="G50" s="98">
        <v>0</v>
      </c>
      <c r="H50" s="98">
        <v>0</v>
      </c>
      <c r="I50" s="98">
        <v>0</v>
      </c>
      <c r="J50" s="98">
        <v>0.36857641113980127</v>
      </c>
      <c r="K50" s="98">
        <v>0.48687820821959649</v>
      </c>
      <c r="L50" s="98">
        <v>0.67116755453151933</v>
      </c>
      <c r="M50" s="98">
        <v>0.17212426809099174</v>
      </c>
      <c r="N50" s="98">
        <v>0.27643489687359435</v>
      </c>
      <c r="O50" s="98">
        <v>0.13317082010213618</v>
      </c>
      <c r="P50" s="98">
        <v>0</v>
      </c>
      <c r="Q50" s="98">
        <v>0</v>
      </c>
      <c r="R50" s="98">
        <v>6.4979580134022349E-3</v>
      </c>
      <c r="S50" s="98">
        <v>8.6721502240902817E-2</v>
      </c>
      <c r="T50" s="98">
        <v>0.20644053453474304</v>
      </c>
      <c r="U50" s="98">
        <v>0.31734522820825056</v>
      </c>
      <c r="V50" s="98">
        <v>0.11883968336140735</v>
      </c>
      <c r="W50" s="98">
        <v>2.6464838195512208E-2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2.9903325145785448E-3</v>
      </c>
      <c r="E51" s="98">
        <v>6.3360321986508767E-4</v>
      </c>
      <c r="F51" s="98">
        <v>3.2703880364099921E-4</v>
      </c>
      <c r="G51" s="98">
        <v>0</v>
      </c>
      <c r="H51" s="98">
        <v>0</v>
      </c>
      <c r="I51" s="98">
        <v>0</v>
      </c>
      <c r="J51" s="98">
        <v>1.4888190666146467E-4</v>
      </c>
      <c r="K51" s="98">
        <v>4.2131013590863504E-3</v>
      </c>
      <c r="L51" s="98">
        <v>3.9234853502622983E-3</v>
      </c>
      <c r="M51" s="98">
        <v>0</v>
      </c>
      <c r="N51" s="98">
        <v>1.3100251538375228E-3</v>
      </c>
      <c r="O51" s="98">
        <v>1.3772684195224139E-4</v>
      </c>
      <c r="P51" s="98">
        <v>0</v>
      </c>
      <c r="Q51" s="98">
        <v>0</v>
      </c>
      <c r="R51" s="98">
        <v>0</v>
      </c>
      <c r="S51" s="98">
        <v>0</v>
      </c>
      <c r="T51" s="98">
        <v>9.3005410901000679E-4</v>
      </c>
      <c r="U51" s="98">
        <v>1.5018712523983564E-3</v>
      </c>
      <c r="V51" s="98">
        <v>1.0065776350188511E-3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1.1182515923927906E-3</v>
      </c>
      <c r="E52" s="101">
        <v>2.9331291534413187E-4</v>
      </c>
      <c r="F52" s="101">
        <v>1.5930168611444356E-4</v>
      </c>
      <c r="G52" s="101">
        <v>0</v>
      </c>
      <c r="H52" s="101">
        <v>0</v>
      </c>
      <c r="I52" s="101">
        <v>0</v>
      </c>
      <c r="J52" s="101">
        <v>5.4914222126276882E-5</v>
      </c>
      <c r="K52" s="101">
        <v>1.511373406202975E-3</v>
      </c>
      <c r="L52" s="101">
        <v>1.3658687978194849E-3</v>
      </c>
      <c r="M52" s="101">
        <v>0</v>
      </c>
      <c r="N52" s="101">
        <v>4.5941191288751424E-4</v>
      </c>
      <c r="O52" s="101">
        <v>4.8119168370407654E-5</v>
      </c>
      <c r="P52" s="101">
        <v>0</v>
      </c>
      <c r="Q52" s="101">
        <v>0</v>
      </c>
      <c r="R52" s="101">
        <v>0</v>
      </c>
      <c r="S52" s="101">
        <v>0</v>
      </c>
      <c r="T52" s="101">
        <v>3.3506805460571486E-4</v>
      </c>
      <c r="U52" s="101">
        <v>5.1112755490168808E-4</v>
      </c>
      <c r="V52" s="101">
        <v>3.4480986215358329E-4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1.8720809221857541E-3</v>
      </c>
      <c r="E53" s="104">
        <v>3.4029030452095585E-4</v>
      </c>
      <c r="F53" s="104">
        <v>1.6773711752655562E-4</v>
      </c>
      <c r="G53" s="104">
        <v>0</v>
      </c>
      <c r="H53" s="104">
        <v>0</v>
      </c>
      <c r="I53" s="104">
        <v>0</v>
      </c>
      <c r="J53" s="104">
        <v>9.3967684535187787E-5</v>
      </c>
      <c r="K53" s="104">
        <v>2.7017279528833752E-3</v>
      </c>
      <c r="L53" s="104">
        <v>2.5576165524428133E-3</v>
      </c>
      <c r="M53" s="104">
        <v>0</v>
      </c>
      <c r="N53" s="104">
        <v>8.5061324095000871E-4</v>
      </c>
      <c r="O53" s="104">
        <v>8.9607673581833754E-5</v>
      </c>
      <c r="P53" s="104">
        <v>0</v>
      </c>
      <c r="Q53" s="104">
        <v>0</v>
      </c>
      <c r="R53" s="104">
        <v>0</v>
      </c>
      <c r="S53" s="104">
        <v>0</v>
      </c>
      <c r="T53" s="104">
        <v>5.9498605440429198E-4</v>
      </c>
      <c r="U53" s="104">
        <v>9.9074369749666837E-4</v>
      </c>
      <c r="V53" s="104">
        <v>6.6176777286526772E-4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0.40146952768750838</v>
      </c>
      <c r="D54" s="101">
        <v>0.36956876077989864</v>
      </c>
      <c r="E54" s="101">
        <v>0.64851330110008287</v>
      </c>
      <c r="F54" s="101">
        <v>0.49520585316890714</v>
      </c>
      <c r="G54" s="101">
        <v>0</v>
      </c>
      <c r="H54" s="101">
        <v>0.11291260679721191</v>
      </c>
      <c r="I54" s="101">
        <v>0</v>
      </c>
      <c r="J54" s="101">
        <v>0.27859615574058916</v>
      </c>
      <c r="K54" s="101">
        <v>0.35248583910514575</v>
      </c>
      <c r="L54" s="101">
        <v>0.48733644577992913</v>
      </c>
      <c r="M54" s="101">
        <v>0.13489749926428449</v>
      </c>
      <c r="N54" s="101">
        <v>0.12951899897373495</v>
      </c>
      <c r="O54" s="101">
        <v>6.8597677361526957E-2</v>
      </c>
      <c r="P54" s="101">
        <v>0</v>
      </c>
      <c r="Q54" s="101">
        <v>0</v>
      </c>
      <c r="R54" s="101">
        <v>1.9696161144654886E-2</v>
      </c>
      <c r="S54" s="101">
        <v>0.17961179414775519</v>
      </c>
      <c r="T54" s="101">
        <v>0.22691457803551401</v>
      </c>
      <c r="U54" s="101">
        <v>0.20510283137228666</v>
      </c>
      <c r="V54" s="101">
        <v>2.0930102361245918E-2</v>
      </c>
      <c r="W54" s="101">
        <v>4.0016713783078924E-2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0.14044725345794271</v>
      </c>
      <c r="D55" s="104">
        <v>0.12122461873690463</v>
      </c>
      <c r="E55" s="104">
        <v>0.22038434690128472</v>
      </c>
      <c r="F55" s="104">
        <v>0.14571611516264654</v>
      </c>
      <c r="G55" s="104">
        <v>0</v>
      </c>
      <c r="H55" s="104">
        <v>2.8690790226508101E-2</v>
      </c>
      <c r="I55" s="104">
        <v>0</v>
      </c>
      <c r="J55" s="104">
        <v>8.5812634377811628E-2</v>
      </c>
      <c r="K55" s="104">
        <v>0.29009822441967609</v>
      </c>
      <c r="L55" s="104">
        <v>0.20619557107420927</v>
      </c>
      <c r="M55" s="104">
        <v>8.4610596884387629E-2</v>
      </c>
      <c r="N55" s="104">
        <v>8.1693497578989277E-2</v>
      </c>
      <c r="O55" s="104">
        <v>2.9549094660069664E-2</v>
      </c>
      <c r="P55" s="104">
        <v>0</v>
      </c>
      <c r="Q55" s="104">
        <v>0</v>
      </c>
      <c r="R55" s="104">
        <v>8.9314647661572783E-3</v>
      </c>
      <c r="S55" s="104">
        <v>9.6602187891568908E-2</v>
      </c>
      <c r="T55" s="104">
        <v>0.10990462095003183</v>
      </c>
      <c r="U55" s="104">
        <v>7.6196095405202724E-2</v>
      </c>
      <c r="V55" s="104">
        <v>8.8032398450935013E-3</v>
      </c>
      <c r="W55" s="104">
        <v>1.745448862368449E-2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4.6643845555657835E-2</v>
      </c>
      <c r="D56" s="98">
        <v>4.5220340355784129E-2</v>
      </c>
      <c r="E56" s="98">
        <v>0.1019588709099809</v>
      </c>
      <c r="F56" s="98">
        <v>7.0956799507571958E-2</v>
      </c>
      <c r="G56" s="98">
        <v>0</v>
      </c>
      <c r="H56" s="98">
        <v>1.257803515150948E-2</v>
      </c>
      <c r="I56" s="98">
        <v>0</v>
      </c>
      <c r="J56" s="98">
        <v>3.169582719177412E-2</v>
      </c>
      <c r="K56" s="98">
        <v>0.10405325771465267</v>
      </c>
      <c r="L56" s="98">
        <v>7.1528257425542849E-2</v>
      </c>
      <c r="M56" s="98">
        <v>3.0125115459593319E-2</v>
      </c>
      <c r="N56" s="98">
        <v>2.8634108472914574E-2</v>
      </c>
      <c r="O56" s="98">
        <v>1.0329971038980505E-2</v>
      </c>
      <c r="P56" s="98">
        <v>0</v>
      </c>
      <c r="Q56" s="98">
        <v>0</v>
      </c>
      <c r="R56" s="98">
        <v>3.1666423674061891E-3</v>
      </c>
      <c r="S56" s="98">
        <v>3.4419514530993241E-2</v>
      </c>
      <c r="T56" s="98">
        <v>3.9634383522089228E-2</v>
      </c>
      <c r="U56" s="98">
        <v>2.5920559105546023E-2</v>
      </c>
      <c r="V56" s="98">
        <v>3.0065197598438359E-3</v>
      </c>
      <c r="W56" s="98">
        <v>6.2502429337313549E-3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9.3803407902284863E-2</v>
      </c>
      <c r="D57" s="98">
        <v>7.6004278381120505E-2</v>
      </c>
      <c r="E57" s="98">
        <v>0.11842547599130383</v>
      </c>
      <c r="F57" s="98">
        <v>7.4759315655074585E-2</v>
      </c>
      <c r="G57" s="98">
        <v>0</v>
      </c>
      <c r="H57" s="98">
        <v>1.6112755074998621E-2</v>
      </c>
      <c r="I57" s="98">
        <v>0</v>
      </c>
      <c r="J57" s="98">
        <v>5.4116807186037508E-2</v>
      </c>
      <c r="K57" s="98">
        <v>0.18604496670502343</v>
      </c>
      <c r="L57" s="98">
        <v>0.13466731364866644</v>
      </c>
      <c r="M57" s="98">
        <v>5.4485481424794306E-2</v>
      </c>
      <c r="N57" s="98">
        <v>5.3059389106074696E-2</v>
      </c>
      <c r="O57" s="98">
        <v>1.921912362108916E-2</v>
      </c>
      <c r="P57" s="98">
        <v>0</v>
      </c>
      <c r="Q57" s="98">
        <v>0</v>
      </c>
      <c r="R57" s="98">
        <v>5.7648223987510887E-3</v>
      </c>
      <c r="S57" s="98">
        <v>6.2182673360575674E-2</v>
      </c>
      <c r="T57" s="98">
        <v>7.0270237427942597E-2</v>
      </c>
      <c r="U57" s="98">
        <v>5.0275536299656698E-2</v>
      </c>
      <c r="V57" s="98">
        <v>5.796720085249665E-3</v>
      </c>
      <c r="W57" s="98">
        <v>1.1204245689953134E-2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0.32900957009011239</v>
      </c>
      <c r="D58" s="122">
        <v>0.29551586592500456</v>
      </c>
      <c r="E58" s="122">
        <v>0.4579701547594921</v>
      </c>
      <c r="F58" s="122">
        <v>0.27923514844019204</v>
      </c>
      <c r="G58" s="122">
        <v>0</v>
      </c>
      <c r="H58" s="122">
        <v>4.7656326838333908E-2</v>
      </c>
      <c r="I58" s="122">
        <v>0</v>
      </c>
      <c r="J58" s="122">
        <v>0.24998960933195213</v>
      </c>
      <c r="K58" s="122">
        <v>0.30695108641742619</v>
      </c>
      <c r="L58" s="122">
        <v>0.33160031150774749</v>
      </c>
      <c r="M58" s="122">
        <v>0.10039211509031548</v>
      </c>
      <c r="N58" s="122">
        <v>0.12565414264850452</v>
      </c>
      <c r="O58" s="122">
        <v>6.19219925508077E-2</v>
      </c>
      <c r="P58" s="122">
        <v>0</v>
      </c>
      <c r="Q58" s="122">
        <v>0</v>
      </c>
      <c r="R58" s="122">
        <v>9.8179924865264123E-3</v>
      </c>
      <c r="S58" s="122">
        <v>0.10285777780287991</v>
      </c>
      <c r="T58" s="122">
        <v>0.1552942330576052</v>
      </c>
      <c r="U58" s="122">
        <v>0.17249205366059625</v>
      </c>
      <c r="V58" s="122">
        <v>5.3123957530177235E-2</v>
      </c>
      <c r="W58" s="122">
        <v>3.2445532662436452E-2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0.128342876732362</v>
      </c>
      <c r="D59" s="98">
        <v>0.1361333112852795</v>
      </c>
      <c r="E59" s="98">
        <v>0.12151839809736076</v>
      </c>
      <c r="F59" s="98">
        <v>7.813323593675281E-2</v>
      </c>
      <c r="G59" s="98">
        <v>0</v>
      </c>
      <c r="H59" s="98">
        <v>1.6815062231460141E-2</v>
      </c>
      <c r="I59" s="98">
        <v>0</v>
      </c>
      <c r="J59" s="98">
        <v>9.056547875690163E-2</v>
      </c>
      <c r="K59" s="98">
        <v>0.17839238050418232</v>
      </c>
      <c r="L59" s="98">
        <v>0.14386323036896642</v>
      </c>
      <c r="M59" s="98">
        <v>3.8304787736144277E-2</v>
      </c>
      <c r="N59" s="98">
        <v>3.769056012232546E-2</v>
      </c>
      <c r="O59" s="98">
        <v>1.9372813788210409E-2</v>
      </c>
      <c r="P59" s="98">
        <v>0</v>
      </c>
      <c r="Q59" s="98">
        <v>0</v>
      </c>
      <c r="R59" s="98">
        <v>3.2845357404151258E-3</v>
      </c>
      <c r="S59" s="98">
        <v>3.7883350673368267E-2</v>
      </c>
      <c r="T59" s="98">
        <v>4.7311496634426409E-2</v>
      </c>
      <c r="U59" s="98">
        <v>4.4253680450161099E-2</v>
      </c>
      <c r="V59" s="98">
        <v>1.5709768588204928E-2</v>
      </c>
      <c r="W59" s="98">
        <v>8.8713319121769846E-3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0.20066669335775039</v>
      </c>
      <c r="D60" s="33">
        <v>0.15938255463972503</v>
      </c>
      <c r="E60" s="33">
        <v>0.33645175666213134</v>
      </c>
      <c r="F60" s="33">
        <v>0.2011019125034392</v>
      </c>
      <c r="G60" s="33">
        <v>0</v>
      </c>
      <c r="H60" s="33">
        <v>3.0841264606873767E-2</v>
      </c>
      <c r="I60" s="33">
        <v>0</v>
      </c>
      <c r="J60" s="33">
        <v>0.1594241305750505</v>
      </c>
      <c r="K60" s="33">
        <v>0.12855870591324386</v>
      </c>
      <c r="L60" s="33">
        <v>0.18773708113878107</v>
      </c>
      <c r="M60" s="33">
        <v>6.2087327354171197E-2</v>
      </c>
      <c r="N60" s="33">
        <v>8.7963582526179057E-2</v>
      </c>
      <c r="O60" s="33">
        <v>4.2549178762597291E-2</v>
      </c>
      <c r="P60" s="33">
        <v>0</v>
      </c>
      <c r="Q60" s="33">
        <v>0</v>
      </c>
      <c r="R60" s="33">
        <v>6.5334567461112865E-3</v>
      </c>
      <c r="S60" s="33">
        <v>6.4974427129511639E-2</v>
      </c>
      <c r="T60" s="33">
        <v>0.10798273642317879</v>
      </c>
      <c r="U60" s="33">
        <v>0.12823837321043516</v>
      </c>
      <c r="V60" s="33">
        <v>3.7414188941972307E-2</v>
      </c>
      <c r="W60" s="33">
        <v>2.3574200750259469E-2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1.5491308111009652</v>
      </c>
      <c r="D62" s="117">
        <f t="shared" si="21"/>
        <v>3.0619416422810426</v>
      </c>
      <c r="E62" s="117">
        <f t="shared" si="21"/>
        <v>3.3276160674375248</v>
      </c>
      <c r="F62" s="117">
        <f t="shared" si="21"/>
        <v>3.3401107873416773</v>
      </c>
      <c r="G62" s="117">
        <f t="shared" si="21"/>
        <v>1.8078956159505513</v>
      </c>
      <c r="H62" s="117">
        <f t="shared" si="21"/>
        <v>2.1976849154491034</v>
      </c>
      <c r="I62" s="117">
        <f t="shared" si="21"/>
        <v>1.6127269433994742</v>
      </c>
      <c r="J62" s="117">
        <f t="shared" si="21"/>
        <v>3.403981337609145</v>
      </c>
      <c r="K62" s="117">
        <f t="shared" si="21"/>
        <v>4.0036904685029127</v>
      </c>
      <c r="L62" s="117">
        <f t="shared" si="21"/>
        <v>4.2897781214024713</v>
      </c>
      <c r="M62" s="117">
        <f t="shared" si="21"/>
        <v>2.6514601723816829</v>
      </c>
      <c r="N62" s="117">
        <f t="shared" si="21"/>
        <v>2.5764388966901191</v>
      </c>
      <c r="O62" s="117">
        <f t="shared" si="21"/>
        <v>1.4236656029572152</v>
      </c>
      <c r="P62" s="117">
        <f t="shared" si="21"/>
        <v>0.98159813996156176</v>
      </c>
      <c r="Q62" s="117">
        <f t="shared" si="21"/>
        <v>2.6814560161784042</v>
      </c>
      <c r="R62" s="117">
        <f t="shared" ref="R62:V62" si="22">R63+R66+R68+R77</f>
        <v>3.7848050505390347</v>
      </c>
      <c r="S62" s="117">
        <f t="shared" si="22"/>
        <v>2.9425109797424471</v>
      </c>
      <c r="T62" s="117">
        <f t="shared" si="22"/>
        <v>2.150760263262506</v>
      </c>
      <c r="U62" s="117">
        <f t="shared" si="22"/>
        <v>1.7620035038078332</v>
      </c>
      <c r="V62" s="117">
        <f t="shared" si="22"/>
        <v>0.97095851415894219</v>
      </c>
      <c r="W62" s="117">
        <f t="shared" ref="W62" si="23">W63+W66+W68+W77</f>
        <v>1.024881080387646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1.2602691644953314</v>
      </c>
      <c r="D63" s="122">
        <f t="shared" si="24"/>
        <v>2.4282588929372815</v>
      </c>
      <c r="E63" s="122">
        <f t="shared" si="24"/>
        <v>2.6186065707706505</v>
      </c>
      <c r="F63" s="122">
        <f t="shared" si="24"/>
        <v>2.6283896246607106</v>
      </c>
      <c r="G63" s="122">
        <f t="shared" si="24"/>
        <v>1.4482768732395368</v>
      </c>
      <c r="H63" s="122">
        <f t="shared" si="24"/>
        <v>1.6853933900885543</v>
      </c>
      <c r="I63" s="122">
        <f t="shared" si="24"/>
        <v>1.2346209727143624</v>
      </c>
      <c r="J63" s="122">
        <f t="shared" si="24"/>
        <v>2.6042371291608779</v>
      </c>
      <c r="K63" s="122">
        <f t="shared" si="24"/>
        <v>3.0607166379366877</v>
      </c>
      <c r="L63" s="122">
        <f t="shared" si="24"/>
        <v>3.2929895852368047</v>
      </c>
      <c r="M63" s="122">
        <f t="shared" si="24"/>
        <v>2.000096644631649</v>
      </c>
      <c r="N63" s="122">
        <f t="shared" si="24"/>
        <v>1.8991860532828948</v>
      </c>
      <c r="O63" s="122">
        <f t="shared" si="24"/>
        <v>1.0427404317435325</v>
      </c>
      <c r="P63" s="122">
        <f t="shared" si="24"/>
        <v>0.68118080889694976</v>
      </c>
      <c r="Q63" s="122">
        <f t="shared" si="24"/>
        <v>1.9112377571573167</v>
      </c>
      <c r="R63" s="122">
        <f t="shared" ref="R63:V63" si="25">SUM(R64:R65)</f>
        <v>2.7588978402362607</v>
      </c>
      <c r="S63" s="122">
        <f t="shared" si="25"/>
        <v>2.0904111839280457</v>
      </c>
      <c r="T63" s="122">
        <f t="shared" si="25"/>
        <v>1.5076444301595047</v>
      </c>
      <c r="U63" s="122">
        <f t="shared" si="25"/>
        <v>1.2107127161505506</v>
      </c>
      <c r="V63" s="122">
        <f t="shared" si="25"/>
        <v>0.67093720613121577</v>
      </c>
      <c r="W63" s="122">
        <f t="shared" ref="W63" si="26">SUM(W64:W65)</f>
        <v>0.69626629846484955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1.2305357263518459</v>
      </c>
      <c r="D64" s="98">
        <v>2.3716747265098186</v>
      </c>
      <c r="E64" s="98">
        <v>2.5579589558902405</v>
      </c>
      <c r="F64" s="98">
        <v>2.5681187260950935</v>
      </c>
      <c r="G64" s="98">
        <v>1.4162918867866356</v>
      </c>
      <c r="H64" s="98">
        <v>1.6484335491935729</v>
      </c>
      <c r="I64" s="98">
        <v>1.2084327973116451</v>
      </c>
      <c r="J64" s="98">
        <v>2.5489231097572698</v>
      </c>
      <c r="K64" s="98">
        <v>2.9962795085971372</v>
      </c>
      <c r="L64" s="98">
        <v>3.2244969885545545</v>
      </c>
      <c r="M64" s="98">
        <v>1.9589930787690542</v>
      </c>
      <c r="N64" s="98">
        <v>1.8606845401219283</v>
      </c>
      <c r="O64" s="98">
        <v>1.0218130604907254</v>
      </c>
      <c r="P64" s="98">
        <v>0.66769915486158127</v>
      </c>
      <c r="Q64" s="98">
        <v>1.8735233241442575</v>
      </c>
      <c r="R64" s="98">
        <v>2.7047838170512213</v>
      </c>
      <c r="S64" s="98">
        <v>2.0497054250580575</v>
      </c>
      <c r="T64" s="98">
        <v>1.4785705925686286</v>
      </c>
      <c r="U64" s="98">
        <v>1.1875533818535096</v>
      </c>
      <c r="V64" s="98">
        <v>0.65815587547685106</v>
      </c>
      <c r="W64" s="98">
        <v>0.68297751632872561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2.9733438143485443E-2</v>
      </c>
      <c r="D65" s="98">
        <v>5.6584166427462702E-2</v>
      </c>
      <c r="E65" s="98">
        <v>6.0647614880409872E-2</v>
      </c>
      <c r="F65" s="98">
        <v>6.0270898565617272E-2</v>
      </c>
      <c r="G65" s="98">
        <v>3.1984986452901064E-2</v>
      </c>
      <c r="H65" s="98">
        <v>3.6959840894981416E-2</v>
      </c>
      <c r="I65" s="98">
        <v>2.6188175402717437E-2</v>
      </c>
      <c r="J65" s="98">
        <v>5.5314019403608208E-2</v>
      </c>
      <c r="K65" s="98">
        <v>6.4437129339550564E-2</v>
      </c>
      <c r="L65" s="98">
        <v>6.8492596682250065E-2</v>
      </c>
      <c r="M65" s="98">
        <v>4.1103565862594726E-2</v>
      </c>
      <c r="N65" s="98">
        <v>3.8501513160966609E-2</v>
      </c>
      <c r="O65" s="98">
        <v>2.0927371252807005E-2</v>
      </c>
      <c r="P65" s="98">
        <v>1.3481654035368445E-2</v>
      </c>
      <c r="Q65" s="98">
        <v>3.7714433013059309E-2</v>
      </c>
      <c r="R65" s="98">
        <v>5.411402318503962E-2</v>
      </c>
      <c r="S65" s="98">
        <v>4.0705758869988048E-2</v>
      </c>
      <c r="T65" s="98">
        <v>2.9073837590876169E-2</v>
      </c>
      <c r="U65" s="98">
        <v>2.315933429704119E-2</v>
      </c>
      <c r="V65" s="98">
        <v>1.2781330654364705E-2</v>
      </c>
      <c r="W65" s="98">
        <v>1.3288782136123969E-2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1.1478885741611116E-2</v>
      </c>
      <c r="D66" s="122">
        <f t="shared" si="27"/>
        <v>2.7801558905606746E-2</v>
      </c>
      <c r="E66" s="122">
        <f t="shared" si="27"/>
        <v>4.8893623796356096E-2</v>
      </c>
      <c r="F66" s="122">
        <f t="shared" si="27"/>
        <v>2.7200703603073147E-2</v>
      </c>
      <c r="G66" s="122">
        <f t="shared" si="27"/>
        <v>2.2775170451531938E-2</v>
      </c>
      <c r="H66" s="122">
        <f t="shared" si="27"/>
        <v>2.5511105581302582E-2</v>
      </c>
      <c r="I66" s="122">
        <f t="shared" si="27"/>
        <v>4.2845680326413033E-2</v>
      </c>
      <c r="J66" s="122">
        <f t="shared" si="27"/>
        <v>7.8938697123899629E-2</v>
      </c>
      <c r="K66" s="122">
        <f t="shared" si="27"/>
        <v>5.6089658358305795E-2</v>
      </c>
      <c r="L66" s="122">
        <f t="shared" si="27"/>
        <v>8.6582902770245634E-2</v>
      </c>
      <c r="M66" s="122">
        <f t="shared" si="27"/>
        <v>7.7787116493144334E-2</v>
      </c>
      <c r="N66" s="122">
        <f t="shared" si="27"/>
        <v>8.6673535275195793E-2</v>
      </c>
      <c r="O66" s="122">
        <f t="shared" si="27"/>
        <v>4.0853602706642164E-2</v>
      </c>
      <c r="P66" s="122">
        <f t="shared" si="27"/>
        <v>6.3070236788217923E-3</v>
      </c>
      <c r="Q66" s="122">
        <f t="shared" si="27"/>
        <v>5.5353123309253668E-2</v>
      </c>
      <c r="R66" s="122">
        <f t="shared" si="27"/>
        <v>6.0546720982299344E-2</v>
      </c>
      <c r="S66" s="122">
        <f t="shared" si="27"/>
        <v>0.10175112477870049</v>
      </c>
      <c r="T66" s="122">
        <f t="shared" si="27"/>
        <v>5.3151011957925466E-2</v>
      </c>
      <c r="U66" s="122">
        <f t="shared" si="27"/>
        <v>4.7286834270097673E-2</v>
      </c>
      <c r="V66" s="122">
        <f t="shared" si="27"/>
        <v>1.8067881773775194E-2</v>
      </c>
      <c r="W66" s="122">
        <f t="shared" si="27"/>
        <v>3.7193129439373959E-2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1.1478885741611116E-2</v>
      </c>
      <c r="D67" s="98">
        <v>2.7801558905606746E-2</v>
      </c>
      <c r="E67" s="98">
        <v>4.8893623796356096E-2</v>
      </c>
      <c r="F67" s="98">
        <v>2.7200703603073147E-2</v>
      </c>
      <c r="G67" s="98">
        <v>2.2775170451531938E-2</v>
      </c>
      <c r="H67" s="98">
        <v>2.5511105581302582E-2</v>
      </c>
      <c r="I67" s="98">
        <v>4.2845680326413033E-2</v>
      </c>
      <c r="J67" s="98">
        <v>7.8938697123899629E-2</v>
      </c>
      <c r="K67" s="98">
        <v>5.6089658358305795E-2</v>
      </c>
      <c r="L67" s="98">
        <v>8.6582902770245634E-2</v>
      </c>
      <c r="M67" s="98">
        <v>7.7787116493144334E-2</v>
      </c>
      <c r="N67" s="98">
        <v>8.6673535275195793E-2</v>
      </c>
      <c r="O67" s="98">
        <v>4.0853602706642164E-2</v>
      </c>
      <c r="P67" s="98">
        <v>6.3070236788217923E-3</v>
      </c>
      <c r="Q67" s="98">
        <v>5.5353123309253668E-2</v>
      </c>
      <c r="R67" s="98">
        <v>6.0546720982299344E-2</v>
      </c>
      <c r="S67" s="98">
        <v>0.10175112477870049</v>
      </c>
      <c r="T67" s="98">
        <v>5.3151011957925466E-2</v>
      </c>
      <c r="U67" s="98">
        <v>4.7286834270097673E-2</v>
      </c>
      <c r="V67" s="98">
        <v>1.8067881773775194E-2</v>
      </c>
      <c r="W67" s="98">
        <v>3.7193129439373959E-2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0.19701952066493372</v>
      </c>
      <c r="D68" s="122">
        <v>0.44165441531840799</v>
      </c>
      <c r="E68" s="122">
        <v>0.47004199886914932</v>
      </c>
      <c r="F68" s="122">
        <v>0.50431079909892518</v>
      </c>
      <c r="G68" s="122">
        <v>0.2427196820161619</v>
      </c>
      <c r="H68" s="122">
        <v>0.3649299780200127</v>
      </c>
      <c r="I68" s="122">
        <v>0.24769867880108007</v>
      </c>
      <c r="J68" s="122">
        <v>0.53641582367413965</v>
      </c>
      <c r="K68" s="122">
        <v>0.69981801112052022</v>
      </c>
      <c r="L68" s="122">
        <v>0.72774362669949311</v>
      </c>
      <c r="M68" s="122">
        <v>0.45794068034926438</v>
      </c>
      <c r="N68" s="122">
        <v>0.46995361588697682</v>
      </c>
      <c r="O68" s="122">
        <v>0.26995964315826781</v>
      </c>
      <c r="P68" s="122">
        <v>0.23116948169801577</v>
      </c>
      <c r="Q68" s="122">
        <v>0.55650242664398653</v>
      </c>
      <c r="R68" s="122">
        <v>0.75717325948758574</v>
      </c>
      <c r="S68" s="122">
        <v>0.59052211475851157</v>
      </c>
      <c r="T68" s="122">
        <v>0.46172192602367007</v>
      </c>
      <c r="U68" s="122">
        <v>0.39219105422720757</v>
      </c>
      <c r="V68" s="122">
        <v>0.20082841629903239</v>
      </c>
      <c r="W68" s="122">
        <v>0.21278220504160805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0.18381519801802437</v>
      </c>
      <c r="D69" s="98">
        <v>0.42152153688223237</v>
      </c>
      <c r="E69" s="98">
        <v>0.44825880748937352</v>
      </c>
      <c r="F69" s="98">
        <v>0.47940487994769193</v>
      </c>
      <c r="G69" s="98">
        <v>0.22632316298635405</v>
      </c>
      <c r="H69" s="98">
        <v>0.33699883242886808</v>
      </c>
      <c r="I69" s="98">
        <v>0.22929046714793969</v>
      </c>
      <c r="J69" s="98">
        <v>0.50691715083070588</v>
      </c>
      <c r="K69" s="98">
        <v>0.65368327915018942</v>
      </c>
      <c r="L69" s="98">
        <v>0.68597810098185052</v>
      </c>
      <c r="M69" s="98">
        <v>0.43412199061425755</v>
      </c>
      <c r="N69" s="98">
        <v>0.44366679453938895</v>
      </c>
      <c r="O69" s="98">
        <v>0.24210479461730605</v>
      </c>
      <c r="P69" s="98">
        <v>0.17158313049837656</v>
      </c>
      <c r="Q69" s="98">
        <v>0.49001411618068635</v>
      </c>
      <c r="R69" s="98">
        <v>0.6937311451660646</v>
      </c>
      <c r="S69" s="98">
        <v>0.53990401148424039</v>
      </c>
      <c r="T69" s="98">
        <v>0.41170522075451099</v>
      </c>
      <c r="U69" s="98">
        <v>0.34115045550731821</v>
      </c>
      <c r="V69" s="98">
        <v>0.17543611397886605</v>
      </c>
      <c r="W69" s="98">
        <v>0.19214450327703275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3.6811615432924137E-4</v>
      </c>
      <c r="D70" s="98">
        <v>1.3497679539875326E-3</v>
      </c>
      <c r="E70" s="98">
        <v>1.2139965968186203E-3</v>
      </c>
      <c r="F70" s="98">
        <v>1.668175432246606E-3</v>
      </c>
      <c r="G70" s="98">
        <v>4.3357836431253077E-4</v>
      </c>
      <c r="H70" s="98">
        <v>7.8920978741261181E-4</v>
      </c>
      <c r="I70" s="98">
        <v>1.33902251941378E-4</v>
      </c>
      <c r="J70" s="98">
        <v>1.9814590191095192E-3</v>
      </c>
      <c r="K70" s="98">
        <v>5.1713074208319778E-3</v>
      </c>
      <c r="L70" s="98">
        <v>3.3348867341004623E-3</v>
      </c>
      <c r="M70" s="98">
        <v>2.410591908448295E-3</v>
      </c>
      <c r="N70" s="98">
        <v>4.3067835369285335E-3</v>
      </c>
      <c r="O70" s="98">
        <v>1.0482409477714292E-3</v>
      </c>
      <c r="P70" s="98">
        <v>0</v>
      </c>
      <c r="Q70" s="98">
        <v>0</v>
      </c>
      <c r="R70" s="98">
        <v>3.1145122999527639E-3</v>
      </c>
      <c r="S70" s="98">
        <v>2.1619325973827193E-3</v>
      </c>
      <c r="T70" s="98">
        <v>1.1124928606067188E-3</v>
      </c>
      <c r="U70" s="98">
        <v>4.0145562569919178E-4</v>
      </c>
      <c r="V70" s="98">
        <v>1.2531697055826951E-4</v>
      </c>
      <c r="W70" s="98">
        <v>8.8595504825255116E-4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1.2236842177947751E-4</v>
      </c>
      <c r="D71" s="101">
        <v>5.0438726778980652E-4</v>
      </c>
      <c r="E71" s="101">
        <v>5.6176124259262419E-4</v>
      </c>
      <c r="F71" s="101">
        <v>8.1263971414209288E-4</v>
      </c>
      <c r="G71" s="101">
        <v>1.8512764823330505E-4</v>
      </c>
      <c r="H71" s="101">
        <v>3.4611013643782361E-4</v>
      </c>
      <c r="I71" s="101">
        <v>4.8579037684347915E-5</v>
      </c>
      <c r="J71" s="101">
        <v>7.309897924376895E-4</v>
      </c>
      <c r="K71" s="101">
        <v>1.8544123961504214E-3</v>
      </c>
      <c r="L71" s="101">
        <v>1.1581993107196995E-3</v>
      </c>
      <c r="M71" s="101">
        <v>8.5801894918286815E-4</v>
      </c>
      <c r="N71" s="101">
        <v>1.513272019760216E-3</v>
      </c>
      <c r="O71" s="101">
        <v>3.6723988126181244E-4</v>
      </c>
      <c r="P71" s="101">
        <v>0</v>
      </c>
      <c r="Q71" s="101">
        <v>0</v>
      </c>
      <c r="R71" s="101">
        <v>1.1052648905679589E-3</v>
      </c>
      <c r="S71" s="101">
        <v>7.7070187657933987E-4</v>
      </c>
      <c r="T71" s="101">
        <v>4.010613100155489E-4</v>
      </c>
      <c r="U71" s="101">
        <v>1.3656872341909256E-4</v>
      </c>
      <c r="V71" s="101">
        <v>4.2790500224920712E-5</v>
      </c>
      <c r="W71" s="101">
        <v>3.1737078010681289E-4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2.4574773254976389E-4</v>
      </c>
      <c r="D72" s="104">
        <v>8.453806861977262E-4</v>
      </c>
      <c r="E72" s="104">
        <v>6.5223535422599612E-4</v>
      </c>
      <c r="F72" s="104">
        <v>8.5553571810451307E-4</v>
      </c>
      <c r="G72" s="104">
        <v>2.484507160792257E-4</v>
      </c>
      <c r="H72" s="104">
        <v>4.430996509747882E-4</v>
      </c>
      <c r="I72" s="104">
        <v>8.5323214257030083E-5</v>
      </c>
      <c r="J72" s="104">
        <v>1.2504692266718299E-3</v>
      </c>
      <c r="K72" s="104">
        <v>3.3168950246815565E-3</v>
      </c>
      <c r="L72" s="104">
        <v>2.1766874233807628E-3</v>
      </c>
      <c r="M72" s="104">
        <v>1.552572959265427E-3</v>
      </c>
      <c r="N72" s="104">
        <v>2.7935115171683175E-3</v>
      </c>
      <c r="O72" s="104">
        <v>6.810010665096167E-4</v>
      </c>
      <c r="P72" s="104">
        <v>0</v>
      </c>
      <c r="Q72" s="104">
        <v>0</v>
      </c>
      <c r="R72" s="104">
        <v>2.0092474093848052E-3</v>
      </c>
      <c r="S72" s="104">
        <v>1.3912307208033795E-3</v>
      </c>
      <c r="T72" s="104">
        <v>7.1143155059116999E-4</v>
      </c>
      <c r="U72" s="104">
        <v>2.648869022800992E-4</v>
      </c>
      <c r="V72" s="104">
        <v>8.2526470333348795E-5</v>
      </c>
      <c r="W72" s="104">
        <v>5.6858426814573827E-4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9.5315652347461623E-3</v>
      </c>
      <c r="D73" s="101">
        <v>1.418819739740013E-2</v>
      </c>
      <c r="E73" s="101">
        <v>1.5426389158630699E-2</v>
      </c>
      <c r="F73" s="101">
        <v>1.7899006741044835E-2</v>
      </c>
      <c r="G73" s="101">
        <v>1.2189708419876103E-2</v>
      </c>
      <c r="H73" s="101">
        <v>2.1558863111006119E-2</v>
      </c>
      <c r="I73" s="101">
        <v>1.3488447462990294E-2</v>
      </c>
      <c r="J73" s="101">
        <v>2.0987991643403765E-2</v>
      </c>
      <c r="K73" s="101">
        <v>2.2407034927771213E-2</v>
      </c>
      <c r="L73" s="101">
        <v>2.7000070968629254E-2</v>
      </c>
      <c r="M73" s="101">
        <v>1.3112941269265644E-2</v>
      </c>
      <c r="N73" s="101">
        <v>1.353400775792961E-2</v>
      </c>
      <c r="O73" s="101">
        <v>1.8734659783610299E-2</v>
      </c>
      <c r="P73" s="101">
        <v>4.0492386219696336E-2</v>
      </c>
      <c r="Q73" s="101">
        <v>4.8845387856179784E-2</v>
      </c>
      <c r="R73" s="101">
        <v>4.1627347667426637E-2</v>
      </c>
      <c r="S73" s="101">
        <v>3.1564747649605505E-2</v>
      </c>
      <c r="T73" s="101">
        <v>3.2928102095013873E-2</v>
      </c>
      <c r="U73" s="101">
        <v>3.6990103395519044E-2</v>
      </c>
      <c r="V73" s="101">
        <v>1.7867160552283105E-2</v>
      </c>
      <c r="W73" s="101">
        <v>1.3763710473160901E-2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3.3046412578339457E-3</v>
      </c>
      <c r="D74" s="104">
        <v>4.5949130847879128E-3</v>
      </c>
      <c r="E74" s="104">
        <v>5.142805624326478E-3</v>
      </c>
      <c r="F74" s="104">
        <v>5.3387369779417902E-3</v>
      </c>
      <c r="G74" s="104">
        <v>3.7732322456192078E-3</v>
      </c>
      <c r="H74" s="104">
        <v>5.5830726927258998E-3</v>
      </c>
      <c r="I74" s="104">
        <v>4.7858619382087075E-3</v>
      </c>
      <c r="J74" s="104">
        <v>6.5292221809204482E-3</v>
      </c>
      <c r="K74" s="104">
        <v>1.8556389621727683E-2</v>
      </c>
      <c r="L74" s="104">
        <v>1.1430568014912969E-2</v>
      </c>
      <c r="M74" s="104">
        <v>8.2951565572929042E-3</v>
      </c>
      <c r="N74" s="104">
        <v>8.4460300527297288E-3</v>
      </c>
      <c r="O74" s="104">
        <v>8.0719478095800101E-3</v>
      </c>
      <c r="P74" s="104">
        <v>1.9093964979942871E-2</v>
      </c>
      <c r="Q74" s="104">
        <v>1.7642922607120411E-2</v>
      </c>
      <c r="R74" s="104">
        <v>1.8700254354141799E-2</v>
      </c>
      <c r="S74" s="104">
        <v>1.6891423027283001E-2</v>
      </c>
      <c r="T74" s="104">
        <v>1.5976110313538464E-2</v>
      </c>
      <c r="U74" s="104">
        <v>1.3649039698671095E-2</v>
      </c>
      <c r="V74" s="104">
        <v>7.399824797324971E-3</v>
      </c>
      <c r="W74" s="104">
        <v>5.9880362431618322E-3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1.0975022483684198E-3</v>
      </c>
      <c r="D75" s="98">
        <v>1.7140374270865775E-3</v>
      </c>
      <c r="E75" s="98">
        <v>2.3792735833489016E-3</v>
      </c>
      <c r="F75" s="98">
        <v>2.5997103267860408E-3</v>
      </c>
      <c r="G75" s="98">
        <v>1.6105988774201552E-3</v>
      </c>
      <c r="H75" s="98">
        <v>2.447617651104547E-3</v>
      </c>
      <c r="I75" s="98">
        <v>1.7367930955713901E-3</v>
      </c>
      <c r="J75" s="98">
        <v>2.4116390254610739E-3</v>
      </c>
      <c r="K75" s="98">
        <v>6.6558587024298076E-3</v>
      </c>
      <c r="L75" s="98">
        <v>3.965209374922102E-3</v>
      </c>
      <c r="M75" s="98">
        <v>2.9534426921169919E-3</v>
      </c>
      <c r="N75" s="98">
        <v>2.9603891112817212E-3</v>
      </c>
      <c r="O75" s="98">
        <v>2.8218457472337002E-3</v>
      </c>
      <c r="P75" s="98">
        <v>6.9935663966004267E-3</v>
      </c>
      <c r="Q75" s="98">
        <v>6.3728119332913686E-3</v>
      </c>
      <c r="R75" s="98">
        <v>6.6301574567567099E-3</v>
      </c>
      <c r="S75" s="98">
        <v>6.0184411246389903E-3</v>
      </c>
      <c r="T75" s="98">
        <v>5.7613890834114665E-3</v>
      </c>
      <c r="U75" s="98">
        <v>4.6431610223847675E-3</v>
      </c>
      <c r="V75" s="98">
        <v>2.5272195082745291E-3</v>
      </c>
      <c r="W75" s="98">
        <v>2.1442439261706108E-3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2.2071390094655259E-3</v>
      </c>
      <c r="D76" s="98">
        <v>2.8808756577013354E-3</v>
      </c>
      <c r="E76" s="98">
        <v>2.7635320409775768E-3</v>
      </c>
      <c r="F76" s="98">
        <v>2.7390266511557494E-3</v>
      </c>
      <c r="G76" s="98">
        <v>2.1626333681990526E-3</v>
      </c>
      <c r="H76" s="98">
        <v>3.1354550416213527E-3</v>
      </c>
      <c r="I76" s="98">
        <v>3.0490688426373174E-3</v>
      </c>
      <c r="J76" s="98">
        <v>4.1175831554593747E-3</v>
      </c>
      <c r="K76" s="98">
        <v>1.1900530919297873E-2</v>
      </c>
      <c r="L76" s="98">
        <v>7.4653586399908659E-3</v>
      </c>
      <c r="M76" s="98">
        <v>5.3417138651759115E-3</v>
      </c>
      <c r="N76" s="98">
        <v>5.4856409414480081E-3</v>
      </c>
      <c r="O76" s="98">
        <v>5.2501020623463091E-3</v>
      </c>
      <c r="P76" s="98">
        <v>1.2100398583342446E-2</v>
      </c>
      <c r="Q76" s="98">
        <v>1.1270110673829043E-2</v>
      </c>
      <c r="R76" s="98">
        <v>1.2070096897385089E-2</v>
      </c>
      <c r="S76" s="98">
        <v>1.087298190264401E-2</v>
      </c>
      <c r="T76" s="98">
        <v>1.0214721230126997E-2</v>
      </c>
      <c r="U76" s="98">
        <v>9.0058786762863274E-3</v>
      </c>
      <c r="V76" s="98">
        <v>4.8726052890504419E-3</v>
      </c>
      <c r="W76" s="98">
        <v>3.8437923169912214E-3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8.0363240199089067E-2</v>
      </c>
      <c r="D77" s="122">
        <v>0.16422677511974643</v>
      </c>
      <c r="E77" s="122">
        <v>0.19007387400136899</v>
      </c>
      <c r="F77" s="122">
        <v>0.18020965997896859</v>
      </c>
      <c r="G77" s="122">
        <v>9.4123890243320657E-2</v>
      </c>
      <c r="H77" s="122">
        <v>0.12185044175923376</v>
      </c>
      <c r="I77" s="122">
        <v>8.7561611557618796E-2</v>
      </c>
      <c r="J77" s="122">
        <v>0.18438968765022784</v>
      </c>
      <c r="K77" s="122">
        <v>0.18706616108739932</v>
      </c>
      <c r="L77" s="122">
        <v>0.18246200669592791</v>
      </c>
      <c r="M77" s="122">
        <v>0.11563573090762523</v>
      </c>
      <c r="N77" s="122">
        <v>0.12062569224505196</v>
      </c>
      <c r="O77" s="122">
        <v>7.0111925348772849E-2</v>
      </c>
      <c r="P77" s="122">
        <v>6.294082568777451E-2</v>
      </c>
      <c r="Q77" s="122">
        <v>0.15836270906784722</v>
      </c>
      <c r="R77" s="122">
        <v>0.20818722983288937</v>
      </c>
      <c r="S77" s="122">
        <v>0.15982655627718928</v>
      </c>
      <c r="T77" s="122">
        <v>0.12824289512140569</v>
      </c>
      <c r="U77" s="122">
        <v>0.11181289915997736</v>
      </c>
      <c r="V77" s="122">
        <v>8.1125009954918934E-2</v>
      </c>
      <c r="W77" s="122">
        <v>7.8639447441814614E-2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7.5636289215737798E-2</v>
      </c>
      <c r="D78" s="98">
        <v>0.16158279287585259</v>
      </c>
      <c r="E78" s="98">
        <v>0.18537519683319209</v>
      </c>
      <c r="F78" s="98">
        <v>0.17439169114850675</v>
      </c>
      <c r="G78" s="98">
        <v>8.8918105326173599E-2</v>
      </c>
      <c r="H78" s="98">
        <v>0.113657415459269</v>
      </c>
      <c r="I78" s="98">
        <v>8.090433225388674E-2</v>
      </c>
      <c r="J78" s="98">
        <v>0.17539769163694902</v>
      </c>
      <c r="K78" s="98">
        <v>0.17881117418913564</v>
      </c>
      <c r="L78" s="98">
        <v>0.17598332199883096</v>
      </c>
      <c r="M78" s="98">
        <v>0.11111889698173608</v>
      </c>
      <c r="N78" s="98">
        <v>0.11537913338879509</v>
      </c>
      <c r="O78" s="98">
        <v>6.2297533115571763E-2</v>
      </c>
      <c r="P78" s="98">
        <v>3.8450455843543493E-2</v>
      </c>
      <c r="Q78" s="98">
        <v>8.961342478243095E-2</v>
      </c>
      <c r="R78" s="98">
        <v>0.10090709687159458</v>
      </c>
      <c r="S78" s="98">
        <v>8.1427983242240973E-2</v>
      </c>
      <c r="T78" s="98">
        <v>8.0263538721485173E-2</v>
      </c>
      <c r="U78" s="98">
        <v>8.2219428419107718E-2</v>
      </c>
      <c r="V78" s="98">
        <v>7.4568900430172794E-2</v>
      </c>
      <c r="W78" s="98">
        <v>4.9625046518418342E-2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4.726950983351263E-3</v>
      </c>
      <c r="D79" s="33">
        <v>2.6439822438938314E-3</v>
      </c>
      <c r="E79" s="33">
        <v>4.6986771681768935E-3</v>
      </c>
      <c r="F79" s="33">
        <v>5.8179688304618588E-3</v>
      </c>
      <c r="G79" s="33">
        <v>5.2057849171470542E-3</v>
      </c>
      <c r="H79" s="33">
        <v>8.1930262999647726E-3</v>
      </c>
      <c r="I79" s="33">
        <v>6.6572793037320546E-3</v>
      </c>
      <c r="J79" s="33">
        <v>8.9919960132788315E-3</v>
      </c>
      <c r="K79" s="33">
        <v>8.2549868982636793E-3</v>
      </c>
      <c r="L79" s="33">
        <v>6.4786846970969368E-3</v>
      </c>
      <c r="M79" s="33">
        <v>4.5168339258891506E-3</v>
      </c>
      <c r="N79" s="33">
        <v>5.2465588562568728E-3</v>
      </c>
      <c r="O79" s="33">
        <v>7.8143922332010833E-3</v>
      </c>
      <c r="P79" s="33">
        <v>2.449036984423102E-2</v>
      </c>
      <c r="Q79" s="33">
        <v>6.8749284285416268E-2</v>
      </c>
      <c r="R79" s="33">
        <v>0.10728013296129479</v>
      </c>
      <c r="S79" s="33">
        <v>7.8398573034948293E-2</v>
      </c>
      <c r="T79" s="33">
        <v>4.7979356399920521E-2</v>
      </c>
      <c r="U79" s="33">
        <v>2.9593470740869647E-2</v>
      </c>
      <c r="V79" s="33">
        <v>6.5561095247461364E-3</v>
      </c>
      <c r="W79" s="33">
        <v>2.9014400923396265E-2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10.101210199021452</v>
      </c>
      <c r="D81" s="117">
        <f t="shared" si="28"/>
        <v>8.0587289609232311</v>
      </c>
      <c r="E81" s="117">
        <f t="shared" si="28"/>
        <v>6.843773030443761</v>
      </c>
      <c r="F81" s="117">
        <f t="shared" si="28"/>
        <v>8.5119829464451602</v>
      </c>
      <c r="G81" s="117">
        <f t="shared" si="28"/>
        <v>18.136400360713235</v>
      </c>
      <c r="H81" s="117">
        <f t="shared" si="28"/>
        <v>22.237596080301365</v>
      </c>
      <c r="I81" s="117">
        <f t="shared" si="28"/>
        <v>20.098974420806673</v>
      </c>
      <c r="J81" s="117">
        <f t="shared" si="28"/>
        <v>11.673746444046387</v>
      </c>
      <c r="K81" s="117">
        <f t="shared" si="28"/>
        <v>18.097297188962177</v>
      </c>
      <c r="L81" s="117">
        <f t="shared" si="28"/>
        <v>19.612091094788809</v>
      </c>
      <c r="M81" s="117">
        <f t="shared" si="28"/>
        <v>13.124345797574692</v>
      </c>
      <c r="N81" s="117">
        <f t="shared" si="28"/>
        <v>16.216588219090706</v>
      </c>
      <c r="O81" s="117">
        <f t="shared" si="28"/>
        <v>11.315285368356518</v>
      </c>
      <c r="P81" s="117">
        <f t="shared" si="28"/>
        <v>5.7294565160520143</v>
      </c>
      <c r="Q81" s="117">
        <f t="shared" si="28"/>
        <v>8.8212714059198891</v>
      </c>
      <c r="R81" s="117">
        <f t="shared" ref="R81:V81" si="29">R82+R85+R87+R100</f>
        <v>7.2725964494858815</v>
      </c>
      <c r="S81" s="117">
        <f t="shared" si="29"/>
        <v>4.0830715915595635</v>
      </c>
      <c r="T81" s="117">
        <f t="shared" si="29"/>
        <v>4.6141416673971332</v>
      </c>
      <c r="U81" s="117">
        <f t="shared" si="29"/>
        <v>7.8833367891027706</v>
      </c>
      <c r="V81" s="117">
        <f t="shared" si="29"/>
        <v>6.2226767440130528</v>
      </c>
      <c r="W81" s="117">
        <f t="shared" ref="W81" si="30">W82+W85+W87+W100</f>
        <v>7.730189844032239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8.4168863217983745</v>
      </c>
      <c r="D82" s="122">
        <f t="shared" si="31"/>
        <v>6.3610370525732574</v>
      </c>
      <c r="E82" s="122">
        <f t="shared" si="31"/>
        <v>5.3508770261398162</v>
      </c>
      <c r="F82" s="122">
        <f t="shared" si="31"/>
        <v>6.6417963597443626</v>
      </c>
      <c r="G82" s="122">
        <f t="shared" si="31"/>
        <v>14.630155928193892</v>
      </c>
      <c r="H82" s="122">
        <f t="shared" si="31"/>
        <v>16.960311183266789</v>
      </c>
      <c r="I82" s="122">
        <f t="shared" si="31"/>
        <v>15.608524060914894</v>
      </c>
      <c r="J82" s="122">
        <f t="shared" si="31"/>
        <v>8.9549743925766627</v>
      </c>
      <c r="K82" s="122">
        <f t="shared" si="31"/>
        <v>13.825963563399529</v>
      </c>
      <c r="L82" s="122">
        <f t="shared" si="31"/>
        <v>14.988866447293175</v>
      </c>
      <c r="M82" s="122">
        <f t="shared" si="31"/>
        <v>9.9166002612319204</v>
      </c>
      <c r="N82" s="122">
        <f t="shared" si="31"/>
        <v>11.934071381204877</v>
      </c>
      <c r="O82" s="122">
        <f t="shared" si="31"/>
        <v>8.3290432509262278</v>
      </c>
      <c r="P82" s="122">
        <f t="shared" si="31"/>
        <v>4.0179985815320478</v>
      </c>
      <c r="Q82" s="122">
        <f t="shared" si="31"/>
        <v>6.3117626627012609</v>
      </c>
      <c r="R82" s="122">
        <f t="shared" ref="R82:V82" si="32">SUM(R83:R84)</f>
        <v>5.3006430572701619</v>
      </c>
      <c r="S82" s="122">
        <f t="shared" si="32"/>
        <v>2.8938305363168753</v>
      </c>
      <c r="T82" s="122">
        <f t="shared" si="32"/>
        <v>3.2171515669765745</v>
      </c>
      <c r="U82" s="122">
        <f t="shared" si="32"/>
        <v>5.3687042837519048</v>
      </c>
      <c r="V82" s="122">
        <f t="shared" si="32"/>
        <v>4.266698674634771</v>
      </c>
      <c r="W82" s="122">
        <f t="shared" ref="W82" si="33">SUM(W83:W84)</f>
        <v>5.2555122286332212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8.3363141689130984</v>
      </c>
      <c r="D83" s="98">
        <v>6.3009054537743356</v>
      </c>
      <c r="E83" s="98">
        <v>5.3006073852462556</v>
      </c>
      <c r="F83" s="98">
        <v>6.5800259944970403</v>
      </c>
      <c r="G83" s="98">
        <v>14.499178400455884</v>
      </c>
      <c r="H83" s="98">
        <v>16.809555095549246</v>
      </c>
      <c r="I83" s="98">
        <v>15.474384735138738</v>
      </c>
      <c r="J83" s="98">
        <v>8.8779107999757656</v>
      </c>
      <c r="K83" s="98">
        <v>13.708043063480986</v>
      </c>
      <c r="L83" s="98">
        <v>14.862586024167104</v>
      </c>
      <c r="M83" s="98">
        <v>9.8340649747589275</v>
      </c>
      <c r="N83" s="98">
        <v>11.836105719576494</v>
      </c>
      <c r="O83" s="98">
        <v>8.2613640872927725</v>
      </c>
      <c r="P83" s="98">
        <v>3.9858072724328264</v>
      </c>
      <c r="Q83" s="98">
        <v>6.2613457605544154</v>
      </c>
      <c r="R83" s="98">
        <v>5.2585603070581604</v>
      </c>
      <c r="S83" s="98">
        <v>2.8710239017196018</v>
      </c>
      <c r="T83" s="98">
        <v>3.1920448875632967</v>
      </c>
      <c r="U83" s="98">
        <v>5.327148856232836</v>
      </c>
      <c r="V83" s="98">
        <v>4.2338105793015535</v>
      </c>
      <c r="W83" s="98">
        <v>5.2149252378842821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8.0572152885276388E-2</v>
      </c>
      <c r="D84" s="98">
        <v>6.0131598798921278E-2</v>
      </c>
      <c r="E84" s="98">
        <v>5.0269640893560175E-2</v>
      </c>
      <c r="F84" s="98">
        <v>6.1770365247322462E-2</v>
      </c>
      <c r="G84" s="98">
        <v>0.13097752773800703</v>
      </c>
      <c r="H84" s="98">
        <v>0.15075608771754467</v>
      </c>
      <c r="I84" s="98">
        <v>0.13413932577615625</v>
      </c>
      <c r="J84" s="98">
        <v>7.7063592600896694E-2</v>
      </c>
      <c r="K84" s="98">
        <v>0.11792049991854318</v>
      </c>
      <c r="L84" s="98">
        <v>0.12628042312607057</v>
      </c>
      <c r="M84" s="98">
        <v>8.2535286472993713E-2</v>
      </c>
      <c r="N84" s="98">
        <v>9.7965661628382106E-2</v>
      </c>
      <c r="O84" s="98">
        <v>6.7679163633454914E-2</v>
      </c>
      <c r="P84" s="98">
        <v>3.2191309099221251E-2</v>
      </c>
      <c r="Q84" s="98">
        <v>5.0416902146845077E-2</v>
      </c>
      <c r="R84" s="98">
        <v>4.2082750212001203E-2</v>
      </c>
      <c r="S84" s="98">
        <v>2.2806634597273428E-2</v>
      </c>
      <c r="T84" s="98">
        <v>2.5106679413277794E-2</v>
      </c>
      <c r="U84" s="98">
        <v>4.155542751906894E-2</v>
      </c>
      <c r="V84" s="98">
        <v>3.2888095333217952E-2</v>
      </c>
      <c r="W84" s="98">
        <v>4.0586990748939206E-2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6.3252618672739888E-2</v>
      </c>
      <c r="D85" s="122">
        <f t="shared" si="34"/>
        <v>7.3509206597875479E-2</v>
      </c>
      <c r="E85" s="122">
        <f t="shared" si="34"/>
        <v>0.10456926637736802</v>
      </c>
      <c r="F85" s="122">
        <f t="shared" si="34"/>
        <v>7.6526760865788884E-2</v>
      </c>
      <c r="G85" s="122">
        <f t="shared" si="34"/>
        <v>0.21913854914455819</v>
      </c>
      <c r="H85" s="122">
        <f t="shared" si="34"/>
        <v>0.26980227614778374</v>
      </c>
      <c r="I85" s="122">
        <f t="shared" si="34"/>
        <v>0.4665921762396481</v>
      </c>
      <c r="J85" s="122">
        <f t="shared" si="34"/>
        <v>0.26933512775358287</v>
      </c>
      <c r="K85" s="122">
        <f t="shared" si="34"/>
        <v>0.25739995516728259</v>
      </c>
      <c r="L85" s="122">
        <f t="shared" si="34"/>
        <v>0.40860305839357303</v>
      </c>
      <c r="M85" s="122">
        <f t="shared" si="34"/>
        <v>0.37994757530790046</v>
      </c>
      <c r="N85" s="122">
        <f t="shared" si="34"/>
        <v>0.56895241827950105</v>
      </c>
      <c r="O85" s="122">
        <f t="shared" si="34"/>
        <v>0.32682882165313731</v>
      </c>
      <c r="P85" s="122">
        <f t="shared" si="34"/>
        <v>3.4558011399934793E-2</v>
      </c>
      <c r="Q85" s="122">
        <f t="shared" si="34"/>
        <v>0.17507565186885596</v>
      </c>
      <c r="R85" s="122">
        <f t="shared" si="34"/>
        <v>0.11726223702108597</v>
      </c>
      <c r="S85" s="122">
        <f t="shared" si="34"/>
        <v>0.14448881157367155</v>
      </c>
      <c r="T85" s="122">
        <f t="shared" si="34"/>
        <v>0.11630312480019503</v>
      </c>
      <c r="U85" s="122">
        <f t="shared" si="34"/>
        <v>0.2166396825862614</v>
      </c>
      <c r="V85" s="122">
        <f t="shared" si="34"/>
        <v>0.11824262951144006</v>
      </c>
      <c r="W85" s="122">
        <f t="shared" si="34"/>
        <v>0.27832289828179835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6.3252618672739888E-2</v>
      </c>
      <c r="D86" s="98">
        <v>7.3509206597875479E-2</v>
      </c>
      <c r="E86" s="98">
        <v>0.10456926637736802</v>
      </c>
      <c r="F86" s="98">
        <v>7.6526760865788884E-2</v>
      </c>
      <c r="G86" s="98">
        <v>0.21913854914455819</v>
      </c>
      <c r="H86" s="98">
        <v>0.26980227614778374</v>
      </c>
      <c r="I86" s="98">
        <v>0.4665921762396481</v>
      </c>
      <c r="J86" s="98">
        <v>0.26933512775358287</v>
      </c>
      <c r="K86" s="98">
        <v>0.25739995516728259</v>
      </c>
      <c r="L86" s="98">
        <v>0.40860305839357303</v>
      </c>
      <c r="M86" s="98">
        <v>0.37994757530790046</v>
      </c>
      <c r="N86" s="98">
        <v>0.56895241827950105</v>
      </c>
      <c r="O86" s="98">
        <v>0.32682882165313731</v>
      </c>
      <c r="P86" s="98">
        <v>3.4558011399934793E-2</v>
      </c>
      <c r="Q86" s="98">
        <v>0.17507565186885596</v>
      </c>
      <c r="R86" s="98">
        <v>0.11726223702108597</v>
      </c>
      <c r="S86" s="98">
        <v>0.14448881157367155</v>
      </c>
      <c r="T86" s="98">
        <v>0.11630312480019503</v>
      </c>
      <c r="U86" s="98">
        <v>0.2166396825862614</v>
      </c>
      <c r="V86" s="98">
        <v>0.11824262951144006</v>
      </c>
      <c r="W86" s="98">
        <v>0.27832289828179835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1.1625271832016466</v>
      </c>
      <c r="D87" s="122">
        <v>1.189370979889135</v>
      </c>
      <c r="E87" s="122">
        <v>0.9819552081012648</v>
      </c>
      <c r="F87" s="122">
        <v>1.3149906164648473</v>
      </c>
      <c r="G87" s="122">
        <v>2.3753318199652105</v>
      </c>
      <c r="H87" s="122">
        <v>3.7377868121495998</v>
      </c>
      <c r="I87" s="122">
        <v>3.0001132786135472</v>
      </c>
      <c r="J87" s="122">
        <v>1.8281279739994332</v>
      </c>
      <c r="K87" s="122">
        <v>3.1525241463940934</v>
      </c>
      <c r="L87" s="122">
        <v>3.357258272231312</v>
      </c>
      <c r="M87" s="122">
        <v>2.2597016080007446</v>
      </c>
      <c r="N87" s="122">
        <v>2.9596915361931031</v>
      </c>
      <c r="O87" s="122">
        <v>2.1142510091723756</v>
      </c>
      <c r="P87" s="122">
        <v>1.3203615727797366</v>
      </c>
      <c r="Q87" s="122">
        <v>1.837991683911141</v>
      </c>
      <c r="R87" s="122">
        <v>1.4538805065991416</v>
      </c>
      <c r="S87" s="122">
        <v>0.81765941261866049</v>
      </c>
      <c r="T87" s="122">
        <v>0.99888848613493875</v>
      </c>
      <c r="U87" s="122">
        <v>1.7794094477079274</v>
      </c>
      <c r="V87" s="122">
        <v>1.3156510107074473</v>
      </c>
      <c r="W87" s="122">
        <v>1.6047806541766771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0.25728297503627606</v>
      </c>
      <c r="D88" s="98">
        <v>0.33892915350296532</v>
      </c>
      <c r="E88" s="98">
        <v>0.33941958275700912</v>
      </c>
      <c r="F88" s="98">
        <v>0.29707767345436398</v>
      </c>
      <c r="G88" s="98">
        <v>0.95621535700255578</v>
      </c>
      <c r="H88" s="98">
        <v>1.0201023660289315</v>
      </c>
      <c r="I88" s="98">
        <v>1.6384845980069733</v>
      </c>
      <c r="J88" s="98">
        <v>1.1634963739653261</v>
      </c>
      <c r="K88" s="98">
        <v>1.3618236258323055</v>
      </c>
      <c r="L88" s="98">
        <v>1.374288429002622</v>
      </c>
      <c r="M88" s="98">
        <v>1.2207503866024669</v>
      </c>
      <c r="N88" s="98">
        <v>1.2259358261645579</v>
      </c>
      <c r="O88" s="98">
        <v>0.8000043983433589</v>
      </c>
      <c r="P88" s="98">
        <v>0.21622841638920684</v>
      </c>
      <c r="Q88" s="98">
        <v>0.344540917305109</v>
      </c>
      <c r="R88" s="98">
        <v>0.33215153072713205</v>
      </c>
      <c r="S88" s="98">
        <v>0.21746214658106869</v>
      </c>
      <c r="T88" s="98">
        <v>0.24967185330812944</v>
      </c>
      <c r="U88" s="98">
        <v>0.42186096463705219</v>
      </c>
      <c r="V88" s="98">
        <v>0.3889304173817365</v>
      </c>
      <c r="W88" s="98">
        <v>0.7963772379858326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2.0029099143863698E-3</v>
      </c>
      <c r="D89" s="98">
        <v>0</v>
      </c>
      <c r="E89" s="98">
        <v>0</v>
      </c>
      <c r="F89" s="98">
        <v>2.9498027710657274E-4</v>
      </c>
      <c r="G89" s="98">
        <v>4.4532663701367329E-3</v>
      </c>
      <c r="H89" s="98">
        <v>1.0493704736564283E-3</v>
      </c>
      <c r="I89" s="98">
        <v>8.4720157823303718E-3</v>
      </c>
      <c r="J89" s="98">
        <v>6.0252213453157368E-4</v>
      </c>
      <c r="K89" s="98">
        <v>1.0243432502941999E-2</v>
      </c>
      <c r="L89" s="98">
        <v>5.7601090421167079E-3</v>
      </c>
      <c r="M89" s="98">
        <v>6.5395219901761056E-3</v>
      </c>
      <c r="N89" s="98">
        <v>7.576853183200661E-3</v>
      </c>
      <c r="O89" s="98">
        <v>3.8902705467286948E-3</v>
      </c>
      <c r="P89" s="98">
        <v>0</v>
      </c>
      <c r="Q89" s="98">
        <v>4.2430252882788913E-4</v>
      </c>
      <c r="R89" s="98">
        <v>1.4181309824252582E-3</v>
      </c>
      <c r="S89" s="98">
        <v>2.7904800411250515E-4</v>
      </c>
      <c r="T89" s="98">
        <v>6.7505915892094215E-4</v>
      </c>
      <c r="U89" s="98">
        <v>7.8205198329496539E-4</v>
      </c>
      <c r="V89" s="98">
        <v>1.352771853871789E-3</v>
      </c>
      <c r="W89" s="98">
        <v>3.9807326723999793E-3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6.6877500957282174E-4</v>
      </c>
      <c r="D90" s="101">
        <v>0</v>
      </c>
      <c r="E90" s="101">
        <v>0</v>
      </c>
      <c r="F90" s="101">
        <v>1.4358159147524017E-4</v>
      </c>
      <c r="G90" s="101">
        <v>1.9019831278196482E-3</v>
      </c>
      <c r="H90" s="101">
        <v>4.5998211917140701E-4</v>
      </c>
      <c r="I90" s="101">
        <v>3.0801681534262178E-3</v>
      </c>
      <c r="J90" s="101">
        <v>2.222528241397645E-4</v>
      </c>
      <c r="K90" s="101">
        <v>3.6723666667752911E-3</v>
      </c>
      <c r="L90" s="101">
        <v>1.9995226190084926E-3</v>
      </c>
      <c r="M90" s="101">
        <v>2.3289083400303322E-3</v>
      </c>
      <c r="N90" s="101">
        <v>2.6590304604724806E-3</v>
      </c>
      <c r="O90" s="101">
        <v>1.3626870854912543E-3</v>
      </c>
      <c r="P90" s="101">
        <v>0</v>
      </c>
      <c r="Q90" s="101">
        <v>1.5328315999872381E-4</v>
      </c>
      <c r="R90" s="101">
        <v>5.0334916977163191E-4</v>
      </c>
      <c r="S90" s="101">
        <v>9.9429668715712564E-5</v>
      </c>
      <c r="T90" s="101">
        <v>2.43275866645535E-4</v>
      </c>
      <c r="U90" s="101">
        <v>2.6599950514043122E-4</v>
      </c>
      <c r="V90" s="101">
        <v>4.6169528966636292E-4</v>
      </c>
      <c r="W90" s="101">
        <v>1.4261300670880444E-3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1.3341349048135481E-3</v>
      </c>
      <c r="D91" s="104">
        <v>0</v>
      </c>
      <c r="E91" s="104">
        <v>0</v>
      </c>
      <c r="F91" s="104">
        <v>1.5139868563133254E-4</v>
      </c>
      <c r="G91" s="104">
        <v>2.5512832423170849E-3</v>
      </c>
      <c r="H91" s="104">
        <v>5.8938835448502135E-4</v>
      </c>
      <c r="I91" s="104">
        <v>5.3918476289041535E-3</v>
      </c>
      <c r="J91" s="104">
        <v>3.8026931039180913E-4</v>
      </c>
      <c r="K91" s="104">
        <v>6.571065836166708E-3</v>
      </c>
      <c r="L91" s="104">
        <v>3.7605864231082154E-3</v>
      </c>
      <c r="M91" s="104">
        <v>4.2106136501457734E-3</v>
      </c>
      <c r="N91" s="104">
        <v>4.9178227227281799E-3</v>
      </c>
      <c r="O91" s="104">
        <v>2.5275834612374405E-3</v>
      </c>
      <c r="P91" s="104">
        <v>0</v>
      </c>
      <c r="Q91" s="104">
        <v>2.7101936882916529E-4</v>
      </c>
      <c r="R91" s="104">
        <v>9.1478181265362629E-4</v>
      </c>
      <c r="S91" s="104">
        <v>1.7961833539679257E-4</v>
      </c>
      <c r="T91" s="104">
        <v>4.3178329227540709E-4</v>
      </c>
      <c r="U91" s="104">
        <v>5.1605247815453411E-4</v>
      </c>
      <c r="V91" s="104">
        <v>8.9107656420542617E-4</v>
      </c>
      <c r="W91" s="104">
        <v>2.5546026053119351E-3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0.12176854196570512</v>
      </c>
      <c r="D92" s="101">
        <v>0.11792892669992135</v>
      </c>
      <c r="E92" s="101">
        <v>5.4347127655406169E-2</v>
      </c>
      <c r="F92" s="101">
        <v>6.2358470250296311E-2</v>
      </c>
      <c r="G92" s="101">
        <v>0.11580603872712891</v>
      </c>
      <c r="H92" s="101">
        <v>0.13721994307522417</v>
      </c>
      <c r="I92" s="101">
        <v>9.7598117069513865E-2</v>
      </c>
      <c r="J92" s="101">
        <v>5.6158411058178308E-2</v>
      </c>
      <c r="K92" s="101">
        <v>0.12047711908244174</v>
      </c>
      <c r="L92" s="101">
        <v>0.11045223431647024</v>
      </c>
      <c r="M92" s="101">
        <v>6.277020349001923E-2</v>
      </c>
      <c r="N92" s="101">
        <v>6.164037771919155E-2</v>
      </c>
      <c r="O92" s="101">
        <v>4.3095565734788205E-2</v>
      </c>
      <c r="P92" s="101">
        <v>4.11986805094154E-2</v>
      </c>
      <c r="Q92" s="101">
        <v>0.11033338901374051</v>
      </c>
      <c r="R92" s="101">
        <v>8.2309362016391288E-2</v>
      </c>
      <c r="S92" s="101">
        <v>3.6849743266385848E-2</v>
      </c>
      <c r="T92" s="101">
        <v>3.5351242024085502E-2</v>
      </c>
      <c r="U92" s="101">
        <v>4.5788682266258901E-2</v>
      </c>
      <c r="V92" s="101">
        <v>1.6777683991850055E-2</v>
      </c>
      <c r="W92" s="101">
        <v>4.2373136776449938E-2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2.4328739574303252E-4</v>
      </c>
      <c r="D93" s="104">
        <v>7.8213807496703186E-4</v>
      </c>
      <c r="E93" s="104">
        <v>0</v>
      </c>
      <c r="F93" s="104">
        <v>0</v>
      </c>
      <c r="G93" s="104">
        <v>6.3465461678771738E-4</v>
      </c>
      <c r="H93" s="104">
        <v>0</v>
      </c>
      <c r="I93" s="104">
        <v>4.3241904806253791E-4</v>
      </c>
      <c r="J93" s="104">
        <v>1.5993683340027602E-4</v>
      </c>
      <c r="K93" s="104">
        <v>8.8569396109104465E-4</v>
      </c>
      <c r="L93" s="104">
        <v>5.7171343543010187E-4</v>
      </c>
      <c r="M93" s="104">
        <v>7.0022803148881763E-4</v>
      </c>
      <c r="N93" s="104">
        <v>3.1241683302107956E-4</v>
      </c>
      <c r="O93" s="104">
        <v>0</v>
      </c>
      <c r="P93" s="104">
        <v>0</v>
      </c>
      <c r="Q93" s="104">
        <v>9.601388657902955E-4</v>
      </c>
      <c r="R93" s="104">
        <v>4.2290062482313765E-4</v>
      </c>
      <c r="S93" s="104">
        <v>3.0693151572434136E-4</v>
      </c>
      <c r="T93" s="104">
        <v>2.9084853632814999E-4</v>
      </c>
      <c r="U93" s="104">
        <v>4.5868902986281331E-4</v>
      </c>
      <c r="V93" s="104">
        <v>0</v>
      </c>
      <c r="W93" s="104">
        <v>1.42140359391396E-4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8.081042201701978E-5</v>
      </c>
      <c r="D94" s="98">
        <v>2.9285127324082429E-4</v>
      </c>
      <c r="E94" s="98">
        <v>0</v>
      </c>
      <c r="F94" s="98">
        <v>0</v>
      </c>
      <c r="G94" s="98">
        <v>2.7115655878367763E-4</v>
      </c>
      <c r="H94" s="98">
        <v>0</v>
      </c>
      <c r="I94" s="98">
        <v>1.5693553945623774E-4</v>
      </c>
      <c r="J94" s="98">
        <v>5.9006786485263197E-5</v>
      </c>
      <c r="K94" s="98">
        <v>3.1640772681919185E-4</v>
      </c>
      <c r="L94" s="98">
        <v>1.9760342770628117E-4</v>
      </c>
      <c r="M94" s="98">
        <v>2.4986996143674066E-4</v>
      </c>
      <c r="N94" s="98">
        <v>1.0976791204170562E-4</v>
      </c>
      <c r="O94" s="98">
        <v>0</v>
      </c>
      <c r="P94" s="98">
        <v>0</v>
      </c>
      <c r="Q94" s="98">
        <v>3.4653863481523453E-4</v>
      </c>
      <c r="R94" s="98">
        <v>1.4927100044586099E-4</v>
      </c>
      <c r="S94" s="98">
        <v>1.0866742085560461E-4</v>
      </c>
      <c r="T94" s="98">
        <v>1.0423820793722634E-4</v>
      </c>
      <c r="U94" s="98">
        <v>1.558714462451743E-4</v>
      </c>
      <c r="V94" s="98">
        <v>0</v>
      </c>
      <c r="W94" s="98">
        <v>5.092133649381052E-5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1.6247697372601274E-4</v>
      </c>
      <c r="D95" s="98">
        <v>4.8928680172620758E-4</v>
      </c>
      <c r="E95" s="98">
        <v>0</v>
      </c>
      <c r="F95" s="98">
        <v>0</v>
      </c>
      <c r="G95" s="98">
        <v>3.6349805800403974E-4</v>
      </c>
      <c r="H95" s="98">
        <v>0</v>
      </c>
      <c r="I95" s="98">
        <v>2.7548350860630017E-4</v>
      </c>
      <c r="J95" s="98">
        <v>1.0093004691501282E-4</v>
      </c>
      <c r="K95" s="98">
        <v>5.692862342718528E-4</v>
      </c>
      <c r="L95" s="98">
        <v>3.741100077238207E-4</v>
      </c>
      <c r="M95" s="98">
        <v>4.5035807005207692E-4</v>
      </c>
      <c r="N95" s="98">
        <v>2.0264892097937392E-4</v>
      </c>
      <c r="O95" s="98">
        <v>0</v>
      </c>
      <c r="P95" s="98">
        <v>0</v>
      </c>
      <c r="Q95" s="98">
        <v>6.1360023097506097E-4</v>
      </c>
      <c r="R95" s="98">
        <v>2.7362962437727667E-4</v>
      </c>
      <c r="S95" s="98">
        <v>1.9826409486873678E-4</v>
      </c>
      <c r="T95" s="98">
        <v>1.8661032839092367E-4</v>
      </c>
      <c r="U95" s="98">
        <v>3.0281758361763901E-4</v>
      </c>
      <c r="V95" s="98">
        <v>0</v>
      </c>
      <c r="W95" s="98">
        <v>9.1219022897585475E-5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0.57875664105378688</v>
      </c>
      <c r="D96" s="101">
        <v>0.55104256177712119</v>
      </c>
      <c r="E96" s="101">
        <v>0.43904713458338163</v>
      </c>
      <c r="F96" s="101">
        <v>0.73809851482150679</v>
      </c>
      <c r="G96" s="101">
        <v>0.99012357796207928</v>
      </c>
      <c r="H96" s="101">
        <v>2.0558469822761589</v>
      </c>
      <c r="I96" s="101">
        <v>0.92838228183441773</v>
      </c>
      <c r="J96" s="101">
        <v>0.46453421504067</v>
      </c>
      <c r="K96" s="101">
        <v>0.91003468061823911</v>
      </c>
      <c r="L96" s="101">
        <v>1.3112836664379888</v>
      </c>
      <c r="M96" s="101">
        <v>0.59550840178009834</v>
      </c>
      <c r="N96" s="101">
        <v>1.021017187415421</v>
      </c>
      <c r="O96" s="101">
        <v>0.88557295669450231</v>
      </c>
      <c r="P96" s="101">
        <v>0.72297576105025196</v>
      </c>
      <c r="Q96" s="101">
        <v>1.0156422920999248</v>
      </c>
      <c r="R96" s="101">
        <v>0.71562718825579419</v>
      </c>
      <c r="S96" s="101">
        <v>0.36592760549542663</v>
      </c>
      <c r="T96" s="101">
        <v>0.48014408284988846</v>
      </c>
      <c r="U96" s="101">
        <v>0.95577654257454081</v>
      </c>
      <c r="V96" s="101">
        <v>0.64104819610084296</v>
      </c>
      <c r="W96" s="101">
        <v>0.52990285321669472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0.20247282783574908</v>
      </c>
      <c r="D97" s="104">
        <v>0.18068819983416001</v>
      </c>
      <c r="E97" s="104">
        <v>0.14914136310546788</v>
      </c>
      <c r="F97" s="104">
        <v>0.21716097766157347</v>
      </c>
      <c r="G97" s="104">
        <v>0.30809892528652238</v>
      </c>
      <c r="H97" s="104">
        <v>0.52356815029562886</v>
      </c>
      <c r="I97" s="104">
        <v>0.32674384687224906</v>
      </c>
      <c r="J97" s="104">
        <v>0.143176514967327</v>
      </c>
      <c r="K97" s="104">
        <v>0.74905959439707415</v>
      </c>
      <c r="L97" s="104">
        <v>0.55490211999668415</v>
      </c>
      <c r="M97" s="104">
        <v>0.37343286610649506</v>
      </c>
      <c r="N97" s="104">
        <v>0.64320887487771061</v>
      </c>
      <c r="O97" s="104">
        <v>0.38168781785299755</v>
      </c>
      <c r="P97" s="104">
        <v>0.3399587148308626</v>
      </c>
      <c r="Q97" s="104">
        <v>0.36609064409774855</v>
      </c>
      <c r="R97" s="104">
        <v>0.32195139399257566</v>
      </c>
      <c r="S97" s="104">
        <v>0.19683393775594243</v>
      </c>
      <c r="T97" s="104">
        <v>0.2327554002575862</v>
      </c>
      <c r="U97" s="104">
        <v>0.35474251721691774</v>
      </c>
      <c r="V97" s="104">
        <v>0.26754194137914594</v>
      </c>
      <c r="W97" s="104">
        <v>0.23200455316590846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6.724311852503434E-2</v>
      </c>
      <c r="D98" s="98">
        <v>6.7402001176904563E-2</v>
      </c>
      <c r="E98" s="98">
        <v>6.8998933917118171E-2</v>
      </c>
      <c r="F98" s="98">
        <v>0.10574704064544398</v>
      </c>
      <c r="G98" s="98">
        <v>0.13151159295242271</v>
      </c>
      <c r="H98" s="98">
        <v>0.22953214417024859</v>
      </c>
      <c r="I98" s="98">
        <v>0.11857560134310129</v>
      </c>
      <c r="J98" s="98">
        <v>5.2883798629753558E-2</v>
      </c>
      <c r="K98" s="98">
        <v>0.26867482962141659</v>
      </c>
      <c r="L98" s="98">
        <v>0.19249289147349116</v>
      </c>
      <c r="M98" s="98">
        <v>0.13295862010330314</v>
      </c>
      <c r="N98" s="98">
        <v>0.22544894318157521</v>
      </c>
      <c r="O98" s="98">
        <v>0.13343299176205065</v>
      </c>
      <c r="P98" s="98">
        <v>0.12451703178308127</v>
      </c>
      <c r="Q98" s="98">
        <v>0.1322358476157959</v>
      </c>
      <c r="R98" s="98">
        <v>0.114147561587595</v>
      </c>
      <c r="S98" s="98">
        <v>7.0132247816041132E-2</v>
      </c>
      <c r="T98" s="98">
        <v>8.3937478887632561E-2</v>
      </c>
      <c r="U98" s="98">
        <v>0.1206771073487769</v>
      </c>
      <c r="V98" s="98">
        <v>9.1372057049167024E-2</v>
      </c>
      <c r="W98" s="98">
        <v>8.307804658631239E-2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0.13522970931071474</v>
      </c>
      <c r="D99" s="98">
        <v>0.11328619865725546</v>
      </c>
      <c r="E99" s="98">
        <v>8.0142429188349726E-2</v>
      </c>
      <c r="F99" s="98">
        <v>0.11141393701612949</v>
      </c>
      <c r="G99" s="98">
        <v>0.17658733233409965</v>
      </c>
      <c r="H99" s="98">
        <v>0.29403600612538022</v>
      </c>
      <c r="I99" s="98">
        <v>0.20816824552914776</v>
      </c>
      <c r="J99" s="98">
        <v>9.0292716337573437E-2</v>
      </c>
      <c r="K99" s="98">
        <v>0.48038476477565761</v>
      </c>
      <c r="L99" s="98">
        <v>0.36240922852319296</v>
      </c>
      <c r="M99" s="98">
        <v>0.24047424600319195</v>
      </c>
      <c r="N99" s="98">
        <v>0.4177599316961354</v>
      </c>
      <c r="O99" s="98">
        <v>0.24825482609094687</v>
      </c>
      <c r="P99" s="98">
        <v>0.21544168304778136</v>
      </c>
      <c r="Q99" s="98">
        <v>0.23385479648195265</v>
      </c>
      <c r="R99" s="98">
        <v>0.20780383240498065</v>
      </c>
      <c r="S99" s="98">
        <v>0.1267016899399013</v>
      </c>
      <c r="T99" s="98">
        <v>0.14881792136995364</v>
      </c>
      <c r="U99" s="98">
        <v>0.23406540986814081</v>
      </c>
      <c r="V99" s="98">
        <v>0.1761698843299789</v>
      </c>
      <c r="W99" s="98">
        <v>0.14892650657959608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0.45854407534869046</v>
      </c>
      <c r="D100" s="122">
        <v>0.43481172186296335</v>
      </c>
      <c r="E100" s="122">
        <v>0.40637152982531177</v>
      </c>
      <c r="F100" s="122">
        <v>0.47866920937016294</v>
      </c>
      <c r="G100" s="122">
        <v>0.91177406340957401</v>
      </c>
      <c r="H100" s="122">
        <v>1.2696958087371932</v>
      </c>
      <c r="I100" s="122">
        <v>1.0237449050385818</v>
      </c>
      <c r="J100" s="122">
        <v>0.62130894971670869</v>
      </c>
      <c r="K100" s="122">
        <v>0.8614095240012708</v>
      </c>
      <c r="L100" s="122">
        <v>0.85736331687075029</v>
      </c>
      <c r="M100" s="122">
        <v>0.56809635303412764</v>
      </c>
      <c r="N100" s="122">
        <v>0.75387288341322467</v>
      </c>
      <c r="O100" s="122">
        <v>0.5451622866047775</v>
      </c>
      <c r="P100" s="122">
        <v>0.35653835034029518</v>
      </c>
      <c r="Q100" s="122">
        <v>0.49644140743863135</v>
      </c>
      <c r="R100" s="122">
        <v>0.40081064859549165</v>
      </c>
      <c r="S100" s="122">
        <v>0.22709283105035633</v>
      </c>
      <c r="T100" s="122">
        <v>0.28179848948542524</v>
      </c>
      <c r="U100" s="122">
        <v>0.51858337505667673</v>
      </c>
      <c r="V100" s="122">
        <v>0.52208442915939446</v>
      </c>
      <c r="W100" s="122">
        <v>0.59157406294054227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1.9932944737784831E-2</v>
      </c>
      <c r="D101" s="98">
        <v>3.0186185153496779E-2</v>
      </c>
      <c r="E101" s="98">
        <v>3.6798274803905101E-2</v>
      </c>
      <c r="F101" s="98">
        <v>3.5561716095722298E-2</v>
      </c>
      <c r="G101" s="98">
        <v>9.5202889639588714E-2</v>
      </c>
      <c r="H101" s="98">
        <v>0.1291798927529404</v>
      </c>
      <c r="I101" s="98">
        <v>0.13452779051320277</v>
      </c>
      <c r="J101" s="98">
        <v>0.12750621679287463</v>
      </c>
      <c r="K101" s="98">
        <v>0.10756450919399194</v>
      </c>
      <c r="L101" s="98">
        <v>9.3066033518959701E-2</v>
      </c>
      <c r="M101" s="98">
        <v>5.8527986783090145E-2</v>
      </c>
      <c r="N101" s="98">
        <v>6.7786481863967268E-2</v>
      </c>
      <c r="O101" s="98">
        <v>4.8359281973078455E-2</v>
      </c>
      <c r="P101" s="98">
        <v>2.2190053816143793E-2</v>
      </c>
      <c r="Q101" s="98">
        <v>3.165684555011692E-2</v>
      </c>
      <c r="R101" s="98">
        <v>3.5341854076122399E-2</v>
      </c>
      <c r="S101" s="98">
        <v>2.1533161392946337E-2</v>
      </c>
      <c r="T101" s="98">
        <v>2.5960739926930609E-2</v>
      </c>
      <c r="U101" s="98">
        <v>4.3446186644402952E-2</v>
      </c>
      <c r="V101" s="98">
        <v>5.8159687416429365E-2</v>
      </c>
      <c r="W101" s="98">
        <v>6.4115446482562288E-2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0.17110636689716696</v>
      </c>
      <c r="D102" s="98">
        <v>0.18641437714310377</v>
      </c>
      <c r="E102" s="98">
        <v>9.8042657542113831E-2</v>
      </c>
      <c r="F102" s="98">
        <v>0.12400071802789631</v>
      </c>
      <c r="G102" s="98">
        <v>0.35438334174451686</v>
      </c>
      <c r="H102" s="98">
        <v>0.40288262458296586</v>
      </c>
      <c r="I102" s="98">
        <v>0.35617388165963321</v>
      </c>
      <c r="J102" s="98">
        <v>0.17891321215693759</v>
      </c>
      <c r="K102" s="98">
        <v>0.43808198515852925</v>
      </c>
      <c r="L102" s="98">
        <v>0.33160077187808173</v>
      </c>
      <c r="M102" s="98">
        <v>0.19442350428624625</v>
      </c>
      <c r="N102" s="98">
        <v>0.20578440355944361</v>
      </c>
      <c r="O102" s="98">
        <v>0.15543744918133592</v>
      </c>
      <c r="P102" s="98">
        <v>0.10235631717545596</v>
      </c>
      <c r="Q102" s="98">
        <v>0.13814786640379687</v>
      </c>
      <c r="R102" s="98">
        <v>0.1226484287067954</v>
      </c>
      <c r="S102" s="98">
        <v>7.5727886438259701E-2</v>
      </c>
      <c r="T102" s="98">
        <v>7.796780786827831E-2</v>
      </c>
      <c r="U102" s="98">
        <v>0.12188706336315774</v>
      </c>
      <c r="V102" s="98">
        <v>0.13715444069377611</v>
      </c>
      <c r="W102" s="98">
        <v>0.14444943584748912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0.26750476371373866</v>
      </c>
      <c r="D103" s="33">
        <v>0.21821115956636281</v>
      </c>
      <c r="E103" s="33">
        <v>0.27153059747929287</v>
      </c>
      <c r="F103" s="33">
        <v>0.31910677524654435</v>
      </c>
      <c r="G103" s="33">
        <v>0.46218783202546843</v>
      </c>
      <c r="H103" s="33">
        <v>0.73763329140128708</v>
      </c>
      <c r="I103" s="33">
        <v>0.53304323286574584</v>
      </c>
      <c r="J103" s="33">
        <v>0.31488952076689647</v>
      </c>
      <c r="K103" s="33">
        <v>0.31576302964874958</v>
      </c>
      <c r="L103" s="33">
        <v>0.43269651147370886</v>
      </c>
      <c r="M103" s="33">
        <v>0.3151448619647913</v>
      </c>
      <c r="N103" s="33">
        <v>0.48030199798981371</v>
      </c>
      <c r="O103" s="33">
        <v>0.34136555545036312</v>
      </c>
      <c r="P103" s="33">
        <v>0.23199197934869545</v>
      </c>
      <c r="Q103" s="33">
        <v>0.32663669548471758</v>
      </c>
      <c r="R103" s="33">
        <v>0.24282036581257388</v>
      </c>
      <c r="S103" s="33">
        <v>0.12983178321915029</v>
      </c>
      <c r="T103" s="33">
        <v>0.1778699416902163</v>
      </c>
      <c r="U103" s="33">
        <v>0.35325012504911601</v>
      </c>
      <c r="V103" s="33">
        <v>0.32677030104918897</v>
      </c>
      <c r="W103" s="33">
        <v>0.38300918061049088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2.8201063749871329</v>
      </c>
      <c r="D124" s="117">
        <f t="shared" si="42"/>
        <v>1.9622049332517264</v>
      </c>
      <c r="E124" s="117">
        <f t="shared" si="42"/>
        <v>2.1459220534823733</v>
      </c>
      <c r="F124" s="117">
        <f t="shared" si="42"/>
        <v>3.2546797949051656</v>
      </c>
      <c r="G124" s="117">
        <f t="shared" si="42"/>
        <v>2.6082822565652029</v>
      </c>
      <c r="H124" s="117">
        <f t="shared" si="42"/>
        <v>3.4972486802870661</v>
      </c>
      <c r="I124" s="117">
        <f t="shared" si="42"/>
        <v>2.2376981545600287</v>
      </c>
      <c r="J124" s="117">
        <f t="shared" si="42"/>
        <v>3.3717008532193904</v>
      </c>
      <c r="K124" s="117">
        <f t="shared" si="42"/>
        <v>3.526296577004409</v>
      </c>
      <c r="L124" s="117">
        <f t="shared" si="42"/>
        <v>3.7150708197548648</v>
      </c>
      <c r="M124" s="117">
        <f t="shared" si="42"/>
        <v>1.6620571242751245</v>
      </c>
      <c r="N124" s="117">
        <f t="shared" si="42"/>
        <v>1.8090704400721809</v>
      </c>
      <c r="O124" s="117">
        <f t="shared" si="42"/>
        <v>1.5869736576687483</v>
      </c>
      <c r="P124" s="117">
        <f t="shared" si="42"/>
        <v>0.83301814354591164</v>
      </c>
      <c r="Q124" s="117">
        <f t="shared" si="42"/>
        <v>2.101654138934546</v>
      </c>
      <c r="R124" s="117">
        <f t="shared" ref="R124:V124" si="43">R125+R128+R130+R139</f>
        <v>2.5733942342903804</v>
      </c>
      <c r="S124" s="117">
        <f t="shared" si="43"/>
        <v>1.7788045438765701</v>
      </c>
      <c r="T124" s="117">
        <f t="shared" si="43"/>
        <v>1.5398137840048041</v>
      </c>
      <c r="U124" s="117">
        <f t="shared" si="43"/>
        <v>1.6989977806136343</v>
      </c>
      <c r="V124" s="117">
        <f t="shared" si="43"/>
        <v>1.2845539778862076</v>
      </c>
      <c r="W124" s="117">
        <f t="shared" ref="W124" si="44">W125+W128+W130+W139</f>
        <v>1.239469042424556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2.3035208896851498</v>
      </c>
      <c r="D125" s="122">
        <f t="shared" si="45"/>
        <v>1.566206415191727</v>
      </c>
      <c r="E125" s="122">
        <f t="shared" si="45"/>
        <v>1.6791506827001454</v>
      </c>
      <c r="F125" s="122">
        <f t="shared" si="45"/>
        <v>2.5728212647268736</v>
      </c>
      <c r="G125" s="122">
        <f t="shared" si="45"/>
        <v>2.0938227101627325</v>
      </c>
      <c r="H125" s="122">
        <f t="shared" si="45"/>
        <v>2.6980861124897122</v>
      </c>
      <c r="I125" s="122">
        <f t="shared" si="45"/>
        <v>1.7161012917929452</v>
      </c>
      <c r="J125" s="122">
        <f t="shared" si="45"/>
        <v>2.5841237725738022</v>
      </c>
      <c r="K125" s="122">
        <f t="shared" si="45"/>
        <v>2.6982158431139158</v>
      </c>
      <c r="L125" s="122">
        <f t="shared" si="45"/>
        <v>2.8736472473461063</v>
      </c>
      <c r="M125" s="122">
        <f t="shared" si="45"/>
        <v>1.254370966292085</v>
      </c>
      <c r="N125" s="122">
        <f t="shared" si="45"/>
        <v>1.3373239089742188</v>
      </c>
      <c r="O125" s="122">
        <f t="shared" si="45"/>
        <v>1.1601019873183696</v>
      </c>
      <c r="P125" s="122">
        <f t="shared" si="45"/>
        <v>0.56748162298223237</v>
      </c>
      <c r="Q125" s="122">
        <f t="shared" si="45"/>
        <v>1.4978336523491302</v>
      </c>
      <c r="R125" s="122">
        <f t="shared" ref="R125:V125" si="46">SUM(R126:R127)</f>
        <v>1.8886828361990011</v>
      </c>
      <c r="S125" s="122">
        <f t="shared" si="46"/>
        <v>1.2623586285213737</v>
      </c>
      <c r="T125" s="122">
        <f t="shared" si="46"/>
        <v>1.0798457880256371</v>
      </c>
      <c r="U125" s="122">
        <f t="shared" si="46"/>
        <v>1.1589763993503353</v>
      </c>
      <c r="V125" s="122">
        <f t="shared" si="46"/>
        <v>0.88804635066427284</v>
      </c>
      <c r="W125" s="122">
        <f t="shared" ref="W125" si="47">SUM(W126:W127)</f>
        <v>0.84180265340713845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2.292442431130258</v>
      </c>
      <c r="D126" s="98">
        <v>1.5587684967406368</v>
      </c>
      <c r="E126" s="98">
        <v>1.6712259373251928</v>
      </c>
      <c r="F126" s="98">
        <v>2.5608014307750677</v>
      </c>
      <c r="G126" s="98">
        <v>2.0844080177772262</v>
      </c>
      <c r="H126" s="98">
        <v>2.6860412644797824</v>
      </c>
      <c r="I126" s="98">
        <v>1.7086953996431757</v>
      </c>
      <c r="J126" s="98">
        <v>2.5729566585880583</v>
      </c>
      <c r="K126" s="98">
        <v>2.6866601343709133</v>
      </c>
      <c r="L126" s="98">
        <v>2.8614908743636902</v>
      </c>
      <c r="M126" s="98">
        <v>1.2491291242675608</v>
      </c>
      <c r="N126" s="98">
        <v>1.331812304201623</v>
      </c>
      <c r="O126" s="98">
        <v>1.1553694493745696</v>
      </c>
      <c r="P126" s="98">
        <v>0.56519921175601562</v>
      </c>
      <c r="Q126" s="98">
        <v>1.4918274898202952</v>
      </c>
      <c r="R126" s="98">
        <v>1.8811556615359992</v>
      </c>
      <c r="S126" s="98">
        <v>1.2573645471823125</v>
      </c>
      <c r="T126" s="98">
        <v>1.0756157192162259</v>
      </c>
      <c r="U126" s="98">
        <v>1.1544735551985705</v>
      </c>
      <c r="V126" s="98">
        <v>0.88461053850661431</v>
      </c>
      <c r="W126" s="98">
        <v>0.83853953888918964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1.1078458554891785E-2</v>
      </c>
      <c r="D127" s="98">
        <v>7.4379184510901678E-3</v>
      </c>
      <c r="E127" s="98">
        <v>7.9247453749527151E-3</v>
      </c>
      <c r="F127" s="98">
        <v>1.2019833951805904E-2</v>
      </c>
      <c r="G127" s="98">
        <v>9.4146923855063687E-3</v>
      </c>
      <c r="H127" s="98">
        <v>1.2044848009929662E-2</v>
      </c>
      <c r="I127" s="98">
        <v>7.4058921497695499E-3</v>
      </c>
      <c r="J127" s="98">
        <v>1.1167113985744022E-2</v>
      </c>
      <c r="K127" s="98">
        <v>1.1555708743002298E-2</v>
      </c>
      <c r="L127" s="98">
        <v>1.2156372982415977E-2</v>
      </c>
      <c r="M127" s="98">
        <v>5.2418420245240564E-3</v>
      </c>
      <c r="N127" s="98">
        <v>5.5116047725957832E-3</v>
      </c>
      <c r="O127" s="98">
        <v>4.7325379437998067E-3</v>
      </c>
      <c r="P127" s="98">
        <v>2.2824112262167517E-3</v>
      </c>
      <c r="Q127" s="98">
        <v>6.0061625288349765E-3</v>
      </c>
      <c r="R127" s="98">
        <v>7.5271746630018975E-3</v>
      </c>
      <c r="S127" s="98">
        <v>4.994081339061214E-3</v>
      </c>
      <c r="T127" s="98">
        <v>4.2300688094112065E-3</v>
      </c>
      <c r="U127" s="98">
        <v>4.5028441517646961E-3</v>
      </c>
      <c r="V127" s="98">
        <v>3.4358121576584877E-3</v>
      </c>
      <c r="W127" s="98">
        <v>3.2631145179487691E-3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1.9791182313122619E-2</v>
      </c>
      <c r="D128" s="122">
        <f t="shared" si="48"/>
        <v>1.7199269492451635E-2</v>
      </c>
      <c r="E128" s="122">
        <f t="shared" si="48"/>
        <v>3.2648322986599067E-2</v>
      </c>
      <c r="F128" s="122">
        <f t="shared" si="48"/>
        <v>2.7359308288805347E-2</v>
      </c>
      <c r="G128" s="122">
        <f t="shared" si="48"/>
        <v>3.2547789045280183E-2</v>
      </c>
      <c r="H128" s="122">
        <f t="shared" si="48"/>
        <v>4.0202325916060488E-2</v>
      </c>
      <c r="I128" s="122">
        <f t="shared" si="48"/>
        <v>5.6251939709730435E-2</v>
      </c>
      <c r="J128" s="122">
        <f t="shared" si="48"/>
        <v>7.784349641673774E-2</v>
      </c>
      <c r="K128" s="122">
        <f t="shared" si="48"/>
        <v>4.9803748369874959E-2</v>
      </c>
      <c r="L128" s="122">
        <f t="shared" si="48"/>
        <v>7.2763759667999528E-2</v>
      </c>
      <c r="M128" s="122">
        <f t="shared" si="48"/>
        <v>4.8943784432135991E-2</v>
      </c>
      <c r="N128" s="122">
        <f t="shared" si="48"/>
        <v>6.4735420537490637E-2</v>
      </c>
      <c r="O128" s="122">
        <f t="shared" si="48"/>
        <v>4.6734045520477017E-2</v>
      </c>
      <c r="P128" s="122">
        <f t="shared" si="48"/>
        <v>5.1501140099254874E-3</v>
      </c>
      <c r="Q128" s="122">
        <f t="shared" si="48"/>
        <v>4.2570546380106433E-2</v>
      </c>
      <c r="R128" s="122">
        <f t="shared" si="48"/>
        <v>4.1117038768770514E-2</v>
      </c>
      <c r="S128" s="122">
        <f t="shared" si="48"/>
        <v>6.3885091400772795E-2</v>
      </c>
      <c r="T128" s="122">
        <f t="shared" si="48"/>
        <v>3.8794592946528303E-2</v>
      </c>
      <c r="U128" s="122">
        <f t="shared" si="48"/>
        <v>4.5687279622483368E-2</v>
      </c>
      <c r="V128" s="122">
        <f t="shared" si="48"/>
        <v>2.3823376371066487E-2</v>
      </c>
      <c r="W128" s="122">
        <f t="shared" si="48"/>
        <v>4.4927480515451722E-2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1.9791182313122619E-2</v>
      </c>
      <c r="D129" s="98">
        <v>1.7199269492451635E-2</v>
      </c>
      <c r="E129" s="98">
        <v>3.2648322986599067E-2</v>
      </c>
      <c r="F129" s="98">
        <v>2.7359308288805347E-2</v>
      </c>
      <c r="G129" s="98">
        <v>3.2547789045280183E-2</v>
      </c>
      <c r="H129" s="98">
        <v>4.0202325916060488E-2</v>
      </c>
      <c r="I129" s="98">
        <v>5.6251939709730435E-2</v>
      </c>
      <c r="J129" s="98">
        <v>7.784349641673774E-2</v>
      </c>
      <c r="K129" s="98">
        <v>4.9803748369874959E-2</v>
      </c>
      <c r="L129" s="98">
        <v>7.2763759667999528E-2</v>
      </c>
      <c r="M129" s="98">
        <v>4.8943784432135991E-2</v>
      </c>
      <c r="N129" s="98">
        <v>6.4735420537490637E-2</v>
      </c>
      <c r="O129" s="98">
        <v>4.6734045520477017E-2</v>
      </c>
      <c r="P129" s="98">
        <v>5.1501140099254874E-3</v>
      </c>
      <c r="Q129" s="98">
        <v>4.2570546380106433E-2</v>
      </c>
      <c r="R129" s="98">
        <v>4.1117038768770514E-2</v>
      </c>
      <c r="S129" s="98">
        <v>6.3885091400772795E-2</v>
      </c>
      <c r="T129" s="98">
        <v>3.8794592946528303E-2</v>
      </c>
      <c r="U129" s="98">
        <v>4.5687279622483368E-2</v>
      </c>
      <c r="V129" s="98">
        <v>2.3823376371066487E-2</v>
      </c>
      <c r="W129" s="98">
        <v>4.4927480515451722E-2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0.35463690778283086</v>
      </c>
      <c r="D130" s="122">
        <v>0.27710688246556858</v>
      </c>
      <c r="E130" s="122">
        <v>0.30649686062572373</v>
      </c>
      <c r="F130" s="122">
        <v>0.4827276673299849</v>
      </c>
      <c r="G130" s="122">
        <v>0.34700985016931285</v>
      </c>
      <c r="H130" s="122">
        <v>0.56896126052646057</v>
      </c>
      <c r="I130" s="122">
        <v>0.3431901407163338</v>
      </c>
      <c r="J130" s="122">
        <v>0.53002702953517045</v>
      </c>
      <c r="K130" s="122">
        <v>0.61156886846720826</v>
      </c>
      <c r="L130" s="122">
        <v>0.61647227530907467</v>
      </c>
      <c r="M130" s="122">
        <v>0.28557008274210671</v>
      </c>
      <c r="N130" s="122">
        <v>0.32137171590588548</v>
      </c>
      <c r="O130" s="122">
        <v>0.30229411131879519</v>
      </c>
      <c r="P130" s="122">
        <v>0.20729949106565224</v>
      </c>
      <c r="Q130" s="122">
        <v>0.44063411402067298</v>
      </c>
      <c r="R130" s="122">
        <v>0.50328218036799832</v>
      </c>
      <c r="S130" s="122">
        <v>0.35223457483325138</v>
      </c>
      <c r="T130" s="122">
        <v>0.32706654298183224</v>
      </c>
      <c r="U130" s="122">
        <v>0.38492547174663538</v>
      </c>
      <c r="V130" s="122">
        <v>0.26773167474625664</v>
      </c>
      <c r="W130" s="122">
        <v>0.25715652090630853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0.16576632548575412</v>
      </c>
      <c r="D131" s="98">
        <v>0.10534413025476622</v>
      </c>
      <c r="E131" s="98">
        <v>0.11245062241311067</v>
      </c>
      <c r="F131" s="98">
        <v>0.22882027973624863</v>
      </c>
      <c r="G131" s="98">
        <v>0.12933491571703284</v>
      </c>
      <c r="H131" s="98">
        <v>0.19935505812586038</v>
      </c>
      <c r="I131" s="98">
        <v>0.19149891747392825</v>
      </c>
      <c r="J131" s="98">
        <v>0.36541177410298642</v>
      </c>
      <c r="K131" s="98">
        <v>0.37182989717036424</v>
      </c>
      <c r="L131" s="98">
        <v>0.4175475709955741</v>
      </c>
      <c r="M131" s="98">
        <v>0.24095517359122054</v>
      </c>
      <c r="N131" s="98">
        <v>0.31982711369014888</v>
      </c>
      <c r="O131" s="98">
        <v>0.30068930046008385</v>
      </c>
      <c r="P131" s="98">
        <v>0.20625669812217667</v>
      </c>
      <c r="Q131" s="98">
        <v>0.20230122289144981</v>
      </c>
      <c r="R131" s="98">
        <v>0.20527500690630729</v>
      </c>
      <c r="S131" s="98">
        <v>0.24751524669101935</v>
      </c>
      <c r="T131" s="98">
        <v>0.32558636808064062</v>
      </c>
      <c r="U131" s="98">
        <v>0.38302078360093122</v>
      </c>
      <c r="V131" s="98">
        <v>0.2669704230915636</v>
      </c>
      <c r="W131" s="98">
        <v>0.25601047951079658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6.4854545038562218E-4</v>
      </c>
      <c r="D132" s="98">
        <v>4.1748945866315547E-4</v>
      </c>
      <c r="E132" s="98">
        <v>0</v>
      </c>
      <c r="F132" s="98">
        <v>9.6145957101417129E-4</v>
      </c>
      <c r="G132" s="98">
        <v>2.8869801169266435E-4</v>
      </c>
      <c r="H132" s="98">
        <v>4.7578054840820478E-4</v>
      </c>
      <c r="I132" s="98">
        <v>4.2053820174427128E-4</v>
      </c>
      <c r="J132" s="98">
        <v>9.1113619396569279E-4</v>
      </c>
      <c r="K132" s="98">
        <v>3.0788230860195843E-3</v>
      </c>
      <c r="L132" s="98">
        <v>2.3200761743892933E-3</v>
      </c>
      <c r="M132" s="98">
        <v>8.9417758967976803E-4</v>
      </c>
      <c r="N132" s="98">
        <v>1.5446022157366078E-3</v>
      </c>
      <c r="O132" s="98">
        <v>1.6048108587113476E-3</v>
      </c>
      <c r="P132" s="98">
        <v>1.0427929434755692E-3</v>
      </c>
      <c r="Q132" s="98">
        <v>0</v>
      </c>
      <c r="R132" s="98">
        <v>0</v>
      </c>
      <c r="S132" s="98">
        <v>4.0593572761868184E-4</v>
      </c>
      <c r="T132" s="98">
        <v>1.4801749011916097E-3</v>
      </c>
      <c r="U132" s="98">
        <v>1.9046881457041355E-3</v>
      </c>
      <c r="V132" s="98">
        <v>7.6125165469305466E-4</v>
      </c>
      <c r="W132" s="98">
        <v>1.1460413955119433E-3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2.1580924263283103E-4</v>
      </c>
      <c r="D133" s="101">
        <v>1.5607482951050905E-4</v>
      </c>
      <c r="E133" s="101">
        <v>0</v>
      </c>
      <c r="F133" s="101">
        <v>4.6825052251967138E-4</v>
      </c>
      <c r="G133" s="101">
        <v>1.2325854769663629E-4</v>
      </c>
      <c r="H133" s="101">
        <v>2.0865930282077741E-4</v>
      </c>
      <c r="I133" s="101">
        <v>1.5264289118268468E-4</v>
      </c>
      <c r="J133" s="101">
        <v>3.3611252937383493E-4</v>
      </c>
      <c r="K133" s="101">
        <v>1.1039557998657704E-3</v>
      </c>
      <c r="L133" s="101">
        <v>8.0645996578396337E-4</v>
      </c>
      <c r="M133" s="101">
        <v>3.1819507793267714E-4</v>
      </c>
      <c r="N133" s="101">
        <v>5.4108790808746839E-4</v>
      </c>
      <c r="O133" s="101">
        <v>5.6175909167045888E-4</v>
      </c>
      <c r="P133" s="101">
        <v>3.8225490987306052E-4</v>
      </c>
      <c r="Q133" s="101">
        <v>0</v>
      </c>
      <c r="R133" s="101">
        <v>0</v>
      </c>
      <c r="S133" s="101">
        <v>1.4460235395662101E-4</v>
      </c>
      <c r="T133" s="101">
        <v>5.3342216551461273E-4</v>
      </c>
      <c r="U133" s="101">
        <v>6.4803959423948097E-4</v>
      </c>
      <c r="V133" s="101">
        <v>2.5987665062689023E-4</v>
      </c>
      <c r="W133" s="101">
        <v>4.104946046616007E-4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4.3273620775279118E-4</v>
      </c>
      <c r="D134" s="104">
        <v>2.6141462915264645E-4</v>
      </c>
      <c r="E134" s="104">
        <v>0</v>
      </c>
      <c r="F134" s="104">
        <v>4.9320904849449996E-4</v>
      </c>
      <c r="G134" s="104">
        <v>1.6543946399602807E-4</v>
      </c>
      <c r="H134" s="104">
        <v>2.6712124558742734E-4</v>
      </c>
      <c r="I134" s="104">
        <v>2.6789531056158663E-4</v>
      </c>
      <c r="J134" s="104">
        <v>5.7502366459185792E-4</v>
      </c>
      <c r="K134" s="104">
        <v>1.9748672861538137E-3</v>
      </c>
      <c r="L134" s="104">
        <v>1.51361620860533E-3</v>
      </c>
      <c r="M134" s="104">
        <v>5.7598251174709083E-4</v>
      </c>
      <c r="N134" s="104">
        <v>1.0035143076491393E-3</v>
      </c>
      <c r="O134" s="104">
        <v>1.0430517670408886E-3</v>
      </c>
      <c r="P134" s="104">
        <v>6.605380336025087E-4</v>
      </c>
      <c r="Q134" s="104">
        <v>0</v>
      </c>
      <c r="R134" s="104">
        <v>0</v>
      </c>
      <c r="S134" s="104">
        <v>2.6133337366206081E-4</v>
      </c>
      <c r="T134" s="104">
        <v>9.46752735676997E-4</v>
      </c>
      <c r="U134" s="104">
        <v>1.2566485514646545E-3</v>
      </c>
      <c r="V134" s="104">
        <v>5.0137500406616437E-4</v>
      </c>
      <c r="W134" s="104">
        <v>7.3554679085034258E-4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0.13941502750022053</v>
      </c>
      <c r="D135" s="101">
        <v>0.12904503347159166</v>
      </c>
      <c r="E135" s="101">
        <v>0.14488706680360994</v>
      </c>
      <c r="F135" s="101">
        <v>0.19547599467193696</v>
      </c>
      <c r="G135" s="101">
        <v>0.16586710385617129</v>
      </c>
      <c r="H135" s="101">
        <v>0.29422419655811949</v>
      </c>
      <c r="I135" s="101">
        <v>0.11182358058027435</v>
      </c>
      <c r="J135" s="101">
        <v>0.12515061683659284</v>
      </c>
      <c r="K135" s="101">
        <v>0.1298062713057091</v>
      </c>
      <c r="L135" s="101">
        <v>0.13811574764721887</v>
      </c>
      <c r="M135" s="101">
        <v>2.6828776389991774E-2</v>
      </c>
      <c r="N135" s="101">
        <v>0</v>
      </c>
      <c r="O135" s="101">
        <v>0</v>
      </c>
      <c r="P135" s="101">
        <v>0</v>
      </c>
      <c r="Q135" s="101">
        <v>0.17515984566501785</v>
      </c>
      <c r="R135" s="101">
        <v>0.20562233478675174</v>
      </c>
      <c r="S135" s="101">
        <v>6.7878174149151649E-2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4.8807009346470573E-2</v>
      </c>
      <c r="D136" s="104">
        <v>4.2300229280547552E-2</v>
      </c>
      <c r="E136" s="104">
        <v>4.9159171409003111E-2</v>
      </c>
      <c r="F136" s="104">
        <v>5.7469933350785166E-2</v>
      </c>
      <c r="G136" s="104">
        <v>5.1519132584416115E-2</v>
      </c>
      <c r="H136" s="104">
        <v>7.4906225294072495E-2</v>
      </c>
      <c r="I136" s="104">
        <v>3.9447104460386934E-2</v>
      </c>
      <c r="J136" s="104">
        <v>3.8553502401625507E-2</v>
      </c>
      <c r="K136" s="104">
        <v>0.10685387690511523</v>
      </c>
      <c r="L136" s="104">
        <v>5.8488880491892339E-2</v>
      </c>
      <c r="M136" s="104">
        <v>1.689195517121464E-2</v>
      </c>
      <c r="N136" s="104">
        <v>0</v>
      </c>
      <c r="O136" s="104">
        <v>0</v>
      </c>
      <c r="P136" s="104">
        <v>0</v>
      </c>
      <c r="Q136" s="104">
        <v>6.3173045464205338E-2</v>
      </c>
      <c r="R136" s="104">
        <v>9.2384838674939324E-2</v>
      </c>
      <c r="S136" s="104">
        <v>3.6435218265461686E-2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1.6209263975902811E-2</v>
      </c>
      <c r="D137" s="98">
        <v>1.5779226902297026E-2</v>
      </c>
      <c r="E137" s="98">
        <v>2.2743056311423329E-2</v>
      </c>
      <c r="F137" s="98">
        <v>2.7985117047167385E-2</v>
      </c>
      <c r="G137" s="98">
        <v>2.199086928785212E-2</v>
      </c>
      <c r="H137" s="98">
        <v>3.2838870152319337E-2</v>
      </c>
      <c r="I137" s="98">
        <v>1.4315385515012675E-2</v>
      </c>
      <c r="J137" s="98">
        <v>1.4240154245579676E-2</v>
      </c>
      <c r="K137" s="98">
        <v>3.8326653028158311E-2</v>
      </c>
      <c r="L137" s="98">
        <v>2.0289512905445565E-2</v>
      </c>
      <c r="M137" s="98">
        <v>6.0142833003109658E-3</v>
      </c>
      <c r="N137" s="98">
        <v>0</v>
      </c>
      <c r="O137" s="98">
        <v>0</v>
      </c>
      <c r="P137" s="98">
        <v>0</v>
      </c>
      <c r="Q137" s="98">
        <v>2.2818778212752962E-2</v>
      </c>
      <c r="R137" s="98">
        <v>3.275495698785777E-2</v>
      </c>
      <c r="S137" s="98">
        <v>1.2981926723394847E-2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3.2597745370567761E-2</v>
      </c>
      <c r="D138" s="98">
        <v>2.6521002378250527E-2</v>
      </c>
      <c r="E138" s="98">
        <v>2.6416115097579778E-2</v>
      </c>
      <c r="F138" s="98">
        <v>2.9484816303617777E-2</v>
      </c>
      <c r="G138" s="98">
        <v>2.9528263296563995E-2</v>
      </c>
      <c r="H138" s="98">
        <v>4.2067355141753159E-2</v>
      </c>
      <c r="I138" s="98">
        <v>2.5131718945374262E-2</v>
      </c>
      <c r="J138" s="98">
        <v>2.4313348156045831E-2</v>
      </c>
      <c r="K138" s="98">
        <v>6.8527223876956922E-2</v>
      </c>
      <c r="L138" s="98">
        <v>3.8199367586446778E-2</v>
      </c>
      <c r="M138" s="98">
        <v>1.0877671870903672E-2</v>
      </c>
      <c r="N138" s="98">
        <v>0</v>
      </c>
      <c r="O138" s="98">
        <v>0</v>
      </c>
      <c r="P138" s="98">
        <v>0</v>
      </c>
      <c r="Q138" s="98">
        <v>4.0354267251452379E-2</v>
      </c>
      <c r="R138" s="98">
        <v>5.9629881687081561E-2</v>
      </c>
      <c r="S138" s="98">
        <v>2.345329154206684E-2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0.14215739520602969</v>
      </c>
      <c r="D139" s="122">
        <v>0.10169236610197926</v>
      </c>
      <c r="E139" s="122">
        <v>0.12762618716990498</v>
      </c>
      <c r="F139" s="122">
        <v>0.17177155455950183</v>
      </c>
      <c r="G139" s="122">
        <v>0.13490190718787679</v>
      </c>
      <c r="H139" s="122">
        <v>0.18999898135483273</v>
      </c>
      <c r="I139" s="122">
        <v>0.12215478234101901</v>
      </c>
      <c r="J139" s="122">
        <v>0.17970655469368013</v>
      </c>
      <c r="K139" s="122">
        <v>0.16670811705341024</v>
      </c>
      <c r="L139" s="122">
        <v>0.15218753743168401</v>
      </c>
      <c r="M139" s="122">
        <v>7.3172290808796822E-2</v>
      </c>
      <c r="N139" s="122">
        <v>8.5639394654585865E-2</v>
      </c>
      <c r="O139" s="122">
        <v>7.7843513511106743E-2</v>
      </c>
      <c r="P139" s="122">
        <v>5.3086915488101474E-2</v>
      </c>
      <c r="Q139" s="122">
        <v>0.12061582618463604</v>
      </c>
      <c r="R139" s="122">
        <v>0.14031217895461029</v>
      </c>
      <c r="S139" s="122">
        <v>0.10032624912117218</v>
      </c>
      <c r="T139" s="122">
        <v>9.4106860050806415E-2</v>
      </c>
      <c r="U139" s="122">
        <v>0.10940862989418026</v>
      </c>
      <c r="V139" s="122">
        <v>0.1049525761046118</v>
      </c>
      <c r="W139" s="122">
        <v>9.5582387595657431E-2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5.5445799747994691E-2</v>
      </c>
      <c r="D140" s="98">
        <v>4.6871046763743096E-2</v>
      </c>
      <c r="E140" s="98">
        <v>3.3851179461360521E-2</v>
      </c>
      <c r="F140" s="98">
        <v>4.8066257709782498E-2</v>
      </c>
      <c r="G140" s="98">
        <v>5.8532505774472048E-2</v>
      </c>
      <c r="H140" s="98">
        <v>6.7103586855361122E-2</v>
      </c>
      <c r="I140" s="98">
        <v>4.8924709999966405E-2</v>
      </c>
      <c r="J140" s="98">
        <v>6.5129297316932247E-2</v>
      </c>
      <c r="K140" s="98">
        <v>9.6873275283738805E-2</v>
      </c>
      <c r="L140" s="98">
        <v>6.6010172829517461E-2</v>
      </c>
      <c r="M140" s="98">
        <v>2.7927395042686858E-2</v>
      </c>
      <c r="N140" s="98">
        <v>2.5694668999055204E-2</v>
      </c>
      <c r="O140" s="98">
        <v>2.4339229847418944E-2</v>
      </c>
      <c r="P140" s="98">
        <v>1.6256141554397901E-2</v>
      </c>
      <c r="Q140" s="98">
        <v>3.5843147762720379E-2</v>
      </c>
      <c r="R140" s="98">
        <v>4.7104106677247508E-2</v>
      </c>
      <c r="S140" s="98">
        <v>3.6951792869924782E-2</v>
      </c>
      <c r="T140" s="98">
        <v>2.8694615031936668E-2</v>
      </c>
      <c r="U140" s="98">
        <v>2.8075322956823093E-2</v>
      </c>
      <c r="V140" s="98">
        <v>3.1011491239053876E-2</v>
      </c>
      <c r="W140" s="98">
        <v>2.6195974861088059E-2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8.6711595458035001E-2</v>
      </c>
      <c r="D141" s="33">
        <v>5.4821319338236162E-2</v>
      </c>
      <c r="E141" s="33">
        <v>9.3775007708544467E-2</v>
      </c>
      <c r="F141" s="33">
        <v>0.12370529684971932</v>
      </c>
      <c r="G141" s="33">
        <v>7.6369401413404744E-2</v>
      </c>
      <c r="H141" s="33">
        <v>0.12289539449947159</v>
      </c>
      <c r="I141" s="33">
        <v>7.323007234105261E-2</v>
      </c>
      <c r="J141" s="33">
        <v>0.11457725737674788</v>
      </c>
      <c r="K141" s="33">
        <v>6.9834841769671432E-2</v>
      </c>
      <c r="L141" s="33">
        <v>8.6177364602166531E-2</v>
      </c>
      <c r="M141" s="33">
        <v>4.524489576610996E-2</v>
      </c>
      <c r="N141" s="33">
        <v>5.9944725655530662E-2</v>
      </c>
      <c r="O141" s="33">
        <v>5.3504283663687806E-2</v>
      </c>
      <c r="P141" s="33">
        <v>3.6830773933703577E-2</v>
      </c>
      <c r="Q141" s="33">
        <v>8.4772678421915659E-2</v>
      </c>
      <c r="R141" s="33">
        <v>9.3208072277362775E-2</v>
      </c>
      <c r="S141" s="33">
        <v>6.3374456251247394E-2</v>
      </c>
      <c r="T141" s="33">
        <v>6.5412245018869747E-2</v>
      </c>
      <c r="U141" s="33">
        <v>8.1333306937357172E-2</v>
      </c>
      <c r="V141" s="33">
        <v>7.3941084865557921E-2</v>
      </c>
      <c r="W141" s="33">
        <v>6.9386412734569372E-2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0.12616518206149044</v>
      </c>
      <c r="D143" s="117">
        <f t="shared" si="49"/>
        <v>0.22647658467419951</v>
      </c>
      <c r="E143" s="117">
        <f t="shared" si="49"/>
        <v>0.34361541589836353</v>
      </c>
      <c r="F143" s="117">
        <f t="shared" si="49"/>
        <v>0.57091727741956244</v>
      </c>
      <c r="G143" s="117">
        <f t="shared" si="49"/>
        <v>0.69123641358811205</v>
      </c>
      <c r="H143" s="117">
        <f t="shared" si="49"/>
        <v>1.0980793239252875</v>
      </c>
      <c r="I143" s="117">
        <f t="shared" si="49"/>
        <v>0.93850673676221696</v>
      </c>
      <c r="J143" s="117">
        <f t="shared" si="49"/>
        <v>1.2215169219275051</v>
      </c>
      <c r="K143" s="117">
        <f t="shared" si="49"/>
        <v>1.5839091997207901</v>
      </c>
      <c r="L143" s="117">
        <f t="shared" si="49"/>
        <v>2.2444624951201835</v>
      </c>
      <c r="M143" s="117">
        <f t="shared" si="49"/>
        <v>2.0255570041915218</v>
      </c>
      <c r="N143" s="117">
        <f t="shared" si="49"/>
        <v>3.2708888518179724</v>
      </c>
      <c r="O143" s="117">
        <f t="shared" si="49"/>
        <v>2.7308806518511646</v>
      </c>
      <c r="P143" s="117">
        <f t="shared" si="49"/>
        <v>3.7916551404473142</v>
      </c>
      <c r="Q143" s="117">
        <f t="shared" si="49"/>
        <v>4.2691959455799253</v>
      </c>
      <c r="R143" s="117">
        <f t="shared" ref="R143:V143" si="50">R144+R146+R148+R157</f>
        <v>3.6207711970808671</v>
      </c>
      <c r="S143" s="117">
        <f t="shared" si="50"/>
        <v>2.350263836056032</v>
      </c>
      <c r="T143" s="117">
        <f t="shared" si="50"/>
        <v>2.483079542987725</v>
      </c>
      <c r="U143" s="117">
        <f t="shared" si="50"/>
        <v>3.0119904435785152</v>
      </c>
      <c r="V143" s="117">
        <f t="shared" si="50"/>
        <v>2.8721075071150466</v>
      </c>
      <c r="W143" s="117">
        <f t="shared" ref="W143" si="51">W144+W146+W148+W157</f>
        <v>2.4548480421977383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0.10258218070697284</v>
      </c>
      <c r="D144" s="122">
        <f t="shared" si="52"/>
        <v>0.17753229856060598</v>
      </c>
      <c r="E144" s="122">
        <f t="shared" si="52"/>
        <v>0.2612527047011366</v>
      </c>
      <c r="F144" s="122">
        <f t="shared" si="52"/>
        <v>0.44229658424252405</v>
      </c>
      <c r="G144" s="122">
        <f t="shared" si="52"/>
        <v>0.54370934851465857</v>
      </c>
      <c r="H144" s="122">
        <f t="shared" si="52"/>
        <v>0.82801466289000691</v>
      </c>
      <c r="I144" s="122">
        <f t="shared" si="52"/>
        <v>0.70752020413618821</v>
      </c>
      <c r="J144" s="122">
        <f t="shared" si="52"/>
        <v>0.91088052837316691</v>
      </c>
      <c r="K144" s="122">
        <f t="shared" si="52"/>
        <v>1.1619869248958119</v>
      </c>
      <c r="L144" s="122">
        <f t="shared" si="52"/>
        <v>1.6355271468942119</v>
      </c>
      <c r="M144" s="122">
        <f t="shared" si="52"/>
        <v>1.4320096756311766</v>
      </c>
      <c r="N144" s="122">
        <f t="shared" si="52"/>
        <v>2.2541503165326517</v>
      </c>
      <c r="O144" s="122">
        <f t="shared" si="52"/>
        <v>1.8603902082753354</v>
      </c>
      <c r="P144" s="122">
        <f t="shared" si="52"/>
        <v>2.5681673179818478</v>
      </c>
      <c r="Q144" s="122">
        <f t="shared" si="52"/>
        <v>2.7725631513292597</v>
      </c>
      <c r="R144" s="122">
        <f t="shared" si="52"/>
        <v>2.5119405797267871</v>
      </c>
      <c r="S144" s="122">
        <f t="shared" si="52"/>
        <v>1.5244254902822167</v>
      </c>
      <c r="T144" s="122">
        <f t="shared" si="52"/>
        <v>1.6154475753981032</v>
      </c>
      <c r="U144" s="122">
        <f t="shared" si="52"/>
        <v>1.8418122990583246</v>
      </c>
      <c r="V144" s="122">
        <f t="shared" si="52"/>
        <v>1.8575942487960682</v>
      </c>
      <c r="W144" s="122">
        <f t="shared" si="52"/>
        <v>1.5059646065972816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0.10258218070697284</v>
      </c>
      <c r="D145" s="98">
        <v>0.17753229856060598</v>
      </c>
      <c r="E145" s="98">
        <v>0.2612527047011366</v>
      </c>
      <c r="F145" s="98">
        <v>0.44229658424252405</v>
      </c>
      <c r="G145" s="98">
        <v>0.54370934851465857</v>
      </c>
      <c r="H145" s="98">
        <v>0.82801466289000691</v>
      </c>
      <c r="I145" s="98">
        <v>0.70752020413618821</v>
      </c>
      <c r="J145" s="98">
        <v>0.91088052837316691</v>
      </c>
      <c r="K145" s="98">
        <v>1.1619869248958119</v>
      </c>
      <c r="L145" s="98">
        <v>1.6355271468942119</v>
      </c>
      <c r="M145" s="98">
        <v>1.4320096756311766</v>
      </c>
      <c r="N145" s="98">
        <v>2.2541503165326517</v>
      </c>
      <c r="O145" s="98">
        <v>1.8603902082753354</v>
      </c>
      <c r="P145" s="98">
        <v>2.5681673179818478</v>
      </c>
      <c r="Q145" s="98">
        <v>2.7725631513292597</v>
      </c>
      <c r="R145" s="98">
        <v>2.5119405797267871</v>
      </c>
      <c r="S145" s="98">
        <v>1.5244254902822167</v>
      </c>
      <c r="T145" s="98">
        <v>1.6154475753981032</v>
      </c>
      <c r="U145" s="98">
        <v>1.8418122990583246</v>
      </c>
      <c r="V145" s="98">
        <v>1.8575942487960682</v>
      </c>
      <c r="W145" s="98">
        <v>1.5059646065972816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1.1874709387873572E-3</v>
      </c>
      <c r="D146" s="122">
        <f t="shared" si="53"/>
        <v>2.9058126539758468E-3</v>
      </c>
      <c r="E146" s="122">
        <f t="shared" si="53"/>
        <v>9.6210033921862014E-3</v>
      </c>
      <c r="F146" s="122">
        <f t="shared" si="53"/>
        <v>9.3576764582000878E-3</v>
      </c>
      <c r="G146" s="122">
        <f t="shared" si="53"/>
        <v>1.3913558675844965E-2</v>
      </c>
      <c r="H146" s="122">
        <f t="shared" si="53"/>
        <v>3.3750100769038442E-2</v>
      </c>
      <c r="I146" s="122">
        <f t="shared" si="53"/>
        <v>3.4783808129688384E-2</v>
      </c>
      <c r="J146" s="122">
        <f t="shared" si="53"/>
        <v>5.0379232529447142E-2</v>
      </c>
      <c r="K146" s="122">
        <f t="shared" si="53"/>
        <v>7.7203868832265723E-2</v>
      </c>
      <c r="L146" s="122">
        <f t="shared" si="53"/>
        <v>0.14040931818701904</v>
      </c>
      <c r="M146" s="122">
        <f t="shared" si="53"/>
        <v>0.14773015401219011</v>
      </c>
      <c r="N146" s="122">
        <f t="shared" si="53"/>
        <v>0.34765318436800524</v>
      </c>
      <c r="O146" s="122">
        <f t="shared" si="53"/>
        <v>0.27277001403121687</v>
      </c>
      <c r="P146" s="122">
        <f t="shared" si="53"/>
        <v>0.17517851567094378</v>
      </c>
      <c r="Q146" s="122">
        <f t="shared" si="53"/>
        <v>0.50548243945708149</v>
      </c>
      <c r="R146" s="122">
        <f t="shared" si="53"/>
        <v>0.2659950860781693</v>
      </c>
      <c r="S146" s="122">
        <f t="shared" si="53"/>
        <v>0.28045222966751732</v>
      </c>
      <c r="T146" s="122">
        <f t="shared" si="53"/>
        <v>0.24244604240595438</v>
      </c>
      <c r="U146" s="122">
        <f t="shared" si="53"/>
        <v>0.38809194637741889</v>
      </c>
      <c r="V146" s="122">
        <f t="shared" si="53"/>
        <v>0.26212999444372231</v>
      </c>
      <c r="W146" s="122">
        <f t="shared" si="53"/>
        <v>0.33997022597641818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1.1874709387873572E-3</v>
      </c>
      <c r="D147" s="98">
        <v>2.9058126539758468E-3</v>
      </c>
      <c r="E147" s="98">
        <v>9.6210033921862014E-3</v>
      </c>
      <c r="F147" s="98">
        <v>9.3576764582000878E-3</v>
      </c>
      <c r="G147" s="98">
        <v>1.3913558675844965E-2</v>
      </c>
      <c r="H147" s="98">
        <v>3.3750100769038442E-2</v>
      </c>
      <c r="I147" s="98">
        <v>3.4783808129688384E-2</v>
      </c>
      <c r="J147" s="98">
        <v>5.0379232529447142E-2</v>
      </c>
      <c r="K147" s="98">
        <v>7.7203868832265723E-2</v>
      </c>
      <c r="L147" s="98">
        <v>0.14040931818701904</v>
      </c>
      <c r="M147" s="98">
        <v>0.14773015401219011</v>
      </c>
      <c r="N147" s="98">
        <v>0.34765318436800524</v>
      </c>
      <c r="O147" s="98">
        <v>0.27277001403121687</v>
      </c>
      <c r="P147" s="98">
        <v>0.17517851567094378</v>
      </c>
      <c r="Q147" s="98">
        <v>0.50548243945708149</v>
      </c>
      <c r="R147" s="98">
        <v>0.2659950860781693</v>
      </c>
      <c r="S147" s="98">
        <v>0.28045222966751732</v>
      </c>
      <c r="T147" s="98">
        <v>0.24244604240595438</v>
      </c>
      <c r="U147" s="98">
        <v>0.38809194637741889</v>
      </c>
      <c r="V147" s="98">
        <v>0.26212999444372231</v>
      </c>
      <c r="W147" s="98">
        <v>0.33997022597641818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1.5915491459847469E-2</v>
      </c>
      <c r="D148" s="122">
        <v>3.3745152693081149E-2</v>
      </c>
      <c r="E148" s="122">
        <v>5.1582819058062758E-2</v>
      </c>
      <c r="F148" s="122">
        <v>8.7615043501113238E-2</v>
      </c>
      <c r="G148" s="122">
        <v>9.6453689484546162E-2</v>
      </c>
      <c r="H148" s="122">
        <v>0.17654840470107919</v>
      </c>
      <c r="I148" s="122">
        <v>0.14540569846801657</v>
      </c>
      <c r="J148" s="122">
        <v>0.19526823702096496</v>
      </c>
      <c r="K148" s="122">
        <v>0.27086018692246083</v>
      </c>
      <c r="L148" s="122">
        <v>0.37353043978066386</v>
      </c>
      <c r="M148" s="122">
        <v>0.35624418917362155</v>
      </c>
      <c r="N148" s="122">
        <v>0.53258603647031877</v>
      </c>
      <c r="O148" s="122">
        <v>0.47376375399698084</v>
      </c>
      <c r="P148" s="122">
        <v>0.82566468438048868</v>
      </c>
      <c r="Q148" s="122">
        <v>0.78074980910950198</v>
      </c>
      <c r="R148" s="122">
        <v>0.66019776487423232</v>
      </c>
      <c r="S148" s="122">
        <v>0.42694976449951816</v>
      </c>
      <c r="T148" s="122">
        <v>0.48811613853522706</v>
      </c>
      <c r="U148" s="122">
        <v>0.6059555166792201</v>
      </c>
      <c r="V148" s="122">
        <v>0.5404348034336719</v>
      </c>
      <c r="W148" s="122">
        <v>0.44455593893806289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2.1896441112714206E-3</v>
      </c>
      <c r="D149" s="98">
        <v>4.6921323620658355E-3</v>
      </c>
      <c r="E149" s="98">
        <v>4.3946464411379659E-3</v>
      </c>
      <c r="F149" s="98">
        <v>5.3408874982892674E-3</v>
      </c>
      <c r="G149" s="98">
        <v>7.9319204607622516E-3</v>
      </c>
      <c r="H149" s="98">
        <v>8.8887412518363837E-3</v>
      </c>
      <c r="I149" s="98">
        <v>1.0523873775590119E-2</v>
      </c>
      <c r="J149" s="98">
        <v>1.6639529202423203E-2</v>
      </c>
      <c r="K149" s="98">
        <v>1.8285388942745139E-2</v>
      </c>
      <c r="L149" s="98">
        <v>2.083465918631092E-2</v>
      </c>
      <c r="M149" s="98">
        <v>2.1681073071761509E-2</v>
      </c>
      <c r="N149" s="98">
        <v>1.8882242288663743E-2</v>
      </c>
      <c r="O149" s="98">
        <v>1.5601362076095433E-2</v>
      </c>
      <c r="P149" s="98">
        <v>3.0797033450107553E-2</v>
      </c>
      <c r="Q149" s="98">
        <v>5.772514990429032E-2</v>
      </c>
      <c r="R149" s="98">
        <v>4.8400718860920691E-2</v>
      </c>
      <c r="S149" s="98">
        <v>2.614649833424058E-2</v>
      </c>
      <c r="T149" s="98">
        <v>2.3036260171432767E-2</v>
      </c>
      <c r="U149" s="98">
        <v>2.0536452179219108E-2</v>
      </c>
      <c r="V149" s="98">
        <v>9.8283474271784344E-3</v>
      </c>
      <c r="W149" s="98">
        <v>2.3383169124127891E-2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1.4761566018184078E-4</v>
      </c>
      <c r="L150" s="98">
        <v>1.4292835885752547E-4</v>
      </c>
      <c r="M150" s="98">
        <v>1.7505700787220441E-4</v>
      </c>
      <c r="N150" s="98">
        <v>1.5620841651053978E-4</v>
      </c>
      <c r="O150" s="98">
        <v>0</v>
      </c>
      <c r="P150" s="98">
        <v>0</v>
      </c>
      <c r="Q150" s="98">
        <v>4.8006943289514775E-4</v>
      </c>
      <c r="R150" s="98">
        <v>2.819337498820917E-4</v>
      </c>
      <c r="S150" s="98">
        <v>3.0693151572434136E-4</v>
      </c>
      <c r="T150" s="98">
        <v>1.4542426816407499E-4</v>
      </c>
      <c r="U150" s="98">
        <v>1.5289634328760442E-4</v>
      </c>
      <c r="V150" s="98">
        <v>0</v>
      </c>
      <c r="W150" s="98">
        <v>1.42140359391396E-4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5.2734621136531986E-5</v>
      </c>
      <c r="L151" s="101">
        <v>4.9400856926570293E-5</v>
      </c>
      <c r="M151" s="101">
        <v>6.2467490359185165E-5</v>
      </c>
      <c r="N151" s="101">
        <v>5.4883956020852811E-5</v>
      </c>
      <c r="O151" s="101">
        <v>0</v>
      </c>
      <c r="P151" s="101">
        <v>0</v>
      </c>
      <c r="Q151" s="101">
        <v>1.7326931740761726E-4</v>
      </c>
      <c r="R151" s="101">
        <v>9.9514000297240649E-5</v>
      </c>
      <c r="S151" s="101">
        <v>1.0866742085560461E-4</v>
      </c>
      <c r="T151" s="101">
        <v>5.2119103968613172E-5</v>
      </c>
      <c r="U151" s="101">
        <v>5.195714874839143E-5</v>
      </c>
      <c r="V151" s="101">
        <v>0</v>
      </c>
      <c r="W151" s="101">
        <v>5.092133649381052E-5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9.4881039045308804E-5</v>
      </c>
      <c r="L152" s="104">
        <v>9.3527501930955174E-5</v>
      </c>
      <c r="M152" s="104">
        <v>1.1258951751301923E-4</v>
      </c>
      <c r="N152" s="104">
        <v>1.0132446048968696E-4</v>
      </c>
      <c r="O152" s="104">
        <v>0</v>
      </c>
      <c r="P152" s="104">
        <v>0</v>
      </c>
      <c r="Q152" s="104">
        <v>3.0680011548753049E-4</v>
      </c>
      <c r="R152" s="104">
        <v>1.8241974958485107E-4</v>
      </c>
      <c r="S152" s="104">
        <v>1.9826409486873678E-4</v>
      </c>
      <c r="T152" s="104">
        <v>9.3305164195461835E-5</v>
      </c>
      <c r="U152" s="104">
        <v>1.0093919453921299E-4</v>
      </c>
      <c r="V152" s="104">
        <v>0</v>
      </c>
      <c r="W152" s="104">
        <v>9.1219022897585475E-5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1.0167002917062571E-2</v>
      </c>
      <c r="D153" s="101">
        <v>2.1890361698845916E-2</v>
      </c>
      <c r="E153" s="101">
        <v>3.5238712489813265E-2</v>
      </c>
      <c r="F153" s="101">
        <v>6.35885765800277E-2</v>
      </c>
      <c r="G153" s="101">
        <v>6.7478743038599853E-2</v>
      </c>
      <c r="H153" s="101">
        <v>0.13369597123516025</v>
      </c>
      <c r="I153" s="101">
        <v>9.9785503812229254E-2</v>
      </c>
      <c r="J153" s="101">
        <v>0.13649967898450743</v>
      </c>
      <c r="K153" s="101">
        <v>0.1384600227260897</v>
      </c>
      <c r="L153" s="101">
        <v>0.24774790394291679</v>
      </c>
      <c r="M153" s="101">
        <v>0.20543607988516174</v>
      </c>
      <c r="N153" s="101">
        <v>0.3150658795259958</v>
      </c>
      <c r="O153" s="101">
        <v>0.32021856953216993</v>
      </c>
      <c r="P153" s="101">
        <v>0.54061643303956286</v>
      </c>
      <c r="Q153" s="101">
        <v>0.53117579213863142</v>
      </c>
      <c r="R153" s="101">
        <v>0.42186104011955861</v>
      </c>
      <c r="S153" s="101">
        <v>0.26047900162174453</v>
      </c>
      <c r="T153" s="101">
        <v>0.31316140611701482</v>
      </c>
      <c r="U153" s="101">
        <v>0.42677828971389181</v>
      </c>
      <c r="V153" s="101">
        <v>0.37444463614570439</v>
      </c>
      <c r="W153" s="101">
        <v>0.29286117284559032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3.5588444315134797E-3</v>
      </c>
      <c r="D154" s="104">
        <v>7.1626586321693955E-3</v>
      </c>
      <c r="E154" s="104">
        <v>1.1949460127111525E-2</v>
      </c>
      <c r="F154" s="104">
        <v>1.8685579422796264E-2</v>
      </c>
      <c r="G154" s="104">
        <v>2.1043025985184045E-2</v>
      </c>
      <c r="H154" s="104">
        <v>3.3963692214082554E-2</v>
      </c>
      <c r="I154" s="104">
        <v>3.5096320880197193E-2</v>
      </c>
      <c r="J154" s="104">
        <v>4.2129028834034327E-2</v>
      </c>
      <c r="K154" s="104">
        <v>0.11396715959344415</v>
      </c>
      <c r="L154" s="104">
        <v>0.10480494829257864</v>
      </c>
      <c r="M154" s="104">
        <v>0.12895197920882606</v>
      </c>
      <c r="N154" s="104">
        <v>0.19848170623914863</v>
      </c>
      <c r="O154" s="104">
        <v>0.1379438223887155</v>
      </c>
      <c r="P154" s="104">
        <v>0.25425121789081828</v>
      </c>
      <c r="Q154" s="104">
        <v>0.19136879763368514</v>
      </c>
      <c r="R154" s="104">
        <v>0.18965407214387095</v>
      </c>
      <c r="S154" s="104">
        <v>0.14001733302780869</v>
      </c>
      <c r="T154" s="104">
        <v>0.15177304797861538</v>
      </c>
      <c r="U154" s="104">
        <v>0.15848787844282164</v>
      </c>
      <c r="V154" s="104">
        <v>0.15616181986078903</v>
      </c>
      <c r="W154" s="104">
        <v>0.12816945660895326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1.1819254982429136E-3</v>
      </c>
      <c r="D155" s="98">
        <v>2.67188187163496E-3</v>
      </c>
      <c r="E155" s="98">
        <v>5.5283121495459777E-3</v>
      </c>
      <c r="F155" s="98">
        <v>9.0989861437511428E-3</v>
      </c>
      <c r="G155" s="98">
        <v>8.9821860471508662E-3</v>
      </c>
      <c r="H155" s="98">
        <v>1.488967404421933E-2</v>
      </c>
      <c r="I155" s="98">
        <v>1.2736482700856862E-2</v>
      </c>
      <c r="J155" s="98">
        <v>1.5560813711903595E-2</v>
      </c>
      <c r="K155" s="98">
        <v>4.0878065530756388E-2</v>
      </c>
      <c r="L155" s="98">
        <v>3.6356335307727326E-2</v>
      </c>
      <c r="M155" s="98">
        <v>4.5912609122909606E-2</v>
      </c>
      <c r="N155" s="98">
        <v>6.9569144115120454E-2</v>
      </c>
      <c r="O155" s="98">
        <v>4.8223328216118758E-2</v>
      </c>
      <c r="P155" s="98">
        <v>9.312485780736357E-2</v>
      </c>
      <c r="Q155" s="98">
        <v>6.9124452018362023E-2</v>
      </c>
      <c r="R155" s="98">
        <v>6.7241671520390803E-2</v>
      </c>
      <c r="S155" s="98">
        <v>4.988840039680089E-2</v>
      </c>
      <c r="T155" s="98">
        <v>5.4733196292408928E-2</v>
      </c>
      <c r="U155" s="98">
        <v>5.3914762939535739E-2</v>
      </c>
      <c r="V155" s="98">
        <v>5.333304617462109E-2</v>
      </c>
      <c r="W155" s="98">
        <v>4.5895944462290096E-2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2.3769189332705659E-3</v>
      </c>
      <c r="D156" s="98">
        <v>4.4907767605344351E-3</v>
      </c>
      <c r="E156" s="98">
        <v>6.4211479775655462E-3</v>
      </c>
      <c r="F156" s="98">
        <v>9.586593279045123E-3</v>
      </c>
      <c r="G156" s="98">
        <v>1.2060839938033179E-2</v>
      </c>
      <c r="H156" s="98">
        <v>1.9074018169863226E-2</v>
      </c>
      <c r="I156" s="98">
        <v>2.2359838179340327E-2</v>
      </c>
      <c r="J156" s="98">
        <v>2.6568215122130732E-2</v>
      </c>
      <c r="K156" s="98">
        <v>7.3089094062687765E-2</v>
      </c>
      <c r="L156" s="98">
        <v>6.8448612984851318E-2</v>
      </c>
      <c r="M156" s="98">
        <v>8.3039370085916442E-2</v>
      </c>
      <c r="N156" s="98">
        <v>0.12891256212402816</v>
      </c>
      <c r="O156" s="98">
        <v>8.9720494172596754E-2</v>
      </c>
      <c r="P156" s="98">
        <v>0.16112636008345471</v>
      </c>
      <c r="Q156" s="98">
        <v>0.1222443456153231</v>
      </c>
      <c r="R156" s="98">
        <v>0.12241240062348015</v>
      </c>
      <c r="S156" s="98">
        <v>9.012893263100781E-2</v>
      </c>
      <c r="T156" s="98">
        <v>9.7039851686206449E-2</v>
      </c>
      <c r="U156" s="98">
        <v>0.10457311550328589</v>
      </c>
      <c r="V156" s="98">
        <v>0.10282877368616795</v>
      </c>
      <c r="W156" s="98">
        <v>8.2273512146663161E-2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6.4800389558827571E-3</v>
      </c>
      <c r="D157" s="122">
        <v>1.2293320766536522E-2</v>
      </c>
      <c r="E157" s="122">
        <v>2.1158888746977939E-2</v>
      </c>
      <c r="F157" s="122">
        <v>3.1647973217725056E-2</v>
      </c>
      <c r="G157" s="122">
        <v>3.7159816913062339E-2</v>
      </c>
      <c r="H157" s="122">
        <v>5.9766155565162973E-2</v>
      </c>
      <c r="I157" s="122">
        <v>5.0797026028323838E-2</v>
      </c>
      <c r="J157" s="122">
        <v>6.4988924003926113E-2</v>
      </c>
      <c r="K157" s="122">
        <v>7.3858219070251419E-2</v>
      </c>
      <c r="L157" s="122">
        <v>9.4995590258289075E-2</v>
      </c>
      <c r="M157" s="122">
        <v>8.9572985374533287E-2</v>
      </c>
      <c r="N157" s="122">
        <v>0.13649931444699645</v>
      </c>
      <c r="O157" s="122">
        <v>0.12395667554763144</v>
      </c>
      <c r="P157" s="122">
        <v>0.22264462241403338</v>
      </c>
      <c r="Q157" s="122">
        <v>0.21040054568408179</v>
      </c>
      <c r="R157" s="122">
        <v>0.18263776640167845</v>
      </c>
      <c r="S157" s="122">
        <v>0.11843635160677954</v>
      </c>
      <c r="T157" s="122">
        <v>0.13706978664844002</v>
      </c>
      <c r="U157" s="122">
        <v>0.17613068146355168</v>
      </c>
      <c r="V157" s="122">
        <v>0.21194846044158411</v>
      </c>
      <c r="W157" s="122">
        <v>0.16435727068597566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2.5154994214591163E-3</v>
      </c>
      <c r="D158" s="98">
        <v>5.6833651568019439E-3</v>
      </c>
      <c r="E158" s="98">
        <v>5.6069291058290652E-3</v>
      </c>
      <c r="F158" s="98">
        <v>8.8462367912684799E-3</v>
      </c>
      <c r="G158" s="98">
        <v>1.6122005701498982E-2</v>
      </c>
      <c r="H158" s="98">
        <v>2.1097158824564897E-2</v>
      </c>
      <c r="I158" s="98">
        <v>2.0327170753550197E-2</v>
      </c>
      <c r="J158" s="98">
        <v>2.3535256848370233E-2</v>
      </c>
      <c r="K158" s="98">
        <v>4.2911798991926438E-2</v>
      </c>
      <c r="L158" s="98">
        <v>4.1211649141607236E-2</v>
      </c>
      <c r="M158" s="98">
        <v>3.4184352401977362E-2</v>
      </c>
      <c r="N158" s="98">
        <v>4.0944965916020218E-2</v>
      </c>
      <c r="O158" s="98">
        <v>3.8783539149391866E-2</v>
      </c>
      <c r="P158" s="98">
        <v>6.8161045293969547E-2</v>
      </c>
      <c r="Q158" s="98">
        <v>6.2543027393042627E-2</v>
      </c>
      <c r="R158" s="98">
        <v>6.1285572756451641E-2</v>
      </c>
      <c r="S158" s="98">
        <v>4.3627957127936406E-2</v>
      </c>
      <c r="T158" s="98">
        <v>4.1772589711371606E-2</v>
      </c>
      <c r="U158" s="98">
        <v>4.5163002651191803E-2</v>
      </c>
      <c r="V158" s="98">
        <v>6.2686057126311201E-2</v>
      </c>
      <c r="W158" s="98">
        <v>4.5006914256018313E-2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3.9645395344236403E-3</v>
      </c>
      <c r="D159" s="33">
        <v>6.6099556097345786E-3</v>
      </c>
      <c r="E159" s="33">
        <v>1.5551959641148872E-2</v>
      </c>
      <c r="F159" s="33">
        <v>2.2801736426456578E-2</v>
      </c>
      <c r="G159" s="33">
        <v>2.1037811211563357E-2</v>
      </c>
      <c r="H159" s="33">
        <v>3.8668996740598073E-2</v>
      </c>
      <c r="I159" s="33">
        <v>3.0469855274773638E-2</v>
      </c>
      <c r="J159" s="33">
        <v>4.1453667155555873E-2</v>
      </c>
      <c r="K159" s="33">
        <v>3.0946420078324981E-2</v>
      </c>
      <c r="L159" s="33">
        <v>5.378394111668184E-2</v>
      </c>
      <c r="M159" s="33">
        <v>5.5388632972555932E-2</v>
      </c>
      <c r="N159" s="33">
        <v>9.5554348530976232E-2</v>
      </c>
      <c r="O159" s="33">
        <v>8.5173136398239577E-2</v>
      </c>
      <c r="P159" s="33">
        <v>0.15448357712006383</v>
      </c>
      <c r="Q159" s="33">
        <v>0.14785751829103916</v>
      </c>
      <c r="R159" s="33">
        <v>0.1213521936452268</v>
      </c>
      <c r="S159" s="33">
        <v>7.4808394478843132E-2</v>
      </c>
      <c r="T159" s="33">
        <v>9.529719693706841E-2</v>
      </c>
      <c r="U159" s="33">
        <v>0.13096767881235988</v>
      </c>
      <c r="V159" s="33">
        <v>0.14926240331527291</v>
      </c>
      <c r="W159" s="33">
        <v>0.11935035642995737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0.44916662727265638</v>
      </c>
      <c r="D161" s="117">
        <f t="shared" si="54"/>
        <v>0.79889607862527201</v>
      </c>
      <c r="E161" s="117">
        <f t="shared" si="54"/>
        <v>0.72666401889098209</v>
      </c>
      <c r="F161" s="117">
        <f t="shared" si="54"/>
        <v>0.43317824752037332</v>
      </c>
      <c r="G161" s="117">
        <f t="shared" si="54"/>
        <v>0.15246171223492966</v>
      </c>
      <c r="H161" s="117">
        <f t="shared" si="54"/>
        <v>0.46548892308141288</v>
      </c>
      <c r="I161" s="117">
        <f t="shared" si="54"/>
        <v>0.32775087877816905</v>
      </c>
      <c r="J161" s="117">
        <f t="shared" si="54"/>
        <v>0.79417391594876174</v>
      </c>
      <c r="K161" s="117">
        <f t="shared" si="54"/>
        <v>0.7348874383626417</v>
      </c>
      <c r="L161" s="117">
        <f t="shared" si="54"/>
        <v>0.46968173028813115</v>
      </c>
      <c r="M161" s="117">
        <f t="shared" si="54"/>
        <v>0.14955150506065559</v>
      </c>
      <c r="N161" s="117">
        <f t="shared" si="54"/>
        <v>0.45552468330940377</v>
      </c>
      <c r="O161" s="117">
        <f t="shared" si="54"/>
        <v>0.42924972976895298</v>
      </c>
      <c r="P161" s="117">
        <f t="shared" si="54"/>
        <v>0.62116465156904532</v>
      </c>
      <c r="Q161" s="117">
        <f t="shared" si="54"/>
        <v>0.35977441143018807</v>
      </c>
      <c r="R161" s="117">
        <f t="shared" ref="R161:V161" si="55">R162+R164+R166+R175</f>
        <v>0.42240602235150709</v>
      </c>
      <c r="S161" s="117">
        <f t="shared" si="55"/>
        <v>0.5996300618988929</v>
      </c>
      <c r="T161" s="117">
        <f t="shared" si="55"/>
        <v>0.67220859884779149</v>
      </c>
      <c r="U161" s="117">
        <f t="shared" si="55"/>
        <v>1.99063989650309</v>
      </c>
      <c r="V161" s="117">
        <f t="shared" si="55"/>
        <v>1.5662631313409217</v>
      </c>
      <c r="W161" s="117">
        <f t="shared" ref="W161" si="56">W162+W164+W166+W175</f>
        <v>0.3830183961154342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0.3626094334439694</v>
      </c>
      <c r="D162" s="122">
        <f t="shared" si="57"/>
        <v>0.63295229239841766</v>
      </c>
      <c r="E162" s="122">
        <f t="shared" si="57"/>
        <v>0.57415649724610784</v>
      </c>
      <c r="F162" s="122">
        <f t="shared" si="57"/>
        <v>0.34092558713889548</v>
      </c>
      <c r="G162" s="122">
        <f t="shared" si="57"/>
        <v>0.1196378856546991</v>
      </c>
      <c r="H162" s="122">
        <f t="shared" si="57"/>
        <v>0.35457619087836334</v>
      </c>
      <c r="I162" s="122">
        <f t="shared" si="57"/>
        <v>0.24269214894751895</v>
      </c>
      <c r="J162" s="122">
        <f t="shared" si="57"/>
        <v>0.59758285929315436</v>
      </c>
      <c r="K162" s="122">
        <f t="shared" si="57"/>
        <v>0.55132789132360283</v>
      </c>
      <c r="L162" s="122">
        <f t="shared" si="57"/>
        <v>0.34983614957014164</v>
      </c>
      <c r="M162" s="122">
        <f t="shared" si="57"/>
        <v>0.106773055383953</v>
      </c>
      <c r="N162" s="122">
        <f t="shared" si="57"/>
        <v>0.3026226041790307</v>
      </c>
      <c r="O162" s="122">
        <f t="shared" si="57"/>
        <v>0.28615246421896706</v>
      </c>
      <c r="P162" s="122">
        <f t="shared" si="57"/>
        <v>0.45435609181104386</v>
      </c>
      <c r="Q162" s="122">
        <f t="shared" si="57"/>
        <v>0.21790058397954046</v>
      </c>
      <c r="R162" s="122">
        <f t="shared" si="57"/>
        <v>0.25382692243134491</v>
      </c>
      <c r="S162" s="122">
        <f t="shared" si="57"/>
        <v>0.34173506109560964</v>
      </c>
      <c r="T162" s="122">
        <f t="shared" si="57"/>
        <v>0.41963796247786339</v>
      </c>
      <c r="U162" s="122">
        <f t="shared" si="57"/>
        <v>1.2725747331443467</v>
      </c>
      <c r="V162" s="122">
        <f t="shared" si="57"/>
        <v>1.0504260185133332</v>
      </c>
      <c r="W162" s="122">
        <f t="shared" si="57"/>
        <v>0.23123621681632353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0.3626094334439694</v>
      </c>
      <c r="D163" s="33">
        <v>0.63295229239841766</v>
      </c>
      <c r="E163" s="33">
        <v>0.57415649724610784</v>
      </c>
      <c r="F163" s="33">
        <v>0.34092558713889548</v>
      </c>
      <c r="G163" s="33">
        <v>0.1196378856546991</v>
      </c>
      <c r="H163" s="33">
        <v>0.35457619087836334</v>
      </c>
      <c r="I163" s="33">
        <v>0.24269214894751895</v>
      </c>
      <c r="J163" s="33">
        <v>0.59758285929315436</v>
      </c>
      <c r="K163" s="33">
        <v>0.55132789132360283</v>
      </c>
      <c r="L163" s="33">
        <v>0.34983614957014164</v>
      </c>
      <c r="M163" s="33">
        <v>0.106773055383953</v>
      </c>
      <c r="N163" s="33">
        <v>0.3026226041790307</v>
      </c>
      <c r="O163" s="33">
        <v>0.28615246421896706</v>
      </c>
      <c r="P163" s="33">
        <v>0.45435609181104386</v>
      </c>
      <c r="Q163" s="33">
        <v>0.21790058397954046</v>
      </c>
      <c r="R163" s="33">
        <v>0.25382692243134491</v>
      </c>
      <c r="S163" s="33">
        <v>0.34173506109560964</v>
      </c>
      <c r="T163" s="33">
        <v>0.41963796247786339</v>
      </c>
      <c r="U163" s="33">
        <v>1.2725747331443467</v>
      </c>
      <c r="V163" s="33">
        <v>1.0504260185133332</v>
      </c>
      <c r="W163" s="33">
        <v>0.23123621681632353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4.4332248381394662E-3</v>
      </c>
      <c r="D164" s="122">
        <f t="shared" si="58"/>
        <v>9.8169346418102918E-3</v>
      </c>
      <c r="E164" s="122">
        <f t="shared" si="58"/>
        <v>1.7664793113522204E-2</v>
      </c>
      <c r="F164" s="122">
        <f t="shared" si="58"/>
        <v>6.5820944578865049E-3</v>
      </c>
      <c r="G164" s="122">
        <f t="shared" si="58"/>
        <v>3.0642956607515696E-3</v>
      </c>
      <c r="H164" s="122">
        <f t="shared" si="58"/>
        <v>1.3698570312139129E-2</v>
      </c>
      <c r="I164" s="122">
        <f t="shared" si="58"/>
        <v>1.2681596713948891E-2</v>
      </c>
      <c r="J164" s="122">
        <f t="shared" si="58"/>
        <v>3.1676574299451719E-2</v>
      </c>
      <c r="K164" s="122">
        <f t="shared" si="58"/>
        <v>3.3363676092440508E-2</v>
      </c>
      <c r="L164" s="122">
        <f t="shared" si="58"/>
        <v>2.7552982852009199E-2</v>
      </c>
      <c r="M164" s="122">
        <f t="shared" si="58"/>
        <v>1.0622190277425173E-2</v>
      </c>
      <c r="N164" s="122">
        <f t="shared" si="58"/>
        <v>5.2267858063603553E-2</v>
      </c>
      <c r="O164" s="122">
        <f t="shared" si="58"/>
        <v>4.4773897915865404E-2</v>
      </c>
      <c r="P164" s="122">
        <f t="shared" si="58"/>
        <v>1.5450342029776465E-2</v>
      </c>
      <c r="Q164" s="122">
        <f t="shared" si="58"/>
        <v>3.8005340333982417E-2</v>
      </c>
      <c r="R164" s="122">
        <f t="shared" si="58"/>
        <v>3.9611922540961943E-2</v>
      </c>
      <c r="S164" s="122">
        <f t="shared" si="58"/>
        <v>8.6804006340044829E-2</v>
      </c>
      <c r="T164" s="122">
        <f t="shared" si="58"/>
        <v>6.9523781954069414E-2</v>
      </c>
      <c r="U164" s="122">
        <f t="shared" si="58"/>
        <v>0.21883907022673108</v>
      </c>
      <c r="V164" s="122">
        <f t="shared" si="58"/>
        <v>0.120646823457144</v>
      </c>
      <c r="W164" s="122">
        <f t="shared" si="58"/>
        <v>5.368549570453978E-2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4.4332248381394662E-3</v>
      </c>
      <c r="D165" s="98">
        <v>9.8169346418102918E-3</v>
      </c>
      <c r="E165" s="98">
        <v>1.7664793113522204E-2</v>
      </c>
      <c r="F165" s="98">
        <v>6.5820944578865049E-3</v>
      </c>
      <c r="G165" s="98">
        <v>3.0642956607515696E-3</v>
      </c>
      <c r="H165" s="98">
        <v>1.3698570312139129E-2</v>
      </c>
      <c r="I165" s="98">
        <v>1.2681596713948891E-2</v>
      </c>
      <c r="J165" s="98">
        <v>3.1676574299451719E-2</v>
      </c>
      <c r="K165" s="98">
        <v>3.3363676092440508E-2</v>
      </c>
      <c r="L165" s="98">
        <v>2.7552982852009199E-2</v>
      </c>
      <c r="M165" s="98">
        <v>1.0622190277425173E-2</v>
      </c>
      <c r="N165" s="98">
        <v>5.2267858063603553E-2</v>
      </c>
      <c r="O165" s="98">
        <v>4.4773897915865404E-2</v>
      </c>
      <c r="P165" s="98">
        <v>1.5450342029776465E-2</v>
      </c>
      <c r="Q165" s="98">
        <v>3.8005340333982417E-2</v>
      </c>
      <c r="R165" s="98">
        <v>3.9611922540961943E-2</v>
      </c>
      <c r="S165" s="98">
        <v>8.6804006340044829E-2</v>
      </c>
      <c r="T165" s="98">
        <v>6.9523781954069414E-2</v>
      </c>
      <c r="U165" s="98">
        <v>0.21883907022673108</v>
      </c>
      <c r="V165" s="98">
        <v>0.120646823457144</v>
      </c>
      <c r="W165" s="98">
        <v>5.368549570453978E-2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5.8362247344292205E-2</v>
      </c>
      <c r="D166" s="122">
        <v>0.1144632872178034</v>
      </c>
      <c r="E166" s="122">
        <v>9.5627218444600398E-2</v>
      </c>
      <c r="F166" s="122">
        <v>6.2933816674480864E-2</v>
      </c>
      <c r="G166" s="122">
        <v>2.1481020598240141E-2</v>
      </c>
      <c r="H166" s="122">
        <v>7.2629138652475236E-2</v>
      </c>
      <c r="I166" s="122">
        <v>5.3639131943261184E-2</v>
      </c>
      <c r="J166" s="122">
        <v>0.123737852882064</v>
      </c>
      <c r="K166" s="122">
        <v>0.1180159944030497</v>
      </c>
      <c r="L166" s="122">
        <v>7.3580613806324122E-2</v>
      </c>
      <c r="M166" s="122">
        <v>2.5695429387613333E-2</v>
      </c>
      <c r="N166" s="122">
        <v>8.0103066840413739E-2</v>
      </c>
      <c r="O166" s="122">
        <v>7.7933184679047904E-2</v>
      </c>
      <c r="P166" s="122">
        <v>0.11920866047742812</v>
      </c>
      <c r="Q166" s="122">
        <v>8.1818935981248869E-2</v>
      </c>
      <c r="R166" s="122">
        <v>0.1010207057820566</v>
      </c>
      <c r="S166" s="122">
        <v>0.13393610011636736</v>
      </c>
      <c r="T166" s="122">
        <v>0.1429146972975652</v>
      </c>
      <c r="U166" s="122">
        <v>0.38679827009537815</v>
      </c>
      <c r="V166" s="122">
        <v>0.28386474165705078</v>
      </c>
      <c r="W166" s="122">
        <v>7.1619403597647291E-2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7.9070481795912428E-3</v>
      </c>
      <c r="D167" s="98">
        <v>1.5796845618954985E-2</v>
      </c>
      <c r="E167" s="98">
        <v>8.0568518087529382E-3</v>
      </c>
      <c r="F167" s="98">
        <v>3.8974043906435194E-3</v>
      </c>
      <c r="G167" s="98">
        <v>1.7450225013676956E-3</v>
      </c>
      <c r="H167" s="98">
        <v>3.6110511335585307E-3</v>
      </c>
      <c r="I167" s="98">
        <v>3.8923916704237433E-3</v>
      </c>
      <c r="J167" s="98">
        <v>1.0559701224614724E-2</v>
      </c>
      <c r="K167" s="98">
        <v>8.1104547729917934E-3</v>
      </c>
      <c r="L167" s="98">
        <v>4.1383912082398402E-3</v>
      </c>
      <c r="M167" s="98">
        <v>1.5736262713375291E-3</v>
      </c>
      <c r="N167" s="98">
        <v>2.8089286049251842E-3</v>
      </c>
      <c r="O167" s="98">
        <v>2.5576003403435144E-3</v>
      </c>
      <c r="P167" s="98">
        <v>4.4869850059759348E-3</v>
      </c>
      <c r="Q167" s="98">
        <v>6.0763315688726642E-3</v>
      </c>
      <c r="R167" s="98">
        <v>7.4570874989209205E-3</v>
      </c>
      <c r="S167" s="98">
        <v>8.1038854486242731E-3</v>
      </c>
      <c r="T167" s="98">
        <v>6.8094605538197494E-3</v>
      </c>
      <c r="U167" s="98">
        <v>1.3082480647502542E-2</v>
      </c>
      <c r="V167" s="98">
        <v>5.1623643051846319E-3</v>
      </c>
      <c r="W167" s="98">
        <v>3.8263367657663822E-3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1.564276149934064E-4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1.5346575786217068E-4</v>
      </c>
      <c r="T168" s="98">
        <v>0</v>
      </c>
      <c r="U168" s="98">
        <v>1.5289634328760442E-4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5.8570254648164863E-5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5.4333710427802303E-5</v>
      </c>
      <c r="T169" s="101">
        <v>0</v>
      </c>
      <c r="U169" s="101">
        <v>5.195714874839143E-5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9.7857360345241529E-5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0</v>
      </c>
      <c r="U170" s="104">
        <v>1.0093919453921299E-4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3.7363735720204946E-2</v>
      </c>
      <c r="D171" s="101">
        <v>7.418400353497781E-2</v>
      </c>
      <c r="E171" s="101">
        <v>6.5335295260082971E-2</v>
      </c>
      <c r="F171" s="101">
        <v>4.5689569838982862E-2</v>
      </c>
      <c r="G171" s="101">
        <v>1.5092019948418033E-2</v>
      </c>
      <c r="H171" s="101">
        <v>5.506040578710196E-2</v>
      </c>
      <c r="I171" s="101">
        <v>3.6839415651607893E-2</v>
      </c>
      <c r="J171" s="101">
        <v>8.6439432249870302E-2</v>
      </c>
      <c r="K171" s="101">
        <v>6.0267197391936367E-2</v>
      </c>
      <c r="L171" s="101">
        <v>4.8807820597137501E-2</v>
      </c>
      <c r="M171" s="101">
        <v>1.4770899360781986E-2</v>
      </c>
      <c r="N171" s="101">
        <v>4.7441790635323146E-2</v>
      </c>
      <c r="O171" s="101">
        <v>5.2601160161675077E-2</v>
      </c>
      <c r="P171" s="101">
        <v>7.7969381976223801E-2</v>
      </c>
      <c r="Q171" s="101">
        <v>5.5680894028473156E-2</v>
      </c>
      <c r="R171" s="101">
        <v>6.4536357793124527E-2</v>
      </c>
      <c r="S171" s="101">
        <v>8.1705209623978856E-2</v>
      </c>
      <c r="T171" s="101">
        <v>9.162003302587543E-2</v>
      </c>
      <c r="U171" s="101">
        <v>0.27245398737559728</v>
      </c>
      <c r="V171" s="101">
        <v>0.19666638865048758</v>
      </c>
      <c r="W171" s="101">
        <v>4.7153452546940131E-2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1.3091463444496014E-2</v>
      </c>
      <c r="D172" s="104">
        <v>2.4326010448877194E-2</v>
      </c>
      <c r="E172" s="104">
        <v>2.2235071375764484E-2</v>
      </c>
      <c r="F172" s="104">
        <v>1.3346842444854479E-2</v>
      </c>
      <c r="G172" s="104">
        <v>4.6439781484544102E-3</v>
      </c>
      <c r="H172" s="104">
        <v>1.3957681731814752E-2</v>
      </c>
      <c r="I172" s="104">
        <v>1.2907324621229547E-2</v>
      </c>
      <c r="J172" s="104">
        <v>2.6738719407578979E-2</v>
      </c>
      <c r="K172" s="104">
        <v>4.9638342238121538E-2</v>
      </c>
      <c r="L172" s="104">
        <v>2.0634402000946784E-2</v>
      </c>
      <c r="M172" s="104">
        <v>9.3509037554938175E-3</v>
      </c>
      <c r="N172" s="104">
        <v>2.9852347600165419E-2</v>
      </c>
      <c r="O172" s="104">
        <v>2.2774424177029313E-2</v>
      </c>
      <c r="P172" s="104">
        <v>3.6752293495228378E-2</v>
      </c>
      <c r="Q172" s="104">
        <v>2.0061710383903048E-2</v>
      </c>
      <c r="R172" s="104">
        <v>2.9027260490011152E-2</v>
      </c>
      <c r="S172" s="104">
        <v>4.3973539285902044E-2</v>
      </c>
      <c r="T172" s="104">
        <v>4.4485203717870021E-2</v>
      </c>
      <c r="U172" s="104">
        <v>0.10110890572899074</v>
      </c>
      <c r="V172" s="104">
        <v>8.203598870137857E-2</v>
      </c>
      <c r="W172" s="104">
        <v>2.0639614284940787E-2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4.3477973685364319E-3</v>
      </c>
      <c r="D173" s="98">
        <v>9.0743157904583545E-3</v>
      </c>
      <c r="E173" s="98">
        <v>1.0286859316243782E-2</v>
      </c>
      <c r="F173" s="98">
        <v>6.4992758169651029E-3</v>
      </c>
      <c r="G173" s="98">
        <v>1.9822755414401908E-3</v>
      </c>
      <c r="H173" s="98">
        <v>6.119044127761368E-3</v>
      </c>
      <c r="I173" s="98">
        <v>4.684078348662234E-3</v>
      </c>
      <c r="J173" s="98">
        <v>9.8762360090310641E-3</v>
      </c>
      <c r="K173" s="98">
        <v>1.7804422028999733E-2</v>
      </c>
      <c r="L173" s="98">
        <v>7.1579753651191177E-3</v>
      </c>
      <c r="M173" s="98">
        <v>3.3293353983864273E-3</v>
      </c>
      <c r="N173" s="98">
        <v>1.046344427263367E-2</v>
      </c>
      <c r="O173" s="98">
        <v>7.9616362154093685E-3</v>
      </c>
      <c r="P173" s="98">
        <v>1.3461300733306085E-2</v>
      </c>
      <c r="Q173" s="98">
        <v>7.2465038918877647E-3</v>
      </c>
      <c r="R173" s="98">
        <v>1.0291587694070115E-2</v>
      </c>
      <c r="S173" s="98">
        <v>1.5667842597200683E-2</v>
      </c>
      <c r="T173" s="98">
        <v>1.6042488568464686E-2</v>
      </c>
      <c r="U173" s="98">
        <v>3.4395454952228913E-2</v>
      </c>
      <c r="V173" s="98">
        <v>2.8017278341733138E-2</v>
      </c>
      <c r="W173" s="98">
        <v>7.3907982136093391E-3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8.743666075959583E-3</v>
      </c>
      <c r="D174" s="33">
        <v>1.525169465841884E-2</v>
      </c>
      <c r="E174" s="33">
        <v>1.1948212059520701E-2</v>
      </c>
      <c r="F174" s="33">
        <v>6.8475666278893762E-3</v>
      </c>
      <c r="G174" s="33">
        <v>2.661702607014219E-3</v>
      </c>
      <c r="H174" s="33">
        <v>7.8386376040533844E-3</v>
      </c>
      <c r="I174" s="33">
        <v>8.2232462725673125E-3</v>
      </c>
      <c r="J174" s="33">
        <v>1.6862483398547914E-2</v>
      </c>
      <c r="K174" s="33">
        <v>3.1833920209121805E-2</v>
      </c>
      <c r="L174" s="33">
        <v>1.3476426635827666E-2</v>
      </c>
      <c r="M174" s="33">
        <v>6.0215683571073911E-3</v>
      </c>
      <c r="N174" s="33">
        <v>1.9388903327531751E-2</v>
      </c>
      <c r="O174" s="33">
        <v>1.4812787961619944E-2</v>
      </c>
      <c r="P174" s="33">
        <v>2.3290992761922296E-2</v>
      </c>
      <c r="Q174" s="33">
        <v>1.2815206492015284E-2</v>
      </c>
      <c r="R174" s="33">
        <v>1.8735672795941037E-2</v>
      </c>
      <c r="S174" s="33">
        <v>2.8305696688701362E-2</v>
      </c>
      <c r="T174" s="33">
        <v>2.8442715149405336E-2</v>
      </c>
      <c r="U174" s="33">
        <v>6.6713450776761829E-2</v>
      </c>
      <c r="V174" s="33">
        <v>5.4018710359645436E-2</v>
      </c>
      <c r="W174" s="33">
        <v>1.3248816071331446E-2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2.3761721646255327E-2</v>
      </c>
      <c r="D175" s="122">
        <v>4.1663564367240599E-2</v>
      </c>
      <c r="E175" s="122">
        <v>3.9215510086751663E-2</v>
      </c>
      <c r="F175" s="122">
        <v>2.2736749249110431E-2</v>
      </c>
      <c r="G175" s="122">
        <v>8.278510321238837E-3</v>
      </c>
      <c r="H175" s="122">
        <v>2.4585023238435227E-2</v>
      </c>
      <c r="I175" s="122">
        <v>1.8738001173439985E-2</v>
      </c>
      <c r="J175" s="122">
        <v>4.1176629474091717E-2</v>
      </c>
      <c r="K175" s="122">
        <v>3.2179876543548744E-2</v>
      </c>
      <c r="L175" s="122">
        <v>1.8711984059656191E-2</v>
      </c>
      <c r="M175" s="122">
        <v>6.4608300116640906E-3</v>
      </c>
      <c r="N175" s="122">
        <v>2.0531154226355767E-2</v>
      </c>
      <c r="O175" s="122">
        <v>2.0390182955072628E-2</v>
      </c>
      <c r="P175" s="122">
        <v>3.2149557250796976E-2</v>
      </c>
      <c r="Q175" s="122">
        <v>2.2049551135416279E-2</v>
      </c>
      <c r="R175" s="122">
        <v>2.7946471597143641E-2</v>
      </c>
      <c r="S175" s="122">
        <v>3.7154894346871005E-2</v>
      </c>
      <c r="T175" s="122">
        <v>4.013215711829346E-2</v>
      </c>
      <c r="U175" s="122">
        <v>0.11242782303663396</v>
      </c>
      <c r="V175" s="122">
        <v>0.11132554771339369</v>
      </c>
      <c r="W175" s="122">
        <v>2.6477279996923595E-2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9.2759041166304897E-3</v>
      </c>
      <c r="D176" s="98">
        <v>1.9189715294143032E-2</v>
      </c>
      <c r="E176" s="98">
        <v>1.0427840112710128E-2</v>
      </c>
      <c r="F176" s="98">
        <v>6.3406552723542856E-3</v>
      </c>
      <c r="G176" s="98">
        <v>3.6094042615296227E-3</v>
      </c>
      <c r="H176" s="98">
        <v>8.668634566529141E-3</v>
      </c>
      <c r="I176" s="98">
        <v>7.5230460386913715E-3</v>
      </c>
      <c r="J176" s="98">
        <v>1.4935836076850343E-2</v>
      </c>
      <c r="K176" s="98">
        <v>1.8682386117477797E-2</v>
      </c>
      <c r="L176" s="98">
        <v>8.1072096672014232E-3</v>
      </c>
      <c r="M176" s="98">
        <v>2.4798916363041614E-3</v>
      </c>
      <c r="N176" s="98">
        <v>6.1682342368865961E-3</v>
      </c>
      <c r="O176" s="98">
        <v>6.3691442591376681E-3</v>
      </c>
      <c r="P176" s="98">
        <v>9.8301844223064958E-3</v>
      </c>
      <c r="Q176" s="98">
        <v>6.5693229018490736E-3</v>
      </c>
      <c r="R176" s="98">
        <v>9.3899080578926531E-3</v>
      </c>
      <c r="S176" s="98">
        <v>1.3701662692314546E-2</v>
      </c>
      <c r="T176" s="98">
        <v>1.2231752788412679E-2</v>
      </c>
      <c r="U176" s="98">
        <v>2.8833091457682012E-2</v>
      </c>
      <c r="V176" s="98">
        <v>3.2898703699325252E-2</v>
      </c>
      <c r="W176" s="98">
        <v>7.2456951743435057E-3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1.4485817529624839E-2</v>
      </c>
      <c r="D177" s="33">
        <v>2.2473849073097563E-2</v>
      </c>
      <c r="E177" s="33">
        <v>2.8787669974041533E-2</v>
      </c>
      <c r="F177" s="33">
        <v>1.6396093976756145E-2</v>
      </c>
      <c r="G177" s="33">
        <v>4.6691060597092143E-3</v>
      </c>
      <c r="H177" s="33">
        <v>1.5916388671906086E-2</v>
      </c>
      <c r="I177" s="33">
        <v>1.1214955134748614E-2</v>
      </c>
      <c r="J177" s="33">
        <v>2.6240793397241374E-2</v>
      </c>
      <c r="K177" s="33">
        <v>1.3497490426070945E-2</v>
      </c>
      <c r="L177" s="33">
        <v>1.0604774392454766E-2</v>
      </c>
      <c r="M177" s="33">
        <v>3.9809383753599287E-3</v>
      </c>
      <c r="N177" s="33">
        <v>1.4362919989469172E-2</v>
      </c>
      <c r="O177" s="33">
        <v>1.402103869593496E-2</v>
      </c>
      <c r="P177" s="33">
        <v>2.2319372828490482E-2</v>
      </c>
      <c r="Q177" s="33">
        <v>1.5480228233567206E-2</v>
      </c>
      <c r="R177" s="33">
        <v>1.8556563539250989E-2</v>
      </c>
      <c r="S177" s="33">
        <v>2.3453231654556459E-2</v>
      </c>
      <c r="T177" s="33">
        <v>2.7900404329880783E-2</v>
      </c>
      <c r="U177" s="33">
        <v>8.3594731578951947E-2</v>
      </c>
      <c r="V177" s="33">
        <v>7.8426844014068436E-2</v>
      </c>
      <c r="W177" s="33">
        <v>1.923158482258009E-2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0.58387507114052173</v>
      </c>
      <c r="D24" s="119">
        <f>IF(RES_hhdet_in_tes!D24=0,"",RES_hhdet_in_tes!D24/RES_hhdet_in_fec!D24)</f>
        <v>0.58634532905187031</v>
      </c>
      <c r="E24" s="119">
        <f>IF(RES_hhdet_in_tes!E24=0,"",RES_hhdet_in_tes!E24/RES_hhdet_in_fec!E24)</f>
        <v>0.59246892521431083</v>
      </c>
      <c r="F24" s="119">
        <f>IF(RES_hhdet_in_tes!F24=0,"",RES_hhdet_in_tes!F24/RES_hhdet_in_fec!F24)</f>
        <v>0.59930928104130543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>
        <f>IF(RES_hhdet_in_tes!I24=0,"",RES_hhdet_in_tes!I24/RES_hhdet_in_fec!I24)</f>
        <v>0.62644842958474034</v>
      </c>
      <c r="J24" s="119">
        <f>IF(RES_hhdet_in_tes!J24=0,"",RES_hhdet_in_tes!J24/RES_hhdet_in_fec!J24)</f>
        <v>0.62501415325450516</v>
      </c>
      <c r="K24" s="119">
        <f>IF(RES_hhdet_in_tes!K24=0,"",RES_hhdet_in_tes!K24/RES_hhdet_in_fec!K24)</f>
        <v>0.63854580851172493</v>
      </c>
      <c r="L24" s="119">
        <f>IF(RES_hhdet_in_tes!L24=0,"",RES_hhdet_in_tes!L24/RES_hhdet_in_fec!L24)</f>
        <v>0.64594108014369556</v>
      </c>
      <c r="M24" s="119">
        <f>IF(RES_hhdet_in_tes!M24=0,"",RES_hhdet_in_tes!M24/RES_hhdet_in_fec!M24)</f>
        <v>0.65951574331364859</v>
      </c>
      <c r="N24" s="119">
        <f>IF(RES_hhdet_in_tes!N24=0,"",RES_hhdet_in_tes!N24/RES_hhdet_in_fec!N24)</f>
        <v>0.68153849318690551</v>
      </c>
      <c r="O24" s="119">
        <f>IF(RES_hhdet_in_tes!O24=0,"",RES_hhdet_in_tes!O24/RES_hhdet_in_fec!O24)</f>
        <v>0.70748502201716768</v>
      </c>
      <c r="P24" s="119">
        <f>IF(RES_hhdet_in_tes!P24=0,"",RES_hhdet_in_tes!P24/RES_hhdet_in_fec!P24)</f>
        <v>0.72573406107796012</v>
      </c>
      <c r="Q24" s="119">
        <f>IF(RES_hhdet_in_tes!Q24=0,"",RES_hhdet_in_tes!Q24/RES_hhdet_in_fec!Q24)</f>
        <v>0.74144862556039304</v>
      </c>
      <c r="R24" s="119">
        <f>IF(RES_hhdet_in_tes!R24=0,"",RES_hhdet_in_tes!R24/RES_hhdet_in_fec!R24)</f>
        <v>0.75136684605922444</v>
      </c>
      <c r="S24" s="119">
        <f>IF(RES_hhdet_in_tes!S24=0,"",RES_hhdet_in_tes!S24/RES_hhdet_in_fec!S24)</f>
        <v>0.77065869423644695</v>
      </c>
      <c r="T24" s="119">
        <f>IF(RES_hhdet_in_tes!T24=0,"",RES_hhdet_in_tes!T24/RES_hhdet_in_fec!T24)</f>
        <v>0.7747093895685313</v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0.79387846910811422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0.55495362836041451</v>
      </c>
      <c r="D25" s="124">
        <f>IF(RES_hhdet_in_tes!D25=0,"",RES_hhdet_in_tes!D25/RES_hhdet_in_fec!D25)</f>
        <v>0.56064064596170549</v>
      </c>
      <c r="E25" s="124">
        <f>IF(RES_hhdet_in_tes!E25=0,"",RES_hhdet_in_tes!E25/RES_hhdet_in_fec!E25)</f>
        <v>0.5665631231916175</v>
      </c>
      <c r="F25" s="124">
        <f>IF(RES_hhdet_in_tes!F25=0,"",RES_hhdet_in_tes!F25/RES_hhdet_in_fec!F25)</f>
        <v>0.57243250128331125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>
        <f>IF(RES_hhdet_in_tes!I25=0,"",RES_hhdet_in_tes!I25/RES_hhdet_in_fec!I25)</f>
        <v>0.59074850405451063</v>
      </c>
      <c r="J25" s="124">
        <f>IF(RES_hhdet_in_tes!J25=0,"",RES_hhdet_in_tes!J25/RES_hhdet_in_fec!J25)</f>
        <v>0.59754176401071935</v>
      </c>
      <c r="K25" s="124">
        <f>IF(RES_hhdet_in_tes!K25=0,"",RES_hhdet_in_tes!K25/RES_hhdet_in_fec!K25)</f>
        <v>0.60480751252211551</v>
      </c>
      <c r="L25" s="124">
        <f>IF(RES_hhdet_in_tes!L25=0,"",RES_hhdet_in_tes!L25/RES_hhdet_in_fec!L25)</f>
        <v>0.61261099924564422</v>
      </c>
      <c r="M25" s="124">
        <f>IF(RES_hhdet_in_tes!M25=0,"",RES_hhdet_in_tes!M25/RES_hhdet_in_fec!M25)</f>
        <v>0.62511277850604619</v>
      </c>
      <c r="N25" s="124">
        <f>IF(RES_hhdet_in_tes!N25=0,"",RES_hhdet_in_tes!N25/RES_hhdet_in_fec!N25)</f>
        <v>0.64350792028674586</v>
      </c>
      <c r="O25" s="124">
        <f>IF(RES_hhdet_in_tes!O25=0,"",RES_hhdet_in_tes!O25/RES_hhdet_in_fec!O25)</f>
        <v>0.668491643324022</v>
      </c>
      <c r="P25" s="124">
        <f>IF(RES_hhdet_in_tes!P25=0,"",RES_hhdet_in_tes!P25/RES_hhdet_in_fec!P25)</f>
        <v>0.69708436036177501</v>
      </c>
      <c r="Q25" s="124">
        <f>IF(RES_hhdet_in_tes!Q25=0,"",RES_hhdet_in_tes!Q25/RES_hhdet_in_fec!Q25)</f>
        <v>0.72075948057465278</v>
      </c>
      <c r="R25" s="124">
        <f>IF(RES_hhdet_in_tes!R25=0,"",RES_hhdet_in_tes!R25/RES_hhdet_in_fec!R25)</f>
        <v>0.73229625073705673</v>
      </c>
      <c r="S25" s="124">
        <f>IF(RES_hhdet_in_tes!S25=0,"",RES_hhdet_in_tes!S25/RES_hhdet_in_fec!S25)</f>
        <v>0.74050607090977849</v>
      </c>
      <c r="T25" s="124">
        <f>IF(RES_hhdet_in_tes!T25=0,"",RES_hhdet_in_tes!T25/RES_hhdet_in_fec!T25)</f>
        <v>0.74648737660284725</v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0.75798903252846217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0.5490493402423664</v>
      </c>
      <c r="D26" s="111">
        <f>IF(RES_hhdet_in_tes!D26=0,"",RES_hhdet_in_tes!D26/RES_hhdet_in_fec!D26)</f>
        <v>0.55482476496194066</v>
      </c>
      <c r="E26" s="111">
        <f>IF(RES_hhdet_in_tes!E26=0,"",RES_hhdet_in_tes!E26/RES_hhdet_in_fec!E26)</f>
        <v>0.56080005103812858</v>
      </c>
      <c r="F26" s="111">
        <f>IF(RES_hhdet_in_tes!F26=0,"",RES_hhdet_in_tes!F26/RES_hhdet_in_fec!F26)</f>
        <v>0.56674547396576946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>
        <f>IF(RES_hhdet_in_tes!I26=0,"",RES_hhdet_in_tes!I26/RES_hhdet_in_fec!I26)</f>
        <v>0.58555523431549883</v>
      </c>
      <c r="J26" s="111">
        <f>IF(RES_hhdet_in_tes!J26=0,"",RES_hhdet_in_tes!J26/RES_hhdet_in_fec!J26)</f>
        <v>0.59236818569087457</v>
      </c>
      <c r="K26" s="111">
        <f>IF(RES_hhdet_in_tes!K26=0,"",RES_hhdet_in_tes!K26/RES_hhdet_in_fec!K26)</f>
        <v>0.59971063391432933</v>
      </c>
      <c r="L26" s="111">
        <f>IF(RES_hhdet_in_tes!L26=0,"",RES_hhdet_in_tes!L26/RES_hhdet_in_fec!L26)</f>
        <v>0.60761117550569854</v>
      </c>
      <c r="M26" s="111">
        <f>IF(RES_hhdet_in_tes!M26=0,"",RES_hhdet_in_tes!M26/RES_hhdet_in_fec!M26)</f>
        <v>0.62023409247415873</v>
      </c>
      <c r="N26" s="111">
        <f>IF(RES_hhdet_in_tes!N26=0,"",RES_hhdet_in_tes!N26/RES_hhdet_in_fec!N26)</f>
        <v>0.63879579334078784</v>
      </c>
      <c r="O26" s="111">
        <f>IF(RES_hhdet_in_tes!O26=0,"",RES_hhdet_in_tes!O26/RES_hhdet_in_fec!O26)</f>
        <v>0.66398352801870031</v>
      </c>
      <c r="P26" s="111">
        <f>IF(RES_hhdet_in_tes!P26=0,"",RES_hhdet_in_tes!P26/RES_hhdet_in_fec!P26)</f>
        <v>0.69284674795806933</v>
      </c>
      <c r="Q26" s="111">
        <f>IF(RES_hhdet_in_tes!Q26=0,"",RES_hhdet_in_tes!Q26/RES_hhdet_in_fec!Q26)</f>
        <v>0.71673061412730421</v>
      </c>
      <c r="R26" s="111">
        <f>IF(RES_hhdet_in_tes!R26=0,"",RES_hhdet_in_tes!R26/RES_hhdet_in_fec!R26)</f>
        <v>0.72839504637370822</v>
      </c>
      <c r="S26" s="111">
        <f>IF(RES_hhdet_in_tes!S26=0,"",RES_hhdet_in_tes!S26/RES_hhdet_in_fec!S26)</f>
        <v>0.73670953164524877</v>
      </c>
      <c r="T26" s="111">
        <f>IF(RES_hhdet_in_tes!T26=0,"",RES_hhdet_in_tes!T26/RES_hhdet_in_fec!T26)</f>
        <v>0.74278464016562795</v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0.75443651261361144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2.1620770839936219</v>
      </c>
      <c r="D28" s="124">
        <f>IF(RES_hhdet_in_tes!D28=0,"",RES_hhdet_in_tes!D28/RES_hhdet_in_fec!D28)</f>
        <v>2.2302112669504681</v>
      </c>
      <c r="E28" s="124">
        <f>IF(RES_hhdet_in_tes!E28=0,"",RES_hhdet_in_tes!E28/RES_hhdet_in_fec!E28)</f>
        <v>2.2990648530553783</v>
      </c>
      <c r="F28" s="124">
        <f>IF(RES_hhdet_in_tes!F28=0,"",RES_hhdet_in_tes!F28/RES_hhdet_in_fec!F28)</f>
        <v>2.3679923859340954</v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>
        <f>IF(RES_hhdet_in_tes!I28=0,"",RES_hhdet_in_tes!I28/RES_hhdet_in_fec!I28)</f>
        <v>2.5786194576751935</v>
      </c>
      <c r="J28" s="124">
        <f>IF(RES_hhdet_in_tes!J28=0,"",RES_hhdet_in_tes!J28/RES_hhdet_in_fec!J28)</f>
        <v>2.6507999267266742</v>
      </c>
      <c r="K28" s="124">
        <f>IF(RES_hhdet_in_tes!K28=0,"",RES_hhdet_in_tes!K28/RES_hhdet_in_fec!K28)</f>
        <v>2.7247659090579228</v>
      </c>
      <c r="L28" s="124">
        <f>IF(RES_hhdet_in_tes!L28=0,"",RES_hhdet_in_tes!L28/RES_hhdet_in_fec!L28)</f>
        <v>2.8006378103774465</v>
      </c>
      <c r="M28" s="124">
        <f>IF(RES_hhdet_in_tes!M28=0,"",RES_hhdet_in_tes!M28/RES_hhdet_in_fec!M28)</f>
        <v>2.8912596471842051</v>
      </c>
      <c r="N28" s="124">
        <f>IF(RES_hhdet_in_tes!N28=0,"",RES_hhdet_in_tes!N28/RES_hhdet_in_fec!N28)</f>
        <v>3.00083475286482</v>
      </c>
      <c r="O28" s="124">
        <f>IF(RES_hhdet_in_tes!O28=0,"",RES_hhdet_in_tes!O28/RES_hhdet_in_fec!O28)</f>
        <v>3.1316869310818736</v>
      </c>
      <c r="P28" s="124">
        <f>IF(RES_hhdet_in_tes!P28=0,"",RES_hhdet_in_tes!P28/RES_hhdet_in_fec!P28)</f>
        <v>3.2735933007063545</v>
      </c>
      <c r="Q28" s="124">
        <f>IF(RES_hhdet_in_tes!Q28=0,"",RES_hhdet_in_tes!Q28/RES_hhdet_in_fec!Q28)</f>
        <v>3.3955453055336768</v>
      </c>
      <c r="R28" s="124">
        <f>IF(RES_hhdet_in_tes!R28=0,"",RES_hhdet_in_tes!R28/RES_hhdet_in_fec!R28)</f>
        <v>3.4720528977780263</v>
      </c>
      <c r="S28" s="124">
        <f>IF(RES_hhdet_in_tes!S28=0,"",RES_hhdet_in_tes!S28/RES_hhdet_in_fec!S28)</f>
        <v>3.5329491847274306</v>
      </c>
      <c r="T28" s="124">
        <f>IF(RES_hhdet_in_tes!T28=0,"",RES_hhdet_in_tes!T28/RES_hhdet_in_fec!T28)</f>
        <v>3.5838303506216973</v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>
        <f>IF(RES_hhdet_in_tes!W28=0,"",RES_hhdet_in_tes!W28/RES_hhdet_in_fec!W28)</f>
        <v>3.7236181656100511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2.1620770839936219</v>
      </c>
      <c r="D29" s="111">
        <f>IF(RES_hhdet_in_tes!D29=0,"",RES_hhdet_in_tes!D29/RES_hhdet_in_fec!D29)</f>
        <v>2.2302112669504681</v>
      </c>
      <c r="E29" s="111">
        <f>IF(RES_hhdet_in_tes!E29=0,"",RES_hhdet_in_tes!E29/RES_hhdet_in_fec!E29)</f>
        <v>2.2990648530553783</v>
      </c>
      <c r="F29" s="111">
        <f>IF(RES_hhdet_in_tes!F29=0,"",RES_hhdet_in_tes!F29/RES_hhdet_in_fec!F29)</f>
        <v>2.3679923859340954</v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>
        <f>IF(RES_hhdet_in_tes!I29=0,"",RES_hhdet_in_tes!I29/RES_hhdet_in_fec!I29)</f>
        <v>2.5786194576751935</v>
      </c>
      <c r="J29" s="111">
        <f>IF(RES_hhdet_in_tes!J29=0,"",RES_hhdet_in_tes!J29/RES_hhdet_in_fec!J29)</f>
        <v>2.6507999267266742</v>
      </c>
      <c r="K29" s="111">
        <f>IF(RES_hhdet_in_tes!K29=0,"",RES_hhdet_in_tes!K29/RES_hhdet_in_fec!K29)</f>
        <v>2.7247659090579228</v>
      </c>
      <c r="L29" s="111">
        <f>IF(RES_hhdet_in_tes!L29=0,"",RES_hhdet_in_tes!L29/RES_hhdet_in_fec!L29)</f>
        <v>2.8006378103774465</v>
      </c>
      <c r="M29" s="111">
        <f>IF(RES_hhdet_in_tes!M29=0,"",RES_hhdet_in_tes!M29/RES_hhdet_in_fec!M29)</f>
        <v>2.8912596471842051</v>
      </c>
      <c r="N29" s="111">
        <f>IF(RES_hhdet_in_tes!N29=0,"",RES_hhdet_in_tes!N29/RES_hhdet_in_fec!N29)</f>
        <v>3.00083475286482</v>
      </c>
      <c r="O29" s="111">
        <f>IF(RES_hhdet_in_tes!O29=0,"",RES_hhdet_in_tes!O29/RES_hhdet_in_fec!O29)</f>
        <v>3.1316869310818736</v>
      </c>
      <c r="P29" s="111">
        <f>IF(RES_hhdet_in_tes!P29=0,"",RES_hhdet_in_tes!P29/RES_hhdet_in_fec!P29)</f>
        <v>3.2735933007063545</v>
      </c>
      <c r="Q29" s="111">
        <f>IF(RES_hhdet_in_tes!Q29=0,"",RES_hhdet_in_tes!Q29/RES_hhdet_in_fec!Q29)</f>
        <v>3.3955453055336768</v>
      </c>
      <c r="R29" s="111">
        <f>IF(RES_hhdet_in_tes!R29=0,"",RES_hhdet_in_tes!R29/RES_hhdet_in_fec!R29)</f>
        <v>3.4720528977780263</v>
      </c>
      <c r="S29" s="111">
        <f>IF(RES_hhdet_in_tes!S29=0,"",RES_hhdet_in_tes!S29/RES_hhdet_in_fec!S29)</f>
        <v>3.5329491847274306</v>
      </c>
      <c r="T29" s="111">
        <f>IF(RES_hhdet_in_tes!T29=0,"",RES_hhdet_in_tes!T29/RES_hhdet_in_fec!T29)</f>
        <v>3.5838303506216973</v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>
        <f>IF(RES_hhdet_in_tes!W29=0,"",RES_hhdet_in_tes!W29/RES_hhdet_in_fec!W29)</f>
        <v>3.7236181656100511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0.69955054223103486</v>
      </c>
      <c r="D30" s="124">
        <f>IF(RES_hhdet_in_tes!D30=0,"",RES_hhdet_in_tes!D30/RES_hhdet_in_fec!D30)</f>
        <v>0.69713136188039582</v>
      </c>
      <c r="E30" s="124">
        <f>IF(RES_hhdet_in_tes!E30=0,"",RES_hhdet_in_tes!E30/RES_hhdet_in_fec!E30)</f>
        <v>0.70071852605146934</v>
      </c>
      <c r="F30" s="124">
        <f>IF(RES_hhdet_in_tes!F30=0,"",RES_hhdet_in_tes!F30/RES_hhdet_in_fec!F30)</f>
        <v>0.70067535592271746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>
        <f>IF(RES_hhdet_in_tes!I30=0,"",RES_hhdet_in_tes!I30/RES_hhdet_in_fec!I30)</f>
        <v>0.71447114663797628</v>
      </c>
      <c r="J30" s="124">
        <f>IF(RES_hhdet_in_tes!J30=0,"",RES_hhdet_in_tes!J30/RES_hhdet_in_fec!J30)</f>
        <v>0.71083907211520359</v>
      </c>
      <c r="K30" s="124">
        <f>IF(RES_hhdet_in_tes!K30=0,"",RES_hhdet_in_tes!K30/RES_hhdet_in_fec!K30)</f>
        <v>0.74639840875293439</v>
      </c>
      <c r="L30" s="124">
        <f>IF(RES_hhdet_in_tes!L30=0,"",RES_hhdet_in_tes!L30/RES_hhdet_in_fec!L30)</f>
        <v>0.72877748339590487</v>
      </c>
      <c r="M30" s="124">
        <f>IF(RES_hhdet_in_tes!M30=0,"",RES_hhdet_in_tes!M30/RES_hhdet_in_fec!M30)</f>
        <v>0.74451177006594305</v>
      </c>
      <c r="N30" s="124">
        <f>IF(RES_hhdet_in_tes!N30=0,"",RES_hhdet_in_tes!N30/RES_hhdet_in_fec!N30)</f>
        <v>0.75463582728123713</v>
      </c>
      <c r="O30" s="124">
        <f>IF(RES_hhdet_in_tes!O30=0,"",RES_hhdet_in_tes!O30/RES_hhdet_in_fec!O30)</f>
        <v>0.75216993803257415</v>
      </c>
      <c r="P30" s="124">
        <f>IF(RES_hhdet_in_tes!P30=0,"",RES_hhdet_in_tes!P30/RES_hhdet_in_fec!P30)</f>
        <v>0.76549740446043801</v>
      </c>
      <c r="Q30" s="124">
        <f>IF(RES_hhdet_in_tes!Q30=0,"",RES_hhdet_in_tes!Q30/RES_hhdet_in_fec!Q30)</f>
        <v>0.7694798929369342</v>
      </c>
      <c r="R30" s="124">
        <f>IF(RES_hhdet_in_tes!R30=0,"",RES_hhdet_in_tes!R30/RES_hhdet_in_fec!R30)</f>
        <v>0.78446213700026035</v>
      </c>
      <c r="S30" s="124">
        <f>IF(RES_hhdet_in_tes!S30=0,"",RES_hhdet_in_tes!S30/RES_hhdet_in_fec!S30)</f>
        <v>0.79821156013369132</v>
      </c>
      <c r="T30" s="124">
        <f>IF(RES_hhdet_in_tes!T30=0,"",RES_hhdet_in_tes!T30/RES_hhdet_in_fec!T30)</f>
        <v>0.80359528081626641</v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0.82079175496067447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0.60367182439107714</v>
      </c>
      <c r="D31" s="111">
        <f>IF(RES_hhdet_in_tes!D31=0,"",RES_hhdet_in_tes!D31/RES_hhdet_in_fec!D31)</f>
        <v>0.6053406914027768</v>
      </c>
      <c r="E31" s="111">
        <f>IF(RES_hhdet_in_tes!E31=0,"",RES_hhdet_in_tes!E31/RES_hhdet_in_fec!E31)</f>
        <v>0.60728582921777063</v>
      </c>
      <c r="F31" s="111">
        <f>IF(RES_hhdet_in_tes!F31=0,"",RES_hhdet_in_tes!F31/RES_hhdet_in_fec!F31)</f>
        <v>0.60926864032412287</v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>
        <f>IF(RES_hhdet_in_tes!I31=0,"",RES_hhdet_in_tes!I31/RES_hhdet_in_fec!I31)</f>
        <v>0.61671747277806555</v>
      </c>
      <c r="J31" s="111">
        <f>IF(RES_hhdet_in_tes!J31=0,"",RES_hhdet_in_tes!J31/RES_hhdet_in_fec!J31)</f>
        <v>0.61996402974897225</v>
      </c>
      <c r="K31" s="111">
        <f>IF(RES_hhdet_in_tes!K31=0,"",RES_hhdet_in_tes!K31/RES_hhdet_in_fec!K31)</f>
        <v>0.62389672725802769</v>
      </c>
      <c r="L31" s="111">
        <f>IF(RES_hhdet_in_tes!L31=0,"",RES_hhdet_in_tes!L31/RES_hhdet_in_fec!L31)</f>
        <v>0.62856533715773999</v>
      </c>
      <c r="M31" s="111">
        <f>IF(RES_hhdet_in_tes!M31=0,"",RES_hhdet_in_tes!M31/RES_hhdet_in_fec!M31)</f>
        <v>0.63838451763492365</v>
      </c>
      <c r="N31" s="111">
        <f>IF(RES_hhdet_in_tes!N31=0,"",RES_hhdet_in_tes!N31/RES_hhdet_in_fec!N31)</f>
        <v>0.65475547816356194</v>
      </c>
      <c r="O31" s="111">
        <f>IF(RES_hhdet_in_tes!O31=0,"",RES_hhdet_in_tes!O31/RES_hhdet_in_fec!O31)</f>
        <v>0.67884791106774101</v>
      </c>
      <c r="P31" s="111">
        <f>IF(RES_hhdet_in_tes!P31=0,"",RES_hhdet_in_tes!P31/RES_hhdet_in_fec!P31)</f>
        <v>0.70820345156713649</v>
      </c>
      <c r="Q31" s="111">
        <f>IF(RES_hhdet_in_tes!Q31=0,"",RES_hhdet_in_tes!Q31/RES_hhdet_in_fec!Q31)</f>
        <v>0.7348568720569838</v>
      </c>
      <c r="R31" s="111">
        <f>IF(RES_hhdet_in_tes!R31=0,"",RES_hhdet_in_tes!R31/RES_hhdet_in_fec!R31)</f>
        <v>0.75284467027069391</v>
      </c>
      <c r="S31" s="111">
        <f>IF(RES_hhdet_in_tes!S31=0,"",RES_hhdet_in_tes!S31/RES_hhdet_in_fec!S31)</f>
        <v>0.77017836673119788</v>
      </c>
      <c r="T31" s="111">
        <f>IF(RES_hhdet_in_tes!T31=0,"",RES_hhdet_in_tes!T31/RES_hhdet_in_fec!T31)</f>
        <v>0.78587680880862099</v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>
        <f>IF(RES_hhdet_in_tes!W31=0,"",RES_hhdet_in_tes!W31/RES_hhdet_in_fec!W31)</f>
        <v>0.81290470389876313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>
        <f>IF(RES_hhdet_in_tes!D32=0,"",RES_hhdet_in_tes!D32/RES_hhdet_in_fec!D32)</f>
        <v>0.80378722856666951</v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>
        <f>IF(RES_hhdet_in_tes!D33=0,"",RES_hhdet_in_tes!D33/RES_hhdet_in_fec!D33)</f>
        <v>0.6053406914027768</v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>
        <f>IF(RES_hhdet_in_tes!D34=0,"",RES_hhdet_in_tes!D34/RES_hhdet_in_fec!D34)</f>
        <v>1</v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0.67736868248957582</v>
      </c>
      <c r="D35" s="112">
        <f>IF(RES_hhdet_in_tes!D35=0,"",RES_hhdet_in_tes!D35/RES_hhdet_in_fec!D35)</f>
        <v>0.67857510656200326</v>
      </c>
      <c r="E35" s="112">
        <f>IF(RES_hhdet_in_tes!E35=0,"",RES_hhdet_in_tes!E35/RES_hhdet_in_fec!E35)</f>
        <v>0.67987432170713646</v>
      </c>
      <c r="F35" s="112">
        <f>IF(RES_hhdet_in_tes!F35=0,"",RES_hhdet_in_tes!F35/RES_hhdet_in_fec!F35)</f>
        <v>0.68118601700047188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>
        <f>IF(RES_hhdet_in_tes!I35=0,"",RES_hhdet_in_tes!I35/RES_hhdet_in_fec!I35)</f>
        <v>0.68563270727934145</v>
      </c>
      <c r="J35" s="112">
        <f>IF(RES_hhdet_in_tes!J35=0,"",RES_hhdet_in_tes!J35/RES_hhdet_in_fec!J35)</f>
        <v>0.68737966171800602</v>
      </c>
      <c r="K35" s="112">
        <f>IF(RES_hhdet_in_tes!K35=0,"",RES_hhdet_in_tes!K35/RES_hhdet_in_fec!K35)</f>
        <v>0.68936871185198556</v>
      </c>
      <c r="L35" s="112">
        <f>IF(RES_hhdet_in_tes!L35=0,"",RES_hhdet_in_tes!L35/RES_hhdet_in_fec!L35)</f>
        <v>0.69162369430192905</v>
      </c>
      <c r="M35" s="112">
        <f>IF(RES_hhdet_in_tes!M35=0,"",RES_hhdet_in_tes!M35/RES_hhdet_in_fec!M35)</f>
        <v>0.69570711300585519</v>
      </c>
      <c r="N35" s="112">
        <f>IF(RES_hhdet_in_tes!N35=0,"",RES_hhdet_in_tes!N35/RES_hhdet_in_fec!N35)</f>
        <v>0.70230550871873587</v>
      </c>
      <c r="O35" s="112">
        <f>IF(RES_hhdet_in_tes!O35=0,"",RES_hhdet_in_tes!O35/RES_hhdet_in_fec!O35)</f>
        <v>0.71229928986760793</v>
      </c>
      <c r="P35" s="112">
        <f>IF(RES_hhdet_in_tes!P35=0,"",RES_hhdet_in_tes!P35/RES_hhdet_in_fec!P35)</f>
        <v>0.72529991623720158</v>
      </c>
      <c r="Q35" s="112">
        <f>IF(RES_hhdet_in_tes!Q35=0,"",RES_hhdet_in_tes!Q35/RES_hhdet_in_fec!Q35)</f>
        <v>0.73805665737868942</v>
      </c>
      <c r="R35" s="112">
        <f>IF(RES_hhdet_in_tes!R35=0,"",RES_hhdet_in_tes!R35/RES_hhdet_in_fec!R35)</f>
        <v>0.74720139967847043</v>
      </c>
      <c r="S35" s="112">
        <f>IF(RES_hhdet_in_tes!S35=0,"",RES_hhdet_in_tes!S35/RES_hhdet_in_fec!S35)</f>
        <v>0.75625598870665378</v>
      </c>
      <c r="T35" s="112">
        <f>IF(RES_hhdet_in_tes!T35=0,"",RES_hhdet_in_tes!T35/RES_hhdet_in_fec!T35)</f>
        <v>0.76503056655086454</v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0.7863625953344584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0.86342067829977365</v>
      </c>
      <c r="D36" s="113">
        <f>IF(RES_hhdet_in_tes!D36=0,"",RES_hhdet_in_tes!D36/RES_hhdet_in_fec!D36)</f>
        <v>0.84983779803382464</v>
      </c>
      <c r="E36" s="113">
        <f>IF(RES_hhdet_in_tes!E36=0,"",RES_hhdet_in_tes!E36/RES_hhdet_in_fec!E36)</f>
        <v>0.82112642930516389</v>
      </c>
      <c r="F36" s="113">
        <f>IF(RES_hhdet_in_tes!F36=0,"",RES_hhdet_in_tes!F36/RES_hhdet_in_fec!F36)</f>
        <v>0.81439378252501116</v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>
        <f>IF(RES_hhdet_in_tes!I36=0,"",RES_hhdet_in_tes!I36/RES_hhdet_in_fec!I36)</f>
        <v>0.85734433330434712</v>
      </c>
      <c r="J36" s="113">
        <f>IF(RES_hhdet_in_tes!J36=0,"",RES_hhdet_in_tes!J36/RES_hhdet_in_fec!J36)</f>
        <v>0.85617512301610366</v>
      </c>
      <c r="K36" s="113">
        <f>IF(RES_hhdet_in_tes!K36=0,"",RES_hhdet_in_tes!K36/RES_hhdet_in_fec!K36)</f>
        <v>0.86086420042178236</v>
      </c>
      <c r="L36" s="113">
        <f>IF(RES_hhdet_in_tes!L36=0,"",RES_hhdet_in_tes!L36/RES_hhdet_in_fec!L36)</f>
        <v>0.86604740941150915</v>
      </c>
      <c r="M36" s="113">
        <f>IF(RES_hhdet_in_tes!M36=0,"",RES_hhdet_in_tes!M36/RES_hhdet_in_fec!M36)</f>
        <v>0.86525479137638206</v>
      </c>
      <c r="N36" s="113">
        <f>IF(RES_hhdet_in_tes!N36=0,"",RES_hhdet_in_tes!N36/RES_hhdet_in_fec!N36)</f>
        <v>0.87064531402562129</v>
      </c>
      <c r="O36" s="113">
        <f>IF(RES_hhdet_in_tes!O36=0,"",RES_hhdet_in_tes!O36/RES_hhdet_in_fec!O36)</f>
        <v>0.87627092927706307</v>
      </c>
      <c r="P36" s="113">
        <f>IF(RES_hhdet_in_tes!P36=0,"",RES_hhdet_in_tes!P36/RES_hhdet_in_fec!P36)</f>
        <v>0.87817785883510835</v>
      </c>
      <c r="Q36" s="113">
        <f>IF(RES_hhdet_in_tes!Q36=0,"",RES_hhdet_in_tes!Q36/RES_hhdet_in_fec!Q36)</f>
        <v>0.8863699354555209</v>
      </c>
      <c r="R36" s="113">
        <f>IF(RES_hhdet_in_tes!R36=0,"",RES_hhdet_in_tes!R36/RES_hhdet_in_fec!R36)</f>
        <v>0.89289412744261887</v>
      </c>
      <c r="S36" s="113">
        <f>IF(RES_hhdet_in_tes!S36=0,"",RES_hhdet_in_tes!S36/RES_hhdet_in_fec!S36)</f>
        <v>0.89699188939907093</v>
      </c>
      <c r="T36" s="113">
        <f>IF(RES_hhdet_in_tes!T36=0,"",RES_hhdet_in_tes!T36/RES_hhdet_in_fec!T36)</f>
        <v>0.90028329308949606</v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>
        <f>IF(RES_hhdet_in_tes!W36=0,"",RES_hhdet_in_tes!W36/RES_hhdet_in_fec!W36)</f>
        <v>0.91134057305860272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0.67736868248957582</v>
      </c>
      <c r="D37" s="111">
        <f>IF(RES_hhdet_in_tes!D37=0,"",RES_hhdet_in_tes!D37/RES_hhdet_in_fec!D37)</f>
        <v>0.67857510656200326</v>
      </c>
      <c r="E37" s="111">
        <f>IF(RES_hhdet_in_tes!E37=0,"",RES_hhdet_in_tes!E37/RES_hhdet_in_fec!E37)</f>
        <v>0.67987432170713646</v>
      </c>
      <c r="F37" s="111">
        <f>IF(RES_hhdet_in_tes!F37=0,"",RES_hhdet_in_tes!F37/RES_hhdet_in_fec!F37)</f>
        <v>0.68118601700047188</v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>
        <f>IF(RES_hhdet_in_tes!I37=0,"",RES_hhdet_in_tes!I37/RES_hhdet_in_fec!I37)</f>
        <v>0.68563270727934145</v>
      </c>
      <c r="J37" s="111">
        <f>IF(RES_hhdet_in_tes!J37=0,"",RES_hhdet_in_tes!J37/RES_hhdet_in_fec!J37)</f>
        <v>0.68737966171800602</v>
      </c>
      <c r="K37" s="111">
        <f>IF(RES_hhdet_in_tes!K37=0,"",RES_hhdet_in_tes!K37/RES_hhdet_in_fec!K37)</f>
        <v>0.68936871185198545</v>
      </c>
      <c r="L37" s="111">
        <f>IF(RES_hhdet_in_tes!L37=0,"",RES_hhdet_in_tes!L37/RES_hhdet_in_fec!L37)</f>
        <v>0.69162369430192905</v>
      </c>
      <c r="M37" s="111">
        <f>IF(RES_hhdet_in_tes!M37=0,"",RES_hhdet_in_tes!M37/RES_hhdet_in_fec!M37)</f>
        <v>0.69570711300585519</v>
      </c>
      <c r="N37" s="111">
        <f>IF(RES_hhdet_in_tes!N37=0,"",RES_hhdet_in_tes!N37/RES_hhdet_in_fec!N37)</f>
        <v>0.70230550871873587</v>
      </c>
      <c r="O37" s="111">
        <f>IF(RES_hhdet_in_tes!O37=0,"",RES_hhdet_in_tes!O37/RES_hhdet_in_fec!O37)</f>
        <v>0.71229928986760793</v>
      </c>
      <c r="P37" s="111">
        <f>IF(RES_hhdet_in_tes!P37=0,"",RES_hhdet_in_tes!P37/RES_hhdet_in_fec!P37)</f>
        <v>0.72529991623720169</v>
      </c>
      <c r="Q37" s="111">
        <f>IF(RES_hhdet_in_tes!Q37=0,"",RES_hhdet_in_tes!Q37/RES_hhdet_in_fec!Q37)</f>
        <v>0.73805665737868942</v>
      </c>
      <c r="R37" s="111">
        <f>IF(RES_hhdet_in_tes!R37=0,"",RES_hhdet_in_tes!R37/RES_hhdet_in_fec!R37)</f>
        <v>0.74720139967847043</v>
      </c>
      <c r="S37" s="111">
        <f>IF(RES_hhdet_in_tes!S37=0,"",RES_hhdet_in_tes!S37/RES_hhdet_in_fec!S37)</f>
        <v>0.75625598870665378</v>
      </c>
      <c r="T37" s="111">
        <f>IF(RES_hhdet_in_tes!T37=0,"",RES_hhdet_in_tes!T37/RES_hhdet_in_fec!T37)</f>
        <v>0.76503056655086454</v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>
        <f>IF(RES_hhdet_in_tes!W37=0,"",RES_hhdet_in_tes!W37/RES_hhdet_in_fec!W37)</f>
        <v>0.7863625953344584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0.70355285862352346</v>
      </c>
      <c r="D39" s="124">
        <f>IF(RES_hhdet_in_tes!D39=0,"",RES_hhdet_in_tes!D39/RES_hhdet_in_fec!D39)</f>
        <v>0.69363717938201763</v>
      </c>
      <c r="E39" s="124">
        <f>IF(RES_hhdet_in_tes!E39=0,"",RES_hhdet_in_tes!E39/RES_hhdet_in_fec!E39)</f>
        <v>0.72592515080475428</v>
      </c>
      <c r="F39" s="124">
        <f>IF(RES_hhdet_in_tes!F39=0,"",RES_hhdet_in_tes!F39/RES_hhdet_in_fec!F39)</f>
        <v>0.72460568023931582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>
        <f>IF(RES_hhdet_in_tes!I39=0,"",RES_hhdet_in_tes!I39/RES_hhdet_in_fec!I39)</f>
        <v>0.70763326751779054</v>
      </c>
      <c r="J39" s="124">
        <f>IF(RES_hhdet_in_tes!J39=0,"",RES_hhdet_in_tes!J39/RES_hhdet_in_fec!J39)</f>
        <v>0.71493692496368033</v>
      </c>
      <c r="K39" s="124">
        <f>IF(RES_hhdet_in_tes!K39=0,"",RES_hhdet_in_tes!K39/RES_hhdet_in_fec!K39)</f>
        <v>0.68058947807553116</v>
      </c>
      <c r="L39" s="124">
        <f>IF(RES_hhdet_in_tes!L39=0,"",RES_hhdet_in_tes!L39/RES_hhdet_in_fec!L39)</f>
        <v>0.70525155410741636</v>
      </c>
      <c r="M39" s="124">
        <f>IF(RES_hhdet_in_tes!M39=0,"",RES_hhdet_in_tes!M39/RES_hhdet_in_fec!M39)</f>
        <v>0.71530455731816667</v>
      </c>
      <c r="N39" s="124">
        <f>IF(RES_hhdet_in_tes!N39=0,"",RES_hhdet_in_tes!N39/RES_hhdet_in_fec!N39)</f>
        <v>0.73180233486410973</v>
      </c>
      <c r="O39" s="124">
        <f>IF(RES_hhdet_in_tes!O39=0,"",RES_hhdet_in_tes!O39/RES_hhdet_in_fec!O39)</f>
        <v>0.73246038862793228</v>
      </c>
      <c r="P39" s="124">
        <f>IF(RES_hhdet_in_tes!P39=0,"",RES_hhdet_in_tes!P39/RES_hhdet_in_fec!P39)</f>
        <v>0.73755690519724448</v>
      </c>
      <c r="Q39" s="124">
        <f>IF(RES_hhdet_in_tes!Q39=0,"",RES_hhdet_in_tes!Q39/RES_hhdet_in_fec!Q39)</f>
        <v>0.74440626926056264</v>
      </c>
      <c r="R39" s="124">
        <f>IF(RES_hhdet_in_tes!R39=0,"",RES_hhdet_in_tes!R39/RES_hhdet_in_fec!R39)</f>
        <v>0.74295704694528797</v>
      </c>
      <c r="S39" s="124">
        <f>IF(RES_hhdet_in_tes!S39=0,"",RES_hhdet_in_tes!S39/RES_hhdet_in_fec!S39)</f>
        <v>0.74362430570696425</v>
      </c>
      <c r="T39" s="124">
        <f>IF(RES_hhdet_in_tes!T39=0,"",RES_hhdet_in_tes!T39/RES_hhdet_in_fec!T39)</f>
        <v>0.76755511633963691</v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0.79763896407937529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0.61962205854681329</v>
      </c>
      <c r="D40" s="111">
        <f>IF(RES_hhdet_in_tes!D40=0,"",RES_hhdet_in_tes!D40/RES_hhdet_in_fec!D40)</f>
        <v>0.61991714314401603</v>
      </c>
      <c r="E40" s="111">
        <f>IF(RES_hhdet_in_tes!E40=0,"",RES_hhdet_in_tes!E40/RES_hhdet_in_fec!E40)</f>
        <v>0.62020806614911383</v>
      </c>
      <c r="F40" s="111">
        <f>IF(RES_hhdet_in_tes!F40=0,"",RES_hhdet_in_tes!F40/RES_hhdet_in_fec!F40)</f>
        <v>0.62049842166437907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>
        <f>IF(RES_hhdet_in_tes!I40=0,"",RES_hhdet_in_tes!I40/RES_hhdet_in_fec!I40)</f>
        <v>0.62134688701917218</v>
      </c>
      <c r="J40" s="111">
        <f>IF(RES_hhdet_in_tes!J40=0,"",RES_hhdet_in_tes!J40/RES_hhdet_in_fec!J40)</f>
        <v>0.6216182061587161</v>
      </c>
      <c r="K40" s="111">
        <f>IF(RES_hhdet_in_tes!K40=0,"",RES_hhdet_in_tes!K40/RES_hhdet_in_fec!K40)</f>
        <v>0.62187918965289934</v>
      </c>
      <c r="L40" s="111">
        <f>IF(RES_hhdet_in_tes!L40=0,"",RES_hhdet_in_tes!L40/RES_hhdet_in_fec!L40)</f>
        <v>0.62212908776578901</v>
      </c>
      <c r="M40" s="111">
        <f>IF(RES_hhdet_in_tes!M40=0,"",RES_hhdet_in_tes!M40/RES_hhdet_in_fec!M40)</f>
        <v>0.62226356603637056</v>
      </c>
      <c r="N40" s="111">
        <f>IF(RES_hhdet_in_tes!N40=0,"",RES_hhdet_in_tes!N40/RES_hhdet_in_fec!N40)</f>
        <v>0.62226356603637056</v>
      </c>
      <c r="O40" s="111">
        <f>IF(RES_hhdet_in_tes!O40=0,"",RES_hhdet_in_tes!O40/RES_hhdet_in_fec!O40)</f>
        <v>0.62226356603637056</v>
      </c>
      <c r="P40" s="111">
        <f>IF(RES_hhdet_in_tes!P40=0,"",RES_hhdet_in_tes!P40/RES_hhdet_in_fec!P40)</f>
        <v>0.62226356603637056</v>
      </c>
      <c r="Q40" s="111">
        <f>IF(RES_hhdet_in_tes!Q40=0,"",RES_hhdet_in_tes!Q40/RES_hhdet_in_fec!Q40)</f>
        <v>0.62226356603637056</v>
      </c>
      <c r="R40" s="111">
        <f>IF(RES_hhdet_in_tes!R40=0,"",RES_hhdet_in_tes!R40/RES_hhdet_in_fec!R40)</f>
        <v>0.62311315920174193</v>
      </c>
      <c r="S40" s="111">
        <f>IF(RES_hhdet_in_tes!S40=0,"",RES_hhdet_in_tes!S40/RES_hhdet_in_fec!S40)</f>
        <v>0.62450243652308868</v>
      </c>
      <c r="T40" s="111">
        <f>IF(RES_hhdet_in_tes!T40=0,"",RES_hhdet_in_tes!T40/RES_hhdet_in_fec!T40)</f>
        <v>0.62612326006465868</v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0.63081207102420056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0.77041533016527153</v>
      </c>
      <c r="D41" s="45">
        <f>IF(RES_hhdet_in_tes!D41=0,"",RES_hhdet_in_tes!D41/RES_hhdet_in_fec!D41)</f>
        <v>0.77186626770377487</v>
      </c>
      <c r="E41" s="45">
        <f>IF(RES_hhdet_in_tes!E41=0,"",RES_hhdet_in_tes!E41/RES_hhdet_in_fec!E41)</f>
        <v>0.77337085739564515</v>
      </c>
      <c r="F41" s="45">
        <f>IF(RES_hhdet_in_tes!F41=0,"",RES_hhdet_in_tes!F41/RES_hhdet_in_fec!F41)</f>
        <v>0.77488276329024741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>
        <f>IF(RES_hhdet_in_tes!I41=0,"",RES_hhdet_in_tes!I41/RES_hhdet_in_fec!I41)</f>
        <v>0.77970986045946056</v>
      </c>
      <c r="J41" s="45">
        <f>IF(RES_hhdet_in_tes!J41=0,"",RES_hhdet_in_tes!J41/RES_hhdet_in_fec!J41)</f>
        <v>0.78146718746311106</v>
      </c>
      <c r="K41" s="45">
        <f>IF(RES_hhdet_in_tes!K41=0,"",RES_hhdet_in_tes!K41/RES_hhdet_in_fec!K41)</f>
        <v>0.78335776386172173</v>
      </c>
      <c r="L41" s="45">
        <f>IF(RES_hhdet_in_tes!L41=0,"",RES_hhdet_in_tes!L41/RES_hhdet_in_fec!L41)</f>
        <v>0.78539125541451205</v>
      </c>
      <c r="M41" s="45">
        <f>IF(RES_hhdet_in_tes!M41=0,"",RES_hhdet_in_tes!M41/RES_hhdet_in_fec!M41)</f>
        <v>0.78815788629285888</v>
      </c>
      <c r="N41" s="45">
        <f>IF(RES_hhdet_in_tes!N41=0,"",RES_hhdet_in_tes!N41/RES_hhdet_in_fec!N41)</f>
        <v>0.791825016741596</v>
      </c>
      <c r="O41" s="45">
        <f>IF(RES_hhdet_in_tes!O41=0,"",RES_hhdet_in_tes!O41/RES_hhdet_in_fec!O41)</f>
        <v>0.79679957971059745</v>
      </c>
      <c r="P41" s="45">
        <f>IF(RES_hhdet_in_tes!P41=0,"",RES_hhdet_in_tes!P41/RES_hhdet_in_fec!P41)</f>
        <v>0.80329530005793415</v>
      </c>
      <c r="Q41" s="45">
        <f>IF(RES_hhdet_in_tes!Q41=0,"",RES_hhdet_in_tes!Q41/RES_hhdet_in_fec!Q41)</f>
        <v>0.8116674181419149</v>
      </c>
      <c r="R41" s="45">
        <f>IF(RES_hhdet_in_tes!R41=0,"",RES_hhdet_in_tes!R41/RES_hhdet_in_fec!R41)</f>
        <v>0.82305639385802698</v>
      </c>
      <c r="S41" s="45">
        <f>IF(RES_hhdet_in_tes!S41=0,"",RES_hhdet_in_tes!S41/RES_hhdet_in_fec!S41)</f>
        <v>0.83727090078173416</v>
      </c>
      <c r="T41" s="45">
        <f>IF(RES_hhdet_in_tes!T41=0,"",RES_hhdet_in_tes!T41/RES_hhdet_in_fec!T41)</f>
        <v>0.85255380107393097</v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0.88838139575768915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0.55468607670686665</v>
      </c>
      <c r="D43" s="119">
        <f>IF(RES_hhdet_in_tes!D43=0,"",RES_hhdet_in_tes!D43/RES_hhdet_in_fec!D43)</f>
        <v>0.5562697328976961</v>
      </c>
      <c r="E43" s="119">
        <f>IF(RES_hhdet_in_tes!E43=0,"",RES_hhdet_in_tes!E43/RES_hhdet_in_fec!E43)</f>
        <v>0.56862096785296135</v>
      </c>
      <c r="F43" s="119">
        <f>IF(RES_hhdet_in_tes!F43=0,"",RES_hhdet_in_tes!F43/RES_hhdet_in_fec!F43)</f>
        <v>0.57263661122368215</v>
      </c>
      <c r="G43" s="119" t="str">
        <f>IF(RES_hhdet_in_tes!G43=0,"",RES_hhdet_in_tes!G43/RES_hhdet_in_fec!G43)</f>
        <v/>
      </c>
      <c r="H43" s="119">
        <f>IF(RES_hhdet_in_tes!H43=0,"",RES_hhdet_in_tes!H43/RES_hhdet_in_fec!H43)</f>
        <v>0.58963202932083758</v>
      </c>
      <c r="I43" s="119" t="str">
        <f>IF(RES_hhdet_in_tes!I43=0,"",RES_hhdet_in_tes!I43/RES_hhdet_in_fec!I43)</f>
        <v/>
      </c>
      <c r="J43" s="119">
        <f>IF(RES_hhdet_in_tes!J43=0,"",RES_hhdet_in_tes!J43/RES_hhdet_in_fec!J43)</f>
        <v>0.5981270685315202</v>
      </c>
      <c r="K43" s="119">
        <f>IF(RES_hhdet_in_tes!K43=0,"",RES_hhdet_in_tes!K43/RES_hhdet_in_fec!K43)</f>
        <v>0.60311325316662667</v>
      </c>
      <c r="L43" s="119">
        <f>IF(RES_hhdet_in_tes!L43=0,"",RES_hhdet_in_tes!L43/RES_hhdet_in_fec!L43)</f>
        <v>0.60945505902514896</v>
      </c>
      <c r="M43" s="119">
        <f>IF(RES_hhdet_in_tes!M43=0,"",RES_hhdet_in_tes!M43/RES_hhdet_in_fec!M43)</f>
        <v>0.63032092909886273</v>
      </c>
      <c r="N43" s="119">
        <f>IF(RES_hhdet_in_tes!N43=0,"",RES_hhdet_in_tes!N43/RES_hhdet_in_fec!N43)</f>
        <v>0.64906000005308084</v>
      </c>
      <c r="O43" s="119">
        <f>IF(RES_hhdet_in_tes!O43=0,"",RES_hhdet_in_tes!O43/RES_hhdet_in_fec!O43)</f>
        <v>0.67089201642213891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0.73494688343120074</v>
      </c>
      <c r="S43" s="119">
        <f>IF(RES_hhdet_in_tes!S43=0,"",RES_hhdet_in_tes!S43/RES_hhdet_in_fec!S43)</f>
        <v>0.75589649000818526</v>
      </c>
      <c r="T43" s="119">
        <f>IF(RES_hhdet_in_tes!T43=0,"",RES_hhdet_in_tes!T43/RES_hhdet_in_fec!T43)</f>
        <v>0.75512508272894718</v>
      </c>
      <c r="U43" s="119">
        <f>IF(RES_hhdet_in_tes!U43=0,"",RES_hhdet_in_tes!U43/RES_hhdet_in_fec!U43)</f>
        <v>0.76016672607351277</v>
      </c>
      <c r="V43" s="119">
        <f>IF(RES_hhdet_in_tes!V43=0,"",RES_hhdet_in_tes!V43/RES_hhdet_in_fec!V43)</f>
        <v>0.75557249579979857</v>
      </c>
      <c r="W43" s="119">
        <f>IF(RES_hhdet_in_tes!W43=0,"",RES_hhdet_in_tes!W43/RES_hhdet_in_fec!W43)</f>
        <v>0.78143608140370202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0.52793756996574626</v>
      </c>
      <c r="D44" s="124">
        <f>IF(RES_hhdet_in_tes!D44=0,"",RES_hhdet_in_tes!D44/RES_hhdet_in_fec!D44)</f>
        <v>0.53379276491566885</v>
      </c>
      <c r="E44" s="124">
        <f>IF(RES_hhdet_in_tes!E44=0,"",RES_hhdet_in_tes!E44/RES_hhdet_in_fec!E44)</f>
        <v>0.53989470704332665</v>
      </c>
      <c r="F44" s="124">
        <f>IF(RES_hhdet_in_tes!F44=0,"",RES_hhdet_in_tes!F44/RES_hhdet_in_fec!F44)</f>
        <v>0.5459436051407881</v>
      </c>
      <c r="G44" s="124" t="str">
        <f>IF(RES_hhdet_in_tes!G44=0,"",RES_hhdet_in_tes!G44/RES_hhdet_in_fec!G44)</f>
        <v/>
      </c>
      <c r="H44" s="124">
        <f>IF(RES_hhdet_in_tes!H44=0,"",RES_hhdet_in_tes!H44/RES_hhdet_in_fec!H44)</f>
        <v>0.55840617333330389</v>
      </c>
      <c r="I44" s="124" t="str">
        <f>IF(RES_hhdet_in_tes!I44=0,"",RES_hhdet_in_tes!I44/RES_hhdet_in_fec!I44)</f>
        <v/>
      </c>
      <c r="J44" s="124">
        <f>IF(RES_hhdet_in_tes!J44=0,"",RES_hhdet_in_tes!J44/RES_hhdet_in_fec!J44)</f>
        <v>0.57186609866337146</v>
      </c>
      <c r="K44" s="124">
        <f>IF(RES_hhdet_in_tes!K44=0,"",RES_hhdet_in_tes!K44/RES_hhdet_in_fec!K44)</f>
        <v>0.57938121646941443</v>
      </c>
      <c r="L44" s="124">
        <f>IF(RES_hhdet_in_tes!L44=0,"",RES_hhdet_in_tes!L44/RES_hhdet_in_fec!L44)</f>
        <v>0.58745950909373301</v>
      </c>
      <c r="M44" s="124">
        <f>IF(RES_hhdet_in_tes!M44=0,"",RES_hhdet_in_tes!M44/RES_hhdet_in_fec!M44)</f>
        <v>0.60044346539192106</v>
      </c>
      <c r="N44" s="124">
        <f>IF(RES_hhdet_in_tes!N44=0,"",RES_hhdet_in_tes!N44/RES_hhdet_in_fec!N44)</f>
        <v>0.61957789312697442</v>
      </c>
      <c r="O44" s="124">
        <f>IF(RES_hhdet_in_tes!O44=0,"",RES_hhdet_in_tes!O44/RES_hhdet_in_fec!O44)</f>
        <v>0.64558718465727372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0.71205310944721623</v>
      </c>
      <c r="S44" s="124">
        <f>IF(RES_hhdet_in_tes!S44=0,"",RES_hhdet_in_tes!S44/RES_hhdet_in_fec!S44)</f>
        <v>0.72064818253470719</v>
      </c>
      <c r="T44" s="124">
        <f>IF(RES_hhdet_in_tes!T44=0,"",RES_hhdet_in_tes!T44/RES_hhdet_in_fec!T44)</f>
        <v>0.72692657767212343</v>
      </c>
      <c r="U44" s="124">
        <f>IF(RES_hhdet_in_tes!U44=0,"",RES_hhdet_in_tes!U44/RES_hhdet_in_fec!U44)</f>
        <v>0.73181507432461657</v>
      </c>
      <c r="V44" s="124">
        <f>IF(RES_hhdet_in_tes!V44=0,"",RES_hhdet_in_tes!V44/RES_hhdet_in_fec!V44)</f>
        <v>0.73606732475186509</v>
      </c>
      <c r="W44" s="124">
        <f>IF(RES_hhdet_in_tes!W44=0,"",RES_hhdet_in_tes!W44/RES_hhdet_in_fec!W44)</f>
        <v>0.73883224155241001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0.52198359241223469</v>
      </c>
      <c r="D45" s="111">
        <f>IF(RES_hhdet_in_tes!D45=0,"",RES_hhdet_in_tes!D45/RES_hhdet_in_fec!D45)</f>
        <v>0.52792074480927642</v>
      </c>
      <c r="E45" s="111">
        <f>IF(RES_hhdet_in_tes!E45=0,"",RES_hhdet_in_tes!E45/RES_hhdet_in_fec!E45)</f>
        <v>0.53406865349726829</v>
      </c>
      <c r="F45" s="111">
        <f>IF(RES_hhdet_in_tes!F45=0,"",RES_hhdet_in_tes!F45/RES_hhdet_in_fec!F45)</f>
        <v>0.54018726161233455</v>
      </c>
      <c r="G45" s="111" t="str">
        <f>IF(RES_hhdet_in_tes!G45=0,"",RES_hhdet_in_tes!G45/RES_hhdet_in_fec!G45)</f>
        <v/>
      </c>
      <c r="H45" s="111">
        <f>IF(RES_hhdet_in_tes!H45=0,"",RES_hhdet_in_tes!H45/RES_hhdet_in_fec!H45)</f>
        <v>0.55293156536695542</v>
      </c>
      <c r="I45" s="111" t="str">
        <f>IF(RES_hhdet_in_tes!I45=0,"",RES_hhdet_in_tes!I45/RES_hhdet_in_fec!I45)</f>
        <v/>
      </c>
      <c r="J45" s="111">
        <f>IF(RES_hhdet_in_tes!J45=0,"",RES_hhdet_in_tes!J45/RES_hhdet_in_fec!J45)</f>
        <v>0.56660185367644167</v>
      </c>
      <c r="K45" s="111">
        <f>IF(RES_hhdet_in_tes!K45=0,"",RES_hhdet_in_tes!K45/RES_hhdet_in_fec!K45)</f>
        <v>0.57418728643042882</v>
      </c>
      <c r="L45" s="111">
        <f>IF(RES_hhdet_in_tes!L45=0,"",RES_hhdet_in_tes!L45/RES_hhdet_in_fec!L45)</f>
        <v>0.58235637394591733</v>
      </c>
      <c r="M45" s="111">
        <f>IF(RES_hhdet_in_tes!M45=0,"",RES_hhdet_in_tes!M45/RES_hhdet_in_fec!M45)</f>
        <v>0.59545150383119438</v>
      </c>
      <c r="N45" s="111">
        <f>IF(RES_hhdet_in_tes!N45=0,"",RES_hhdet_in_tes!N45/RES_hhdet_in_fec!N45)</f>
        <v>0.61473882829724213</v>
      </c>
      <c r="O45" s="111">
        <f>IF(RES_hhdet_in_tes!O45=0,"",RES_hhdet_in_tes!O45/RES_hhdet_in_fec!O45)</f>
        <v>0.64093489694607997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0.70797454527086356</v>
      </c>
      <c r="S45" s="111">
        <f>IF(RES_hhdet_in_tes!S45=0,"",RES_hhdet_in_tes!S45/RES_hhdet_in_fec!S45)</f>
        <v>0.71667227286646029</v>
      </c>
      <c r="T45" s="111">
        <f>IF(RES_hhdet_in_tes!T45=0,"",RES_hhdet_in_tes!T45/RES_hhdet_in_fec!T45)</f>
        <v>0.72304413957867808</v>
      </c>
      <c r="U45" s="111">
        <f>IF(RES_hhdet_in_tes!U45=0,"",RES_hhdet_in_tes!U45/RES_hhdet_in_fec!U45)</f>
        <v>0.72800754571987203</v>
      </c>
      <c r="V45" s="111">
        <f>IF(RES_hhdet_in_tes!V45=0,"",RES_hhdet_in_tes!V45/RES_hhdet_in_fec!V45)</f>
        <v>0.73231381374470372</v>
      </c>
      <c r="W45" s="111">
        <f>IF(RES_hhdet_in_tes!W45=0,"",RES_hhdet_in_tes!W45/RES_hhdet_in_fec!W45)</f>
        <v>0.73509679210288292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>
        <f>IF(RES_hhdet_in_tes!H46=0,"",RES_hhdet_in_tes!H46/RES_hhdet_in_fec!H46)</f>
        <v>1</v>
      </c>
      <c r="I46" s="111" t="str">
        <f>IF(RES_hhdet_in_tes!I46=0,"",RES_hhdet_in_tes!I46/RES_hhdet_in_fec!I46)</f>
        <v/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2.1620770839936219</v>
      </c>
      <c r="D47" s="124">
        <f>IF(RES_hhdet_in_tes!D47=0,"",RES_hhdet_in_tes!D47/RES_hhdet_in_fec!D47)</f>
        <v>2.2302112669504681</v>
      </c>
      <c r="E47" s="124">
        <f>IF(RES_hhdet_in_tes!E47=0,"",RES_hhdet_in_tes!E47/RES_hhdet_in_fec!E47)</f>
        <v>2.2990648530553783</v>
      </c>
      <c r="F47" s="124">
        <f>IF(RES_hhdet_in_tes!F47=0,"",RES_hhdet_in_tes!F47/RES_hhdet_in_fec!F47)</f>
        <v>2.3679923859340954</v>
      </c>
      <c r="G47" s="124" t="str">
        <f>IF(RES_hhdet_in_tes!G47=0,"",RES_hhdet_in_tes!G47/RES_hhdet_in_fec!G47)</f>
        <v/>
      </c>
      <c r="H47" s="124">
        <f>IF(RES_hhdet_in_tes!H47=0,"",RES_hhdet_in_tes!H47/RES_hhdet_in_fec!H47)</f>
        <v>2.5077375107603226</v>
      </c>
      <c r="I47" s="124" t="str">
        <f>IF(RES_hhdet_in_tes!I47=0,"",RES_hhdet_in_tes!I47/RES_hhdet_in_fec!I47)</f>
        <v/>
      </c>
      <c r="J47" s="124">
        <f>IF(RES_hhdet_in_tes!J47=0,"",RES_hhdet_in_tes!J47/RES_hhdet_in_fec!J47)</f>
        <v>2.6507999267266742</v>
      </c>
      <c r="K47" s="124">
        <f>IF(RES_hhdet_in_tes!K47=0,"",RES_hhdet_in_tes!K47/RES_hhdet_in_fec!K47)</f>
        <v>2.7247659090579228</v>
      </c>
      <c r="L47" s="124">
        <f>IF(RES_hhdet_in_tes!L47=0,"",RES_hhdet_in_tes!L47/RES_hhdet_in_fec!L47)</f>
        <v>2.8006378103774465</v>
      </c>
      <c r="M47" s="124">
        <f>IF(RES_hhdet_in_tes!M47=0,"",RES_hhdet_in_tes!M47/RES_hhdet_in_fec!M47)</f>
        <v>2.8912596471842047</v>
      </c>
      <c r="N47" s="124">
        <f>IF(RES_hhdet_in_tes!N47=0,"",RES_hhdet_in_tes!N47/RES_hhdet_in_fec!N47)</f>
        <v>3.00083475286482</v>
      </c>
      <c r="O47" s="124">
        <f>IF(RES_hhdet_in_tes!O47=0,"",RES_hhdet_in_tes!O47/RES_hhdet_in_fec!O47)</f>
        <v>3.131686931081874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3.4720528977780263</v>
      </c>
      <c r="S47" s="124">
        <f>IF(RES_hhdet_in_tes!S47=0,"",RES_hhdet_in_tes!S47/RES_hhdet_in_fec!S47)</f>
        <v>3.532949184727431</v>
      </c>
      <c r="T47" s="124">
        <f>IF(RES_hhdet_in_tes!T47=0,"",RES_hhdet_in_tes!T47/RES_hhdet_in_fec!T47)</f>
        <v>3.5838303506216969</v>
      </c>
      <c r="U47" s="124">
        <f>IF(RES_hhdet_in_tes!U47=0,"",RES_hhdet_in_tes!U47/RES_hhdet_in_fec!U47)</f>
        <v>3.6301511245569675</v>
      </c>
      <c r="V47" s="124">
        <f>IF(RES_hhdet_in_tes!V47=0,"",RES_hhdet_in_tes!V47/RES_hhdet_in_fec!V47)</f>
        <v>3.677380220732025</v>
      </c>
      <c r="W47" s="124">
        <f>IF(RES_hhdet_in_tes!W47=0,"",RES_hhdet_in_tes!W47/RES_hhdet_in_fec!W47)</f>
        <v>3.7236181656100511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2.1620770839936219</v>
      </c>
      <c r="D48" s="111">
        <f>IF(RES_hhdet_in_tes!D48=0,"",RES_hhdet_in_tes!D48/RES_hhdet_in_fec!D48)</f>
        <v>2.2302112669504681</v>
      </c>
      <c r="E48" s="111">
        <f>IF(RES_hhdet_in_tes!E48=0,"",RES_hhdet_in_tes!E48/RES_hhdet_in_fec!E48)</f>
        <v>2.2990648530553783</v>
      </c>
      <c r="F48" s="111">
        <f>IF(RES_hhdet_in_tes!F48=0,"",RES_hhdet_in_tes!F48/RES_hhdet_in_fec!F48)</f>
        <v>2.3679923859340954</v>
      </c>
      <c r="G48" s="111" t="str">
        <f>IF(RES_hhdet_in_tes!G48=0,"",RES_hhdet_in_tes!G48/RES_hhdet_in_fec!G48)</f>
        <v/>
      </c>
      <c r="H48" s="111">
        <f>IF(RES_hhdet_in_tes!H48=0,"",RES_hhdet_in_tes!H48/RES_hhdet_in_fec!H48)</f>
        <v>2.5077375107603226</v>
      </c>
      <c r="I48" s="111" t="str">
        <f>IF(RES_hhdet_in_tes!I48=0,"",RES_hhdet_in_tes!I48/RES_hhdet_in_fec!I48)</f>
        <v/>
      </c>
      <c r="J48" s="111">
        <f>IF(RES_hhdet_in_tes!J48=0,"",RES_hhdet_in_tes!J48/RES_hhdet_in_fec!J48)</f>
        <v>2.6507999267266742</v>
      </c>
      <c r="K48" s="111">
        <f>IF(RES_hhdet_in_tes!K48=0,"",RES_hhdet_in_tes!K48/RES_hhdet_in_fec!K48)</f>
        <v>2.7247659090579228</v>
      </c>
      <c r="L48" s="111">
        <f>IF(RES_hhdet_in_tes!L48=0,"",RES_hhdet_in_tes!L48/RES_hhdet_in_fec!L48)</f>
        <v>2.8006378103774465</v>
      </c>
      <c r="M48" s="111">
        <f>IF(RES_hhdet_in_tes!M48=0,"",RES_hhdet_in_tes!M48/RES_hhdet_in_fec!M48)</f>
        <v>2.8912596471842047</v>
      </c>
      <c r="N48" s="111">
        <f>IF(RES_hhdet_in_tes!N48=0,"",RES_hhdet_in_tes!N48/RES_hhdet_in_fec!N48)</f>
        <v>3.00083475286482</v>
      </c>
      <c r="O48" s="111">
        <f>IF(RES_hhdet_in_tes!O48=0,"",RES_hhdet_in_tes!O48/RES_hhdet_in_fec!O48)</f>
        <v>3.131686931081874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3.4720528977780263</v>
      </c>
      <c r="S48" s="111">
        <f>IF(RES_hhdet_in_tes!S48=0,"",RES_hhdet_in_tes!S48/RES_hhdet_in_fec!S48)</f>
        <v>3.532949184727431</v>
      </c>
      <c r="T48" s="111">
        <f>IF(RES_hhdet_in_tes!T48=0,"",RES_hhdet_in_tes!T48/RES_hhdet_in_fec!T48)</f>
        <v>3.5838303506216969</v>
      </c>
      <c r="U48" s="111">
        <f>IF(RES_hhdet_in_tes!U48=0,"",RES_hhdet_in_tes!U48/RES_hhdet_in_fec!U48)</f>
        <v>3.6301511245569675</v>
      </c>
      <c r="V48" s="111">
        <f>IF(RES_hhdet_in_tes!V48=0,"",RES_hhdet_in_tes!V48/RES_hhdet_in_fec!V48)</f>
        <v>3.677380220732025</v>
      </c>
      <c r="W48" s="111">
        <f>IF(RES_hhdet_in_tes!W48=0,"",RES_hhdet_in_tes!W48/RES_hhdet_in_fec!W48)</f>
        <v>3.7236181656100511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0.65629915880027911</v>
      </c>
      <c r="D49" s="124">
        <f>IF(RES_hhdet_in_tes!D49=0,"",RES_hhdet_in_tes!D49/RES_hhdet_in_fec!D49)</f>
        <v>0.63720602617785915</v>
      </c>
      <c r="E49" s="124">
        <f>IF(RES_hhdet_in_tes!E49=0,"",RES_hhdet_in_tes!E49/RES_hhdet_in_fec!E49)</f>
        <v>0.66509115167373856</v>
      </c>
      <c r="F49" s="124">
        <f>IF(RES_hhdet_in_tes!F49=0,"",RES_hhdet_in_tes!F49/RES_hhdet_in_fec!F49)</f>
        <v>0.67263879718549124</v>
      </c>
      <c r="G49" s="124" t="str">
        <f>IF(RES_hhdet_in_tes!G49=0,"",RES_hhdet_in_tes!G49/RES_hhdet_in_fec!G49)</f>
        <v/>
      </c>
      <c r="H49" s="124">
        <f>IF(RES_hhdet_in_tes!H49=0,"",RES_hhdet_in_tes!H49/RES_hhdet_in_fec!H49)</f>
        <v>0.70956887206816011</v>
      </c>
      <c r="I49" s="124" t="str">
        <f>IF(RES_hhdet_in_tes!I49=0,"",RES_hhdet_in_tes!I49/RES_hhdet_in_fec!I49)</f>
        <v/>
      </c>
      <c r="J49" s="124">
        <f>IF(RES_hhdet_in_tes!J49=0,"",RES_hhdet_in_tes!J49/RES_hhdet_in_fec!J49)</f>
        <v>0.6304268345833457</v>
      </c>
      <c r="K49" s="124">
        <f>IF(RES_hhdet_in_tes!K49=0,"",RES_hhdet_in_tes!K49/RES_hhdet_in_fec!K49)</f>
        <v>0.66078389762994394</v>
      </c>
      <c r="L49" s="124">
        <f>IF(RES_hhdet_in_tes!L49=0,"",RES_hhdet_in_tes!L49/RES_hhdet_in_fec!L49)</f>
        <v>0.64376054845249231</v>
      </c>
      <c r="M49" s="124">
        <f>IF(RES_hhdet_in_tes!M49=0,"",RES_hhdet_in_tes!M49/RES_hhdet_in_fec!M49)</f>
        <v>0.66530429070647079</v>
      </c>
      <c r="N49" s="124">
        <f>IF(RES_hhdet_in_tes!N49=0,"",RES_hhdet_in_tes!N49/RES_hhdet_in_fec!N49)</f>
        <v>0.65768360671731807</v>
      </c>
      <c r="O49" s="124">
        <f>IF(RES_hhdet_in_tes!O49=0,"",RES_hhdet_in_tes!O49/RES_hhdet_in_fec!O49)</f>
        <v>0.67149648125226047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0.76869955615920227</v>
      </c>
      <c r="S49" s="124">
        <f>IF(RES_hhdet_in_tes!S49=0,"",RES_hhdet_in_tes!S49/RES_hhdet_in_fec!S49)</f>
        <v>0.77773002771190003</v>
      </c>
      <c r="T49" s="124">
        <f>IF(RES_hhdet_in_tes!T49=0,"",RES_hhdet_in_tes!T49/RES_hhdet_in_fec!T49)</f>
        <v>0.77459936619844927</v>
      </c>
      <c r="U49" s="124">
        <f>IF(RES_hhdet_in_tes!U49=0,"",RES_hhdet_in_tes!U49/RES_hhdet_in_fec!U49)</f>
        <v>0.771747270564902</v>
      </c>
      <c r="V49" s="124">
        <f>IF(RES_hhdet_in_tes!V49=0,"",RES_hhdet_in_tes!V49/RES_hhdet_in_fec!V49)</f>
        <v>0.76548308607614879</v>
      </c>
      <c r="W49" s="124">
        <f>IF(RES_hhdet_in_tes!W49=0,"",RES_hhdet_in_tes!W49/RES_hhdet_in_fec!W49)</f>
        <v>0.79957044296351643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0.54422239982198983</v>
      </c>
      <c r="D50" s="111">
        <f>IF(RES_hhdet_in_tes!D50=0,"",RES_hhdet_in_tes!D50/RES_hhdet_in_fec!D50)</f>
        <v>0.54592380103272586</v>
      </c>
      <c r="E50" s="111">
        <f>IF(RES_hhdet_in_tes!E50=0,"",RES_hhdet_in_tes!E50/RES_hhdet_in_fec!E50)</f>
        <v>0.54790685888591473</v>
      </c>
      <c r="F50" s="111">
        <f>IF(RES_hhdet_in_tes!F50=0,"",RES_hhdet_in_tes!F50/RES_hhdet_in_fec!F50)</f>
        <v>0.54992832446307438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>
        <f>IF(RES_hhdet_in_tes!J50=0,"",RES_hhdet_in_tes!J50/RES_hhdet_in_fec!J50)</f>
        <v>0.56083221817608986</v>
      </c>
      <c r="K50" s="111">
        <f>IF(RES_hhdet_in_tes!K50=0,"",RES_hhdet_in_tes!K50/RES_hhdet_in_fec!K50)</f>
        <v>0.56484158276683116</v>
      </c>
      <c r="L50" s="111">
        <f>IF(RES_hhdet_in_tes!L50=0,"",RES_hhdet_in_tes!L50/RES_hhdet_in_fec!L50)</f>
        <v>0.56960120620005772</v>
      </c>
      <c r="M50" s="111">
        <f>IF(RES_hhdet_in_tes!M50=0,"",RES_hhdet_in_tes!M50/RES_hhdet_in_fec!M50)</f>
        <v>0.57961180946274682</v>
      </c>
      <c r="N50" s="111">
        <f>IF(RES_hhdet_in_tes!N50=0,"",RES_hhdet_in_tes!N50/RES_hhdet_in_fec!N50)</f>
        <v>0.59630191830249668</v>
      </c>
      <c r="O50" s="111">
        <f>IF(RES_hhdet_in_tes!O50=0,"",RES_hhdet_in_tes!O50/RES_hhdet_in_fec!O50)</f>
        <v>0.62086402794057793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0.69630333785312626</v>
      </c>
      <c r="S50" s="111">
        <f>IF(RES_hhdet_in_tes!S50=0,"",RES_hhdet_in_tes!S50/RES_hhdet_in_fec!S50)</f>
        <v>0.71397495095212005</v>
      </c>
      <c r="T50" s="111">
        <f>IF(RES_hhdet_in_tes!T50=0,"",RES_hhdet_in_tes!T50/RES_hhdet_in_fec!T50)</f>
        <v>0.72997943073987326</v>
      </c>
      <c r="U50" s="111">
        <f>IF(RES_hhdet_in_tes!U50=0,"",RES_hhdet_in_tes!U50/RES_hhdet_in_fec!U50)</f>
        <v>0.74331649722967086</v>
      </c>
      <c r="V50" s="111">
        <f>IF(RES_hhdet_in_tes!V50=0,"",RES_hhdet_in_tes!V50/RES_hhdet_in_fec!V50)</f>
        <v>0.75298587043477405</v>
      </c>
      <c r="W50" s="111">
        <f>IF(RES_hhdet_in_tes!W50=0,"",RES_hhdet_in_tes!W50/RES_hhdet_in_fec!W50)</f>
        <v>0.75753422876010468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>
        <f>IF(RES_hhdet_in_tes!D51=0,"",RES_hhdet_in_tes!D51/RES_hhdet_in_fec!D51)</f>
        <v>0.76275302224625874</v>
      </c>
      <c r="E51" s="111">
        <f>IF(RES_hhdet_in_tes!E51=0,"",RES_hhdet_in_tes!E51/RES_hhdet_in_fec!E51)</f>
        <v>0.72360206704011409</v>
      </c>
      <c r="F51" s="111">
        <f>IF(RES_hhdet_in_tes!F51=0,"",RES_hhdet_in_tes!F51/RES_hhdet_in_fec!F51)</f>
        <v>0.7149728496967569</v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0.77589826767558201</v>
      </c>
      <c r="K51" s="111">
        <f>IF(RES_hhdet_in_tes!K51=0,"",RES_hhdet_in_tes!K51/RES_hhdet_in_fec!K51)</f>
        <v>0.78347199552834268</v>
      </c>
      <c r="L51" s="111">
        <f>IF(RES_hhdet_in_tes!L51=0,"",RES_hhdet_in_tes!L51/RES_hhdet_in_fec!L51)</f>
        <v>0.79173475421947004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0.80813455176106708</v>
      </c>
      <c r="O51" s="111">
        <f>IF(RES_hhdet_in_tes!O51=0,"",RES_hhdet_in_tes!O51/RES_hhdet_in_fec!O51)</f>
        <v>0.82416271129210072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0.88240735634024059</v>
      </c>
      <c r="U51" s="111">
        <f>IF(RES_hhdet_in_tes!U51=0,"",RES_hhdet_in_tes!U51/RES_hhdet_in_fec!U51)</f>
        <v>0.8948366225871639</v>
      </c>
      <c r="V51" s="111">
        <f>IF(RES_hhdet_in_tes!V51=0,"",RES_hhdet_in_tes!V51/RES_hhdet_in_fec!V51)</f>
        <v>0.89897790107889097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>
        <f>IF(RES_hhdet_in_tes!D52=0,"",RES_hhdet_in_tes!D52/RES_hhdet_in_fec!D52)</f>
        <v>0.54592380103272586</v>
      </c>
      <c r="E52" s="112">
        <f>IF(RES_hhdet_in_tes!E52=0,"",RES_hhdet_in_tes!E52/RES_hhdet_in_fec!E52)</f>
        <v>0.54790685888591473</v>
      </c>
      <c r="F52" s="112">
        <f>IF(RES_hhdet_in_tes!F52=0,"",RES_hhdet_in_tes!F52/RES_hhdet_in_fec!F52)</f>
        <v>0.54992832446307438</v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0.56083221817608986</v>
      </c>
      <c r="K52" s="112">
        <f>IF(RES_hhdet_in_tes!K52=0,"",RES_hhdet_in_tes!K52/RES_hhdet_in_fec!K52)</f>
        <v>0.56484158276683116</v>
      </c>
      <c r="L52" s="112">
        <f>IF(RES_hhdet_in_tes!L52=0,"",RES_hhdet_in_tes!L52/RES_hhdet_in_fec!L52)</f>
        <v>0.56960120620005772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0.59630191830249668</v>
      </c>
      <c r="O52" s="112">
        <f>IF(RES_hhdet_in_tes!O52=0,"",RES_hhdet_in_tes!O52/RES_hhdet_in_fec!O52)</f>
        <v>0.62086402794057793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0.72997943073987326</v>
      </c>
      <c r="U52" s="112">
        <f>IF(RES_hhdet_in_tes!U52=0,"",RES_hhdet_in_tes!U52/RES_hhdet_in_fec!U52)</f>
        <v>0.74331649722967086</v>
      </c>
      <c r="V52" s="112">
        <f>IF(RES_hhdet_in_tes!V52=0,"",RES_hhdet_in_tes!V52/RES_hhdet_in_fec!V52)</f>
        <v>0.75298587043477405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0.67736868248957582</v>
      </c>
      <c r="D54" s="112">
        <f>IF(RES_hhdet_in_tes!D54=0,"",RES_hhdet_in_tes!D54/RES_hhdet_in_fec!D54)</f>
        <v>0.67857510656200326</v>
      </c>
      <c r="E54" s="112">
        <f>IF(RES_hhdet_in_tes!E54=0,"",RES_hhdet_in_tes!E54/RES_hhdet_in_fec!E54)</f>
        <v>0.67987432170713646</v>
      </c>
      <c r="F54" s="112">
        <f>IF(RES_hhdet_in_tes!F54=0,"",RES_hhdet_in_tes!F54/RES_hhdet_in_fec!F54)</f>
        <v>0.68118601700047188</v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0.68405974142491477</v>
      </c>
      <c r="I54" s="112" t="str">
        <f>IF(RES_hhdet_in_tes!I54=0,"",RES_hhdet_in_tes!I54/RES_hhdet_in_fec!I54)</f>
        <v/>
      </c>
      <c r="J54" s="112">
        <f>IF(RES_hhdet_in_tes!J54=0,"",RES_hhdet_in_tes!J54/RES_hhdet_in_fec!J54)</f>
        <v>0.68737966171800602</v>
      </c>
      <c r="K54" s="112">
        <f>IF(RES_hhdet_in_tes!K54=0,"",RES_hhdet_in_tes!K54/RES_hhdet_in_fec!K54)</f>
        <v>0.68936871185198545</v>
      </c>
      <c r="L54" s="112">
        <f>IF(RES_hhdet_in_tes!L54=0,"",RES_hhdet_in_tes!L54/RES_hhdet_in_fec!L54)</f>
        <v>0.69162369430192905</v>
      </c>
      <c r="M54" s="112">
        <f>IF(RES_hhdet_in_tes!M54=0,"",RES_hhdet_in_tes!M54/RES_hhdet_in_fec!M54)</f>
        <v>0.6957071130058553</v>
      </c>
      <c r="N54" s="112">
        <f>IF(RES_hhdet_in_tes!N54=0,"",RES_hhdet_in_tes!N54/RES_hhdet_in_fec!N54)</f>
        <v>0.70230550871873576</v>
      </c>
      <c r="O54" s="112">
        <f>IF(RES_hhdet_in_tes!O54=0,"",RES_hhdet_in_tes!O54/RES_hhdet_in_fec!O54)</f>
        <v>0.71229928986760793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>
        <f>IF(RES_hhdet_in_tes!R54=0,"",RES_hhdet_in_tes!R54/RES_hhdet_in_fec!R54)</f>
        <v>0.74720139967847043</v>
      </c>
      <c r="S54" s="112">
        <f>IF(RES_hhdet_in_tes!S54=0,"",RES_hhdet_in_tes!S54/RES_hhdet_in_fec!S54)</f>
        <v>0.75625598870665378</v>
      </c>
      <c r="T54" s="112">
        <f>IF(RES_hhdet_in_tes!T54=0,"",RES_hhdet_in_tes!T54/RES_hhdet_in_fec!T54)</f>
        <v>0.76503056655086454</v>
      </c>
      <c r="U54" s="112">
        <f>IF(RES_hhdet_in_tes!U54=0,"",RES_hhdet_in_tes!U54/RES_hhdet_in_fec!U54)</f>
        <v>0.77327315655338835</v>
      </c>
      <c r="V54" s="112">
        <f>IF(RES_hhdet_in_tes!V54=0,"",RES_hhdet_in_tes!V54/RES_hhdet_in_fec!V54)</f>
        <v>0.78059717607042056</v>
      </c>
      <c r="W54" s="112">
        <f>IF(RES_hhdet_in_tes!W54=0,"",RES_hhdet_in_tes!W54/RES_hhdet_in_fec!W54)</f>
        <v>0.7863625953344584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0.86342067829977354</v>
      </c>
      <c r="D55" s="113">
        <f>IF(RES_hhdet_in_tes!D55=0,"",RES_hhdet_in_tes!D55/RES_hhdet_in_fec!D55)</f>
        <v>0.84983779803382442</v>
      </c>
      <c r="E55" s="113">
        <f>IF(RES_hhdet_in_tes!E55=0,"",RES_hhdet_in_tes!E55/RES_hhdet_in_fec!E55)</f>
        <v>0.82112642930516377</v>
      </c>
      <c r="F55" s="113">
        <f>IF(RES_hhdet_in_tes!F55=0,"",RES_hhdet_in_tes!F55/RES_hhdet_in_fec!F55)</f>
        <v>0.81439378252501127</v>
      </c>
      <c r="G55" s="113" t="str">
        <f>IF(RES_hhdet_in_tes!G55=0,"",RES_hhdet_in_tes!G55/RES_hhdet_in_fec!G55)</f>
        <v/>
      </c>
      <c r="H55" s="113">
        <f>IF(RES_hhdet_in_tes!H55=0,"",RES_hhdet_in_tes!H55/RES_hhdet_in_fec!H55)</f>
        <v>0.83161495348227354</v>
      </c>
      <c r="I55" s="113" t="str">
        <f>IF(RES_hhdet_in_tes!I55=0,"",RES_hhdet_in_tes!I55/RES_hhdet_in_fec!I55)</f>
        <v/>
      </c>
      <c r="J55" s="113">
        <f>IF(RES_hhdet_in_tes!J55=0,"",RES_hhdet_in_tes!J55/RES_hhdet_in_fec!J55)</f>
        <v>0.85617512301610366</v>
      </c>
      <c r="K55" s="113">
        <f>IF(RES_hhdet_in_tes!K55=0,"",RES_hhdet_in_tes!K55/RES_hhdet_in_fec!K55)</f>
        <v>0.86086420042178236</v>
      </c>
      <c r="L55" s="113">
        <f>IF(RES_hhdet_in_tes!L55=0,"",RES_hhdet_in_tes!L55/RES_hhdet_in_fec!L55)</f>
        <v>0.86604740941150893</v>
      </c>
      <c r="M55" s="113">
        <f>IF(RES_hhdet_in_tes!M55=0,"",RES_hhdet_in_tes!M55/RES_hhdet_in_fec!M55)</f>
        <v>0.86525479137638206</v>
      </c>
      <c r="N55" s="113">
        <f>IF(RES_hhdet_in_tes!N55=0,"",RES_hhdet_in_tes!N55/RES_hhdet_in_fec!N55)</f>
        <v>0.87064531402562151</v>
      </c>
      <c r="O55" s="113">
        <f>IF(RES_hhdet_in_tes!O55=0,"",RES_hhdet_in_tes!O55/RES_hhdet_in_fec!O55)</f>
        <v>0.87627092927706307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>
        <f>IF(RES_hhdet_in_tes!R55=0,"",RES_hhdet_in_tes!R55/RES_hhdet_in_fec!R55)</f>
        <v>0.89289412744261898</v>
      </c>
      <c r="S55" s="113">
        <f>IF(RES_hhdet_in_tes!S55=0,"",RES_hhdet_in_tes!S55/RES_hhdet_in_fec!S55)</f>
        <v>0.89699188939907082</v>
      </c>
      <c r="T55" s="113">
        <f>IF(RES_hhdet_in_tes!T55=0,"",RES_hhdet_in_tes!T55/RES_hhdet_in_fec!T55)</f>
        <v>0.90028329308949606</v>
      </c>
      <c r="U55" s="113">
        <f>IF(RES_hhdet_in_tes!U55=0,"",RES_hhdet_in_tes!U55/RES_hhdet_in_fec!U55)</f>
        <v>0.90930350182936515</v>
      </c>
      <c r="V55" s="113">
        <f>IF(RES_hhdet_in_tes!V55=0,"",RES_hhdet_in_tes!V55/RES_hhdet_in_fec!V55)</f>
        <v>0.91241510167109352</v>
      </c>
      <c r="W55" s="113">
        <f>IF(RES_hhdet_in_tes!W55=0,"",RES_hhdet_in_tes!W55/RES_hhdet_in_fec!W55)</f>
        <v>0.91134057305860261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0.67736868248957582</v>
      </c>
      <c r="D56" s="111">
        <f>IF(RES_hhdet_in_tes!D56=0,"",RES_hhdet_in_tes!D56/RES_hhdet_in_fec!D56)</f>
        <v>0.67857510656200326</v>
      </c>
      <c r="E56" s="111">
        <f>IF(RES_hhdet_in_tes!E56=0,"",RES_hhdet_in_tes!E56/RES_hhdet_in_fec!E56)</f>
        <v>0.67987432170713646</v>
      </c>
      <c r="F56" s="111">
        <f>IF(RES_hhdet_in_tes!F56=0,"",RES_hhdet_in_tes!F56/RES_hhdet_in_fec!F56)</f>
        <v>0.68118601700047188</v>
      </c>
      <c r="G56" s="111" t="str">
        <f>IF(RES_hhdet_in_tes!G56=0,"",RES_hhdet_in_tes!G56/RES_hhdet_in_fec!G56)</f>
        <v/>
      </c>
      <c r="H56" s="111">
        <f>IF(RES_hhdet_in_tes!H56=0,"",RES_hhdet_in_tes!H56/RES_hhdet_in_fec!H56)</f>
        <v>0.68405974142491477</v>
      </c>
      <c r="I56" s="111" t="str">
        <f>IF(RES_hhdet_in_tes!I56=0,"",RES_hhdet_in_tes!I56/RES_hhdet_in_fec!I56)</f>
        <v/>
      </c>
      <c r="J56" s="111">
        <f>IF(RES_hhdet_in_tes!J56=0,"",RES_hhdet_in_tes!J56/RES_hhdet_in_fec!J56)</f>
        <v>0.68737966171800602</v>
      </c>
      <c r="K56" s="111">
        <f>IF(RES_hhdet_in_tes!K56=0,"",RES_hhdet_in_tes!K56/RES_hhdet_in_fec!K56)</f>
        <v>0.68936871185198545</v>
      </c>
      <c r="L56" s="111">
        <f>IF(RES_hhdet_in_tes!L56=0,"",RES_hhdet_in_tes!L56/RES_hhdet_in_fec!L56)</f>
        <v>0.69162369430192905</v>
      </c>
      <c r="M56" s="111">
        <f>IF(RES_hhdet_in_tes!M56=0,"",RES_hhdet_in_tes!M56/RES_hhdet_in_fec!M56)</f>
        <v>0.69570711300585519</v>
      </c>
      <c r="N56" s="111">
        <f>IF(RES_hhdet_in_tes!N56=0,"",RES_hhdet_in_tes!N56/RES_hhdet_in_fec!N56)</f>
        <v>0.70230550871873587</v>
      </c>
      <c r="O56" s="111">
        <f>IF(RES_hhdet_in_tes!O56=0,"",RES_hhdet_in_tes!O56/RES_hhdet_in_fec!O56)</f>
        <v>0.71229928986760793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>
        <f>IF(RES_hhdet_in_tes!R56=0,"",RES_hhdet_in_tes!R56/RES_hhdet_in_fec!R56)</f>
        <v>0.74720139967847043</v>
      </c>
      <c r="S56" s="111">
        <f>IF(RES_hhdet_in_tes!S56=0,"",RES_hhdet_in_tes!S56/RES_hhdet_in_fec!S56)</f>
        <v>0.75625598870665378</v>
      </c>
      <c r="T56" s="111">
        <f>IF(RES_hhdet_in_tes!T56=0,"",RES_hhdet_in_tes!T56/RES_hhdet_in_fec!T56)</f>
        <v>0.76503056655086454</v>
      </c>
      <c r="U56" s="111">
        <f>IF(RES_hhdet_in_tes!U56=0,"",RES_hhdet_in_tes!U56/RES_hhdet_in_fec!U56)</f>
        <v>0.77327315655338835</v>
      </c>
      <c r="V56" s="111">
        <f>IF(RES_hhdet_in_tes!V56=0,"",RES_hhdet_in_tes!V56/RES_hhdet_in_fec!V56)</f>
        <v>0.78059717607042056</v>
      </c>
      <c r="W56" s="111">
        <f>IF(RES_hhdet_in_tes!W56=0,"",RES_hhdet_in_tes!W56/RES_hhdet_in_fec!W56)</f>
        <v>0.7863625953344584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 t="str">
        <f>IF(RES_hhdet_in_tes!G57=0,"",RES_hhdet_in_tes!G57/RES_hhdet_in_fec!G57)</f>
        <v/>
      </c>
      <c r="H57" s="111">
        <f>IF(RES_hhdet_in_tes!H57=0,"",RES_hhdet_in_tes!H57/RES_hhdet_in_fec!H57)</f>
        <v>1</v>
      </c>
      <c r="I57" s="111" t="str">
        <f>IF(RES_hhdet_in_tes!I57=0,"",RES_hhdet_in_tes!I57/RES_hhdet_in_fec!I57)</f>
        <v/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0.70361853814110453</v>
      </c>
      <c r="D58" s="124">
        <f>IF(RES_hhdet_in_tes!D58=0,"",RES_hhdet_in_tes!D58/RES_hhdet_in_fec!D58)</f>
        <v>0.69355421999008671</v>
      </c>
      <c r="E58" s="124">
        <f>IF(RES_hhdet_in_tes!E58=0,"",RES_hhdet_in_tes!E58/RES_hhdet_in_fec!E58)</f>
        <v>0.72581061730883512</v>
      </c>
      <c r="F58" s="124">
        <f>IF(RES_hhdet_in_tes!F58=0,"",RES_hhdet_in_tes!F58/RES_hhdet_in_fec!F58)</f>
        <v>0.72444739988084783</v>
      </c>
      <c r="G58" s="124" t="str">
        <f>IF(RES_hhdet_in_tes!G58=0,"",RES_hhdet_in_tes!G58/RES_hhdet_in_fec!G58)</f>
        <v/>
      </c>
      <c r="H58" s="124">
        <f>IF(RES_hhdet_in_tes!H58=0,"",RES_hhdet_in_tes!H58/RES_hhdet_in_fec!H58)</f>
        <v>0.71434171571130201</v>
      </c>
      <c r="I58" s="124" t="str">
        <f>IF(RES_hhdet_in_tes!I58=0,"",RES_hhdet_in_tes!I58/RES_hhdet_in_fec!I58)</f>
        <v/>
      </c>
      <c r="J58" s="124">
        <f>IF(RES_hhdet_in_tes!J58=0,"",RES_hhdet_in_tes!J58/RES_hhdet_in_fec!J58)</f>
        <v>0.71487027211240028</v>
      </c>
      <c r="K58" s="124">
        <f>IF(RES_hhdet_in_tes!K58=0,"",RES_hhdet_in_tes!K58/RES_hhdet_in_fec!K58)</f>
        <v>0.68064248245388825</v>
      </c>
      <c r="L58" s="124">
        <f>IF(RES_hhdet_in_tes!L58=0,"",RES_hhdet_in_tes!L58/RES_hhdet_in_fec!L58)</f>
        <v>0.70511287970356185</v>
      </c>
      <c r="M58" s="124">
        <f>IF(RES_hhdet_in_tes!M58=0,"",RES_hhdet_in_tes!M58/RES_hhdet_in_fec!M58)</f>
        <v>0.71538791568963944</v>
      </c>
      <c r="N58" s="124">
        <f>IF(RES_hhdet_in_tes!N58=0,"",RES_hhdet_in_tes!N58/RES_hhdet_in_fec!N58)</f>
        <v>0.73199531576281507</v>
      </c>
      <c r="O58" s="124">
        <f>IF(RES_hhdet_in_tes!O58=0,"",RES_hhdet_in_tes!O58/RES_hhdet_in_fec!O58)</f>
        <v>0.73251933072086128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0.74326853090321365</v>
      </c>
      <c r="S58" s="124">
        <f>IF(RES_hhdet_in_tes!S58=0,"",RES_hhdet_in_tes!S58/RES_hhdet_in_fec!S58)</f>
        <v>0.74392151061443546</v>
      </c>
      <c r="T58" s="124">
        <f>IF(RES_hhdet_in_tes!T58=0,"",RES_hhdet_in_tes!T58/RES_hhdet_in_fec!T58)</f>
        <v>0.76794480683180921</v>
      </c>
      <c r="U58" s="124">
        <f>IF(RES_hhdet_in_tes!U58=0,"",RES_hhdet_in_tes!U58/RES_hhdet_in_fec!U58)</f>
        <v>0.78988883733279203</v>
      </c>
      <c r="V58" s="124">
        <f>IF(RES_hhdet_in_tes!V58=0,"",RES_hhdet_in_tes!V58/RES_hhdet_in_fec!V58)</f>
        <v>0.78688803793062556</v>
      </c>
      <c r="W58" s="124">
        <f>IF(RES_hhdet_in_tes!W58=0,"",RES_hhdet_in_tes!W58/RES_hhdet_in_fec!W58)</f>
        <v>0.79916133259677735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0.61962205854681329</v>
      </c>
      <c r="D59" s="111">
        <f>IF(RES_hhdet_in_tes!D59=0,"",RES_hhdet_in_tes!D59/RES_hhdet_in_fec!D59)</f>
        <v>0.61991714314401603</v>
      </c>
      <c r="E59" s="111">
        <f>IF(RES_hhdet_in_tes!E59=0,"",RES_hhdet_in_tes!E59/RES_hhdet_in_fec!E59)</f>
        <v>0.62020806614911383</v>
      </c>
      <c r="F59" s="111">
        <f>IF(RES_hhdet_in_tes!F59=0,"",RES_hhdet_in_tes!F59/RES_hhdet_in_fec!F59)</f>
        <v>0.62049842166437907</v>
      </c>
      <c r="G59" s="111" t="str">
        <f>IF(RES_hhdet_in_tes!G59=0,"",RES_hhdet_in_tes!G59/RES_hhdet_in_fec!G59)</f>
        <v/>
      </c>
      <c r="H59" s="111">
        <f>IF(RES_hhdet_in_tes!H59=0,"",RES_hhdet_in_tes!H59/RES_hhdet_in_fec!H59)</f>
        <v>0.62106803455592585</v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0.6216182061587161</v>
      </c>
      <c r="K59" s="111">
        <f>IF(RES_hhdet_in_tes!K59=0,"",RES_hhdet_in_tes!K59/RES_hhdet_in_fec!K59)</f>
        <v>0.62187918965289934</v>
      </c>
      <c r="L59" s="111">
        <f>IF(RES_hhdet_in_tes!L59=0,"",RES_hhdet_in_tes!L59/RES_hhdet_in_fec!L59)</f>
        <v>0.62212908776578901</v>
      </c>
      <c r="M59" s="111">
        <f>IF(RES_hhdet_in_tes!M59=0,"",RES_hhdet_in_tes!M59/RES_hhdet_in_fec!M59)</f>
        <v>0.62226356603637056</v>
      </c>
      <c r="N59" s="111">
        <f>IF(RES_hhdet_in_tes!N59=0,"",RES_hhdet_in_tes!N59/RES_hhdet_in_fec!N59)</f>
        <v>0.62226356603637056</v>
      </c>
      <c r="O59" s="111">
        <f>IF(RES_hhdet_in_tes!O59=0,"",RES_hhdet_in_tes!O59/RES_hhdet_in_fec!O59)</f>
        <v>0.62226356603637056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0.62311315920174193</v>
      </c>
      <c r="S59" s="111">
        <f>IF(RES_hhdet_in_tes!S59=0,"",RES_hhdet_in_tes!S59/RES_hhdet_in_fec!S59)</f>
        <v>0.62450243652308868</v>
      </c>
      <c r="T59" s="111">
        <f>IF(RES_hhdet_in_tes!T59=0,"",RES_hhdet_in_tes!T59/RES_hhdet_in_fec!T59)</f>
        <v>0.62612326006465868</v>
      </c>
      <c r="U59" s="111">
        <f>IF(RES_hhdet_in_tes!U59=0,"",RES_hhdet_in_tes!U59/RES_hhdet_in_fec!U59)</f>
        <v>0.62780197016128503</v>
      </c>
      <c r="V59" s="111">
        <f>IF(RES_hhdet_in_tes!V59=0,"",RES_hhdet_in_tes!V59/RES_hhdet_in_fec!V59)</f>
        <v>0.62936490714779936</v>
      </c>
      <c r="W59" s="111">
        <f>IF(RES_hhdet_in_tes!W59=0,"",RES_hhdet_in_tes!W59/RES_hhdet_in_fec!W59)</f>
        <v>0.63081207102420056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0.77041533016527153</v>
      </c>
      <c r="D60" s="45">
        <f>IF(RES_hhdet_in_tes!D60=0,"",RES_hhdet_in_tes!D60/RES_hhdet_in_fec!D60)</f>
        <v>0.77186626770377487</v>
      </c>
      <c r="E60" s="45">
        <f>IF(RES_hhdet_in_tes!E60=0,"",RES_hhdet_in_tes!E60/RES_hhdet_in_fec!E60)</f>
        <v>0.77337085739564515</v>
      </c>
      <c r="F60" s="45">
        <f>IF(RES_hhdet_in_tes!F60=0,"",RES_hhdet_in_tes!F60/RES_hhdet_in_fec!F60)</f>
        <v>0.77488276329024741</v>
      </c>
      <c r="G60" s="45" t="str">
        <f>IF(RES_hhdet_in_tes!G60=0,"",RES_hhdet_in_tes!G60/RES_hhdet_in_fec!G60)</f>
        <v/>
      </c>
      <c r="H60" s="45">
        <f>IF(RES_hhdet_in_tes!H60=0,"",RES_hhdet_in_tes!H60/RES_hhdet_in_fec!H60)</f>
        <v>0.77804965470856036</v>
      </c>
      <c r="I60" s="45" t="str">
        <f>IF(RES_hhdet_in_tes!I60=0,"",RES_hhdet_in_tes!I60/RES_hhdet_in_fec!I60)</f>
        <v/>
      </c>
      <c r="J60" s="45">
        <f>IF(RES_hhdet_in_tes!J60=0,"",RES_hhdet_in_tes!J60/RES_hhdet_in_fec!J60)</f>
        <v>0.78146718746311117</v>
      </c>
      <c r="K60" s="45">
        <f>IF(RES_hhdet_in_tes!K60=0,"",RES_hhdet_in_tes!K60/RES_hhdet_in_fec!K60)</f>
        <v>0.78335776386172173</v>
      </c>
      <c r="L60" s="45">
        <f>IF(RES_hhdet_in_tes!L60=0,"",RES_hhdet_in_tes!L60/RES_hhdet_in_fec!L60)</f>
        <v>0.78539125541451205</v>
      </c>
      <c r="M60" s="45">
        <f>IF(RES_hhdet_in_tes!M60=0,"",RES_hhdet_in_tes!M60/RES_hhdet_in_fec!M60)</f>
        <v>0.78815788629285888</v>
      </c>
      <c r="N60" s="45">
        <f>IF(RES_hhdet_in_tes!N60=0,"",RES_hhdet_in_tes!N60/RES_hhdet_in_fec!N60)</f>
        <v>0.791825016741596</v>
      </c>
      <c r="O60" s="45">
        <f>IF(RES_hhdet_in_tes!O60=0,"",RES_hhdet_in_tes!O60/RES_hhdet_in_fec!O60)</f>
        <v>0.79679957971059745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0.82305639385802698</v>
      </c>
      <c r="S60" s="45">
        <f>IF(RES_hhdet_in_tes!S60=0,"",RES_hhdet_in_tes!S60/RES_hhdet_in_fec!S60)</f>
        <v>0.83727090078173405</v>
      </c>
      <c r="T60" s="45">
        <f>IF(RES_hhdet_in_tes!T60=0,"",RES_hhdet_in_tes!T60/RES_hhdet_in_fec!T60)</f>
        <v>0.85255380107393108</v>
      </c>
      <c r="U60" s="45">
        <f>IF(RES_hhdet_in_tes!U60=0,"",RES_hhdet_in_tes!U60/RES_hhdet_in_fec!U60)</f>
        <v>0.86714795689555535</v>
      </c>
      <c r="V60" s="45">
        <f>IF(RES_hhdet_in_tes!V60=0,"",RES_hhdet_in_tes!V60/RES_hhdet_in_fec!V60)</f>
        <v>0.87929623040752558</v>
      </c>
      <c r="W60" s="45">
        <f>IF(RES_hhdet_in_tes!W60=0,"",RES_hhdet_in_tes!W60/RES_hhdet_in_fec!W60)</f>
        <v>0.88838139575768915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0.6178958232105527</v>
      </c>
      <c r="D62" s="119">
        <f>IF(RES_hhdet_in_tes!D62=0,"",RES_hhdet_in_tes!D62/RES_hhdet_in_fec!D62)</f>
        <v>0.62564917302673695</v>
      </c>
      <c r="E62" s="119">
        <f>IF(RES_hhdet_in_tes!E62=0,"",RES_hhdet_in_tes!E62/RES_hhdet_in_fec!E62)</f>
        <v>0.63605988899722854</v>
      </c>
      <c r="F62" s="119">
        <f>IF(RES_hhdet_in_tes!F62=0,"",RES_hhdet_in_tes!F62/RES_hhdet_in_fec!F62)</f>
        <v>0.640670815718556</v>
      </c>
      <c r="G62" s="119">
        <f>IF(RES_hhdet_in_tes!G62=0,"",RES_hhdet_in_tes!G62/RES_hhdet_in_fec!G62)</f>
        <v>0.65109293788799594</v>
      </c>
      <c r="H62" s="119">
        <f>IF(RES_hhdet_in_tes!H62=0,"",RES_hhdet_in_tes!H62/RES_hhdet_in_fec!H62)</f>
        <v>0.65785586690905951</v>
      </c>
      <c r="I62" s="119">
        <f>IF(RES_hhdet_in_tes!I62=0,"",RES_hhdet_in_tes!I62/RES_hhdet_in_fec!I62)</f>
        <v>0.67338578248899439</v>
      </c>
      <c r="J62" s="119">
        <f>IF(RES_hhdet_in_tes!J62=0,"",RES_hhdet_in_tes!J62/RES_hhdet_in_fec!J62)</f>
        <v>0.67917929178667913</v>
      </c>
      <c r="K62" s="119">
        <f>IF(RES_hhdet_in_tes!K62=0,"",RES_hhdet_in_tes!K62/RES_hhdet_in_fec!K62)</f>
        <v>0.68321251739685473</v>
      </c>
      <c r="L62" s="119">
        <f>IF(RES_hhdet_in_tes!L62=0,"",RES_hhdet_in_tes!L62/RES_hhdet_in_fec!L62)</f>
        <v>0.69492279151466052</v>
      </c>
      <c r="M62" s="119">
        <f>IF(RES_hhdet_in_tes!M62=0,"",RES_hhdet_in_tes!M62/RES_hhdet_in_fec!M62)</f>
        <v>0.71109573912995394</v>
      </c>
      <c r="N62" s="119">
        <f>IF(RES_hhdet_in_tes!N62=0,"",RES_hhdet_in_tes!N62/RES_hhdet_in_fec!N62)</f>
        <v>0.72808774468375836</v>
      </c>
      <c r="O62" s="119">
        <f>IF(RES_hhdet_in_tes!O62=0,"",RES_hhdet_in_tes!O62/RES_hhdet_in_fec!O62)</f>
        <v>0.74459238686730678</v>
      </c>
      <c r="P62" s="119">
        <f>IF(RES_hhdet_in_tes!P62=0,"",RES_hhdet_in_tes!P62/RES_hhdet_in_fec!P62)</f>
        <v>0.75465063546268185</v>
      </c>
      <c r="Q62" s="119">
        <f>IF(RES_hhdet_in_tes!Q62=0,"",RES_hhdet_in_tes!Q62/RES_hhdet_in_fec!Q62)</f>
        <v>0.78146664881580019</v>
      </c>
      <c r="R62" s="119">
        <f>IF(RES_hhdet_in_tes!R62=0,"",RES_hhdet_in_tes!R62/RES_hhdet_in_fec!R62)</f>
        <v>0.79134307927482506</v>
      </c>
      <c r="S62" s="119">
        <f>IF(RES_hhdet_in_tes!S62=0,"",RES_hhdet_in_tes!S62/RES_hhdet_in_fec!S62)</f>
        <v>0.8122153526672049</v>
      </c>
      <c r="T62" s="119">
        <f>IF(RES_hhdet_in_tes!T62=0,"",RES_hhdet_in_tes!T62/RES_hhdet_in_fec!T62)</f>
        <v>0.81152080422322681</v>
      </c>
      <c r="U62" s="119">
        <f>IF(RES_hhdet_in_tes!U62=0,"",RES_hhdet_in_tes!U62/RES_hhdet_in_fec!U62)</f>
        <v>0.81697903078079648</v>
      </c>
      <c r="V62" s="119">
        <f>IF(RES_hhdet_in_tes!V62=0,"",RES_hhdet_in_tes!V62/RES_hhdet_in_fec!V62)</f>
        <v>0.80921727409880506</v>
      </c>
      <c r="W62" s="119">
        <f>IF(RES_hhdet_in_tes!W62=0,"",RES_hhdet_in_tes!W62/RES_hhdet_in_fec!W62)</f>
        <v>0.83273644150566117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0.61510444813633858</v>
      </c>
      <c r="D63" s="124">
        <f>IF(RES_hhdet_in_tes!D63=0,"",RES_hhdet_in_tes!D63/RES_hhdet_in_fec!D63)</f>
        <v>0.62355008874649731</v>
      </c>
      <c r="E63" s="124">
        <f>IF(RES_hhdet_in_tes!E63=0,"",RES_hhdet_in_tes!E63/RES_hhdet_in_fec!E63)</f>
        <v>0.63203266724119656</v>
      </c>
      <c r="F63" s="124">
        <f>IF(RES_hhdet_in_tes!F63=0,"",RES_hhdet_in_tes!F63/RES_hhdet_in_fec!F63)</f>
        <v>0.64038704373138433</v>
      </c>
      <c r="G63" s="124">
        <f>IF(RES_hhdet_in_tes!G63=0,"",RES_hhdet_in_tes!G63/RES_hhdet_in_fec!G63)</f>
        <v>0.6485908824715465</v>
      </c>
      <c r="H63" s="124">
        <f>IF(RES_hhdet_in_tes!H63=0,"",RES_hhdet_in_tes!H63/RES_hhdet_in_fec!H63)</f>
        <v>0.65693917065899166</v>
      </c>
      <c r="I63" s="124">
        <f>IF(RES_hhdet_in_tes!I63=0,"",RES_hhdet_in_tes!I63/RES_hhdet_in_fec!I63)</f>
        <v>0.6651669391695556</v>
      </c>
      <c r="J63" s="124">
        <f>IF(RES_hhdet_in_tes!J63=0,"",RES_hhdet_in_tes!J63/RES_hhdet_in_fec!J63)</f>
        <v>0.67367620661565897</v>
      </c>
      <c r="K63" s="124">
        <f>IF(RES_hhdet_in_tes!K63=0,"",RES_hhdet_in_tes!K63/RES_hhdet_in_fec!K63)</f>
        <v>0.68233591970558671</v>
      </c>
      <c r="L63" s="124">
        <f>IF(RES_hhdet_in_tes!L63=0,"",RES_hhdet_in_tes!L63/RES_hhdet_in_fec!L63)</f>
        <v>0.69120661107516479</v>
      </c>
      <c r="M63" s="124">
        <f>IF(RES_hhdet_in_tes!M63=0,"",RES_hhdet_in_tes!M63/RES_hhdet_in_fec!M63)</f>
        <v>0.70257220190345737</v>
      </c>
      <c r="N63" s="124">
        <f>IF(RES_hhdet_in_tes!N63=0,"",RES_hhdet_in_tes!N63/RES_hhdet_in_fec!N63)</f>
        <v>0.71717344909925507</v>
      </c>
      <c r="O63" s="124">
        <f>IF(RES_hhdet_in_tes!O63=0,"",RES_hhdet_in_tes!O63/RES_hhdet_in_fec!O63)</f>
        <v>0.73546463955939623</v>
      </c>
      <c r="P63" s="124">
        <f>IF(RES_hhdet_in_tes!P63=0,"",RES_hhdet_in_tes!P63/RES_hhdet_in_fec!P63)</f>
        <v>0.75577428606434072</v>
      </c>
      <c r="Q63" s="124">
        <f>IF(RES_hhdet_in_tes!Q63=0,"",RES_hhdet_in_tes!Q63/RES_hhdet_in_fec!Q63)</f>
        <v>0.77304957274474762</v>
      </c>
      <c r="R63" s="124">
        <f>IF(RES_hhdet_in_tes!R63=0,"",RES_hhdet_in_tes!R63/RES_hhdet_in_fec!R63)</f>
        <v>0.78290355881460638</v>
      </c>
      <c r="S63" s="124">
        <f>IF(RES_hhdet_in_tes!S63=0,"",RES_hhdet_in_tes!S63/RES_hhdet_in_fec!S63)</f>
        <v>0.79054994020569624</v>
      </c>
      <c r="T63" s="124">
        <f>IF(RES_hhdet_in_tes!T63=0,"",RES_hhdet_in_tes!T63/RES_hhdet_in_fec!T63)</f>
        <v>0.79668539702719599</v>
      </c>
      <c r="U63" s="124">
        <f>IF(RES_hhdet_in_tes!U63=0,"",RES_hhdet_in_tes!U63/RES_hhdet_in_fec!U63)</f>
        <v>0.80185053818189711</v>
      </c>
      <c r="V63" s="124">
        <f>IF(RES_hhdet_in_tes!V63=0,"",RES_hhdet_in_tes!V63/RES_hhdet_in_fec!V63)</f>
        <v>0.80639617120117268</v>
      </c>
      <c r="W63" s="124">
        <f>IF(RES_hhdet_in_tes!W63=0,"",RES_hhdet_in_tes!W63/RES_hhdet_in_fec!W63)</f>
        <v>0.80965508046098789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0.60943654669260694</v>
      </c>
      <c r="D64" s="111">
        <f>IF(RES_hhdet_in_tes!D64=0,"",RES_hhdet_in_tes!D64/RES_hhdet_in_fec!D64)</f>
        <v>0.61799954979580052</v>
      </c>
      <c r="E64" s="111">
        <f>IF(RES_hhdet_in_tes!E64=0,"",RES_hhdet_in_tes!E64/RES_hhdet_in_fec!E64)</f>
        <v>0.62656632936786683</v>
      </c>
      <c r="F64" s="111">
        <f>IF(RES_hhdet_in_tes!F64=0,"",RES_hhdet_in_tes!F64/RES_hhdet_in_fec!F64)</f>
        <v>0.63502759039837042</v>
      </c>
      <c r="G64" s="111">
        <f>IF(RES_hhdet_in_tes!G64=0,"",RES_hhdet_in_tes!G64/RES_hhdet_in_fec!G64)</f>
        <v>0.64348413627723167</v>
      </c>
      <c r="H64" s="111">
        <f>IF(RES_hhdet_in_tes!H64=0,"",RES_hhdet_in_tes!H64/RES_hhdet_in_fec!H64)</f>
        <v>0.65192467567740631</v>
      </c>
      <c r="I64" s="111">
        <f>IF(RES_hhdet_in_tes!I64=0,"",RES_hhdet_in_tes!I64/RES_hhdet_in_fec!I64)</f>
        <v>0.66037510518625386</v>
      </c>
      <c r="J64" s="111">
        <f>IF(RES_hhdet_in_tes!J64=0,"",RES_hhdet_in_tes!J64/RES_hhdet_in_fec!J64)</f>
        <v>0.66893909300365029</v>
      </c>
      <c r="K64" s="111">
        <f>IF(RES_hhdet_in_tes!K64=0,"",RES_hhdet_in_tes!K64/RES_hhdet_in_fec!K64)</f>
        <v>0.67770610756084693</v>
      </c>
      <c r="L64" s="111">
        <f>IF(RES_hhdet_in_tes!L64=0,"",RES_hhdet_in_tes!L64/RES_hhdet_in_fec!L64)</f>
        <v>0.68670240535098337</v>
      </c>
      <c r="M64" s="111">
        <f>IF(RES_hhdet_in_tes!M64=0,"",RES_hhdet_in_tes!M64/RES_hhdet_in_fec!M64)</f>
        <v>0.69821490383977125</v>
      </c>
      <c r="N64" s="111">
        <f>IF(RES_hhdet_in_tes!N64=0,"",RES_hhdet_in_tes!N64/RES_hhdet_in_fec!N64)</f>
        <v>0.71300076772046128</v>
      </c>
      <c r="O64" s="111">
        <f>IF(RES_hhdet_in_tes!O64=0,"",RES_hhdet_in_tes!O64/RES_hhdet_in_fec!O64)</f>
        <v>0.73150147443383129</v>
      </c>
      <c r="P64" s="111">
        <f>IF(RES_hhdet_in_tes!P64=0,"",RES_hhdet_in_tes!P64/RES_hhdet_in_fec!P64)</f>
        <v>0.75206569014851865</v>
      </c>
      <c r="Q64" s="111">
        <f>IF(RES_hhdet_in_tes!Q64=0,"",RES_hhdet_in_tes!Q64/RES_hhdet_in_fec!Q64)</f>
        <v>0.76953390968712343</v>
      </c>
      <c r="R64" s="111">
        <f>IF(RES_hhdet_in_tes!R64=0,"",RES_hhdet_in_tes!R64/RES_hhdet_in_fec!R64)</f>
        <v>0.77951780010052074</v>
      </c>
      <c r="S64" s="111">
        <f>IF(RES_hhdet_in_tes!S64=0,"",RES_hhdet_in_tes!S64/RES_hhdet_in_fec!S64)</f>
        <v>0.7872752404533534</v>
      </c>
      <c r="T64" s="111">
        <f>IF(RES_hhdet_in_tes!T64=0,"",RES_hhdet_in_tes!T64/RES_hhdet_in_fec!T64)</f>
        <v>0.7935130336094437</v>
      </c>
      <c r="U64" s="111">
        <f>IF(RES_hhdet_in_tes!U64=0,"",RES_hhdet_in_tes!U64/RES_hhdet_in_fec!U64)</f>
        <v>0.79876391038856664</v>
      </c>
      <c r="V64" s="111">
        <f>IF(RES_hhdet_in_tes!V64=0,"",RES_hhdet_in_tes!V64/RES_hhdet_in_fec!V64)</f>
        <v>0.80337566368245295</v>
      </c>
      <c r="W64" s="111">
        <f>IF(RES_hhdet_in_tes!W64=0,"",RES_hhdet_in_tes!W64/RES_hhdet_in_fec!W64)</f>
        <v>0.8066675341755537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2.1620770839936219</v>
      </c>
      <c r="D66" s="124">
        <f>IF(RES_hhdet_in_tes!D66=0,"",RES_hhdet_in_tes!D66/RES_hhdet_in_fec!D66)</f>
        <v>2.2302112669504681</v>
      </c>
      <c r="E66" s="124">
        <f>IF(RES_hhdet_in_tes!E66=0,"",RES_hhdet_in_tes!E66/RES_hhdet_in_fec!E66)</f>
        <v>2.2990648530553783</v>
      </c>
      <c r="F66" s="124">
        <f>IF(RES_hhdet_in_tes!F66=0,"",RES_hhdet_in_tes!F66/RES_hhdet_in_fec!F66)</f>
        <v>2.3679923859340954</v>
      </c>
      <c r="G66" s="124">
        <f>IF(RES_hhdet_in_tes!G66=0,"",RES_hhdet_in_tes!G66/RES_hhdet_in_fec!G66)</f>
        <v>2.437574900950513</v>
      </c>
      <c r="H66" s="124">
        <f>IF(RES_hhdet_in_tes!H66=0,"",RES_hhdet_in_tes!H66/RES_hhdet_in_fec!H66)</f>
        <v>2.5077375107603226</v>
      </c>
      <c r="I66" s="124">
        <f>IF(RES_hhdet_in_tes!I66=0,"",RES_hhdet_in_tes!I66/RES_hhdet_in_fec!I66)</f>
        <v>2.5786194576751935</v>
      </c>
      <c r="J66" s="124">
        <f>IF(RES_hhdet_in_tes!J66=0,"",RES_hhdet_in_tes!J66/RES_hhdet_in_fec!J66)</f>
        <v>2.6507999267266737</v>
      </c>
      <c r="K66" s="124">
        <f>IF(RES_hhdet_in_tes!K66=0,"",RES_hhdet_in_tes!K66/RES_hhdet_in_fec!K66)</f>
        <v>2.7247659090579228</v>
      </c>
      <c r="L66" s="124">
        <f>IF(RES_hhdet_in_tes!L66=0,"",RES_hhdet_in_tes!L66/RES_hhdet_in_fec!L66)</f>
        <v>2.8006378103774465</v>
      </c>
      <c r="M66" s="124">
        <f>IF(RES_hhdet_in_tes!M66=0,"",RES_hhdet_in_tes!M66/RES_hhdet_in_fec!M66)</f>
        <v>2.8912596471842051</v>
      </c>
      <c r="N66" s="124">
        <f>IF(RES_hhdet_in_tes!N66=0,"",RES_hhdet_in_tes!N66/RES_hhdet_in_fec!N66)</f>
        <v>3.00083475286482</v>
      </c>
      <c r="O66" s="124">
        <f>IF(RES_hhdet_in_tes!O66=0,"",RES_hhdet_in_tes!O66/RES_hhdet_in_fec!O66)</f>
        <v>3.1316869310818736</v>
      </c>
      <c r="P66" s="124">
        <f>IF(RES_hhdet_in_tes!P66=0,"",RES_hhdet_in_tes!P66/RES_hhdet_in_fec!P66)</f>
        <v>3.2735933007063545</v>
      </c>
      <c r="Q66" s="124">
        <f>IF(RES_hhdet_in_tes!Q66=0,"",RES_hhdet_in_tes!Q66/RES_hhdet_in_fec!Q66)</f>
        <v>3.3955453055336768</v>
      </c>
      <c r="R66" s="124">
        <f>IF(RES_hhdet_in_tes!R66=0,"",RES_hhdet_in_tes!R66/RES_hhdet_in_fec!R66)</f>
        <v>3.4720528977780263</v>
      </c>
      <c r="S66" s="124">
        <f>IF(RES_hhdet_in_tes!S66=0,"",RES_hhdet_in_tes!S66/RES_hhdet_in_fec!S66)</f>
        <v>3.5329491847274306</v>
      </c>
      <c r="T66" s="124">
        <f>IF(RES_hhdet_in_tes!T66=0,"",RES_hhdet_in_tes!T66/RES_hhdet_in_fec!T66)</f>
        <v>3.5838303506216973</v>
      </c>
      <c r="U66" s="124">
        <f>IF(RES_hhdet_in_tes!U66=0,"",RES_hhdet_in_tes!U66/RES_hhdet_in_fec!U66)</f>
        <v>3.6301511245569675</v>
      </c>
      <c r="V66" s="124">
        <f>IF(RES_hhdet_in_tes!V66=0,"",RES_hhdet_in_tes!V66/RES_hhdet_in_fec!V66)</f>
        <v>3.677380220732025</v>
      </c>
      <c r="W66" s="124">
        <f>IF(RES_hhdet_in_tes!W66=0,"",RES_hhdet_in_tes!W66/RES_hhdet_in_fec!W66)</f>
        <v>3.7236181656100511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2.1620770839936219</v>
      </c>
      <c r="D67" s="111">
        <f>IF(RES_hhdet_in_tes!D67=0,"",RES_hhdet_in_tes!D67/RES_hhdet_in_fec!D67)</f>
        <v>2.2302112669504681</v>
      </c>
      <c r="E67" s="111">
        <f>IF(RES_hhdet_in_tes!E67=0,"",RES_hhdet_in_tes!E67/RES_hhdet_in_fec!E67)</f>
        <v>2.2990648530553783</v>
      </c>
      <c r="F67" s="111">
        <f>IF(RES_hhdet_in_tes!F67=0,"",RES_hhdet_in_tes!F67/RES_hhdet_in_fec!F67)</f>
        <v>2.3679923859340954</v>
      </c>
      <c r="G67" s="111">
        <f>IF(RES_hhdet_in_tes!G67=0,"",RES_hhdet_in_tes!G67/RES_hhdet_in_fec!G67)</f>
        <v>2.437574900950513</v>
      </c>
      <c r="H67" s="111">
        <f>IF(RES_hhdet_in_tes!H67=0,"",RES_hhdet_in_tes!H67/RES_hhdet_in_fec!H67)</f>
        <v>2.5077375107603226</v>
      </c>
      <c r="I67" s="111">
        <f>IF(RES_hhdet_in_tes!I67=0,"",RES_hhdet_in_tes!I67/RES_hhdet_in_fec!I67)</f>
        <v>2.5786194576751935</v>
      </c>
      <c r="J67" s="111">
        <f>IF(RES_hhdet_in_tes!J67=0,"",RES_hhdet_in_tes!J67/RES_hhdet_in_fec!J67)</f>
        <v>2.6507999267266737</v>
      </c>
      <c r="K67" s="111">
        <f>IF(RES_hhdet_in_tes!K67=0,"",RES_hhdet_in_tes!K67/RES_hhdet_in_fec!K67)</f>
        <v>2.7247659090579228</v>
      </c>
      <c r="L67" s="111">
        <f>IF(RES_hhdet_in_tes!L67=0,"",RES_hhdet_in_tes!L67/RES_hhdet_in_fec!L67)</f>
        <v>2.8006378103774465</v>
      </c>
      <c r="M67" s="111">
        <f>IF(RES_hhdet_in_tes!M67=0,"",RES_hhdet_in_tes!M67/RES_hhdet_in_fec!M67)</f>
        <v>2.8912596471842051</v>
      </c>
      <c r="N67" s="111">
        <f>IF(RES_hhdet_in_tes!N67=0,"",RES_hhdet_in_tes!N67/RES_hhdet_in_fec!N67)</f>
        <v>3.00083475286482</v>
      </c>
      <c r="O67" s="111">
        <f>IF(RES_hhdet_in_tes!O67=0,"",RES_hhdet_in_tes!O67/RES_hhdet_in_fec!O67)</f>
        <v>3.1316869310818736</v>
      </c>
      <c r="P67" s="111">
        <f>IF(RES_hhdet_in_tes!P67=0,"",RES_hhdet_in_tes!P67/RES_hhdet_in_fec!P67)</f>
        <v>3.2735933007063545</v>
      </c>
      <c r="Q67" s="111">
        <f>IF(RES_hhdet_in_tes!Q67=0,"",RES_hhdet_in_tes!Q67/RES_hhdet_in_fec!Q67)</f>
        <v>3.3955453055336768</v>
      </c>
      <c r="R67" s="111">
        <f>IF(RES_hhdet_in_tes!R67=0,"",RES_hhdet_in_tes!R67/RES_hhdet_in_fec!R67)</f>
        <v>3.4720528977780263</v>
      </c>
      <c r="S67" s="111">
        <f>IF(RES_hhdet_in_tes!S67=0,"",RES_hhdet_in_tes!S67/RES_hhdet_in_fec!S67)</f>
        <v>3.5329491847274306</v>
      </c>
      <c r="T67" s="111">
        <f>IF(RES_hhdet_in_tes!T67=0,"",RES_hhdet_in_tes!T67/RES_hhdet_in_fec!T67)</f>
        <v>3.5838303506216973</v>
      </c>
      <c r="U67" s="111">
        <f>IF(RES_hhdet_in_tes!U67=0,"",RES_hhdet_in_tes!U67/RES_hhdet_in_fec!U67)</f>
        <v>3.6301511245569675</v>
      </c>
      <c r="V67" s="111">
        <f>IF(RES_hhdet_in_tes!V67=0,"",RES_hhdet_in_tes!V67/RES_hhdet_in_fec!V67)</f>
        <v>3.677380220732025</v>
      </c>
      <c r="W67" s="111">
        <f>IF(RES_hhdet_in_tes!W67=0,"",RES_hhdet_in_tes!W67/RES_hhdet_in_fec!W67)</f>
        <v>3.7236181656100511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0.60859865462044105</v>
      </c>
      <c r="D68" s="124">
        <f>IF(RES_hhdet_in_tes!D68=0,"",RES_hhdet_in_tes!D68/RES_hhdet_in_fec!D68)</f>
        <v>0.61236942486992907</v>
      </c>
      <c r="E68" s="124">
        <f>IF(RES_hhdet_in_tes!E68=0,"",RES_hhdet_in_tes!E68/RES_hhdet_in_fec!E68)</f>
        <v>0.61843246368680316</v>
      </c>
      <c r="F68" s="124">
        <f>IF(RES_hhdet_in_tes!F68=0,"",RES_hhdet_in_tes!F68/RES_hhdet_in_fec!F68)</f>
        <v>0.62482566253866367</v>
      </c>
      <c r="G68" s="124">
        <f>IF(RES_hhdet_in_tes!G68=0,"",RES_hhdet_in_tes!G68/RES_hhdet_in_fec!G68)</f>
        <v>0.63281567181573006</v>
      </c>
      <c r="H68" s="124">
        <f>IF(RES_hhdet_in_tes!H68=0,"",RES_hhdet_in_tes!H68/RES_hhdet_in_fec!H68)</f>
        <v>0.63982097636882707</v>
      </c>
      <c r="I68" s="124">
        <f>IF(RES_hhdet_in_tes!I68=0,"",RES_hhdet_in_tes!I68/RES_hhdet_in_fec!I68)</f>
        <v>0.64712590275582604</v>
      </c>
      <c r="J68" s="124">
        <f>IF(RES_hhdet_in_tes!J68=0,"",RES_hhdet_in_tes!J68/RES_hhdet_in_fec!J68)</f>
        <v>0.65312218566080638</v>
      </c>
      <c r="K68" s="124">
        <f>IF(RES_hhdet_in_tes!K68=0,"",RES_hhdet_in_tes!K68/RES_hhdet_in_fec!K68)</f>
        <v>0.66368258539584923</v>
      </c>
      <c r="L68" s="124">
        <f>IF(RES_hhdet_in_tes!L68=0,"",RES_hhdet_in_tes!L68/RES_hhdet_in_fec!L68)</f>
        <v>0.67032563037726589</v>
      </c>
      <c r="M68" s="124">
        <f>IF(RES_hhdet_in_tes!M68=0,"",RES_hhdet_in_tes!M68/RES_hhdet_in_fec!M68)</f>
        <v>0.68355703331935092</v>
      </c>
      <c r="N68" s="124">
        <f>IF(RES_hhdet_in_tes!N68=0,"",RES_hhdet_in_tes!N68/RES_hhdet_in_fec!N68)</f>
        <v>0.70268550854491507</v>
      </c>
      <c r="O68" s="124">
        <f>IF(RES_hhdet_in_tes!O68=0,"",RES_hhdet_in_tes!O68/RES_hhdet_in_fec!O68)</f>
        <v>0.7279845518838064</v>
      </c>
      <c r="P68" s="124">
        <f>IF(RES_hhdet_in_tes!P68=0,"",RES_hhdet_in_tes!P68/RES_hhdet_in_fec!P68)</f>
        <v>0.75800335507813932</v>
      </c>
      <c r="Q68" s="124">
        <f>IF(RES_hhdet_in_tes!Q68=0,"",RES_hhdet_in_tes!Q68/RES_hhdet_in_fec!Q68)</f>
        <v>0.78010133098957191</v>
      </c>
      <c r="R68" s="124">
        <f>IF(RES_hhdet_in_tes!R68=0,"",RES_hhdet_in_tes!R68/RES_hhdet_in_fec!R68)</f>
        <v>0.79815459356681884</v>
      </c>
      <c r="S68" s="124">
        <f>IF(RES_hhdet_in_tes!S68=0,"",RES_hhdet_in_tes!S68/RES_hhdet_in_fec!S68)</f>
        <v>0.81377726454899046</v>
      </c>
      <c r="T68" s="124">
        <f>IF(RES_hhdet_in_tes!T68=0,"",RES_hhdet_in_tes!T68/RES_hhdet_in_fec!T68)</f>
        <v>0.82625904635470737</v>
      </c>
      <c r="U68" s="124">
        <f>IF(RES_hhdet_in_tes!U68=0,"",RES_hhdet_in_tes!U68/RES_hhdet_in_fec!U68)</f>
        <v>0.83575092562066067</v>
      </c>
      <c r="V68" s="124">
        <f>IF(RES_hhdet_in_tes!V68=0,"",RES_hhdet_in_tes!V68/RES_hhdet_in_fec!V68)</f>
        <v>0.84461598626856327</v>
      </c>
      <c r="W68" s="124">
        <f>IF(RES_hhdet_in_tes!W68=0,"",RES_hhdet_in_tes!W68/RES_hhdet_in_fec!W68)</f>
        <v>0.85063013658572506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0.6019255441199739</v>
      </c>
      <c r="D69" s="111">
        <f>IF(RES_hhdet_in_tes!D69=0,"",RES_hhdet_in_tes!D69/RES_hhdet_in_fec!D69)</f>
        <v>0.60805291178980603</v>
      </c>
      <c r="E69" s="111">
        <f>IF(RES_hhdet_in_tes!E69=0,"",RES_hhdet_in_tes!E69/RES_hhdet_in_fec!E69)</f>
        <v>0.61444520644440148</v>
      </c>
      <c r="F69" s="111">
        <f>IF(RES_hhdet_in_tes!F69=0,"",RES_hhdet_in_tes!F69/RES_hhdet_in_fec!F69)</f>
        <v>0.62088916968068208</v>
      </c>
      <c r="G69" s="111">
        <f>IF(RES_hhdet_in_tes!G69=0,"",RES_hhdet_in_tes!G69/RES_hhdet_in_fec!G69)</f>
        <v>0.62757495100583649</v>
      </c>
      <c r="H69" s="111">
        <f>IF(RES_hhdet_in_tes!H69=0,"",RES_hhdet_in_tes!H69/RES_hhdet_in_fec!H69)</f>
        <v>0.63447680679710583</v>
      </c>
      <c r="I69" s="111">
        <f>IF(RES_hhdet_in_tes!I69=0,"",RES_hhdet_in_tes!I69/RES_hhdet_in_fec!I69)</f>
        <v>0.64163909517189655</v>
      </c>
      <c r="J69" s="111">
        <f>IF(RES_hhdet_in_tes!J69=0,"",RES_hhdet_in_tes!J69/RES_hhdet_in_fec!J69)</f>
        <v>0.6492492568493734</v>
      </c>
      <c r="K69" s="111">
        <f>IF(RES_hhdet_in_tes!K69=0,"",RES_hhdet_in_tes!K69/RES_hhdet_in_fec!K69)</f>
        <v>0.65746358895752854</v>
      </c>
      <c r="L69" s="111">
        <f>IF(RES_hhdet_in_tes!L69=0,"",RES_hhdet_in_tes!L69/RES_hhdet_in_fec!L69)</f>
        <v>0.66631853449945533</v>
      </c>
      <c r="M69" s="111">
        <f>IF(RES_hhdet_in_tes!M69=0,"",RES_hhdet_in_tes!M69/RES_hhdet_in_fec!M69)</f>
        <v>0.67970948566230627</v>
      </c>
      <c r="N69" s="111">
        <f>IF(RES_hhdet_in_tes!N69=0,"",RES_hhdet_in_tes!N69/RES_hhdet_in_fec!N69)</f>
        <v>0.69883548210164936</v>
      </c>
      <c r="O69" s="111">
        <f>IF(RES_hhdet_in_tes!O69=0,"",RES_hhdet_in_tes!O69/RES_hhdet_in_fec!O69)</f>
        <v>0.72458186855328488</v>
      </c>
      <c r="P69" s="111">
        <f>IF(RES_hhdet_in_tes!P69=0,"",RES_hhdet_in_tes!P69/RES_hhdet_in_fec!P69)</f>
        <v>0.75454190054289716</v>
      </c>
      <c r="Q69" s="111">
        <f>IF(RES_hhdet_in_tes!Q69=0,"",RES_hhdet_in_tes!Q69/RES_hhdet_in_fec!Q69)</f>
        <v>0.78116514825501715</v>
      </c>
      <c r="R69" s="111">
        <f>IF(RES_hhdet_in_tes!R69=0,"",RES_hhdet_in_tes!R69/RES_hhdet_in_fec!R69)</f>
        <v>0.79867060698924242</v>
      </c>
      <c r="S69" s="111">
        <f>IF(RES_hhdet_in_tes!S69=0,"",RES_hhdet_in_tes!S69/RES_hhdet_in_fec!S69)</f>
        <v>0.8146432107351177</v>
      </c>
      <c r="T69" s="111">
        <f>IF(RES_hhdet_in_tes!T69=0,"",RES_hhdet_in_tes!T69/RES_hhdet_in_fec!T69)</f>
        <v>0.82866831241195804</v>
      </c>
      <c r="U69" s="111">
        <f>IF(RES_hhdet_in_tes!U69=0,"",RES_hhdet_in_tes!U69/RES_hhdet_in_fec!U69)</f>
        <v>0.84028392285508502</v>
      </c>
      <c r="V69" s="111">
        <f>IF(RES_hhdet_in_tes!V69=0,"",RES_hhdet_in_tes!V69/RES_hhdet_in_fec!V69)</f>
        <v>0.8489830804913987</v>
      </c>
      <c r="W69" s="111">
        <f>IF(RES_hhdet_in_tes!W69=0,"",RES_hhdet_in_tes!W69/RES_hhdet_in_fec!W69)</f>
        <v>0.85347284451894767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0.81977988025554882</v>
      </c>
      <c r="D70" s="111">
        <f>IF(RES_hhdet_in_tes!D70=0,"",RES_hhdet_in_tes!D70/RES_hhdet_in_fec!D70)</f>
        <v>0.80588318164430017</v>
      </c>
      <c r="E70" s="111">
        <f>IF(RES_hhdet_in_tes!E70=0,"",RES_hhdet_in_tes!E70/RES_hhdet_in_fec!E70)</f>
        <v>0.77497734001274532</v>
      </c>
      <c r="F70" s="111">
        <f>IF(RES_hhdet_in_tes!F70=0,"",RES_hhdet_in_tes!F70/RES_hhdet_in_fec!F70)</f>
        <v>0.7707448663400871</v>
      </c>
      <c r="G70" s="111">
        <f>IF(RES_hhdet_in_tes!G70=0,"",RES_hhdet_in_tes!G70/RES_hhdet_in_fec!G70)</f>
        <v>0.7978409131261196</v>
      </c>
      <c r="H70" s="111">
        <f>IF(RES_hhdet_in_tes!H70=0,"",RES_hhdet_in_tes!H70/RES_hhdet_in_fec!H70)</f>
        <v>0.79830694231809629</v>
      </c>
      <c r="I70" s="111">
        <f>IF(RES_hhdet_in_tes!I70=0,"",RES_hhdet_in_tes!I70/RES_hhdet_in_fec!I70)</f>
        <v>0.83151510352872604</v>
      </c>
      <c r="J70" s="111">
        <f>IF(RES_hhdet_in_tes!J70=0,"",RES_hhdet_in_tes!J70/RES_hhdet_in_fec!J70)</f>
        <v>0.83381779536826817</v>
      </c>
      <c r="K70" s="111">
        <f>IF(RES_hhdet_in_tes!K70=0,"",RES_hhdet_in_tes!K70/RES_hhdet_in_fec!K70)</f>
        <v>0.84258236979714363</v>
      </c>
      <c r="L70" s="111">
        <f>IF(RES_hhdet_in_tes!L70=0,"",RES_hhdet_in_tes!L70/RES_hhdet_in_fec!L70)</f>
        <v>0.85184596765888176</v>
      </c>
      <c r="M70" s="111">
        <f>IF(RES_hhdet_in_tes!M70=0,"",RES_hhdet_in_tes!M70/RES_hhdet_in_fec!M70)</f>
        <v>0.85636710679992134</v>
      </c>
      <c r="N70" s="111">
        <f>IF(RES_hhdet_in_tes!N70=0,"",RES_hhdet_in_tes!N70/RES_hhdet_in_fec!N70)</f>
        <v>0.86849030020726525</v>
      </c>
      <c r="O70" s="111">
        <f>IF(RES_hhdet_in_tes!O70=0,"",RES_hhdet_in_tes!O70/RES_hhdet_in_fec!O70)</f>
        <v>0.88248313501134212</v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0.91788819634998331</v>
      </c>
      <c r="S70" s="111">
        <f>IF(RES_hhdet_in_tes!S70=0,"",RES_hhdet_in_tes!S70/RES_hhdet_in_fec!S70)</f>
        <v>0.92497351185188459</v>
      </c>
      <c r="T70" s="111">
        <f>IF(RES_hhdet_in_tes!T70=0,"",RES_hhdet_in_tes!T70/RES_hhdet_in_fec!T70)</f>
        <v>0.93063358981814559</v>
      </c>
      <c r="U70" s="111">
        <f>IF(RES_hhdet_in_tes!U70=0,"",RES_hhdet_in_tes!U70/RES_hhdet_in_fec!U70)</f>
        <v>0.93926691960551312</v>
      </c>
      <c r="V70" s="111">
        <f>IF(RES_hhdet_in_tes!V70=0,"",RES_hhdet_in_tes!V70/RES_hhdet_in_fec!V70)</f>
        <v>0.94273942345038342</v>
      </c>
      <c r="W70" s="111">
        <f>IF(RES_hhdet_in_tes!W70=0,"",RES_hhdet_in_tes!W70/RES_hhdet_in_fec!W70)</f>
        <v>0.94206204397373394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0.6019255441199739</v>
      </c>
      <c r="D71" s="112">
        <f>IF(RES_hhdet_in_tes!D71=0,"",RES_hhdet_in_tes!D71/RES_hhdet_in_fec!D71)</f>
        <v>0.60805291178980603</v>
      </c>
      <c r="E71" s="112">
        <f>IF(RES_hhdet_in_tes!E71=0,"",RES_hhdet_in_tes!E71/RES_hhdet_in_fec!E71)</f>
        <v>0.61444520644440148</v>
      </c>
      <c r="F71" s="112">
        <f>IF(RES_hhdet_in_tes!F71=0,"",RES_hhdet_in_tes!F71/RES_hhdet_in_fec!F71)</f>
        <v>0.62088916968068208</v>
      </c>
      <c r="G71" s="112">
        <f>IF(RES_hhdet_in_tes!G71=0,"",RES_hhdet_in_tes!G71/RES_hhdet_in_fec!G71)</f>
        <v>0.62757495100583649</v>
      </c>
      <c r="H71" s="112">
        <f>IF(RES_hhdet_in_tes!H71=0,"",RES_hhdet_in_tes!H71/RES_hhdet_in_fec!H71)</f>
        <v>0.63447680679710583</v>
      </c>
      <c r="I71" s="112">
        <f>IF(RES_hhdet_in_tes!I71=0,"",RES_hhdet_in_tes!I71/RES_hhdet_in_fec!I71)</f>
        <v>0.64163909517189655</v>
      </c>
      <c r="J71" s="112">
        <f>IF(RES_hhdet_in_tes!J71=0,"",RES_hhdet_in_tes!J71/RES_hhdet_in_fec!J71)</f>
        <v>0.64924925684937329</v>
      </c>
      <c r="K71" s="112">
        <f>IF(RES_hhdet_in_tes!K71=0,"",RES_hhdet_in_tes!K71/RES_hhdet_in_fec!K71)</f>
        <v>0.65746358895752854</v>
      </c>
      <c r="L71" s="112">
        <f>IF(RES_hhdet_in_tes!L71=0,"",RES_hhdet_in_tes!L71/RES_hhdet_in_fec!L71)</f>
        <v>0.66631853449945533</v>
      </c>
      <c r="M71" s="112">
        <f>IF(RES_hhdet_in_tes!M71=0,"",RES_hhdet_in_tes!M71/RES_hhdet_in_fec!M71)</f>
        <v>0.67970948566230627</v>
      </c>
      <c r="N71" s="112">
        <f>IF(RES_hhdet_in_tes!N71=0,"",RES_hhdet_in_tes!N71/RES_hhdet_in_fec!N71)</f>
        <v>0.69883548210164936</v>
      </c>
      <c r="O71" s="112">
        <f>IF(RES_hhdet_in_tes!O71=0,"",RES_hhdet_in_tes!O71/RES_hhdet_in_fec!O71)</f>
        <v>0.72458186855328488</v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0.79867060698924242</v>
      </c>
      <c r="S71" s="112">
        <f>IF(RES_hhdet_in_tes!S71=0,"",RES_hhdet_in_tes!S71/RES_hhdet_in_fec!S71)</f>
        <v>0.81464321073511758</v>
      </c>
      <c r="T71" s="112">
        <f>IF(RES_hhdet_in_tes!T71=0,"",RES_hhdet_in_tes!T71/RES_hhdet_in_fec!T71)</f>
        <v>0.82866831241195804</v>
      </c>
      <c r="U71" s="112">
        <f>IF(RES_hhdet_in_tes!U71=0,"",RES_hhdet_in_tes!U71/RES_hhdet_in_fec!U71)</f>
        <v>0.84028392285508502</v>
      </c>
      <c r="V71" s="112">
        <f>IF(RES_hhdet_in_tes!V71=0,"",RES_hhdet_in_tes!V71/RES_hhdet_in_fec!V71)</f>
        <v>0.8489830804913987</v>
      </c>
      <c r="W71" s="112">
        <f>IF(RES_hhdet_in_tes!W71=0,"",RES_hhdet_in_tes!W71/RES_hhdet_in_fec!W71)</f>
        <v>0.85347284451894778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0.67736868248957582</v>
      </c>
      <c r="D73" s="112">
        <f>IF(RES_hhdet_in_tes!D73=0,"",RES_hhdet_in_tes!D73/RES_hhdet_in_fec!D73)</f>
        <v>0.67857510656200326</v>
      </c>
      <c r="E73" s="112">
        <f>IF(RES_hhdet_in_tes!E73=0,"",RES_hhdet_in_tes!E73/RES_hhdet_in_fec!E73)</f>
        <v>0.67987432170713646</v>
      </c>
      <c r="F73" s="112">
        <f>IF(RES_hhdet_in_tes!F73=0,"",RES_hhdet_in_tes!F73/RES_hhdet_in_fec!F73)</f>
        <v>0.68118601700047199</v>
      </c>
      <c r="G73" s="112">
        <f>IF(RES_hhdet_in_tes!G73=0,"",RES_hhdet_in_tes!G73/RES_hhdet_in_fec!G73)</f>
        <v>0.68258391120028294</v>
      </c>
      <c r="H73" s="112">
        <f>IF(RES_hhdet_in_tes!H73=0,"",RES_hhdet_in_tes!H73/RES_hhdet_in_fec!H73)</f>
        <v>0.68405974142491477</v>
      </c>
      <c r="I73" s="112">
        <f>IF(RES_hhdet_in_tes!I73=0,"",RES_hhdet_in_tes!I73/RES_hhdet_in_fec!I73)</f>
        <v>0.68563270727934145</v>
      </c>
      <c r="J73" s="112">
        <f>IF(RES_hhdet_in_tes!J73=0,"",RES_hhdet_in_tes!J73/RES_hhdet_in_fec!J73)</f>
        <v>0.68737966171800602</v>
      </c>
      <c r="K73" s="112">
        <f>IF(RES_hhdet_in_tes!K73=0,"",RES_hhdet_in_tes!K73/RES_hhdet_in_fec!K73)</f>
        <v>0.68936871185198545</v>
      </c>
      <c r="L73" s="112">
        <f>IF(RES_hhdet_in_tes!L73=0,"",RES_hhdet_in_tes!L73/RES_hhdet_in_fec!L73)</f>
        <v>0.69162369430192905</v>
      </c>
      <c r="M73" s="112">
        <f>IF(RES_hhdet_in_tes!M73=0,"",RES_hhdet_in_tes!M73/RES_hhdet_in_fec!M73)</f>
        <v>0.69570711300585519</v>
      </c>
      <c r="N73" s="112">
        <f>IF(RES_hhdet_in_tes!N73=0,"",RES_hhdet_in_tes!N73/RES_hhdet_in_fec!N73)</f>
        <v>0.70230550871873587</v>
      </c>
      <c r="O73" s="112">
        <f>IF(RES_hhdet_in_tes!O73=0,"",RES_hhdet_in_tes!O73/RES_hhdet_in_fec!O73)</f>
        <v>0.71229928986760793</v>
      </c>
      <c r="P73" s="112">
        <f>IF(RES_hhdet_in_tes!P73=0,"",RES_hhdet_in_tes!P73/RES_hhdet_in_fec!P73)</f>
        <v>0.72529991623720158</v>
      </c>
      <c r="Q73" s="112">
        <f>IF(RES_hhdet_in_tes!Q73=0,"",RES_hhdet_in_tes!Q73/RES_hhdet_in_fec!Q73)</f>
        <v>0.73805665737868942</v>
      </c>
      <c r="R73" s="112">
        <f>IF(RES_hhdet_in_tes!R73=0,"",RES_hhdet_in_tes!R73/RES_hhdet_in_fec!R73)</f>
        <v>0.74720139967847043</v>
      </c>
      <c r="S73" s="112">
        <f>IF(RES_hhdet_in_tes!S73=0,"",RES_hhdet_in_tes!S73/RES_hhdet_in_fec!S73)</f>
        <v>0.75625598870665378</v>
      </c>
      <c r="T73" s="112">
        <f>IF(RES_hhdet_in_tes!T73=0,"",RES_hhdet_in_tes!T73/RES_hhdet_in_fec!T73)</f>
        <v>0.76503056655086454</v>
      </c>
      <c r="U73" s="112">
        <f>IF(RES_hhdet_in_tes!U73=0,"",RES_hhdet_in_tes!U73/RES_hhdet_in_fec!U73)</f>
        <v>0.77327315655338824</v>
      </c>
      <c r="V73" s="112">
        <f>IF(RES_hhdet_in_tes!V73=0,"",RES_hhdet_in_tes!V73/RES_hhdet_in_fec!V73)</f>
        <v>0.78059717607042056</v>
      </c>
      <c r="W73" s="112">
        <f>IF(RES_hhdet_in_tes!W73=0,"",RES_hhdet_in_tes!W73/RES_hhdet_in_fec!W73)</f>
        <v>0.7863625953344584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0.86342067829977365</v>
      </c>
      <c r="D74" s="113">
        <f>IF(RES_hhdet_in_tes!D74=0,"",RES_hhdet_in_tes!D74/RES_hhdet_in_fec!D74)</f>
        <v>0.84983779803382464</v>
      </c>
      <c r="E74" s="113">
        <f>IF(RES_hhdet_in_tes!E74=0,"",RES_hhdet_in_tes!E74/RES_hhdet_in_fec!E74)</f>
        <v>0.82112642930516377</v>
      </c>
      <c r="F74" s="113">
        <f>IF(RES_hhdet_in_tes!F74=0,"",RES_hhdet_in_tes!F74/RES_hhdet_in_fec!F74)</f>
        <v>0.81439378252501116</v>
      </c>
      <c r="G74" s="113">
        <f>IF(RES_hhdet_in_tes!G74=0,"",RES_hhdet_in_tes!G74/RES_hhdet_in_fec!G74)</f>
        <v>0.83438068459451742</v>
      </c>
      <c r="H74" s="113">
        <f>IF(RES_hhdet_in_tes!H74=0,"",RES_hhdet_in_tes!H74/RES_hhdet_in_fec!H74)</f>
        <v>0.83161495348227354</v>
      </c>
      <c r="I74" s="113">
        <f>IF(RES_hhdet_in_tes!I74=0,"",RES_hhdet_in_tes!I74/RES_hhdet_in_fec!I74)</f>
        <v>0.85734433330434712</v>
      </c>
      <c r="J74" s="113">
        <f>IF(RES_hhdet_in_tes!J74=0,"",RES_hhdet_in_tes!J74/RES_hhdet_in_fec!J74)</f>
        <v>0.85617512301610355</v>
      </c>
      <c r="K74" s="113">
        <f>IF(RES_hhdet_in_tes!K74=0,"",RES_hhdet_in_tes!K74/RES_hhdet_in_fec!K74)</f>
        <v>0.86086420042178236</v>
      </c>
      <c r="L74" s="113">
        <f>IF(RES_hhdet_in_tes!L74=0,"",RES_hhdet_in_tes!L74/RES_hhdet_in_fec!L74)</f>
        <v>0.86604740941150915</v>
      </c>
      <c r="M74" s="113">
        <f>IF(RES_hhdet_in_tes!M74=0,"",RES_hhdet_in_tes!M74/RES_hhdet_in_fec!M74)</f>
        <v>0.86525479137638206</v>
      </c>
      <c r="N74" s="113">
        <f>IF(RES_hhdet_in_tes!N74=0,"",RES_hhdet_in_tes!N74/RES_hhdet_in_fec!N74)</f>
        <v>0.8706453140256214</v>
      </c>
      <c r="O74" s="113">
        <f>IF(RES_hhdet_in_tes!O74=0,"",RES_hhdet_in_tes!O74/RES_hhdet_in_fec!O74)</f>
        <v>0.87627092927706329</v>
      </c>
      <c r="P74" s="113">
        <f>IF(RES_hhdet_in_tes!P74=0,"",RES_hhdet_in_tes!P74/RES_hhdet_in_fec!P74)</f>
        <v>0.87817785883510835</v>
      </c>
      <c r="Q74" s="113">
        <f>IF(RES_hhdet_in_tes!Q74=0,"",RES_hhdet_in_tes!Q74/RES_hhdet_in_fec!Q74)</f>
        <v>0.88636993545552101</v>
      </c>
      <c r="R74" s="113">
        <f>IF(RES_hhdet_in_tes!R74=0,"",RES_hhdet_in_tes!R74/RES_hhdet_in_fec!R74)</f>
        <v>0.89289412744261887</v>
      </c>
      <c r="S74" s="113">
        <f>IF(RES_hhdet_in_tes!S74=0,"",RES_hhdet_in_tes!S74/RES_hhdet_in_fec!S74)</f>
        <v>0.89699188939907082</v>
      </c>
      <c r="T74" s="113">
        <f>IF(RES_hhdet_in_tes!T74=0,"",RES_hhdet_in_tes!T74/RES_hhdet_in_fec!T74)</f>
        <v>0.90028329308949617</v>
      </c>
      <c r="U74" s="113">
        <f>IF(RES_hhdet_in_tes!U74=0,"",RES_hhdet_in_tes!U74/RES_hhdet_in_fec!U74)</f>
        <v>0.90930350182936504</v>
      </c>
      <c r="V74" s="113">
        <f>IF(RES_hhdet_in_tes!V74=0,"",RES_hhdet_in_tes!V74/RES_hhdet_in_fec!V74)</f>
        <v>0.91241510167109352</v>
      </c>
      <c r="W74" s="113">
        <f>IF(RES_hhdet_in_tes!W74=0,"",RES_hhdet_in_tes!W74/RES_hhdet_in_fec!W74)</f>
        <v>0.91134057305860261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0.67736868248957582</v>
      </c>
      <c r="D75" s="111">
        <f>IF(RES_hhdet_in_tes!D75=0,"",RES_hhdet_in_tes!D75/RES_hhdet_in_fec!D75)</f>
        <v>0.67857510656200326</v>
      </c>
      <c r="E75" s="111">
        <f>IF(RES_hhdet_in_tes!E75=0,"",RES_hhdet_in_tes!E75/RES_hhdet_in_fec!E75)</f>
        <v>0.67987432170713646</v>
      </c>
      <c r="F75" s="111">
        <f>IF(RES_hhdet_in_tes!F75=0,"",RES_hhdet_in_tes!F75/RES_hhdet_in_fec!F75)</f>
        <v>0.68118601700047188</v>
      </c>
      <c r="G75" s="111">
        <f>IF(RES_hhdet_in_tes!G75=0,"",RES_hhdet_in_tes!G75/RES_hhdet_in_fec!G75)</f>
        <v>0.68258391120028294</v>
      </c>
      <c r="H75" s="111">
        <f>IF(RES_hhdet_in_tes!H75=0,"",RES_hhdet_in_tes!H75/RES_hhdet_in_fec!H75)</f>
        <v>0.68405974142491477</v>
      </c>
      <c r="I75" s="111">
        <f>IF(RES_hhdet_in_tes!I75=0,"",RES_hhdet_in_tes!I75/RES_hhdet_in_fec!I75)</f>
        <v>0.68563270727934145</v>
      </c>
      <c r="J75" s="111">
        <f>IF(RES_hhdet_in_tes!J75=0,"",RES_hhdet_in_tes!J75/RES_hhdet_in_fec!J75)</f>
        <v>0.68737966171800602</v>
      </c>
      <c r="K75" s="111">
        <f>IF(RES_hhdet_in_tes!K75=0,"",RES_hhdet_in_tes!K75/RES_hhdet_in_fec!K75)</f>
        <v>0.68936871185198545</v>
      </c>
      <c r="L75" s="111">
        <f>IF(RES_hhdet_in_tes!L75=0,"",RES_hhdet_in_tes!L75/RES_hhdet_in_fec!L75)</f>
        <v>0.69162369430192905</v>
      </c>
      <c r="M75" s="111">
        <f>IF(RES_hhdet_in_tes!M75=0,"",RES_hhdet_in_tes!M75/RES_hhdet_in_fec!M75)</f>
        <v>0.69570711300585519</v>
      </c>
      <c r="N75" s="111">
        <f>IF(RES_hhdet_in_tes!N75=0,"",RES_hhdet_in_tes!N75/RES_hhdet_in_fec!N75)</f>
        <v>0.70230550871873587</v>
      </c>
      <c r="O75" s="111">
        <f>IF(RES_hhdet_in_tes!O75=0,"",RES_hhdet_in_tes!O75/RES_hhdet_in_fec!O75)</f>
        <v>0.71229928986760793</v>
      </c>
      <c r="P75" s="111">
        <f>IF(RES_hhdet_in_tes!P75=0,"",RES_hhdet_in_tes!P75/RES_hhdet_in_fec!P75)</f>
        <v>0.72529991623720158</v>
      </c>
      <c r="Q75" s="111">
        <f>IF(RES_hhdet_in_tes!Q75=0,"",RES_hhdet_in_tes!Q75/RES_hhdet_in_fec!Q75)</f>
        <v>0.73805665737868942</v>
      </c>
      <c r="R75" s="111">
        <f>IF(RES_hhdet_in_tes!R75=0,"",RES_hhdet_in_tes!R75/RES_hhdet_in_fec!R75)</f>
        <v>0.74720139967847043</v>
      </c>
      <c r="S75" s="111">
        <f>IF(RES_hhdet_in_tes!S75=0,"",RES_hhdet_in_tes!S75/RES_hhdet_in_fec!S75)</f>
        <v>0.75625598870665378</v>
      </c>
      <c r="T75" s="111">
        <f>IF(RES_hhdet_in_tes!T75=0,"",RES_hhdet_in_tes!T75/RES_hhdet_in_fec!T75)</f>
        <v>0.76503056655086454</v>
      </c>
      <c r="U75" s="111">
        <f>IF(RES_hhdet_in_tes!U75=0,"",RES_hhdet_in_tes!U75/RES_hhdet_in_fec!U75)</f>
        <v>0.77327315655338835</v>
      </c>
      <c r="V75" s="111">
        <f>IF(RES_hhdet_in_tes!V75=0,"",RES_hhdet_in_tes!V75/RES_hhdet_in_fec!V75)</f>
        <v>0.78059717607042056</v>
      </c>
      <c r="W75" s="111">
        <f>IF(RES_hhdet_in_tes!W75=0,"",RES_hhdet_in_tes!W75/RES_hhdet_in_fec!W75)</f>
        <v>0.7863625953344584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0.62200220291884745</v>
      </c>
      <c r="D77" s="124">
        <f>IF(RES_hhdet_in_tes!D77=0,"",RES_hhdet_in_tes!D77/RES_hhdet_in_fec!D77)</f>
        <v>0.61719222457118761</v>
      </c>
      <c r="E77" s="124">
        <f>IF(RES_hhdet_in_tes!E77=0,"",RES_hhdet_in_tes!E77/RES_hhdet_in_fec!E77)</f>
        <v>0.61885738721547401</v>
      </c>
      <c r="F77" s="124">
        <f>IF(RES_hhdet_in_tes!F77=0,"",RES_hhdet_in_tes!F77/RES_hhdet_in_fec!F77)</f>
        <v>0.62040128043039711</v>
      </c>
      <c r="G77" s="124">
        <f>IF(RES_hhdet_in_tes!G77=0,"",RES_hhdet_in_tes!G77/RES_hhdet_in_fec!G77)</f>
        <v>0.62395074026505204</v>
      </c>
      <c r="H77" s="124">
        <f>IF(RES_hhdet_in_tes!H77=0,"",RES_hhdet_in_tes!H77/RES_hhdet_in_fec!H77)</f>
        <v>0.62609871362350245</v>
      </c>
      <c r="I77" s="124">
        <f>IF(RES_hhdet_in_tes!I77=0,"",RES_hhdet_in_tes!I77/RES_hhdet_in_fec!I77)</f>
        <v>0.62785095239221922</v>
      </c>
      <c r="J77" s="124">
        <f>IF(RES_hhdet_in_tes!J77=0,"",RES_hhdet_in_tes!J77/RES_hhdet_in_fec!J77)</f>
        <v>0.62482905158328639</v>
      </c>
      <c r="K77" s="124">
        <f>IF(RES_hhdet_in_tes!K77=0,"",RES_hhdet_in_tes!K77/RES_hhdet_in_fec!K77)</f>
        <v>0.62476501606106427</v>
      </c>
      <c r="L77" s="124">
        <f>IF(RES_hhdet_in_tes!L77=0,"",RES_hhdet_in_tes!L77/RES_hhdet_in_fec!L77)</f>
        <v>0.62414636727840422</v>
      </c>
      <c r="M77" s="124">
        <f>IF(RES_hhdet_in_tes!M77=0,"",RES_hhdet_in_tes!M77/RES_hhdet_in_fec!M77)</f>
        <v>0.62494182830326794</v>
      </c>
      <c r="N77" s="124">
        <f>IF(RES_hhdet_in_tes!N77=0,"",RES_hhdet_in_tes!N77/RES_hhdet_in_fec!N77)</f>
        <v>0.62563953303504127</v>
      </c>
      <c r="O77" s="124">
        <f>IF(RES_hhdet_in_tes!O77=0,"",RES_hhdet_in_tes!O77/RES_hhdet_in_fec!O77)</f>
        <v>0.63546503112221853</v>
      </c>
      <c r="P77" s="124">
        <f>IF(RES_hhdet_in_tes!P77=0,"",RES_hhdet_in_tes!P77/RES_hhdet_in_fec!P77)</f>
        <v>0.68020787462904031</v>
      </c>
      <c r="Q77" s="124">
        <f>IF(RES_hhdet_in_tes!Q77=0,"",RES_hhdet_in_tes!Q77/RES_hhdet_in_fec!Q77)</f>
        <v>0.69062585594352144</v>
      </c>
      <c r="R77" s="124">
        <f>IF(RES_hhdet_in_tes!R77=0,"",RES_hhdet_in_tes!R77/RES_hhdet_in_fec!R77)</f>
        <v>0.71117387189631576</v>
      </c>
      <c r="S77" s="124">
        <f>IF(RES_hhdet_in_tes!S77=0,"",RES_hhdet_in_tes!S77/RES_hhdet_in_fec!S77)</f>
        <v>0.7131437642309284</v>
      </c>
      <c r="T77" s="124">
        <f>IF(RES_hhdet_in_tes!T77=0,"",RES_hhdet_in_tes!T77/RES_hhdet_in_fec!T77)</f>
        <v>0.69603997374506921</v>
      </c>
      <c r="U77" s="124">
        <f>IF(RES_hhdet_in_tes!U77=0,"",RES_hhdet_in_tes!U77/RES_hhdet_in_fec!U77)</f>
        <v>0.67955607527779438</v>
      </c>
      <c r="V77" s="124">
        <f>IF(RES_hhdet_in_tes!V77=0,"",RES_hhdet_in_tes!V77/RES_hhdet_in_fec!V77)</f>
        <v>0.64813789525897281</v>
      </c>
      <c r="W77" s="124">
        <f>IF(RES_hhdet_in_tes!W77=0,"",RES_hhdet_in_tes!W77/RES_hhdet_in_fec!W77)</f>
        <v>0.71070687330471538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0.61460286492886085</v>
      </c>
      <c r="D78" s="111">
        <f>IF(RES_hhdet_in_tes!D78=0,"",RES_hhdet_in_tes!D78/RES_hhdet_in_fec!D78)</f>
        <v>0.61517507764451973</v>
      </c>
      <c r="E78" s="111">
        <f>IF(RES_hhdet_in_tes!E78=0,"",RES_hhdet_in_tes!E78/RES_hhdet_in_fec!E78)</f>
        <v>0.61573922041704254</v>
      </c>
      <c r="F78" s="111">
        <f>IF(RES_hhdet_in_tes!F78=0,"",RES_hhdet_in_tes!F78/RES_hhdet_in_fec!F78)</f>
        <v>0.616302262742774</v>
      </c>
      <c r="G78" s="111">
        <f>IF(RES_hhdet_in_tes!G78=0,"",RES_hhdet_in_tes!G78/RES_hhdet_in_fec!G78)</f>
        <v>0.61685787312554341</v>
      </c>
      <c r="H78" s="111">
        <f>IF(RES_hhdet_in_tes!H78=0,"",RES_hhdet_in_tes!H78/RES_hhdet_in_fec!H78)</f>
        <v>0.61740682645987788</v>
      </c>
      <c r="I78" s="111">
        <f>IF(RES_hhdet_in_tes!I78=0,"",RES_hhdet_in_tes!I78/RES_hhdet_in_fec!I78)</f>
        <v>0.61794756266493567</v>
      </c>
      <c r="J78" s="111">
        <f>IF(RES_hhdet_in_tes!J78=0,"",RES_hhdet_in_tes!J78/RES_hhdet_in_fec!J78)</f>
        <v>0.61847369064016866</v>
      </c>
      <c r="K78" s="111">
        <f>IF(RES_hhdet_in_tes!K78=0,"",RES_hhdet_in_tes!K78/RES_hhdet_in_fec!K78)</f>
        <v>0.61897977626905076</v>
      </c>
      <c r="L78" s="111">
        <f>IF(RES_hhdet_in_tes!L78=0,"",RES_hhdet_in_tes!L78/RES_hhdet_in_fec!L78)</f>
        <v>0.61946436570262398</v>
      </c>
      <c r="M78" s="111">
        <f>IF(RES_hhdet_in_tes!M78=0,"",RES_hhdet_in_tes!M78/RES_hhdet_in_fec!M78)</f>
        <v>0.61972513897624126</v>
      </c>
      <c r="N78" s="111">
        <f>IF(RES_hhdet_in_tes!N78=0,"",RES_hhdet_in_tes!N78/RES_hhdet_in_fec!N78)</f>
        <v>0.61972513897624126</v>
      </c>
      <c r="O78" s="111">
        <f>IF(RES_hhdet_in_tes!O78=0,"",RES_hhdet_in_tes!O78/RES_hhdet_in_fec!O78)</f>
        <v>0.61972513897624126</v>
      </c>
      <c r="P78" s="111">
        <f>IF(RES_hhdet_in_tes!P78=0,"",RES_hhdet_in_tes!P78/RES_hhdet_in_fec!P78)</f>
        <v>0.61972513897624126</v>
      </c>
      <c r="Q78" s="111">
        <f>IF(RES_hhdet_in_tes!Q78=0,"",RES_hhdet_in_tes!Q78/RES_hhdet_in_fec!Q78)</f>
        <v>0.61972513897624126</v>
      </c>
      <c r="R78" s="111">
        <f>IF(RES_hhdet_in_tes!R78=0,"",RES_hhdet_in_tes!R78/RES_hhdet_in_fec!R78)</f>
        <v>0.62137262589006548</v>
      </c>
      <c r="S78" s="111">
        <f>IF(RES_hhdet_in_tes!S78=0,"",RES_hhdet_in_tes!S78/RES_hhdet_in_fec!S78)</f>
        <v>0.62406664027233838</v>
      </c>
      <c r="T78" s="111">
        <f>IF(RES_hhdet_in_tes!T78=0,"",RES_hhdet_in_tes!T78/RES_hhdet_in_fec!T78)</f>
        <v>0.62720965705165443</v>
      </c>
      <c r="U78" s="111">
        <f>IF(RES_hhdet_in_tes!U78=0,"",RES_hhdet_in_tes!U78/RES_hhdet_in_fec!U78)</f>
        <v>0.63046492443023239</v>
      </c>
      <c r="V78" s="111">
        <f>IF(RES_hhdet_in_tes!V78=0,"",RES_hhdet_in_tes!V78/RES_hhdet_in_fec!V78)</f>
        <v>0.63349569061028765</v>
      </c>
      <c r="W78" s="111">
        <f>IF(RES_hhdet_in_tes!W78=0,"",RES_hhdet_in_tes!W78/RES_hhdet_in_fec!W78)</f>
        <v>0.63630195559181901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0.77041533016527153</v>
      </c>
      <c r="D79" s="45">
        <f>IF(RES_hhdet_in_tes!D79=0,"",RES_hhdet_in_tes!D79/RES_hhdet_in_fec!D79)</f>
        <v>0.77186626770377498</v>
      </c>
      <c r="E79" s="45">
        <f>IF(RES_hhdet_in_tes!E79=0,"",RES_hhdet_in_tes!E79/RES_hhdet_in_fec!E79)</f>
        <v>0.77337085739564515</v>
      </c>
      <c r="F79" s="45">
        <f>IF(RES_hhdet_in_tes!F79=0,"",RES_hhdet_in_tes!F79/RES_hhdet_in_fec!F79)</f>
        <v>0.77488276329024741</v>
      </c>
      <c r="G79" s="45">
        <f>IF(RES_hhdet_in_tes!G79=0,"",RES_hhdet_in_tes!G79/RES_hhdet_in_fec!G79)</f>
        <v>0.7764440796623322</v>
      </c>
      <c r="H79" s="45">
        <f>IF(RES_hhdet_in_tes!H79=0,"",RES_hhdet_in_tes!H79/RES_hhdet_in_fec!H79)</f>
        <v>0.77804965470856025</v>
      </c>
      <c r="I79" s="45">
        <f>IF(RES_hhdet_in_tes!I79=0,"",RES_hhdet_in_tes!I79/RES_hhdet_in_fec!I79)</f>
        <v>0.77970986045946056</v>
      </c>
      <c r="J79" s="45">
        <f>IF(RES_hhdet_in_tes!J79=0,"",RES_hhdet_in_tes!J79/RES_hhdet_in_fec!J79)</f>
        <v>0.78146718746311117</v>
      </c>
      <c r="K79" s="45">
        <f>IF(RES_hhdet_in_tes!K79=0,"",RES_hhdet_in_tes!K79/RES_hhdet_in_fec!K79)</f>
        <v>0.78335776386172162</v>
      </c>
      <c r="L79" s="45">
        <f>IF(RES_hhdet_in_tes!L79=0,"",RES_hhdet_in_tes!L79/RES_hhdet_in_fec!L79)</f>
        <v>0.78539125541451205</v>
      </c>
      <c r="M79" s="45">
        <f>IF(RES_hhdet_in_tes!M79=0,"",RES_hhdet_in_tes!M79/RES_hhdet_in_fec!M79)</f>
        <v>0.78815788629285888</v>
      </c>
      <c r="N79" s="45">
        <f>IF(RES_hhdet_in_tes!N79=0,"",RES_hhdet_in_tes!N79/RES_hhdet_in_fec!N79)</f>
        <v>0.791825016741596</v>
      </c>
      <c r="O79" s="45">
        <f>IF(RES_hhdet_in_tes!O79=0,"",RES_hhdet_in_tes!O79/RES_hhdet_in_fec!O79)</f>
        <v>0.79679957971059745</v>
      </c>
      <c r="P79" s="45">
        <f>IF(RES_hhdet_in_tes!P79=0,"",RES_hhdet_in_tes!P79/RES_hhdet_in_fec!P79)</f>
        <v>0.80329530005793415</v>
      </c>
      <c r="Q79" s="45">
        <f>IF(RES_hhdet_in_tes!Q79=0,"",RES_hhdet_in_tes!Q79/RES_hhdet_in_fec!Q79)</f>
        <v>0.8116674181419149</v>
      </c>
      <c r="R79" s="45">
        <f>IF(RES_hhdet_in_tes!R79=0,"",RES_hhdet_in_tes!R79/RES_hhdet_in_fec!R79)</f>
        <v>0.82305639385802698</v>
      </c>
      <c r="S79" s="45">
        <f>IF(RES_hhdet_in_tes!S79=0,"",RES_hhdet_in_tes!S79/RES_hhdet_in_fec!S79)</f>
        <v>0.83727090078173416</v>
      </c>
      <c r="T79" s="45">
        <f>IF(RES_hhdet_in_tes!T79=0,"",RES_hhdet_in_tes!T79/RES_hhdet_in_fec!T79)</f>
        <v>0.85255380107393108</v>
      </c>
      <c r="U79" s="45">
        <f>IF(RES_hhdet_in_tes!U79=0,"",RES_hhdet_in_tes!U79/RES_hhdet_in_fec!U79)</f>
        <v>0.86714795689555535</v>
      </c>
      <c r="V79" s="45">
        <f>IF(RES_hhdet_in_tes!V79=0,"",RES_hhdet_in_tes!V79/RES_hhdet_in_fec!V79)</f>
        <v>0.87929623040752558</v>
      </c>
      <c r="W79" s="45">
        <f>IF(RES_hhdet_in_tes!W79=0,"",RES_hhdet_in_tes!W79/RES_hhdet_in_fec!W79)</f>
        <v>0.88838139575768915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0.59853111579401264</v>
      </c>
      <c r="D81" s="119">
        <f>IF(RES_hhdet_in_tes!D81=0,"",RES_hhdet_in_tes!D81/RES_hhdet_in_fec!D81)</f>
        <v>0.61270971205260294</v>
      </c>
      <c r="E81" s="119">
        <f>IF(RES_hhdet_in_tes!E81=0,"",RES_hhdet_in_tes!E81/RES_hhdet_in_fec!E81)</f>
        <v>0.62738765761866833</v>
      </c>
      <c r="F81" s="119">
        <f>IF(RES_hhdet_in_tes!F81=0,"",RES_hhdet_in_tes!F81/RES_hhdet_in_fec!F81)</f>
        <v>0.63613466605361524</v>
      </c>
      <c r="G81" s="119">
        <f>IF(RES_hhdet_in_tes!G81=0,"",RES_hhdet_in_tes!G81/RES_hhdet_in_fec!G81)</f>
        <v>0.64471066107600694</v>
      </c>
      <c r="H81" s="119">
        <f>IF(RES_hhdet_in_tes!H81=0,"",RES_hhdet_in_tes!H81/RES_hhdet_in_fec!H81)</f>
        <v>0.65893748831909105</v>
      </c>
      <c r="I81" s="119">
        <f>IF(RES_hhdet_in_tes!I81=0,"",RES_hhdet_in_tes!I81/RES_hhdet_in_fec!I81)</f>
        <v>0.67409993221342079</v>
      </c>
      <c r="J81" s="119">
        <f>IF(RES_hhdet_in_tes!J81=0,"",RES_hhdet_in_tes!J81/RES_hhdet_in_fec!J81)</f>
        <v>0.68529071038483824</v>
      </c>
      <c r="K81" s="119">
        <f>IF(RES_hhdet_in_tes!K81=0,"",RES_hhdet_in_tes!K81/RES_hhdet_in_fec!K81)</f>
        <v>0.69420205540144209</v>
      </c>
      <c r="L81" s="119">
        <f>IF(RES_hhdet_in_tes!L81=0,"",RES_hhdet_in_tes!L81/RES_hhdet_in_fec!L81)</f>
        <v>0.70775064712947444</v>
      </c>
      <c r="M81" s="119">
        <f>IF(RES_hhdet_in_tes!M81=0,"",RES_hhdet_in_tes!M81/RES_hhdet_in_fec!M81)</f>
        <v>0.7246617513005259</v>
      </c>
      <c r="N81" s="119">
        <f>IF(RES_hhdet_in_tes!N81=0,"",RES_hhdet_in_tes!N81/RES_hhdet_in_fec!N81)</f>
        <v>0.73885930022953095</v>
      </c>
      <c r="O81" s="119">
        <f>IF(RES_hhdet_in_tes!O81=0,"",RES_hhdet_in_tes!O81/RES_hhdet_in_fec!O81)</f>
        <v>0.74215729262149044</v>
      </c>
      <c r="P81" s="119">
        <f>IF(RES_hhdet_in_tes!P81=0,"",RES_hhdet_in_tes!P81/RES_hhdet_in_fec!P81)</f>
        <v>0.73767098967072642</v>
      </c>
      <c r="Q81" s="119">
        <f>IF(RES_hhdet_in_tes!Q81=0,"",RES_hhdet_in_tes!Q81/RES_hhdet_in_fec!Q81)</f>
        <v>0.75265279862021339</v>
      </c>
      <c r="R81" s="119">
        <f>IF(RES_hhdet_in_tes!R81=0,"",RES_hhdet_in_tes!R81/RES_hhdet_in_fec!R81)</f>
        <v>0.76214973164031641</v>
      </c>
      <c r="S81" s="119">
        <f>IF(RES_hhdet_in_tes!S81=0,"",RES_hhdet_in_tes!S81/RES_hhdet_in_fec!S81)</f>
        <v>0.78773825738356984</v>
      </c>
      <c r="T81" s="119">
        <f>IF(RES_hhdet_in_tes!T81=0,"",RES_hhdet_in_tes!T81/RES_hhdet_in_fec!T81)</f>
        <v>0.79512235107255558</v>
      </c>
      <c r="U81" s="119">
        <f>IF(RES_hhdet_in_tes!U81=0,"",RES_hhdet_in_tes!U81/RES_hhdet_in_fec!U81)</f>
        <v>0.80860709646585216</v>
      </c>
      <c r="V81" s="119">
        <f>IF(RES_hhdet_in_tes!V81=0,"",RES_hhdet_in_tes!V81/RES_hhdet_in_fec!V81)</f>
        <v>0.81188951454310687</v>
      </c>
      <c r="W81" s="119">
        <f>IF(RES_hhdet_in_tes!W81=0,"",RES_hhdet_in_tes!W81/RES_hhdet_in_fec!W81)</f>
        <v>0.83483422337144642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0.58119288075494113</v>
      </c>
      <c r="D82" s="124">
        <f>IF(RES_hhdet_in_tes!D82=0,"",RES_hhdet_in_tes!D82/RES_hhdet_in_fec!D82)</f>
        <v>0.59281469520668417</v>
      </c>
      <c r="E82" s="124">
        <f>IF(RES_hhdet_in_tes!E82=0,"",RES_hhdet_in_tes!E82/RES_hhdet_in_fec!E82)</f>
        <v>0.60455992917729018</v>
      </c>
      <c r="F82" s="124">
        <f>IF(RES_hhdet_in_tes!F82=0,"",RES_hhdet_in_tes!F82/RES_hhdet_in_fec!F82)</f>
        <v>0.6163936641041361</v>
      </c>
      <c r="G82" s="124">
        <f>IF(RES_hhdet_in_tes!G82=0,"",RES_hhdet_in_tes!G82/RES_hhdet_in_fec!G82)</f>
        <v>0.62825375702157704</v>
      </c>
      <c r="H82" s="124">
        <f>IF(RES_hhdet_in_tes!H82=0,"",RES_hhdet_in_tes!H82/RES_hhdet_in_fec!H82)</f>
        <v>0.64025418044823013</v>
      </c>
      <c r="I82" s="124">
        <f>IF(RES_hhdet_in_tes!I82=0,"",RES_hhdet_in_tes!I82/RES_hhdet_in_fec!I82)</f>
        <v>0.65225676884276418</v>
      </c>
      <c r="J82" s="124">
        <f>IF(RES_hhdet_in_tes!J82=0,"",RES_hhdet_in_tes!J82/RES_hhdet_in_fec!J82)</f>
        <v>0.66434719425906774</v>
      </c>
      <c r="K82" s="124">
        <f>IF(RES_hhdet_in_tes!K82=0,"",RES_hhdet_in_tes!K82/RES_hhdet_in_fec!K82)</f>
        <v>0.67638453940788079</v>
      </c>
      <c r="L82" s="124">
        <f>IF(RES_hhdet_in_tes!L82=0,"",RES_hhdet_in_tes!L82/RES_hhdet_in_fec!L82)</f>
        <v>0.68833873205008245</v>
      </c>
      <c r="M82" s="124">
        <f>IF(RES_hhdet_in_tes!M82=0,"",RES_hhdet_in_tes!M82/RES_hhdet_in_fec!M82)</f>
        <v>0.69934542939746991</v>
      </c>
      <c r="N82" s="124">
        <f>IF(RES_hhdet_in_tes!N82=0,"",RES_hhdet_in_tes!N82/RES_hhdet_in_fec!N82)</f>
        <v>0.70893466196592725</v>
      </c>
      <c r="O82" s="124">
        <f>IF(RES_hhdet_in_tes!O82=0,"",RES_hhdet_in_tes!O82/RES_hhdet_in_fec!O82)</f>
        <v>0.7168629786493711</v>
      </c>
      <c r="P82" s="124">
        <f>IF(RES_hhdet_in_tes!P82=0,"",RES_hhdet_in_tes!P82/RES_hhdet_in_fec!P82)</f>
        <v>0.72379881926861356</v>
      </c>
      <c r="Q82" s="124">
        <f>IF(RES_hhdet_in_tes!Q82=0,"",RES_hhdet_in_tes!Q82/RES_hhdet_in_fec!Q82)</f>
        <v>0.73207807415637238</v>
      </c>
      <c r="R82" s="124">
        <f>IF(RES_hhdet_in_tes!R82=0,"",RES_hhdet_in_tes!R82/RES_hhdet_in_fec!R82)</f>
        <v>0.74428137427943719</v>
      </c>
      <c r="S82" s="124">
        <f>IF(RES_hhdet_in_tes!S82=0,"",RES_hhdet_in_tes!S82/RES_hhdet_in_fec!S82)</f>
        <v>0.75795568251139922</v>
      </c>
      <c r="T82" s="124">
        <f>IF(RES_hhdet_in_tes!T82=0,"",RES_hhdet_in_tes!T82/RES_hhdet_in_fec!T82)</f>
        <v>0.7716908262504153</v>
      </c>
      <c r="U82" s="124">
        <f>IF(RES_hhdet_in_tes!U82=0,"",RES_hhdet_in_tes!U82/RES_hhdet_in_fec!U82)</f>
        <v>0.78434238971484316</v>
      </c>
      <c r="V82" s="124">
        <f>IF(RES_hhdet_in_tes!V82=0,"",RES_hhdet_in_tes!V82/RES_hhdet_in_fec!V82)</f>
        <v>0.79494953118788714</v>
      </c>
      <c r="W82" s="124">
        <f>IF(RES_hhdet_in_tes!W82=0,"",RES_hhdet_in_tes!W82/RES_hhdet_in_fec!W82)</f>
        <v>0.80348699043347349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0.57884978075821802</v>
      </c>
      <c r="D83" s="111">
        <f>IF(RES_hhdet_in_tes!D83=0,"",RES_hhdet_in_tes!D83/RES_hhdet_in_fec!D83)</f>
        <v>0.59051999217437112</v>
      </c>
      <c r="E83" s="111">
        <f>IF(RES_hhdet_in_tes!E83=0,"",RES_hhdet_in_tes!E83/RES_hhdet_in_fec!E83)</f>
        <v>0.6023011461780623</v>
      </c>
      <c r="F83" s="111">
        <f>IF(RES_hhdet_in_tes!F83=0,"",RES_hhdet_in_tes!F83/RES_hhdet_in_fec!F83)</f>
        <v>0.61418191755834661</v>
      </c>
      <c r="G83" s="111">
        <f>IF(RES_hhdet_in_tes!G83=0,"",RES_hhdet_in_tes!G83/RES_hhdet_in_fec!G83)</f>
        <v>0.62615104840068525</v>
      </c>
      <c r="H83" s="111">
        <f>IF(RES_hhdet_in_tes!H83=0,"",RES_hhdet_in_tes!H83/RES_hhdet_in_fec!H83)</f>
        <v>0.63819512577515092</v>
      </c>
      <c r="I83" s="111">
        <f>IF(RES_hhdet_in_tes!I83=0,"",RES_hhdet_in_tes!I83/RES_hhdet_in_fec!I83)</f>
        <v>0.65029651263026245</v>
      </c>
      <c r="J83" s="111">
        <f>IF(RES_hhdet_in_tes!J83=0,"",RES_hhdet_in_tes!J83/RES_hhdet_in_fec!J83)</f>
        <v>0.66241718077146172</v>
      </c>
      <c r="K83" s="111">
        <f>IF(RES_hhdet_in_tes!K83=0,"",RES_hhdet_in_tes!K83/RES_hhdet_in_fec!K83)</f>
        <v>0.67450682533178319</v>
      </c>
      <c r="L83" s="111">
        <f>IF(RES_hhdet_in_tes!L83=0,"",RES_hhdet_in_tes!L83/RES_hhdet_in_fec!L83)</f>
        <v>0.68652079777111441</v>
      </c>
      <c r="M83" s="111">
        <f>IF(RES_hhdet_in_tes!M83=0,"",RES_hhdet_in_tes!M83/RES_hhdet_in_fec!M83)</f>
        <v>0.69758519034456734</v>
      </c>
      <c r="N83" s="111">
        <f>IF(RES_hhdet_in_tes!N83=0,"",RES_hhdet_in_tes!N83/RES_hhdet_in_fec!N83)</f>
        <v>0.70723086932236923</v>
      </c>
      <c r="O83" s="111">
        <f>IF(RES_hhdet_in_tes!O83=0,"",RES_hhdet_in_tes!O83/RES_hhdet_in_fec!O83)</f>
        <v>0.71520404185472697</v>
      </c>
      <c r="P83" s="111">
        <f>IF(RES_hhdet_in_tes!P83=0,"",RES_hhdet_in_tes!P83/RES_hhdet_in_fec!P83)</f>
        <v>0.72218781004340571</v>
      </c>
      <c r="Q83" s="111">
        <f>IF(RES_hhdet_in_tes!Q83=0,"",RES_hhdet_in_tes!Q83/RES_hhdet_in_fec!Q83)</f>
        <v>0.7305021394545137</v>
      </c>
      <c r="R83" s="111">
        <f>IF(RES_hhdet_in_tes!R83=0,"",RES_hhdet_in_tes!R83/RES_hhdet_in_fec!R83)</f>
        <v>0.74276135562680035</v>
      </c>
      <c r="S83" s="111">
        <f>IF(RES_hhdet_in_tes!S83=0,"",RES_hhdet_in_tes!S83/RES_hhdet_in_fec!S83)</f>
        <v>0.75650113179163703</v>
      </c>
      <c r="T83" s="111">
        <f>IF(RES_hhdet_in_tes!T83=0,"",RES_hhdet_in_tes!T83/RES_hhdet_in_fec!T83)</f>
        <v>0.77030755354978886</v>
      </c>
      <c r="U83" s="111">
        <f>IF(RES_hhdet_in_tes!U83=0,"",RES_hhdet_in_tes!U83/RES_hhdet_in_fec!U83)</f>
        <v>0.78302512394154755</v>
      </c>
      <c r="V83" s="111">
        <f>IF(RES_hhdet_in_tes!V83=0,"",RES_hhdet_in_tes!V83/RES_hhdet_in_fec!V83)</f>
        <v>0.79368532934746328</v>
      </c>
      <c r="W83" s="111">
        <f>IF(RES_hhdet_in_tes!W83=0,"",RES_hhdet_in_tes!W83/RES_hhdet_in_fec!W83)</f>
        <v>0.80225998861687431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2.1620770839936219</v>
      </c>
      <c r="D85" s="124">
        <f>IF(RES_hhdet_in_tes!D85=0,"",RES_hhdet_in_tes!D85/RES_hhdet_in_fec!D85)</f>
        <v>2.2302112669504681</v>
      </c>
      <c r="E85" s="124">
        <f>IF(RES_hhdet_in_tes!E85=0,"",RES_hhdet_in_tes!E85/RES_hhdet_in_fec!E85)</f>
        <v>2.2990648530553783</v>
      </c>
      <c r="F85" s="124">
        <f>IF(RES_hhdet_in_tes!F85=0,"",RES_hhdet_in_tes!F85/RES_hhdet_in_fec!F85)</f>
        <v>2.3679923859340954</v>
      </c>
      <c r="G85" s="124">
        <f>IF(RES_hhdet_in_tes!G85=0,"",RES_hhdet_in_tes!G85/RES_hhdet_in_fec!G85)</f>
        <v>2.437574900950513</v>
      </c>
      <c r="H85" s="124">
        <f>IF(RES_hhdet_in_tes!H85=0,"",RES_hhdet_in_tes!H85/RES_hhdet_in_fec!H85)</f>
        <v>2.5077375107603226</v>
      </c>
      <c r="I85" s="124">
        <f>IF(RES_hhdet_in_tes!I85=0,"",RES_hhdet_in_tes!I85/RES_hhdet_in_fec!I85)</f>
        <v>2.5786194576751935</v>
      </c>
      <c r="J85" s="124">
        <f>IF(RES_hhdet_in_tes!J85=0,"",RES_hhdet_in_tes!J85/RES_hhdet_in_fec!J85)</f>
        <v>2.6507999267266742</v>
      </c>
      <c r="K85" s="124">
        <f>IF(RES_hhdet_in_tes!K85=0,"",RES_hhdet_in_tes!K85/RES_hhdet_in_fec!K85)</f>
        <v>2.7247659090579228</v>
      </c>
      <c r="L85" s="124">
        <f>IF(RES_hhdet_in_tes!L85=0,"",RES_hhdet_in_tes!L85/RES_hhdet_in_fec!L85)</f>
        <v>2.8006378103774465</v>
      </c>
      <c r="M85" s="124">
        <f>IF(RES_hhdet_in_tes!M85=0,"",RES_hhdet_in_tes!M85/RES_hhdet_in_fec!M85)</f>
        <v>2.8912596471842051</v>
      </c>
      <c r="N85" s="124">
        <f>IF(RES_hhdet_in_tes!N85=0,"",RES_hhdet_in_tes!N85/RES_hhdet_in_fec!N85)</f>
        <v>3.00083475286482</v>
      </c>
      <c r="O85" s="124">
        <f>IF(RES_hhdet_in_tes!O85=0,"",RES_hhdet_in_tes!O85/RES_hhdet_in_fec!O85)</f>
        <v>3.1316869310818736</v>
      </c>
      <c r="P85" s="124">
        <f>IF(RES_hhdet_in_tes!P85=0,"",RES_hhdet_in_tes!P85/RES_hhdet_in_fec!P85)</f>
        <v>3.2735933007063545</v>
      </c>
      <c r="Q85" s="124">
        <f>IF(RES_hhdet_in_tes!Q85=0,"",RES_hhdet_in_tes!Q85/RES_hhdet_in_fec!Q85)</f>
        <v>3.3955453055336768</v>
      </c>
      <c r="R85" s="124">
        <f>IF(RES_hhdet_in_tes!R85=0,"",RES_hhdet_in_tes!R85/RES_hhdet_in_fec!R85)</f>
        <v>3.4720528977780263</v>
      </c>
      <c r="S85" s="124">
        <f>IF(RES_hhdet_in_tes!S85=0,"",RES_hhdet_in_tes!S85/RES_hhdet_in_fec!S85)</f>
        <v>3.5329491847274301</v>
      </c>
      <c r="T85" s="124">
        <f>IF(RES_hhdet_in_tes!T85=0,"",RES_hhdet_in_tes!T85/RES_hhdet_in_fec!T85)</f>
        <v>3.5838303506216973</v>
      </c>
      <c r="U85" s="124">
        <f>IF(RES_hhdet_in_tes!U85=0,"",RES_hhdet_in_tes!U85/RES_hhdet_in_fec!U85)</f>
        <v>3.6301511245569675</v>
      </c>
      <c r="V85" s="124">
        <f>IF(RES_hhdet_in_tes!V85=0,"",RES_hhdet_in_tes!V85/RES_hhdet_in_fec!V85)</f>
        <v>3.677380220732025</v>
      </c>
      <c r="W85" s="124">
        <f>IF(RES_hhdet_in_tes!W85=0,"",RES_hhdet_in_tes!W85/RES_hhdet_in_fec!W85)</f>
        <v>3.7236181656100507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2.1620770839936219</v>
      </c>
      <c r="D86" s="111">
        <f>IF(RES_hhdet_in_tes!D86=0,"",RES_hhdet_in_tes!D86/RES_hhdet_in_fec!D86)</f>
        <v>2.2302112669504681</v>
      </c>
      <c r="E86" s="111">
        <f>IF(RES_hhdet_in_tes!E86=0,"",RES_hhdet_in_tes!E86/RES_hhdet_in_fec!E86)</f>
        <v>2.2990648530553783</v>
      </c>
      <c r="F86" s="111">
        <f>IF(RES_hhdet_in_tes!F86=0,"",RES_hhdet_in_tes!F86/RES_hhdet_in_fec!F86)</f>
        <v>2.3679923859340954</v>
      </c>
      <c r="G86" s="111">
        <f>IF(RES_hhdet_in_tes!G86=0,"",RES_hhdet_in_tes!G86/RES_hhdet_in_fec!G86)</f>
        <v>2.437574900950513</v>
      </c>
      <c r="H86" s="111">
        <f>IF(RES_hhdet_in_tes!H86=0,"",RES_hhdet_in_tes!H86/RES_hhdet_in_fec!H86)</f>
        <v>2.5077375107603226</v>
      </c>
      <c r="I86" s="111">
        <f>IF(RES_hhdet_in_tes!I86=0,"",RES_hhdet_in_tes!I86/RES_hhdet_in_fec!I86)</f>
        <v>2.5786194576751935</v>
      </c>
      <c r="J86" s="111">
        <f>IF(RES_hhdet_in_tes!J86=0,"",RES_hhdet_in_tes!J86/RES_hhdet_in_fec!J86)</f>
        <v>2.6507999267266742</v>
      </c>
      <c r="K86" s="111">
        <f>IF(RES_hhdet_in_tes!K86=0,"",RES_hhdet_in_tes!K86/RES_hhdet_in_fec!K86)</f>
        <v>2.7247659090579228</v>
      </c>
      <c r="L86" s="111">
        <f>IF(RES_hhdet_in_tes!L86=0,"",RES_hhdet_in_tes!L86/RES_hhdet_in_fec!L86)</f>
        <v>2.8006378103774465</v>
      </c>
      <c r="M86" s="111">
        <f>IF(RES_hhdet_in_tes!M86=0,"",RES_hhdet_in_tes!M86/RES_hhdet_in_fec!M86)</f>
        <v>2.8912596471842051</v>
      </c>
      <c r="N86" s="111">
        <f>IF(RES_hhdet_in_tes!N86=0,"",RES_hhdet_in_tes!N86/RES_hhdet_in_fec!N86)</f>
        <v>3.00083475286482</v>
      </c>
      <c r="O86" s="111">
        <f>IF(RES_hhdet_in_tes!O86=0,"",RES_hhdet_in_tes!O86/RES_hhdet_in_fec!O86)</f>
        <v>3.1316869310818736</v>
      </c>
      <c r="P86" s="111">
        <f>IF(RES_hhdet_in_tes!P86=0,"",RES_hhdet_in_tes!P86/RES_hhdet_in_fec!P86)</f>
        <v>3.2735933007063545</v>
      </c>
      <c r="Q86" s="111">
        <f>IF(RES_hhdet_in_tes!Q86=0,"",RES_hhdet_in_tes!Q86/RES_hhdet_in_fec!Q86)</f>
        <v>3.3955453055336768</v>
      </c>
      <c r="R86" s="111">
        <f>IF(RES_hhdet_in_tes!R86=0,"",RES_hhdet_in_tes!R86/RES_hhdet_in_fec!R86)</f>
        <v>3.4720528977780263</v>
      </c>
      <c r="S86" s="111">
        <f>IF(RES_hhdet_in_tes!S86=0,"",RES_hhdet_in_tes!S86/RES_hhdet_in_fec!S86)</f>
        <v>3.5329491847274301</v>
      </c>
      <c r="T86" s="111">
        <f>IF(RES_hhdet_in_tes!T86=0,"",RES_hhdet_in_tes!T86/RES_hhdet_in_fec!T86)</f>
        <v>3.5838303506216973</v>
      </c>
      <c r="U86" s="111">
        <f>IF(RES_hhdet_in_tes!U86=0,"",RES_hhdet_in_tes!U86/RES_hhdet_in_fec!U86)</f>
        <v>3.6301511245569675</v>
      </c>
      <c r="V86" s="111">
        <f>IF(RES_hhdet_in_tes!V86=0,"",RES_hhdet_in_tes!V86/RES_hhdet_in_fec!V86)</f>
        <v>3.677380220732025</v>
      </c>
      <c r="W86" s="111">
        <f>IF(RES_hhdet_in_tes!W86=0,"",RES_hhdet_in_tes!W86/RES_hhdet_in_fec!W86)</f>
        <v>3.7236181656100507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0.68091958243672845</v>
      </c>
      <c r="D87" s="124">
        <f>IF(RES_hhdet_in_tes!D87=0,"",RES_hhdet_in_tes!D87/RES_hhdet_in_fec!D87)</f>
        <v>0.67826859506743031</v>
      </c>
      <c r="E87" s="124">
        <f>IF(RES_hhdet_in_tes!E87=0,"",RES_hhdet_in_tes!E87/RES_hhdet_in_fec!E87)</f>
        <v>0.68242211189830804</v>
      </c>
      <c r="F87" s="124">
        <f>IF(RES_hhdet_in_tes!F87=0,"",RES_hhdet_in_tes!F87/RES_hhdet_in_fec!F87)</f>
        <v>0.69215729759899158</v>
      </c>
      <c r="G87" s="124">
        <f>IF(RES_hhdet_in_tes!G87=0,"",RES_hhdet_in_tes!G87/RES_hhdet_in_fec!G87)</f>
        <v>0.69395395198934917</v>
      </c>
      <c r="H87" s="124">
        <f>IF(RES_hhdet_in_tes!H87=0,"",RES_hhdet_in_tes!H87/RES_hhdet_in_fec!H87)</f>
        <v>0.70134770196352825</v>
      </c>
      <c r="I87" s="124">
        <f>IF(RES_hhdet_in_tes!I87=0,"",RES_hhdet_in_tes!I87/RES_hhdet_in_fec!I87)</f>
        <v>0.7117496415538902</v>
      </c>
      <c r="J87" s="124">
        <f>IF(RES_hhdet_in_tes!J87=0,"",RES_hhdet_in_tes!J87/RES_hhdet_in_fec!J87)</f>
        <v>0.71909478976687291</v>
      </c>
      <c r="K87" s="124">
        <f>IF(RES_hhdet_in_tes!K87=0,"",RES_hhdet_in_tes!K87/RES_hhdet_in_fec!K87)</f>
        <v>0.74350028672575774</v>
      </c>
      <c r="L87" s="124">
        <f>IF(RES_hhdet_in_tes!L87=0,"",RES_hhdet_in_tes!L87/RES_hhdet_in_fec!L87)</f>
        <v>0.7387908797258359</v>
      </c>
      <c r="M87" s="124">
        <f>IF(RES_hhdet_in_tes!M87=0,"",RES_hhdet_in_tes!M87/RES_hhdet_in_fec!M87)</f>
        <v>0.75669490329579348</v>
      </c>
      <c r="N87" s="124">
        <f>IF(RES_hhdet_in_tes!N87=0,"",RES_hhdet_in_tes!N87/RES_hhdet_in_fec!N87)</f>
        <v>0.76472460915776541</v>
      </c>
      <c r="O87" s="124">
        <f>IF(RES_hhdet_in_tes!O87=0,"",RES_hhdet_in_tes!O87/RES_hhdet_in_fec!O87)</f>
        <v>0.76559884979680415</v>
      </c>
      <c r="P87" s="124">
        <f>IF(RES_hhdet_in_tes!P87=0,"",RES_hhdet_in_tes!P87/RES_hhdet_in_fec!P87)</f>
        <v>0.7705721664831543</v>
      </c>
      <c r="Q87" s="124">
        <f>IF(RES_hhdet_in_tes!Q87=0,"",RES_hhdet_in_tes!Q87/RES_hhdet_in_fec!Q87)</f>
        <v>0.77624065309887869</v>
      </c>
      <c r="R87" s="124">
        <f>IF(RES_hhdet_in_tes!R87=0,"",RES_hhdet_in_tes!R87/RES_hhdet_in_fec!R87)</f>
        <v>0.79283176470524608</v>
      </c>
      <c r="S87" s="124">
        <f>IF(RES_hhdet_in_tes!S87=0,"",RES_hhdet_in_tes!S87/RES_hhdet_in_fec!S87)</f>
        <v>0.80869733033483115</v>
      </c>
      <c r="T87" s="124">
        <f>IF(RES_hhdet_in_tes!T87=0,"",RES_hhdet_in_tes!T87/RES_hhdet_in_fec!T87)</f>
        <v>0.8160881428148925</v>
      </c>
      <c r="U87" s="124">
        <f>IF(RES_hhdet_in_tes!U87=0,"",RES_hhdet_in_tes!U87/RES_hhdet_in_fec!U87)</f>
        <v>0.82035983167095261</v>
      </c>
      <c r="V87" s="124">
        <f>IF(RES_hhdet_in_tes!V87=0,"",RES_hhdet_in_tes!V87/RES_hhdet_in_fec!V87)</f>
        <v>0.83452617826339781</v>
      </c>
      <c r="W87" s="124">
        <f>IF(RES_hhdet_in_tes!W87=0,"",RES_hhdet_in_tes!W87/RES_hhdet_in_fec!W87)</f>
        <v>0.85585004878615989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0.62153060961900475</v>
      </c>
      <c r="D88" s="111">
        <f>IF(RES_hhdet_in_tes!D88=0,"",RES_hhdet_in_tes!D88/RES_hhdet_in_fec!D88)</f>
        <v>0.63579493816751043</v>
      </c>
      <c r="E88" s="111">
        <f>IF(RES_hhdet_in_tes!E88=0,"",RES_hhdet_in_tes!E88/RES_hhdet_in_fec!E88)</f>
        <v>0.65019487021643529</v>
      </c>
      <c r="F88" s="111">
        <f>IF(RES_hhdet_in_tes!F88=0,"",RES_hhdet_in_tes!F88/RES_hhdet_in_fec!F88)</f>
        <v>0.66471656312625593</v>
      </c>
      <c r="G88" s="111">
        <f>IF(RES_hhdet_in_tes!G88=0,"",RES_hhdet_in_tes!G88/RES_hhdet_in_fec!G88)</f>
        <v>0.67934625651286018</v>
      </c>
      <c r="H88" s="111">
        <f>IF(RES_hhdet_in_tes!H88=0,"",RES_hhdet_in_tes!H88/RES_hhdet_in_fec!H88)</f>
        <v>0.69406755594837888</v>
      </c>
      <c r="I88" s="111">
        <f>IF(RES_hhdet_in_tes!I88=0,"",RES_hhdet_in_tes!I88/RES_hhdet_in_fec!I88)</f>
        <v>0.70885890392301387</v>
      </c>
      <c r="J88" s="111">
        <f>IF(RES_hhdet_in_tes!J88=0,"",RES_hhdet_in_tes!J88/RES_hhdet_in_fec!J88)</f>
        <v>0.72367381913133355</v>
      </c>
      <c r="K88" s="111">
        <f>IF(RES_hhdet_in_tes!K88=0,"",RES_hhdet_in_tes!K88/RES_hhdet_in_fec!K88)</f>
        <v>0.73845081467096718</v>
      </c>
      <c r="L88" s="111">
        <f>IF(RES_hhdet_in_tes!L88=0,"",RES_hhdet_in_tes!L88/RES_hhdet_in_fec!L88)</f>
        <v>0.75313531728504257</v>
      </c>
      <c r="M88" s="111">
        <f>IF(RES_hhdet_in_tes!M88=0,"",RES_hhdet_in_tes!M88/RES_hhdet_in_fec!M88)</f>
        <v>0.76665916233200748</v>
      </c>
      <c r="N88" s="111">
        <f>IF(RES_hhdet_in_tes!N88=0,"",RES_hhdet_in_tes!N88/RES_hhdet_in_fec!N88)</f>
        <v>0.77844893452262431</v>
      </c>
      <c r="O88" s="111">
        <f>IF(RES_hhdet_in_tes!O88=0,"",RES_hhdet_in_tes!O88/RES_hhdet_in_fec!O88)</f>
        <v>0.78819442657241268</v>
      </c>
      <c r="P88" s="111">
        <f>IF(RES_hhdet_in_tes!P88=0,"",RES_hhdet_in_tes!P88/RES_hhdet_in_fec!P88)</f>
        <v>0.79673058417895193</v>
      </c>
      <c r="Q88" s="111">
        <f>IF(RES_hhdet_in_tes!Q88=0,"",RES_hhdet_in_tes!Q88/RES_hhdet_in_fec!Q88)</f>
        <v>0.80689306728670351</v>
      </c>
      <c r="R88" s="111">
        <f>IF(RES_hhdet_in_tes!R88=0,"",RES_hhdet_in_tes!R88/RES_hhdet_in_fec!R88)</f>
        <v>0.82187732772491695</v>
      </c>
      <c r="S88" s="111">
        <f>IF(RES_hhdet_in_tes!S88=0,"",RES_hhdet_in_tes!S88/RES_hhdet_in_fec!S88)</f>
        <v>0.83867125496490513</v>
      </c>
      <c r="T88" s="111">
        <f>IF(RES_hhdet_in_tes!T88=0,"",RES_hhdet_in_tes!T88/RES_hhdet_in_fec!T88)</f>
        <v>0.85554664213783371</v>
      </c>
      <c r="U88" s="111">
        <f>IF(RES_hhdet_in_tes!U88=0,"",RES_hhdet_in_tes!U88/RES_hhdet_in_fec!U88)</f>
        <v>0.87109114222766948</v>
      </c>
      <c r="V88" s="111">
        <f>IF(RES_hhdet_in_tes!V88=0,"",RES_hhdet_in_tes!V88/RES_hhdet_in_fec!V88)</f>
        <v>0.88412095521752354</v>
      </c>
      <c r="W88" s="111">
        <f>IF(RES_hhdet_in_tes!W88=0,"",RES_hhdet_in_tes!W88/RES_hhdet_in_fec!W88)</f>
        <v>0.89460163569954732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0.83103195400435625</v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>
        <f>IF(RES_hhdet_in_tes!F89=0,"",RES_hhdet_in_tes!F89/RES_hhdet_in_fec!F89)</f>
        <v>0.80287951465109508</v>
      </c>
      <c r="G89" s="111">
        <f>IF(RES_hhdet_in_tes!G89=0,"",RES_hhdet_in_tes!G89/RES_hhdet_in_fec!G89)</f>
        <v>0.83222929996444917</v>
      </c>
      <c r="H89" s="111">
        <f>IF(RES_hhdet_in_tes!H89=0,"",RES_hhdet_in_tes!H89/RES_hhdet_in_fec!H89)</f>
        <v>0.8380734745315529</v>
      </c>
      <c r="I89" s="111">
        <f>IF(RES_hhdet_in_tes!I89=0,"",RES_hhdet_in_tes!I89/RES_hhdet_in_fec!I89)</f>
        <v>0.87007621071769281</v>
      </c>
      <c r="J89" s="111">
        <f>IF(RES_hhdet_in_tes!J89=0,"",RES_hhdet_in_tes!J89/RES_hhdet_in_fec!J89)</f>
        <v>0.8765402684749648</v>
      </c>
      <c r="K89" s="111">
        <f>IF(RES_hhdet_in_tes!K89=0,"",RES_hhdet_in_tes!K89/RES_hhdet_in_fec!K89)</f>
        <v>0.88732788327969903</v>
      </c>
      <c r="L89" s="111">
        <f>IF(RES_hhdet_in_tes!L89=0,"",RES_hhdet_in_tes!L89/RES_hhdet_in_fec!L89)</f>
        <v>0.89784007792187537</v>
      </c>
      <c r="M89" s="111">
        <f>IF(RES_hhdet_in_tes!M89=0,"",RES_hhdet_in_tes!M89/RES_hhdet_in_fec!M89)</f>
        <v>0.90220837391433317</v>
      </c>
      <c r="N89" s="111">
        <f>IF(RES_hhdet_in_tes!N89=0,"",RES_hhdet_in_tes!N89/RES_hhdet_in_fec!N89)</f>
        <v>0.90919016548748288</v>
      </c>
      <c r="O89" s="111">
        <f>IF(RES_hhdet_in_tes!O89=0,"",RES_hhdet_in_tes!O89/RES_hhdet_in_fec!O89)</f>
        <v>0.91396956963563802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0.92042289773304797</v>
      </c>
      <c r="R89" s="111">
        <f>IF(RES_hhdet_in_tes!R89=0,"",RES_hhdet_in_tes!R89/RES_hhdet_in_fec!R89)</f>
        <v>0.92857012042926201</v>
      </c>
      <c r="S89" s="111">
        <f>IF(RES_hhdet_in_tes!S89=0,"",RES_hhdet_in_tes!S89/RES_hhdet_in_fec!S89)</f>
        <v>0.93585460954160893</v>
      </c>
      <c r="T89" s="111">
        <f>IF(RES_hhdet_in_tes!T89=0,"",RES_hhdet_in_tes!T89/RES_hhdet_in_fec!T89)</f>
        <v>0.94264275551678978</v>
      </c>
      <c r="U89" s="111">
        <f>IF(RES_hhdet_in_tes!U89=0,"",RES_hhdet_in_tes!U89/RES_hhdet_in_fec!U89)</f>
        <v>0.95207779359964806</v>
      </c>
      <c r="V89" s="111">
        <f>IF(RES_hhdet_in_tes!V89=0,"",RES_hhdet_in_tes!V89/RES_hhdet_in_fec!V89)</f>
        <v>0.95718273111388219</v>
      </c>
      <c r="W89" s="111">
        <f>IF(RES_hhdet_in_tes!W89=0,"",RES_hhdet_in_tes!W89/RES_hhdet_in_fec!W89)</f>
        <v>0.9595008713425347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0.62153060961900475</v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>
        <f>IF(RES_hhdet_in_tes!F90=0,"",RES_hhdet_in_tes!F90/RES_hhdet_in_fec!F90)</f>
        <v>0.66471656312625593</v>
      </c>
      <c r="G90" s="112">
        <f>IF(RES_hhdet_in_tes!G90=0,"",RES_hhdet_in_tes!G90/RES_hhdet_in_fec!G90)</f>
        <v>0.67934625651286018</v>
      </c>
      <c r="H90" s="112">
        <f>IF(RES_hhdet_in_tes!H90=0,"",RES_hhdet_in_tes!H90/RES_hhdet_in_fec!H90)</f>
        <v>0.69406755594837888</v>
      </c>
      <c r="I90" s="112">
        <f>IF(RES_hhdet_in_tes!I90=0,"",RES_hhdet_in_tes!I90/RES_hhdet_in_fec!I90)</f>
        <v>0.70885890392301387</v>
      </c>
      <c r="J90" s="112">
        <f>IF(RES_hhdet_in_tes!J90=0,"",RES_hhdet_in_tes!J90/RES_hhdet_in_fec!J90)</f>
        <v>0.72367381913133344</v>
      </c>
      <c r="K90" s="112">
        <f>IF(RES_hhdet_in_tes!K90=0,"",RES_hhdet_in_tes!K90/RES_hhdet_in_fec!K90)</f>
        <v>0.73845081467096718</v>
      </c>
      <c r="L90" s="112">
        <f>IF(RES_hhdet_in_tes!L90=0,"",RES_hhdet_in_tes!L90/RES_hhdet_in_fec!L90)</f>
        <v>0.75313531728504268</v>
      </c>
      <c r="M90" s="112">
        <f>IF(RES_hhdet_in_tes!M90=0,"",RES_hhdet_in_tes!M90/RES_hhdet_in_fec!M90)</f>
        <v>0.76665916233200759</v>
      </c>
      <c r="N90" s="112">
        <f>IF(RES_hhdet_in_tes!N90=0,"",RES_hhdet_in_tes!N90/RES_hhdet_in_fec!N90)</f>
        <v>0.77844893452262431</v>
      </c>
      <c r="O90" s="112">
        <f>IF(RES_hhdet_in_tes!O90=0,"",RES_hhdet_in_tes!O90/RES_hhdet_in_fec!O90)</f>
        <v>0.78819442657241268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0.80689306728670351</v>
      </c>
      <c r="R90" s="112">
        <f>IF(RES_hhdet_in_tes!R90=0,"",RES_hhdet_in_tes!R90/RES_hhdet_in_fec!R90)</f>
        <v>0.82187732772491695</v>
      </c>
      <c r="S90" s="112">
        <f>IF(RES_hhdet_in_tes!S90=0,"",RES_hhdet_in_tes!S90/RES_hhdet_in_fec!S90)</f>
        <v>0.83867125496490513</v>
      </c>
      <c r="T90" s="112">
        <f>IF(RES_hhdet_in_tes!T90=0,"",RES_hhdet_in_tes!T90/RES_hhdet_in_fec!T90)</f>
        <v>0.85554664213783371</v>
      </c>
      <c r="U90" s="112">
        <f>IF(RES_hhdet_in_tes!U90=0,"",RES_hhdet_in_tes!U90/RES_hhdet_in_fec!U90)</f>
        <v>0.87109114222766948</v>
      </c>
      <c r="V90" s="112">
        <f>IF(RES_hhdet_in_tes!V90=0,"",RES_hhdet_in_tes!V90/RES_hhdet_in_fec!V90)</f>
        <v>0.88412095521752354</v>
      </c>
      <c r="W90" s="112">
        <f>IF(RES_hhdet_in_tes!W90=0,"",RES_hhdet_in_tes!W90/RES_hhdet_in_fec!W90)</f>
        <v>0.89460163569954732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0.60367182439107714</v>
      </c>
      <c r="D92" s="112">
        <f>IF(RES_hhdet_in_tes!D92=0,"",RES_hhdet_in_tes!D92/RES_hhdet_in_fec!D92)</f>
        <v>0.6053406914027768</v>
      </c>
      <c r="E92" s="112">
        <f>IF(RES_hhdet_in_tes!E92=0,"",RES_hhdet_in_tes!E92/RES_hhdet_in_fec!E92)</f>
        <v>0.60728582921777063</v>
      </c>
      <c r="F92" s="112">
        <f>IF(RES_hhdet_in_tes!F92=0,"",RES_hhdet_in_tes!F92/RES_hhdet_in_fec!F92)</f>
        <v>0.60926864032412276</v>
      </c>
      <c r="G92" s="112">
        <f>IF(RES_hhdet_in_tes!G92=0,"",RES_hhdet_in_tes!G92/RES_hhdet_in_fec!G92)</f>
        <v>0.61150588059032429</v>
      </c>
      <c r="H92" s="112">
        <f>IF(RES_hhdet_in_tes!H92=0,"",RES_hhdet_in_tes!H92/RES_hhdet_in_fec!H92)</f>
        <v>0.61397102185752861</v>
      </c>
      <c r="I92" s="112">
        <f>IF(RES_hhdet_in_tes!I92=0,"",RES_hhdet_in_tes!I92/RES_hhdet_in_fec!I92)</f>
        <v>0.61671747277806555</v>
      </c>
      <c r="J92" s="112">
        <f>IF(RES_hhdet_in_tes!J92=0,"",RES_hhdet_in_tes!J92/RES_hhdet_in_fec!J92)</f>
        <v>0.61996402974897225</v>
      </c>
      <c r="K92" s="112">
        <f>IF(RES_hhdet_in_tes!K92=0,"",RES_hhdet_in_tes!K92/RES_hhdet_in_fec!K92)</f>
        <v>0.62389672725802769</v>
      </c>
      <c r="L92" s="112">
        <f>IF(RES_hhdet_in_tes!L92=0,"",RES_hhdet_in_tes!L92/RES_hhdet_in_fec!L92)</f>
        <v>0.62856533715773999</v>
      </c>
      <c r="M92" s="112">
        <f>IF(RES_hhdet_in_tes!M92=0,"",RES_hhdet_in_tes!M92/RES_hhdet_in_fec!M92)</f>
        <v>0.63838451763492365</v>
      </c>
      <c r="N92" s="112">
        <f>IF(RES_hhdet_in_tes!N92=0,"",RES_hhdet_in_tes!N92/RES_hhdet_in_fec!N92)</f>
        <v>0.65475547816356194</v>
      </c>
      <c r="O92" s="112">
        <f>IF(RES_hhdet_in_tes!O92=0,"",RES_hhdet_in_tes!O92/RES_hhdet_in_fec!O92)</f>
        <v>0.67884791106774101</v>
      </c>
      <c r="P92" s="112">
        <f>IF(RES_hhdet_in_tes!P92=0,"",RES_hhdet_in_tes!P92/RES_hhdet_in_fec!P92)</f>
        <v>0.70820345156713649</v>
      </c>
      <c r="Q92" s="112">
        <f>IF(RES_hhdet_in_tes!Q92=0,"",RES_hhdet_in_tes!Q92/RES_hhdet_in_fec!Q92)</f>
        <v>0.7348568720569838</v>
      </c>
      <c r="R92" s="112">
        <f>IF(RES_hhdet_in_tes!R92=0,"",RES_hhdet_in_tes!R92/RES_hhdet_in_fec!R92)</f>
        <v>0.75284467027069391</v>
      </c>
      <c r="S92" s="112">
        <f>IF(RES_hhdet_in_tes!S92=0,"",RES_hhdet_in_tes!S92/RES_hhdet_in_fec!S92)</f>
        <v>0.77017836673119788</v>
      </c>
      <c r="T92" s="112">
        <f>IF(RES_hhdet_in_tes!T92=0,"",RES_hhdet_in_tes!T92/RES_hhdet_in_fec!T92)</f>
        <v>0.78587680880862099</v>
      </c>
      <c r="U92" s="112">
        <f>IF(RES_hhdet_in_tes!U92=0,"",RES_hhdet_in_tes!U92/RES_hhdet_in_fec!U92)</f>
        <v>0.7989588438731432</v>
      </c>
      <c r="V92" s="112">
        <f>IF(RES_hhdet_in_tes!V92=0,"",RES_hhdet_in_tes!V92/RES_hhdet_in_fec!V92)</f>
        <v>0.80844331929492197</v>
      </c>
      <c r="W92" s="112">
        <f>IF(RES_hhdet_in_tes!W92=0,"",RES_hhdet_in_tes!W92/RES_hhdet_in_fec!W92)</f>
        <v>0.81290470389876301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0.8209688889718606</v>
      </c>
      <c r="D93" s="113">
        <f>IF(RES_hhdet_in_tes!D93=0,"",RES_hhdet_in_tes!D93/RES_hhdet_in_fec!D93)</f>
        <v>0.8037872285666694</v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>
        <f>IF(RES_hhdet_in_tes!G93=0,"",RES_hhdet_in_tes!G93/RES_hhdet_in_fec!G93)</f>
        <v>0.78651263175470043</v>
      </c>
      <c r="H93" s="113" t="str">
        <f>IF(RES_hhdet_in_tes!H93=0,"",RES_hhdet_in_tes!H93/RES_hhdet_in_fec!H93)</f>
        <v/>
      </c>
      <c r="I93" s="113">
        <f>IF(RES_hhdet_in_tes!I93=0,"",RES_hhdet_in_tes!I93/RES_hhdet_in_fec!I93)</f>
        <v>0.81595795943476612</v>
      </c>
      <c r="J93" s="113">
        <f>IF(RES_hhdet_in_tes!J93=0,"",RES_hhdet_in_tes!J93/RES_hhdet_in_fec!J93)</f>
        <v>0.81555567534449591</v>
      </c>
      <c r="K93" s="113">
        <f>IF(RES_hhdet_in_tes!K93=0,"",RES_hhdet_in_tes!K93/RES_hhdet_in_fec!K93)</f>
        <v>0.82280390516051305</v>
      </c>
      <c r="L93" s="113">
        <f>IF(RES_hhdet_in_tes!L93=0,"",RES_hhdet_in_tes!L93/RES_hhdet_in_fec!L93)</f>
        <v>0.83039689638696457</v>
      </c>
      <c r="M93" s="113">
        <f>IF(RES_hhdet_in_tes!M93=0,"",RES_hhdet_in_tes!M93/RES_hhdet_in_fec!M93)</f>
        <v>0.83185406547292273</v>
      </c>
      <c r="N93" s="113">
        <f>IF(RES_hhdet_in_tes!N93=0,"",RES_hhdet_in_tes!N93/RES_hhdet_in_fec!N93)</f>
        <v>0.84369462417878061</v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>
        <f>IF(RES_hhdet_in_tes!Q93=0,"",RES_hhdet_in_tes!Q93/RES_hhdet_in_fec!Q93)</f>
        <v>0.88477937750194569</v>
      </c>
      <c r="R93" s="113">
        <f>IF(RES_hhdet_in_tes!R93=0,"",RES_hhdet_in_tes!R93/RES_hhdet_in_fec!R93)</f>
        <v>0.89615515893426212</v>
      </c>
      <c r="S93" s="113">
        <f>IF(RES_hhdet_in_tes!S93=0,"",RES_hhdet_in_tes!S93/RES_hhdet_in_fec!S93)</f>
        <v>0.90444774380007098</v>
      </c>
      <c r="T93" s="113">
        <f>IF(RES_hhdet_in_tes!T93=0,"",RES_hhdet_in_tes!T93/RES_hhdet_in_fec!T93)</f>
        <v>0.91103776817350146</v>
      </c>
      <c r="U93" s="113">
        <f>IF(RES_hhdet_in_tes!U93=0,"",RES_hhdet_in_tes!U93/RES_hhdet_in_fec!U93)</f>
        <v>0.92122732604655244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0.92382777657201698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0.60367182439107714</v>
      </c>
      <c r="D94" s="111">
        <f>IF(RES_hhdet_in_tes!D94=0,"",RES_hhdet_in_tes!D94/RES_hhdet_in_fec!D94)</f>
        <v>0.6053406914027768</v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>
        <f>IF(RES_hhdet_in_tes!G94=0,"",RES_hhdet_in_tes!G94/RES_hhdet_in_fec!G94)</f>
        <v>0.61150588059032429</v>
      </c>
      <c r="H94" s="111" t="str">
        <f>IF(RES_hhdet_in_tes!H94=0,"",RES_hhdet_in_tes!H94/RES_hhdet_in_fec!H94)</f>
        <v/>
      </c>
      <c r="I94" s="111">
        <f>IF(RES_hhdet_in_tes!I94=0,"",RES_hhdet_in_tes!I94/RES_hhdet_in_fec!I94)</f>
        <v>0.61671747277806555</v>
      </c>
      <c r="J94" s="111">
        <f>IF(RES_hhdet_in_tes!J94=0,"",RES_hhdet_in_tes!J94/RES_hhdet_in_fec!J94)</f>
        <v>0.61996402974897225</v>
      </c>
      <c r="K94" s="111">
        <f>IF(RES_hhdet_in_tes!K94=0,"",RES_hhdet_in_tes!K94/RES_hhdet_in_fec!K94)</f>
        <v>0.62389672725802769</v>
      </c>
      <c r="L94" s="111">
        <f>IF(RES_hhdet_in_tes!L94=0,"",RES_hhdet_in_tes!L94/RES_hhdet_in_fec!L94)</f>
        <v>0.62856533715773999</v>
      </c>
      <c r="M94" s="111">
        <f>IF(RES_hhdet_in_tes!M94=0,"",RES_hhdet_in_tes!M94/RES_hhdet_in_fec!M94)</f>
        <v>0.63838451763492376</v>
      </c>
      <c r="N94" s="111">
        <f>IF(RES_hhdet_in_tes!N94=0,"",RES_hhdet_in_tes!N94/RES_hhdet_in_fec!N94)</f>
        <v>0.65475547816356194</v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>
        <f>IF(RES_hhdet_in_tes!Q94=0,"",RES_hhdet_in_tes!Q94/RES_hhdet_in_fec!Q94)</f>
        <v>0.7348568720569838</v>
      </c>
      <c r="R94" s="111">
        <f>IF(RES_hhdet_in_tes!R94=0,"",RES_hhdet_in_tes!R94/RES_hhdet_in_fec!R94)</f>
        <v>0.75284467027069391</v>
      </c>
      <c r="S94" s="111">
        <f>IF(RES_hhdet_in_tes!S94=0,"",RES_hhdet_in_tes!S94/RES_hhdet_in_fec!S94)</f>
        <v>0.77017836673119788</v>
      </c>
      <c r="T94" s="111">
        <f>IF(RES_hhdet_in_tes!T94=0,"",RES_hhdet_in_tes!T94/RES_hhdet_in_fec!T94)</f>
        <v>0.78587680880862099</v>
      </c>
      <c r="U94" s="111">
        <f>IF(RES_hhdet_in_tes!U94=0,"",RES_hhdet_in_tes!U94/RES_hhdet_in_fec!U94)</f>
        <v>0.7989588438731432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0.81290470389876301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>
        <f>IF(RES_hhdet_in_tes!G95=0,"",RES_hhdet_in_tes!G95/RES_hhdet_in_fec!G95)</f>
        <v>1</v>
      </c>
      <c r="H95" s="111" t="str">
        <f>IF(RES_hhdet_in_tes!H95=0,"",RES_hhdet_in_tes!H95/RES_hhdet_in_fec!H95)</f>
        <v/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0.67736868248957582</v>
      </c>
      <c r="D96" s="112">
        <f>IF(RES_hhdet_in_tes!D96=0,"",RES_hhdet_in_tes!D96/RES_hhdet_in_fec!D96)</f>
        <v>0.67857510656200315</v>
      </c>
      <c r="E96" s="112">
        <f>IF(RES_hhdet_in_tes!E96=0,"",RES_hhdet_in_tes!E96/RES_hhdet_in_fec!E96)</f>
        <v>0.67987432170713646</v>
      </c>
      <c r="F96" s="112">
        <f>IF(RES_hhdet_in_tes!F96=0,"",RES_hhdet_in_tes!F96/RES_hhdet_in_fec!F96)</f>
        <v>0.68118601700047188</v>
      </c>
      <c r="G96" s="112">
        <f>IF(RES_hhdet_in_tes!G96=0,"",RES_hhdet_in_tes!G96/RES_hhdet_in_fec!G96)</f>
        <v>0.68258391120028294</v>
      </c>
      <c r="H96" s="112">
        <f>IF(RES_hhdet_in_tes!H96=0,"",RES_hhdet_in_tes!H96/RES_hhdet_in_fec!H96)</f>
        <v>0.68405974142491477</v>
      </c>
      <c r="I96" s="112">
        <f>IF(RES_hhdet_in_tes!I96=0,"",RES_hhdet_in_tes!I96/RES_hhdet_in_fec!I96)</f>
        <v>0.68563270727934145</v>
      </c>
      <c r="J96" s="112">
        <f>IF(RES_hhdet_in_tes!J96=0,"",RES_hhdet_in_tes!J96/RES_hhdet_in_fec!J96)</f>
        <v>0.68737966171800602</v>
      </c>
      <c r="K96" s="112">
        <f>IF(RES_hhdet_in_tes!K96=0,"",RES_hhdet_in_tes!K96/RES_hhdet_in_fec!K96)</f>
        <v>0.68936871185198545</v>
      </c>
      <c r="L96" s="112">
        <f>IF(RES_hhdet_in_tes!L96=0,"",RES_hhdet_in_tes!L96/RES_hhdet_in_fec!L96)</f>
        <v>0.69162369430192905</v>
      </c>
      <c r="M96" s="112">
        <f>IF(RES_hhdet_in_tes!M96=0,"",RES_hhdet_in_tes!M96/RES_hhdet_in_fec!M96)</f>
        <v>0.69570711300585519</v>
      </c>
      <c r="N96" s="112">
        <f>IF(RES_hhdet_in_tes!N96=0,"",RES_hhdet_in_tes!N96/RES_hhdet_in_fec!N96)</f>
        <v>0.70230550871873587</v>
      </c>
      <c r="O96" s="112">
        <f>IF(RES_hhdet_in_tes!O96=0,"",RES_hhdet_in_tes!O96/RES_hhdet_in_fec!O96)</f>
        <v>0.71229928986760793</v>
      </c>
      <c r="P96" s="112">
        <f>IF(RES_hhdet_in_tes!P96=0,"",RES_hhdet_in_tes!P96/RES_hhdet_in_fec!P96)</f>
        <v>0.72529991623720158</v>
      </c>
      <c r="Q96" s="112">
        <f>IF(RES_hhdet_in_tes!Q96=0,"",RES_hhdet_in_tes!Q96/RES_hhdet_in_fec!Q96)</f>
        <v>0.73805665737868942</v>
      </c>
      <c r="R96" s="112">
        <f>IF(RES_hhdet_in_tes!R96=0,"",RES_hhdet_in_tes!R96/RES_hhdet_in_fec!R96)</f>
        <v>0.74720139967847043</v>
      </c>
      <c r="S96" s="112">
        <f>IF(RES_hhdet_in_tes!S96=0,"",RES_hhdet_in_tes!S96/RES_hhdet_in_fec!S96)</f>
        <v>0.75625598870665378</v>
      </c>
      <c r="T96" s="112">
        <f>IF(RES_hhdet_in_tes!T96=0,"",RES_hhdet_in_tes!T96/RES_hhdet_in_fec!T96)</f>
        <v>0.76503056655086454</v>
      </c>
      <c r="U96" s="112">
        <f>IF(RES_hhdet_in_tes!U96=0,"",RES_hhdet_in_tes!U96/RES_hhdet_in_fec!U96)</f>
        <v>0.77327315655338835</v>
      </c>
      <c r="V96" s="112">
        <f>IF(RES_hhdet_in_tes!V96=0,"",RES_hhdet_in_tes!V96/RES_hhdet_in_fec!V96)</f>
        <v>0.78059717607042045</v>
      </c>
      <c r="W96" s="112">
        <f>IF(RES_hhdet_in_tes!W96=0,"",RES_hhdet_in_tes!W96/RES_hhdet_in_fec!W96)</f>
        <v>0.78636259533445829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0.86342067829977365</v>
      </c>
      <c r="D97" s="113">
        <f>IF(RES_hhdet_in_tes!D97=0,"",RES_hhdet_in_tes!D97/RES_hhdet_in_fec!D97)</f>
        <v>0.84983779803382453</v>
      </c>
      <c r="E97" s="113">
        <f>IF(RES_hhdet_in_tes!E97=0,"",RES_hhdet_in_tes!E97/RES_hhdet_in_fec!E97)</f>
        <v>0.82112642930516377</v>
      </c>
      <c r="F97" s="113">
        <f>IF(RES_hhdet_in_tes!F97=0,"",RES_hhdet_in_tes!F97/RES_hhdet_in_fec!F97)</f>
        <v>0.81439378252501127</v>
      </c>
      <c r="G97" s="113">
        <f>IF(RES_hhdet_in_tes!G97=0,"",RES_hhdet_in_tes!G97/RES_hhdet_in_fec!G97)</f>
        <v>0.83438068459451742</v>
      </c>
      <c r="H97" s="113">
        <f>IF(RES_hhdet_in_tes!H97=0,"",RES_hhdet_in_tes!H97/RES_hhdet_in_fec!H97)</f>
        <v>0.83161495348227366</v>
      </c>
      <c r="I97" s="113">
        <f>IF(RES_hhdet_in_tes!I97=0,"",RES_hhdet_in_tes!I97/RES_hhdet_in_fec!I97)</f>
        <v>0.85734433330434723</v>
      </c>
      <c r="J97" s="113">
        <f>IF(RES_hhdet_in_tes!J97=0,"",RES_hhdet_in_tes!J97/RES_hhdet_in_fec!J97)</f>
        <v>0.85617512301610366</v>
      </c>
      <c r="K97" s="113">
        <f>IF(RES_hhdet_in_tes!K97=0,"",RES_hhdet_in_tes!K97/RES_hhdet_in_fec!K97)</f>
        <v>0.86086420042178236</v>
      </c>
      <c r="L97" s="113">
        <f>IF(RES_hhdet_in_tes!L97=0,"",RES_hhdet_in_tes!L97/RES_hhdet_in_fec!L97)</f>
        <v>0.86604740941150904</v>
      </c>
      <c r="M97" s="113">
        <f>IF(RES_hhdet_in_tes!M97=0,"",RES_hhdet_in_tes!M97/RES_hhdet_in_fec!M97)</f>
        <v>0.86525479137638195</v>
      </c>
      <c r="N97" s="113">
        <f>IF(RES_hhdet_in_tes!N97=0,"",RES_hhdet_in_tes!N97/RES_hhdet_in_fec!N97)</f>
        <v>0.8706453140256214</v>
      </c>
      <c r="O97" s="113">
        <f>IF(RES_hhdet_in_tes!O97=0,"",RES_hhdet_in_tes!O97/RES_hhdet_in_fec!O97)</f>
        <v>0.87627092927706329</v>
      </c>
      <c r="P97" s="113">
        <f>IF(RES_hhdet_in_tes!P97=0,"",RES_hhdet_in_tes!P97/RES_hhdet_in_fec!P97)</f>
        <v>0.87817785883510835</v>
      </c>
      <c r="Q97" s="113">
        <f>IF(RES_hhdet_in_tes!Q97=0,"",RES_hhdet_in_tes!Q97/RES_hhdet_in_fec!Q97)</f>
        <v>0.88636993545552101</v>
      </c>
      <c r="R97" s="113">
        <f>IF(RES_hhdet_in_tes!R97=0,"",RES_hhdet_in_tes!R97/RES_hhdet_in_fec!R97)</f>
        <v>0.89289412744261898</v>
      </c>
      <c r="S97" s="113">
        <f>IF(RES_hhdet_in_tes!S97=0,"",RES_hhdet_in_tes!S97/RES_hhdet_in_fec!S97)</f>
        <v>0.89699188939907093</v>
      </c>
      <c r="T97" s="113">
        <f>IF(RES_hhdet_in_tes!T97=0,"",RES_hhdet_in_tes!T97/RES_hhdet_in_fec!T97)</f>
        <v>0.90028329308949595</v>
      </c>
      <c r="U97" s="113">
        <f>IF(RES_hhdet_in_tes!U97=0,"",RES_hhdet_in_tes!U97/RES_hhdet_in_fec!U97)</f>
        <v>0.90930350182936526</v>
      </c>
      <c r="V97" s="113">
        <f>IF(RES_hhdet_in_tes!V97=0,"",RES_hhdet_in_tes!V97/RES_hhdet_in_fec!V97)</f>
        <v>0.91241510167109352</v>
      </c>
      <c r="W97" s="113">
        <f>IF(RES_hhdet_in_tes!W97=0,"",RES_hhdet_in_tes!W97/RES_hhdet_in_fec!W97)</f>
        <v>0.9113405730586025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0.67736868248957582</v>
      </c>
      <c r="D98" s="111">
        <f>IF(RES_hhdet_in_tes!D98=0,"",RES_hhdet_in_tes!D98/RES_hhdet_in_fec!D98)</f>
        <v>0.67857510656200337</v>
      </c>
      <c r="E98" s="111">
        <f>IF(RES_hhdet_in_tes!E98=0,"",RES_hhdet_in_tes!E98/RES_hhdet_in_fec!E98)</f>
        <v>0.67987432170713646</v>
      </c>
      <c r="F98" s="111">
        <f>IF(RES_hhdet_in_tes!F98=0,"",RES_hhdet_in_tes!F98/RES_hhdet_in_fec!F98)</f>
        <v>0.68118601700047188</v>
      </c>
      <c r="G98" s="111">
        <f>IF(RES_hhdet_in_tes!G98=0,"",RES_hhdet_in_tes!G98/RES_hhdet_in_fec!G98)</f>
        <v>0.68258391120028294</v>
      </c>
      <c r="H98" s="111">
        <f>IF(RES_hhdet_in_tes!H98=0,"",RES_hhdet_in_tes!H98/RES_hhdet_in_fec!H98)</f>
        <v>0.68405974142491477</v>
      </c>
      <c r="I98" s="111">
        <f>IF(RES_hhdet_in_tes!I98=0,"",RES_hhdet_in_tes!I98/RES_hhdet_in_fec!I98)</f>
        <v>0.68563270727934145</v>
      </c>
      <c r="J98" s="111">
        <f>IF(RES_hhdet_in_tes!J98=0,"",RES_hhdet_in_tes!J98/RES_hhdet_in_fec!J98)</f>
        <v>0.68737966171800602</v>
      </c>
      <c r="K98" s="111">
        <f>IF(RES_hhdet_in_tes!K98=0,"",RES_hhdet_in_tes!K98/RES_hhdet_in_fec!K98)</f>
        <v>0.68936871185198556</v>
      </c>
      <c r="L98" s="111">
        <f>IF(RES_hhdet_in_tes!L98=0,"",RES_hhdet_in_tes!L98/RES_hhdet_in_fec!L98)</f>
        <v>0.69162369430192905</v>
      </c>
      <c r="M98" s="111">
        <f>IF(RES_hhdet_in_tes!M98=0,"",RES_hhdet_in_tes!M98/RES_hhdet_in_fec!M98)</f>
        <v>0.69570711300585519</v>
      </c>
      <c r="N98" s="111">
        <f>IF(RES_hhdet_in_tes!N98=0,"",RES_hhdet_in_tes!N98/RES_hhdet_in_fec!N98)</f>
        <v>0.70230550871873587</v>
      </c>
      <c r="O98" s="111">
        <f>IF(RES_hhdet_in_tes!O98=0,"",RES_hhdet_in_tes!O98/RES_hhdet_in_fec!O98)</f>
        <v>0.71229928986760793</v>
      </c>
      <c r="P98" s="111">
        <f>IF(RES_hhdet_in_tes!P98=0,"",RES_hhdet_in_tes!P98/RES_hhdet_in_fec!P98)</f>
        <v>0.72529991623720158</v>
      </c>
      <c r="Q98" s="111">
        <f>IF(RES_hhdet_in_tes!Q98=0,"",RES_hhdet_in_tes!Q98/RES_hhdet_in_fec!Q98)</f>
        <v>0.73805665737868942</v>
      </c>
      <c r="R98" s="111">
        <f>IF(RES_hhdet_in_tes!R98=0,"",RES_hhdet_in_tes!R98/RES_hhdet_in_fec!R98)</f>
        <v>0.74720139967847043</v>
      </c>
      <c r="S98" s="111">
        <f>IF(RES_hhdet_in_tes!S98=0,"",RES_hhdet_in_tes!S98/RES_hhdet_in_fec!S98)</f>
        <v>0.75625598870665378</v>
      </c>
      <c r="T98" s="111">
        <f>IF(RES_hhdet_in_tes!T98=0,"",RES_hhdet_in_tes!T98/RES_hhdet_in_fec!T98)</f>
        <v>0.76503056655086454</v>
      </c>
      <c r="U98" s="111">
        <f>IF(RES_hhdet_in_tes!U98=0,"",RES_hhdet_in_tes!U98/RES_hhdet_in_fec!U98)</f>
        <v>0.77327315655338835</v>
      </c>
      <c r="V98" s="111">
        <f>IF(RES_hhdet_in_tes!V98=0,"",RES_hhdet_in_tes!V98/RES_hhdet_in_fec!V98)</f>
        <v>0.78059717607042056</v>
      </c>
      <c r="W98" s="111">
        <f>IF(RES_hhdet_in_tes!W98=0,"",RES_hhdet_in_tes!W98/RES_hhdet_in_fec!W98)</f>
        <v>0.7863625953344584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0.69683999660381002</v>
      </c>
      <c r="D100" s="124">
        <f>IF(RES_hhdet_in_tes!D100=0,"",RES_hhdet_in_tes!D100/RES_hhdet_in_fec!D100)</f>
        <v>0.68379909943015005</v>
      </c>
      <c r="E100" s="124">
        <f>IF(RES_hhdet_in_tes!E100=0,"",RES_hhdet_in_tes!E100/RES_hhdet_in_fec!E100)</f>
        <v>0.70908668475837566</v>
      </c>
      <c r="F100" s="124">
        <f>IF(RES_hhdet_in_tes!F100=0,"",RES_hhdet_in_tes!F100/RES_hhdet_in_fec!F100)</f>
        <v>0.71084968010346594</v>
      </c>
      <c r="G100" s="124">
        <f>IF(RES_hhdet_in_tes!G100=0,"",RES_hhdet_in_tes!G100/RES_hhdet_in_fec!G100)</f>
        <v>0.68489724291423881</v>
      </c>
      <c r="H100" s="124">
        <f>IF(RES_hhdet_in_tes!H100=0,"",RES_hhdet_in_tes!H100/RES_hhdet_in_fec!H100)</f>
        <v>0.69737895160096852</v>
      </c>
      <c r="I100" s="124">
        <f>IF(RES_hhdet_in_tes!I100=0,"",RES_hhdet_in_tes!I100/RES_hhdet_in_fec!I100)</f>
        <v>0.68711624166197116</v>
      </c>
      <c r="J100" s="124">
        <f>IF(RES_hhdet_in_tes!J100=0,"",RES_hhdet_in_tes!J100/RES_hhdet_in_fec!J100)</f>
        <v>0.68162679630324619</v>
      </c>
      <c r="K100" s="124">
        <f>IF(RES_hhdet_in_tes!K100=0,"",RES_hhdet_in_tes!K100/RES_hhdet_in_fec!K100)</f>
        <v>0.66587642231403454</v>
      </c>
      <c r="L100" s="124">
        <f>IF(RES_hhdet_in_tes!L100=0,"",RES_hhdet_in_tes!L100/RES_hhdet_in_fec!L100)</f>
        <v>0.68871496391099751</v>
      </c>
      <c r="M100" s="124">
        <f>IF(RES_hhdet_in_tes!M100=0,"",RES_hhdet_in_tes!M100/RES_hhdet_in_fec!M100)</f>
        <v>0.69835884322786934</v>
      </c>
      <c r="N100" s="124">
        <f>IF(RES_hhdet_in_tes!N100=0,"",RES_hhdet_in_tes!N100/RES_hhdet_in_fec!N100)</f>
        <v>0.71493599423212362</v>
      </c>
      <c r="O100" s="124">
        <f>IF(RES_hhdet_in_tes!O100=0,"",RES_hhdet_in_tes!O100/RES_hhdet_in_fec!O100)</f>
        <v>0.71561110879178436</v>
      </c>
      <c r="P100" s="124">
        <f>IF(RES_hhdet_in_tes!P100=0,"",RES_hhdet_in_tes!P100/RES_hhdet_in_fec!P100)</f>
        <v>0.72518610197073929</v>
      </c>
      <c r="Q100" s="124">
        <f>IF(RES_hhdet_in_tes!Q100=0,"",RES_hhdet_in_tes!Q100/RES_hhdet_in_fec!Q100)</f>
        <v>0.73096290286933729</v>
      </c>
      <c r="R100" s="124">
        <f>IF(RES_hhdet_in_tes!R100=0,"",RES_hhdet_in_tes!R100/RES_hhdet_in_fec!R100)</f>
        <v>0.72501223355984146</v>
      </c>
      <c r="S100" s="124">
        <f>IF(RES_hhdet_in_tes!S100=0,"",RES_hhdet_in_tes!S100/RES_hhdet_in_fec!S100)</f>
        <v>0.72469485618615004</v>
      </c>
      <c r="T100" s="124">
        <f>IF(RES_hhdet_in_tes!T100=0,"",RES_hhdet_in_tes!T100/RES_hhdet_in_fec!T100)</f>
        <v>0.74619689573736692</v>
      </c>
      <c r="U100" s="124">
        <f>IF(RES_hhdet_in_tes!U100=0,"",RES_hhdet_in_tes!U100/RES_hhdet_in_fec!U100)</f>
        <v>0.76748215179325852</v>
      </c>
      <c r="V100" s="124">
        <f>IF(RES_hhdet_in_tes!V100=0,"",RES_hhdet_in_tes!V100/RES_hhdet_in_fec!V100)</f>
        <v>0.7582903822378515</v>
      </c>
      <c r="W100" s="124">
        <f>IF(RES_hhdet_in_tes!W100=0,"",RES_hhdet_in_tes!W100/RES_hhdet_in_fec!W100)</f>
        <v>0.76942422419118728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0.57500519334214861</v>
      </c>
      <c r="D101" s="111">
        <f>IF(RES_hhdet_in_tes!D101=0,"",RES_hhdet_in_tes!D101/RES_hhdet_in_fec!D101)</f>
        <v>0.57539180464188389</v>
      </c>
      <c r="E101" s="111">
        <f>IF(RES_hhdet_in_tes!E101=0,"",RES_hhdet_in_tes!E101/RES_hhdet_in_fec!E101)</f>
        <v>0.57577296354407659</v>
      </c>
      <c r="F101" s="111">
        <f>IF(RES_hhdet_in_tes!F101=0,"",RES_hhdet_in_tes!F101/RES_hhdet_in_fec!F101)</f>
        <v>0.57615337893751351</v>
      </c>
      <c r="G101" s="111">
        <f>IF(RES_hhdet_in_tes!G101=0,"",RES_hhdet_in_tes!G101/RES_hhdet_in_fec!G101)</f>
        <v>0.57652877299351857</v>
      </c>
      <c r="H101" s="111">
        <f>IF(RES_hhdet_in_tes!H101=0,"",RES_hhdet_in_tes!H101/RES_hhdet_in_fec!H101)</f>
        <v>0.57689966926386205</v>
      </c>
      <c r="I101" s="111">
        <f>IF(RES_hhdet_in_tes!I101=0,"",RES_hhdet_in_tes!I101/RES_hhdet_in_fec!I101)</f>
        <v>0.57726501369143313</v>
      </c>
      <c r="J101" s="111">
        <f>IF(RES_hhdet_in_tes!J101=0,"",RES_hhdet_in_tes!J101/RES_hhdet_in_fec!J101)</f>
        <v>0.57762048817629774</v>
      </c>
      <c r="K101" s="111">
        <f>IF(RES_hhdet_in_tes!K101=0,"",RES_hhdet_in_tes!K101/RES_hhdet_in_fec!K101)</f>
        <v>0.57796242119771657</v>
      </c>
      <c r="L101" s="111">
        <f>IF(RES_hhdet_in_tes!L101=0,"",RES_hhdet_in_tes!L101/RES_hhdet_in_fec!L101)</f>
        <v>0.57828983047336657</v>
      </c>
      <c r="M101" s="111">
        <f>IF(RES_hhdet_in_tes!M101=0,"",RES_hhdet_in_tes!M101/RES_hhdet_in_fec!M101)</f>
        <v>0.5784660200117856</v>
      </c>
      <c r="N101" s="111">
        <f>IF(RES_hhdet_in_tes!N101=0,"",RES_hhdet_in_tes!N101/RES_hhdet_in_fec!N101)</f>
        <v>0.5784660200117856</v>
      </c>
      <c r="O101" s="111">
        <f>IF(RES_hhdet_in_tes!O101=0,"",RES_hhdet_in_tes!O101/RES_hhdet_in_fec!O101)</f>
        <v>0.5784660200117856</v>
      </c>
      <c r="P101" s="111">
        <f>IF(RES_hhdet_in_tes!P101=0,"",RES_hhdet_in_tes!P101/RES_hhdet_in_fec!P101)</f>
        <v>0.5784660200117856</v>
      </c>
      <c r="Q101" s="111">
        <f>IF(RES_hhdet_in_tes!Q101=0,"",RES_hhdet_in_tes!Q101/RES_hhdet_in_fec!Q101)</f>
        <v>0.5784660200117856</v>
      </c>
      <c r="R101" s="111">
        <f>IF(RES_hhdet_in_tes!R101=0,"",RES_hhdet_in_tes!R101/RES_hhdet_in_fec!R101)</f>
        <v>0.57957913239048708</v>
      </c>
      <c r="S101" s="111">
        <f>IF(RES_hhdet_in_tes!S101=0,"",RES_hhdet_in_tes!S101/RES_hhdet_in_fec!S101)</f>
        <v>0.58139932333230593</v>
      </c>
      <c r="T101" s="111">
        <f>IF(RES_hhdet_in_tes!T101=0,"",RES_hhdet_in_tes!T101/RES_hhdet_in_fec!T101)</f>
        <v>0.58352287943109293</v>
      </c>
      <c r="U101" s="111">
        <f>IF(RES_hhdet_in_tes!U101=0,"",RES_hhdet_in_tes!U101/RES_hhdet_in_fec!U101)</f>
        <v>0.58572227681912281</v>
      </c>
      <c r="V101" s="111">
        <f>IF(RES_hhdet_in_tes!V101=0,"",RES_hhdet_in_tes!V101/RES_hhdet_in_fec!V101)</f>
        <v>0.58776999162866783</v>
      </c>
      <c r="W101" s="111">
        <f>IF(RES_hhdet_in_tes!W101=0,"",RES_hhdet_in_tes!W101/RES_hhdet_in_fec!W101)</f>
        <v>0.589666023859727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0.61962205854681329</v>
      </c>
      <c r="D102" s="111">
        <f>IF(RES_hhdet_in_tes!D102=0,"",RES_hhdet_in_tes!D102/RES_hhdet_in_fec!D102)</f>
        <v>0.61991714314401603</v>
      </c>
      <c r="E102" s="111">
        <f>IF(RES_hhdet_in_tes!E102=0,"",RES_hhdet_in_tes!E102/RES_hhdet_in_fec!E102)</f>
        <v>0.62020806614911383</v>
      </c>
      <c r="F102" s="111">
        <f>IF(RES_hhdet_in_tes!F102=0,"",RES_hhdet_in_tes!F102/RES_hhdet_in_fec!F102)</f>
        <v>0.62049842166437907</v>
      </c>
      <c r="G102" s="111">
        <f>IF(RES_hhdet_in_tes!G102=0,"",RES_hhdet_in_tes!G102/RES_hhdet_in_fec!G102)</f>
        <v>0.62078494459809674</v>
      </c>
      <c r="H102" s="111">
        <f>IF(RES_hhdet_in_tes!H102=0,"",RES_hhdet_in_tes!H102/RES_hhdet_in_fec!H102)</f>
        <v>0.62106803455592585</v>
      </c>
      <c r="I102" s="111">
        <f>IF(RES_hhdet_in_tes!I102=0,"",RES_hhdet_in_tes!I102/RES_hhdet_in_fec!I102)</f>
        <v>0.62134688701917218</v>
      </c>
      <c r="J102" s="111">
        <f>IF(RES_hhdet_in_tes!J102=0,"",RES_hhdet_in_tes!J102/RES_hhdet_in_fec!J102)</f>
        <v>0.6216182061587161</v>
      </c>
      <c r="K102" s="111">
        <f>IF(RES_hhdet_in_tes!K102=0,"",RES_hhdet_in_tes!K102/RES_hhdet_in_fec!K102)</f>
        <v>0.62187918965289934</v>
      </c>
      <c r="L102" s="111">
        <f>IF(RES_hhdet_in_tes!L102=0,"",RES_hhdet_in_tes!L102/RES_hhdet_in_fec!L102)</f>
        <v>0.62212908776578901</v>
      </c>
      <c r="M102" s="111">
        <f>IF(RES_hhdet_in_tes!M102=0,"",RES_hhdet_in_tes!M102/RES_hhdet_in_fec!M102)</f>
        <v>0.62226356603637056</v>
      </c>
      <c r="N102" s="111">
        <f>IF(RES_hhdet_in_tes!N102=0,"",RES_hhdet_in_tes!N102/RES_hhdet_in_fec!N102)</f>
        <v>0.62226356603637056</v>
      </c>
      <c r="O102" s="111">
        <f>IF(RES_hhdet_in_tes!O102=0,"",RES_hhdet_in_tes!O102/RES_hhdet_in_fec!O102)</f>
        <v>0.62226356603637056</v>
      </c>
      <c r="P102" s="111">
        <f>IF(RES_hhdet_in_tes!P102=0,"",RES_hhdet_in_tes!P102/RES_hhdet_in_fec!P102)</f>
        <v>0.62226356603637056</v>
      </c>
      <c r="Q102" s="111">
        <f>IF(RES_hhdet_in_tes!Q102=0,"",RES_hhdet_in_tes!Q102/RES_hhdet_in_fec!Q102)</f>
        <v>0.62226356603637056</v>
      </c>
      <c r="R102" s="111">
        <f>IF(RES_hhdet_in_tes!R102=0,"",RES_hhdet_in_tes!R102/RES_hhdet_in_fec!R102)</f>
        <v>0.62311315920174193</v>
      </c>
      <c r="S102" s="111">
        <f>IF(RES_hhdet_in_tes!S102=0,"",RES_hhdet_in_tes!S102/RES_hhdet_in_fec!S102)</f>
        <v>0.62450243652308868</v>
      </c>
      <c r="T102" s="111">
        <f>IF(RES_hhdet_in_tes!T102=0,"",RES_hhdet_in_tes!T102/RES_hhdet_in_fec!T102)</f>
        <v>0.62612326006465868</v>
      </c>
      <c r="U102" s="111">
        <f>IF(RES_hhdet_in_tes!U102=0,"",RES_hhdet_in_tes!U102/RES_hhdet_in_fec!U102)</f>
        <v>0.62780197016128503</v>
      </c>
      <c r="V102" s="111">
        <f>IF(RES_hhdet_in_tes!V102=0,"",RES_hhdet_in_tes!V102/RES_hhdet_in_fec!V102)</f>
        <v>0.62936490714779925</v>
      </c>
      <c r="W102" s="111">
        <f>IF(RES_hhdet_in_tes!W102=0,"",RES_hhdet_in_tes!W102/RES_hhdet_in_fec!W102)</f>
        <v>0.63081207102420056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0.77041533016527142</v>
      </c>
      <c r="D103" s="45">
        <f>IF(RES_hhdet_in_tes!D103=0,"",RES_hhdet_in_tes!D103/RES_hhdet_in_fec!D103)</f>
        <v>0.77186626770377487</v>
      </c>
      <c r="E103" s="45">
        <f>IF(RES_hhdet_in_tes!E103=0,"",RES_hhdet_in_tes!E103/RES_hhdet_in_fec!E103)</f>
        <v>0.77337085739564526</v>
      </c>
      <c r="F103" s="45">
        <f>IF(RES_hhdet_in_tes!F103=0,"",RES_hhdet_in_tes!F103/RES_hhdet_in_fec!F103)</f>
        <v>0.77488276329024741</v>
      </c>
      <c r="G103" s="45">
        <f>IF(RES_hhdet_in_tes!G103=0,"",RES_hhdet_in_tes!G103/RES_hhdet_in_fec!G103)</f>
        <v>0.7764440796623322</v>
      </c>
      <c r="H103" s="45">
        <f>IF(RES_hhdet_in_tes!H103=0,"",RES_hhdet_in_tes!H103/RES_hhdet_in_fec!H103)</f>
        <v>0.77804965470856036</v>
      </c>
      <c r="I103" s="45">
        <f>IF(RES_hhdet_in_tes!I103=0,"",RES_hhdet_in_tes!I103/RES_hhdet_in_fec!I103)</f>
        <v>0.77970986045946056</v>
      </c>
      <c r="J103" s="45">
        <f>IF(RES_hhdet_in_tes!J103=0,"",RES_hhdet_in_tes!J103/RES_hhdet_in_fec!J103)</f>
        <v>0.78146718746311117</v>
      </c>
      <c r="K103" s="45">
        <f>IF(RES_hhdet_in_tes!K103=0,"",RES_hhdet_in_tes!K103/RES_hhdet_in_fec!K103)</f>
        <v>0.78335776386172173</v>
      </c>
      <c r="L103" s="45">
        <f>IF(RES_hhdet_in_tes!L103=0,"",RES_hhdet_in_tes!L103/RES_hhdet_in_fec!L103)</f>
        <v>0.78539125541451205</v>
      </c>
      <c r="M103" s="45">
        <f>IF(RES_hhdet_in_tes!M103=0,"",RES_hhdet_in_tes!M103/RES_hhdet_in_fec!M103)</f>
        <v>0.78815788629285888</v>
      </c>
      <c r="N103" s="45">
        <f>IF(RES_hhdet_in_tes!N103=0,"",RES_hhdet_in_tes!N103/RES_hhdet_in_fec!N103)</f>
        <v>0.791825016741596</v>
      </c>
      <c r="O103" s="45">
        <f>IF(RES_hhdet_in_tes!O103=0,"",RES_hhdet_in_tes!O103/RES_hhdet_in_fec!O103)</f>
        <v>0.79679957971059745</v>
      </c>
      <c r="P103" s="45">
        <f>IF(RES_hhdet_in_tes!P103=0,"",RES_hhdet_in_tes!P103/RES_hhdet_in_fec!P103)</f>
        <v>0.80329530005793415</v>
      </c>
      <c r="Q103" s="45">
        <f>IF(RES_hhdet_in_tes!Q103=0,"",RES_hhdet_in_tes!Q103/RES_hhdet_in_fec!Q103)</f>
        <v>0.81166741814191501</v>
      </c>
      <c r="R103" s="45">
        <f>IF(RES_hhdet_in_tes!R103=0,"",RES_hhdet_in_tes!R103/RES_hhdet_in_fec!R103)</f>
        <v>0.82305639385802698</v>
      </c>
      <c r="S103" s="45">
        <f>IF(RES_hhdet_in_tes!S103=0,"",RES_hhdet_in_tes!S103/RES_hhdet_in_fec!S103)</f>
        <v>0.83727090078173405</v>
      </c>
      <c r="T103" s="45">
        <f>IF(RES_hhdet_in_tes!T103=0,"",RES_hhdet_in_tes!T103/RES_hhdet_in_fec!T103)</f>
        <v>0.85255380107393108</v>
      </c>
      <c r="U103" s="45">
        <f>IF(RES_hhdet_in_tes!U103=0,"",RES_hhdet_in_tes!U103/RES_hhdet_in_fec!U103)</f>
        <v>0.86714795689555524</v>
      </c>
      <c r="V103" s="45">
        <f>IF(RES_hhdet_in_tes!V103=0,"",RES_hhdet_in_tes!V103/RES_hhdet_in_fec!V103)</f>
        <v>0.87929623040752558</v>
      </c>
      <c r="W103" s="45">
        <f>IF(RES_hhdet_in_tes!W103=0,"",RES_hhdet_in_tes!W103/RES_hhdet_in_fec!W103)</f>
        <v>0.88838139575768915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0.7969818195961339</v>
      </c>
      <c r="D124" s="119">
        <f>IF(RES_hhdet_in_tes!D124=0,"",RES_hhdet_in_tes!D124/RES_hhdet_in_fec!D124)</f>
        <v>0.79614810949419867</v>
      </c>
      <c r="E124" s="119">
        <f>IF(RES_hhdet_in_tes!E124=0,"",RES_hhdet_in_tes!E124/RES_hhdet_in_fec!E124)</f>
        <v>0.80178922134602315</v>
      </c>
      <c r="F124" s="119">
        <f>IF(RES_hhdet_in_tes!F124=0,"",RES_hhdet_in_tes!F124/RES_hhdet_in_fec!F124)</f>
        <v>0.80198755182978543</v>
      </c>
      <c r="G124" s="119">
        <f>IF(RES_hhdet_in_tes!G124=0,"",RES_hhdet_in_tes!G124/RES_hhdet_in_fec!G124)</f>
        <v>0.80373267992724706</v>
      </c>
      <c r="H124" s="119">
        <f>IF(RES_hhdet_in_tes!H124=0,"",RES_hhdet_in_tes!H124/RES_hhdet_in_fec!H124)</f>
        <v>0.8028133560058166</v>
      </c>
      <c r="I124" s="119">
        <f>IF(RES_hhdet_in_tes!I124=0,"",RES_hhdet_in_tes!I124/RES_hhdet_in_fec!I124)</f>
        <v>0.8180951744491417</v>
      </c>
      <c r="J124" s="119">
        <f>IF(RES_hhdet_in_tes!J124=0,"",RES_hhdet_in_tes!J124/RES_hhdet_in_fec!J124)</f>
        <v>0.82216308343713673</v>
      </c>
      <c r="K124" s="119">
        <f>IF(RES_hhdet_in_tes!K124=0,"",RES_hhdet_in_tes!K124/RES_hhdet_in_fec!K124)</f>
        <v>0.8185608850411692</v>
      </c>
      <c r="L124" s="119">
        <f>IF(RES_hhdet_in_tes!L124=0,"",RES_hhdet_in_tes!L124/RES_hhdet_in_fec!L124)</f>
        <v>0.82617532490709977</v>
      </c>
      <c r="M124" s="119">
        <f>IF(RES_hhdet_in_tes!M124=0,"",RES_hhdet_in_tes!M124/RES_hhdet_in_fec!M124)</f>
        <v>0.83969900072275427</v>
      </c>
      <c r="N124" s="119">
        <f>IF(RES_hhdet_in_tes!N124=0,"",RES_hhdet_in_tes!N124/RES_hhdet_in_fec!N124)</f>
        <v>0.85213737269532952</v>
      </c>
      <c r="O124" s="119">
        <f>IF(RES_hhdet_in_tes!O124=0,"",RES_hhdet_in_tes!O124/RES_hhdet_in_fec!O124)</f>
        <v>0.85439722261039552</v>
      </c>
      <c r="P124" s="119">
        <f>IF(RES_hhdet_in_tes!P124=0,"",RES_hhdet_in_tes!P124/RES_hhdet_in_fec!P124)</f>
        <v>0.8469289980376552</v>
      </c>
      <c r="Q124" s="119">
        <f>IF(RES_hhdet_in_tes!Q124=0,"",RES_hhdet_in_tes!Q124/RES_hhdet_in_fec!Q124)</f>
        <v>0.84843930161751691</v>
      </c>
      <c r="R124" s="119">
        <f>IF(RES_hhdet_in_tes!R124=0,"",RES_hhdet_in_tes!R124/RES_hhdet_in_fec!R124)</f>
        <v>0.8512478202121273</v>
      </c>
      <c r="S124" s="119">
        <f>IF(RES_hhdet_in_tes!S124=0,"",RES_hhdet_in_tes!S124/RES_hhdet_in_fec!S124)</f>
        <v>0.87583637821453597</v>
      </c>
      <c r="T124" s="119">
        <f>IF(RES_hhdet_in_tes!T124=0,"",RES_hhdet_in_tes!T124/RES_hhdet_in_fec!T124)</f>
        <v>0.88109711386383371</v>
      </c>
      <c r="U124" s="119">
        <f>IF(RES_hhdet_in_tes!U124=0,"",RES_hhdet_in_tes!U124/RES_hhdet_in_fec!U124)</f>
        <v>0.88864145094251512</v>
      </c>
      <c r="V124" s="119">
        <f>IF(RES_hhdet_in_tes!V124=0,"",RES_hhdet_in_tes!V124/RES_hhdet_in_fec!V124)</f>
        <v>0.88430321878182827</v>
      </c>
      <c r="W124" s="119">
        <f>IF(RES_hhdet_in_tes!W124=0,"",RES_hhdet_in_tes!W124/RES_hhdet_in_fec!W124)</f>
        <v>0.90199442615833769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0.80410589885521233</v>
      </c>
      <c r="D125" s="124">
        <f>IF(RES_hhdet_in_tes!D125=0,"",RES_hhdet_in_tes!D125/RES_hhdet_in_fec!D125)</f>
        <v>0.8059086527413003</v>
      </c>
      <c r="E125" s="124">
        <f>IF(RES_hhdet_in_tes!E125=0,"",RES_hhdet_in_tes!E125/RES_hhdet_in_fec!E125)</f>
        <v>0.8077652511808816</v>
      </c>
      <c r="F125" s="124">
        <f>IF(RES_hhdet_in_tes!F125=0,"",RES_hhdet_in_tes!F125/RES_hhdet_in_fec!F125)</f>
        <v>0.8096257475396833</v>
      </c>
      <c r="G125" s="124">
        <f>IF(RES_hhdet_in_tes!G125=0,"",RES_hhdet_in_tes!G125/RES_hhdet_in_fec!G125)</f>
        <v>0.81151174666704329</v>
      </c>
      <c r="H125" s="124">
        <f>IF(RES_hhdet_in_tes!H125=0,"",RES_hhdet_in_tes!H125/RES_hhdet_in_fec!H125)</f>
        <v>0.81346033636357751</v>
      </c>
      <c r="I125" s="124">
        <f>IF(RES_hhdet_in_tes!I125=0,"",RES_hhdet_in_tes!I125/RES_hhdet_in_fec!I125)</f>
        <v>0.81544118806474186</v>
      </c>
      <c r="J125" s="124">
        <f>IF(RES_hhdet_in_tes!J125=0,"",RES_hhdet_in_tes!J125/RES_hhdet_in_fec!J125)</f>
        <v>0.81753413390826934</v>
      </c>
      <c r="K125" s="124">
        <f>IF(RES_hhdet_in_tes!K125=0,"",RES_hhdet_in_tes!K125/RES_hhdet_in_fec!K125)</f>
        <v>0.81974193750571522</v>
      </c>
      <c r="L125" s="124">
        <f>IF(RES_hhdet_in_tes!L125=0,"",RES_hhdet_in_tes!L125/RES_hhdet_in_fec!L125)</f>
        <v>0.82207814547061264</v>
      </c>
      <c r="M125" s="124">
        <f>IF(RES_hhdet_in_tes!M125=0,"",RES_hhdet_in_tes!M125/RES_hhdet_in_fec!M125)</f>
        <v>0.82531616656872164</v>
      </c>
      <c r="N125" s="124">
        <f>IF(RES_hhdet_in_tes!N125=0,"",RES_hhdet_in_tes!N125/RES_hhdet_in_fec!N125)</f>
        <v>0.8296988465672076</v>
      </c>
      <c r="O125" s="124">
        <f>IF(RES_hhdet_in_tes!O125=0,"",RES_hhdet_in_tes!O125/RES_hhdet_in_fec!O125)</f>
        <v>0.83544298031041186</v>
      </c>
      <c r="P125" s="124">
        <f>IF(RES_hhdet_in_tes!P125=0,"",RES_hhdet_in_tes!P125/RES_hhdet_in_fec!P125)</f>
        <v>0.84213752768407435</v>
      </c>
      <c r="Q125" s="124">
        <f>IF(RES_hhdet_in_tes!Q125=0,"",RES_hhdet_in_tes!Q125/RES_hhdet_in_fec!Q125)</f>
        <v>0.8484592626016304</v>
      </c>
      <c r="R125" s="124">
        <f>IF(RES_hhdet_in_tes!R125=0,"",RES_hhdet_in_tes!R125/RES_hhdet_in_fec!R125)</f>
        <v>0.85330133910916195</v>
      </c>
      <c r="S125" s="124">
        <f>IF(RES_hhdet_in_tes!S125=0,"",RES_hhdet_in_tes!S125/RES_hhdet_in_fec!S125)</f>
        <v>0.85801118685325373</v>
      </c>
      <c r="T125" s="124">
        <f>IF(RES_hhdet_in_tes!T125=0,"",RES_hhdet_in_tes!T125/RES_hhdet_in_fec!T125)</f>
        <v>0.86255679632717774</v>
      </c>
      <c r="U125" s="124">
        <f>IF(RES_hhdet_in_tes!U125=0,"",RES_hhdet_in_tes!U125/RES_hhdet_in_fec!U125)</f>
        <v>0.86690867356156009</v>
      </c>
      <c r="V125" s="124">
        <f>IF(RES_hhdet_in_tes!V125=0,"",RES_hhdet_in_tes!V125/RES_hhdet_in_fec!V125)</f>
        <v>0.87103629801478222</v>
      </c>
      <c r="W125" s="124">
        <f>IF(RES_hhdet_in_tes!W125=0,"",RES_hhdet_in_tes!W125/RES_hhdet_in_fec!W125)</f>
        <v>0.87484106261569483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0.80334538949593148</v>
      </c>
      <c r="D126" s="111">
        <f>IF(RES_hhdet_in_tes!D126=0,"",RES_hhdet_in_tes!D126/RES_hhdet_in_fec!D126)</f>
        <v>0.80516296027565792</v>
      </c>
      <c r="E126" s="111">
        <f>IF(RES_hhdet_in_tes!E126=0,"",RES_hhdet_in_tes!E126/RES_hhdet_in_fec!E126)</f>
        <v>0.80702960072455032</v>
      </c>
      <c r="F126" s="111">
        <f>IF(RES_hhdet_in_tes!F126=0,"",RES_hhdet_in_tes!F126/RES_hhdet_in_fec!F126)</f>
        <v>0.80890293249196554</v>
      </c>
      <c r="G126" s="111">
        <f>IF(RES_hhdet_in_tes!G126=0,"",RES_hhdet_in_tes!G126/RES_hhdet_in_fec!G126)</f>
        <v>0.81082145453845189</v>
      </c>
      <c r="H126" s="111">
        <f>IF(RES_hhdet_in_tes!H126=0,"",RES_hhdet_in_tes!H126/RES_hhdet_in_fec!H126)</f>
        <v>0.81278045508135754</v>
      </c>
      <c r="I126" s="111">
        <f>IF(RES_hhdet_in_tes!I126=0,"",RES_hhdet_in_tes!I126/RES_hhdet_in_fec!I126)</f>
        <v>0.81478942026568679</v>
      </c>
      <c r="J126" s="111">
        <f>IF(RES_hhdet_in_tes!J126=0,"",RES_hhdet_in_tes!J126/RES_hhdet_in_fec!J126)</f>
        <v>0.8168872114792135</v>
      </c>
      <c r="K126" s="111">
        <f>IF(RES_hhdet_in_tes!K126=0,"",RES_hhdet_in_tes!K126/RES_hhdet_in_fec!K126)</f>
        <v>0.8191068711233056</v>
      </c>
      <c r="L126" s="111">
        <f>IF(RES_hhdet_in_tes!L126=0,"",RES_hhdet_in_tes!L126/RES_hhdet_in_fec!L126)</f>
        <v>0.82145723939499915</v>
      </c>
      <c r="M126" s="111">
        <f>IF(RES_hhdet_in_tes!M126=0,"",RES_hhdet_in_tes!M126/RES_hhdet_in_fec!M126)</f>
        <v>0.82471161768945134</v>
      </c>
      <c r="N126" s="111">
        <f>IF(RES_hhdet_in_tes!N126=0,"",RES_hhdet_in_tes!N126/RES_hhdet_in_fec!N126)</f>
        <v>0.82911450450782231</v>
      </c>
      <c r="O126" s="111">
        <f>IF(RES_hhdet_in_tes!O126=0,"",RES_hhdet_in_tes!O126/RES_hhdet_in_fec!O126)</f>
        <v>0.83488023249645626</v>
      </c>
      <c r="P126" s="111">
        <f>IF(RES_hhdet_in_tes!P126=0,"",RES_hhdet_in_tes!P126/RES_hhdet_in_fec!P126)</f>
        <v>0.84160101808142207</v>
      </c>
      <c r="Q126" s="111">
        <f>IF(RES_hhdet_in_tes!Q126=0,"",RES_hhdet_in_tes!Q126/RES_hhdet_in_fec!Q126)</f>
        <v>0.84794192507842014</v>
      </c>
      <c r="R126" s="111">
        <f>IF(RES_hhdet_in_tes!R126=0,"",RES_hhdet_in_tes!R126/RES_hhdet_in_fec!R126)</f>
        <v>0.85280075047694859</v>
      </c>
      <c r="S126" s="111">
        <f>IF(RES_hhdet_in_tes!S126=0,"",RES_hhdet_in_tes!S126/RES_hhdet_in_fec!S126)</f>
        <v>0.85752757534811219</v>
      </c>
      <c r="T126" s="111">
        <f>IF(RES_hhdet_in_tes!T126=0,"",RES_hhdet_in_tes!T126/RES_hhdet_in_fec!T126)</f>
        <v>0.8620908170748689</v>
      </c>
      <c r="U126" s="111">
        <f>IF(RES_hhdet_in_tes!U126=0,"",RES_hhdet_in_tes!U126/RES_hhdet_in_fec!U126)</f>
        <v>0.86645889304019119</v>
      </c>
      <c r="V126" s="111">
        <f>IF(RES_hhdet_in_tes!V126=0,"",RES_hhdet_in_tes!V126/RES_hhdet_in_fec!V126)</f>
        <v>0.87060022062704567</v>
      </c>
      <c r="W126" s="111">
        <f>IF(RES_hhdet_in_tes!W126=0,"",RES_hhdet_in_tes!W126/RES_hhdet_in_fec!W126)</f>
        <v>0.87441518155539377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2.1620770839936219</v>
      </c>
      <c r="D128" s="124">
        <f>IF(RES_hhdet_in_tes!D128=0,"",RES_hhdet_in_tes!D128/RES_hhdet_in_fec!D128)</f>
        <v>2.2302112669504681</v>
      </c>
      <c r="E128" s="124">
        <f>IF(RES_hhdet_in_tes!E128=0,"",RES_hhdet_in_tes!E128/RES_hhdet_in_fec!E128)</f>
        <v>2.2990648530553783</v>
      </c>
      <c r="F128" s="124">
        <f>IF(RES_hhdet_in_tes!F128=0,"",RES_hhdet_in_tes!F128/RES_hhdet_in_fec!F128)</f>
        <v>2.3679923859340954</v>
      </c>
      <c r="G128" s="124">
        <f>IF(RES_hhdet_in_tes!G128=0,"",RES_hhdet_in_tes!G128/RES_hhdet_in_fec!G128)</f>
        <v>2.437574900950513</v>
      </c>
      <c r="H128" s="124">
        <f>IF(RES_hhdet_in_tes!H128=0,"",RES_hhdet_in_tes!H128/RES_hhdet_in_fec!H128)</f>
        <v>2.5077375107603226</v>
      </c>
      <c r="I128" s="124">
        <f>IF(RES_hhdet_in_tes!I128=0,"",RES_hhdet_in_tes!I128/RES_hhdet_in_fec!I128)</f>
        <v>2.5786194576751935</v>
      </c>
      <c r="J128" s="124">
        <f>IF(RES_hhdet_in_tes!J128=0,"",RES_hhdet_in_tes!J128/RES_hhdet_in_fec!J128)</f>
        <v>2.6507999267266742</v>
      </c>
      <c r="K128" s="124">
        <f>IF(RES_hhdet_in_tes!K128=0,"",RES_hhdet_in_tes!K128/RES_hhdet_in_fec!K128)</f>
        <v>2.7247659090579228</v>
      </c>
      <c r="L128" s="124">
        <f>IF(RES_hhdet_in_tes!L128=0,"",RES_hhdet_in_tes!L128/RES_hhdet_in_fec!L128)</f>
        <v>2.8006378103774465</v>
      </c>
      <c r="M128" s="124">
        <f>IF(RES_hhdet_in_tes!M128=0,"",RES_hhdet_in_tes!M128/RES_hhdet_in_fec!M128)</f>
        <v>2.8912596471842051</v>
      </c>
      <c r="N128" s="124">
        <f>IF(RES_hhdet_in_tes!N128=0,"",RES_hhdet_in_tes!N128/RES_hhdet_in_fec!N128)</f>
        <v>3.00083475286482</v>
      </c>
      <c r="O128" s="124">
        <f>IF(RES_hhdet_in_tes!O128=0,"",RES_hhdet_in_tes!O128/RES_hhdet_in_fec!O128)</f>
        <v>3.1316869310818736</v>
      </c>
      <c r="P128" s="124">
        <f>IF(RES_hhdet_in_tes!P128=0,"",RES_hhdet_in_tes!P128/RES_hhdet_in_fec!P128)</f>
        <v>3.2735933007063549</v>
      </c>
      <c r="Q128" s="124">
        <f>IF(RES_hhdet_in_tes!Q128=0,"",RES_hhdet_in_tes!Q128/RES_hhdet_in_fec!Q128)</f>
        <v>3.3955453055336768</v>
      </c>
      <c r="R128" s="124">
        <f>IF(RES_hhdet_in_tes!R128=0,"",RES_hhdet_in_tes!R128/RES_hhdet_in_fec!R128)</f>
        <v>3.4720528977780263</v>
      </c>
      <c r="S128" s="124">
        <f>IF(RES_hhdet_in_tes!S128=0,"",RES_hhdet_in_tes!S128/RES_hhdet_in_fec!S128)</f>
        <v>3.5329491847274306</v>
      </c>
      <c r="T128" s="124">
        <f>IF(RES_hhdet_in_tes!T128=0,"",RES_hhdet_in_tes!T128/RES_hhdet_in_fec!T128)</f>
        <v>3.5838303506216973</v>
      </c>
      <c r="U128" s="124">
        <f>IF(RES_hhdet_in_tes!U128=0,"",RES_hhdet_in_tes!U128/RES_hhdet_in_fec!U128)</f>
        <v>3.6301511245569675</v>
      </c>
      <c r="V128" s="124">
        <f>IF(RES_hhdet_in_tes!V128=0,"",RES_hhdet_in_tes!V128/RES_hhdet_in_fec!V128)</f>
        <v>3.677380220732025</v>
      </c>
      <c r="W128" s="124">
        <f>IF(RES_hhdet_in_tes!W128=0,"",RES_hhdet_in_tes!W128/RES_hhdet_in_fec!W128)</f>
        <v>3.7236181656100511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2.1620770839936219</v>
      </c>
      <c r="D129" s="111">
        <f>IF(RES_hhdet_in_tes!D129=0,"",RES_hhdet_in_tes!D129/RES_hhdet_in_fec!D129)</f>
        <v>2.2302112669504681</v>
      </c>
      <c r="E129" s="111">
        <f>IF(RES_hhdet_in_tes!E129=0,"",RES_hhdet_in_tes!E129/RES_hhdet_in_fec!E129)</f>
        <v>2.2990648530553783</v>
      </c>
      <c r="F129" s="111">
        <f>IF(RES_hhdet_in_tes!F129=0,"",RES_hhdet_in_tes!F129/RES_hhdet_in_fec!F129)</f>
        <v>2.3679923859340954</v>
      </c>
      <c r="G129" s="111">
        <f>IF(RES_hhdet_in_tes!G129=0,"",RES_hhdet_in_tes!G129/RES_hhdet_in_fec!G129)</f>
        <v>2.437574900950513</v>
      </c>
      <c r="H129" s="111">
        <f>IF(RES_hhdet_in_tes!H129=0,"",RES_hhdet_in_tes!H129/RES_hhdet_in_fec!H129)</f>
        <v>2.5077375107603226</v>
      </c>
      <c r="I129" s="111">
        <f>IF(RES_hhdet_in_tes!I129=0,"",RES_hhdet_in_tes!I129/RES_hhdet_in_fec!I129)</f>
        <v>2.5786194576751935</v>
      </c>
      <c r="J129" s="111">
        <f>IF(RES_hhdet_in_tes!J129=0,"",RES_hhdet_in_tes!J129/RES_hhdet_in_fec!J129)</f>
        <v>2.6507999267266742</v>
      </c>
      <c r="K129" s="111">
        <f>IF(RES_hhdet_in_tes!K129=0,"",RES_hhdet_in_tes!K129/RES_hhdet_in_fec!K129)</f>
        <v>2.7247659090579228</v>
      </c>
      <c r="L129" s="111">
        <f>IF(RES_hhdet_in_tes!L129=0,"",RES_hhdet_in_tes!L129/RES_hhdet_in_fec!L129)</f>
        <v>2.8006378103774465</v>
      </c>
      <c r="M129" s="111">
        <f>IF(RES_hhdet_in_tes!M129=0,"",RES_hhdet_in_tes!M129/RES_hhdet_in_fec!M129)</f>
        <v>2.8912596471842051</v>
      </c>
      <c r="N129" s="111">
        <f>IF(RES_hhdet_in_tes!N129=0,"",RES_hhdet_in_tes!N129/RES_hhdet_in_fec!N129)</f>
        <v>3.00083475286482</v>
      </c>
      <c r="O129" s="111">
        <f>IF(RES_hhdet_in_tes!O129=0,"",RES_hhdet_in_tes!O129/RES_hhdet_in_fec!O129)</f>
        <v>3.1316869310818736</v>
      </c>
      <c r="P129" s="111">
        <f>IF(RES_hhdet_in_tes!P129=0,"",RES_hhdet_in_tes!P129/RES_hhdet_in_fec!P129)</f>
        <v>3.2735933007063549</v>
      </c>
      <c r="Q129" s="111">
        <f>IF(RES_hhdet_in_tes!Q129=0,"",RES_hhdet_in_tes!Q129/RES_hhdet_in_fec!Q129)</f>
        <v>3.3955453055336768</v>
      </c>
      <c r="R129" s="111">
        <f>IF(RES_hhdet_in_tes!R129=0,"",RES_hhdet_in_tes!R129/RES_hhdet_in_fec!R129)</f>
        <v>3.4720528977780263</v>
      </c>
      <c r="S129" s="111">
        <f>IF(RES_hhdet_in_tes!S129=0,"",RES_hhdet_in_tes!S129/RES_hhdet_in_fec!S129)</f>
        <v>3.5329491847274306</v>
      </c>
      <c r="T129" s="111">
        <f>IF(RES_hhdet_in_tes!T129=0,"",RES_hhdet_in_tes!T129/RES_hhdet_in_fec!T129)</f>
        <v>3.5838303506216973</v>
      </c>
      <c r="U129" s="111">
        <f>IF(RES_hhdet_in_tes!U129=0,"",RES_hhdet_in_tes!U129/RES_hhdet_in_fec!U129)</f>
        <v>3.6301511245569675</v>
      </c>
      <c r="V129" s="111">
        <f>IF(RES_hhdet_in_tes!V129=0,"",RES_hhdet_in_tes!V129/RES_hhdet_in_fec!V129)</f>
        <v>3.677380220732025</v>
      </c>
      <c r="W129" s="111">
        <f>IF(RES_hhdet_in_tes!W129=0,"",RES_hhdet_in_tes!W129/RES_hhdet_in_fec!W129)</f>
        <v>3.7236181656100511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0.76662421933676295</v>
      </c>
      <c r="D130" s="124">
        <f>IF(RES_hhdet_in_tes!D130=0,"",RES_hhdet_in_tes!D130/RES_hhdet_in_fec!D130)</f>
        <v>0.75531954410199631</v>
      </c>
      <c r="E130" s="124">
        <f>IF(RES_hhdet_in_tes!E130=0,"",RES_hhdet_in_tes!E130/RES_hhdet_in_fec!E130)</f>
        <v>0.75191810937156978</v>
      </c>
      <c r="F130" s="124">
        <f>IF(RES_hhdet_in_tes!F130=0,"",RES_hhdet_in_tes!F130/RES_hhdet_in_fec!F130)</f>
        <v>0.76403352473066821</v>
      </c>
      <c r="G130" s="124">
        <f>IF(RES_hhdet_in_tes!G130=0,"",RES_hhdet_in_tes!G130/RES_hhdet_in_fec!G130)</f>
        <v>0.75591063280585624</v>
      </c>
      <c r="H130" s="124">
        <f>IF(RES_hhdet_in_tes!H130=0,"",RES_hhdet_in_tes!H130/RES_hhdet_in_fec!H130)</f>
        <v>0.75119294982899809</v>
      </c>
      <c r="I130" s="124">
        <f>IF(RES_hhdet_in_tes!I130=0,"",RES_hhdet_in_tes!I130/RES_hhdet_in_fec!I130)</f>
        <v>0.78664008983480649</v>
      </c>
      <c r="J130" s="124">
        <f>IF(RES_hhdet_in_tes!J130=0,"",RES_hhdet_in_tes!J130/RES_hhdet_in_fec!J130)</f>
        <v>0.80382811554592337</v>
      </c>
      <c r="K130" s="124">
        <f>IF(RES_hhdet_in_tes!K130=0,"",RES_hhdet_in_tes!K130/RES_hhdet_in_fec!K130)</f>
        <v>0.81198469796260619</v>
      </c>
      <c r="L130" s="124">
        <f>IF(RES_hhdet_in_tes!L130=0,"",RES_hhdet_in_tes!L130/RES_hhdet_in_fec!L130)</f>
        <v>0.81188390776706942</v>
      </c>
      <c r="M130" s="124">
        <f>IF(RES_hhdet_in_tes!M130=0,"",RES_hhdet_in_tes!M130/RES_hhdet_in_fec!M130)</f>
        <v>0.83925268224983429</v>
      </c>
      <c r="N130" s="124">
        <f>IF(RES_hhdet_in_tes!N130=0,"",RES_hhdet_in_tes!N130/RES_hhdet_in_fec!N130)</f>
        <v>0.86252955436779788</v>
      </c>
      <c r="O130" s="124">
        <f>IF(RES_hhdet_in_tes!O130=0,"",RES_hhdet_in_tes!O130/RES_hhdet_in_fec!O130)</f>
        <v>0.86959570926049878</v>
      </c>
      <c r="P130" s="124">
        <f>IF(RES_hhdet_in_tes!P130=0,"",RES_hhdet_in_tes!P130/RES_hhdet_in_fec!P130)</f>
        <v>0.8777580153652933</v>
      </c>
      <c r="Q130" s="124">
        <f>IF(RES_hhdet_in_tes!Q130=0,"",RES_hhdet_in_tes!Q130/RES_hhdet_in_fec!Q130)</f>
        <v>0.82032730245762997</v>
      </c>
      <c r="R130" s="124">
        <f>IF(RES_hhdet_in_tes!R130=0,"",RES_hhdet_in_tes!R130/RES_hhdet_in_fec!R130)</f>
        <v>0.82638291408297659</v>
      </c>
      <c r="S130" s="124">
        <f>IF(RES_hhdet_in_tes!S130=0,"",RES_hhdet_in_tes!S130/RES_hhdet_in_fec!S130)</f>
        <v>0.86592512970567481</v>
      </c>
      <c r="T130" s="124">
        <f>IF(RES_hhdet_in_tes!T130=0,"",RES_hhdet_in_tes!T130/RES_hhdet_in_fec!T130)</f>
        <v>0.90270586905006711</v>
      </c>
      <c r="U130" s="124">
        <f>IF(RES_hhdet_in_tes!U130=0,"",RES_hhdet_in_tes!U130/RES_hhdet_in_fec!U130)</f>
        <v>0.90806153962494263</v>
      </c>
      <c r="V130" s="124">
        <f>IF(RES_hhdet_in_tes!V130=0,"",RES_hhdet_in_tes!V130/RES_hhdet_in_fec!V130)</f>
        <v>0.91299733608025557</v>
      </c>
      <c r="W130" s="124">
        <f>IF(RES_hhdet_in_tes!W130=0,"",RES_hhdet_in_tes!W130/RES_hhdet_in_fec!W130)</f>
        <v>0.91772623878736803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0.83067186953846339</v>
      </c>
      <c r="D131" s="111">
        <f>IF(RES_hhdet_in_tes!D131=0,"",RES_hhdet_in_tes!D131/RES_hhdet_in_fec!D131)</f>
        <v>0.83289269930202414</v>
      </c>
      <c r="E131" s="111">
        <f>IF(RES_hhdet_in_tes!E131=0,"",RES_hhdet_in_tes!E131/RES_hhdet_in_fec!E131)</f>
        <v>0.83517348567524619</v>
      </c>
      <c r="F131" s="111">
        <f>IF(RES_hhdet_in_tes!F131=0,"",RES_hhdet_in_tes!F131/RES_hhdet_in_fec!F131)</f>
        <v>0.83746244794978575</v>
      </c>
      <c r="G131" s="111">
        <f>IF(RES_hhdet_in_tes!G131=0,"",RES_hhdet_in_tes!G131/RES_hhdet_in_fec!G131)</f>
        <v>0.83980662673523343</v>
      </c>
      <c r="H131" s="111">
        <f>IF(RES_hhdet_in_tes!H131=0,"",RES_hhdet_in_tes!H131/RES_hhdet_in_fec!H131)</f>
        <v>0.84220026485983579</v>
      </c>
      <c r="I131" s="111">
        <f>IF(RES_hhdet_in_tes!I131=0,"",RES_hhdet_in_tes!I131/RES_hhdet_in_fec!I131)</f>
        <v>0.84465495313117056</v>
      </c>
      <c r="J131" s="111">
        <f>IF(RES_hhdet_in_tes!J131=0,"",RES_hhdet_in_tes!J131/RES_hhdet_in_fec!J131)</f>
        <v>0.8472181749966966</v>
      </c>
      <c r="K131" s="111">
        <f>IF(RES_hhdet_in_tes!K131=0,"",RES_hhdet_in_tes!K131/RES_hhdet_in_fec!K131)</f>
        <v>0.84993030387638546</v>
      </c>
      <c r="L131" s="111">
        <f>IF(RES_hhdet_in_tes!L131=0,"",RES_hhdet_in_tes!L131/RES_hhdet_in_fec!L131)</f>
        <v>0.85280214131530552</v>
      </c>
      <c r="M131" s="111">
        <f>IF(RES_hhdet_in_tes!M131=0,"",RES_hhdet_in_tes!M131/RES_hhdet_in_fec!M131)</f>
        <v>0.85677855877250797</v>
      </c>
      <c r="N131" s="111">
        <f>IF(RES_hhdet_in_tes!N131=0,"",RES_hhdet_in_tes!N131/RES_hhdet_in_fec!N131)</f>
        <v>0.86215830089913859</v>
      </c>
      <c r="O131" s="111">
        <f>IF(RES_hhdet_in_tes!O131=0,"",RES_hhdet_in_tes!O131/RES_hhdet_in_fec!O131)</f>
        <v>0.86920325368369</v>
      </c>
      <c r="P131" s="111">
        <f>IF(RES_hhdet_in_tes!P131=0,"",RES_hhdet_in_tes!P131/RES_hhdet_in_fec!P131)</f>
        <v>0.87741515983231777</v>
      </c>
      <c r="Q131" s="111">
        <f>IF(RES_hhdet_in_tes!Q131=0,"",RES_hhdet_in_tes!Q131/RES_hhdet_in_fec!Q131)</f>
        <v>0.88516290486870264</v>
      </c>
      <c r="R131" s="111">
        <f>IF(RES_hhdet_in_tes!R131=0,"",RES_hhdet_in_tes!R131/RES_hhdet_in_fec!R131)</f>
        <v>0.89109974330237307</v>
      </c>
      <c r="S131" s="111">
        <f>IF(RES_hhdet_in_tes!S131=0,"",RES_hhdet_in_tes!S131/RES_hhdet_in_fec!S131)</f>
        <v>0.89687529464711857</v>
      </c>
      <c r="T131" s="111">
        <f>IF(RES_hhdet_in_tes!T131=0,"",RES_hhdet_in_tes!T131/RES_hhdet_in_fec!T131)</f>
        <v>0.90245096914526857</v>
      </c>
      <c r="U131" s="111">
        <f>IF(RES_hhdet_in_tes!U131=0,"",RES_hhdet_in_tes!U131/RES_hhdet_in_fec!U131)</f>
        <v>0.90778817703917059</v>
      </c>
      <c r="V131" s="111">
        <f>IF(RES_hhdet_in_tes!V131=0,"",RES_hhdet_in_tes!V131/RES_hhdet_in_fec!V131)</f>
        <v>0.91284832857116516</v>
      </c>
      <c r="W131" s="111">
        <f>IF(RES_hhdet_in_tes!W131=0,"",RES_hhdet_in_tes!W131/RES_hhdet_in_fec!W131)</f>
        <v>0.91750970345185712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0.9364776371150827</v>
      </c>
      <c r="D132" s="111">
        <f>IF(RES_hhdet_in_tes!D132=0,"",RES_hhdet_in_tes!D132/RES_hhdet_in_fec!D132)</f>
        <v>0.93022770719884207</v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0.91364034746571243</v>
      </c>
      <c r="G132" s="111">
        <f>IF(RES_hhdet_in_tes!G132=0,"",RES_hhdet_in_tes!G132/RES_hhdet_in_fec!G132)</f>
        <v>0.9246928836127698</v>
      </c>
      <c r="H132" s="111">
        <f>IF(RES_hhdet_in_tes!H132=0,"",RES_hhdet_in_tes!H132/RES_hhdet_in_fec!H132)</f>
        <v>0.924067829111892</v>
      </c>
      <c r="I132" s="111">
        <f>IF(RES_hhdet_in_tes!I132=0,"",RES_hhdet_in_tes!I132/RES_hhdet_in_fec!I132)</f>
        <v>0.93742163934791312</v>
      </c>
      <c r="J132" s="111">
        <f>IF(RES_hhdet_in_tes!J132=0,"",RES_hhdet_in_tes!J132/RES_hhdet_in_fec!J132)</f>
        <v>0.93762547771418858</v>
      </c>
      <c r="K132" s="111">
        <f>IF(RES_hhdet_in_tes!K132=0,"",RES_hhdet_in_tes!K132/RES_hhdet_in_fec!K132)</f>
        <v>0.94045895066356222</v>
      </c>
      <c r="L132" s="111">
        <f>IF(RES_hhdet_in_tes!L132=0,"",RES_hhdet_in_tes!L132/RES_hhdet_in_fec!L132)</f>
        <v>0.94339837461748888</v>
      </c>
      <c r="M132" s="111">
        <f>IF(RES_hhdet_in_tes!M132=0,"",RES_hhdet_in_tes!M132/RES_hhdet_in_fec!M132)</f>
        <v>0.94385459477179556</v>
      </c>
      <c r="N132" s="111">
        <f>IF(RES_hhdet_in_tes!N132=0,"",RES_hhdet_in_tes!N132/RES_hhdet_in_fec!N132)</f>
        <v>0.94696313427117429</v>
      </c>
      <c r="O132" s="111">
        <f>IF(RES_hhdet_in_tes!O132=0,"",RES_hhdet_in_tes!O132/RES_hhdet_in_fec!O132)</f>
        <v>0.9499611086931733</v>
      </c>
      <c r="P132" s="111">
        <f>IF(RES_hhdet_in_tes!P132=0,"",RES_hhdet_in_tes!P132/RES_hhdet_in_fec!P132)</f>
        <v>0.9512813118942246</v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0.9606526811110756</v>
      </c>
      <c r="T132" s="111">
        <f>IF(RES_hhdet_in_tes!T132=0,"",RES_hhdet_in_tes!T132/RES_hhdet_in_fec!T132)</f>
        <v>0.96250608008844518</v>
      </c>
      <c r="U132" s="111">
        <f>IF(RES_hhdet_in_tes!U132=0,"",RES_hhdet_in_tes!U132/RES_hhdet_in_fec!U132)</f>
        <v>0.96659404711362995</v>
      </c>
      <c r="V132" s="111">
        <f>IF(RES_hhdet_in_tes!V132=0,"",RES_hhdet_in_tes!V132/RES_hhdet_in_fec!V132)</f>
        <v>0.96843635209166246</v>
      </c>
      <c r="W132" s="111">
        <f>IF(RES_hhdet_in_tes!W132=0,"",RES_hhdet_in_tes!W132/RES_hhdet_in_fec!W132)</f>
        <v>0.96880146965685965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0.8306718695384635</v>
      </c>
      <c r="D133" s="112">
        <f>IF(RES_hhdet_in_tes!D133=0,"",RES_hhdet_in_tes!D133/RES_hhdet_in_fec!D133)</f>
        <v>0.83289269930202414</v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0.83746244794978575</v>
      </c>
      <c r="G133" s="112">
        <f>IF(RES_hhdet_in_tes!G133=0,"",RES_hhdet_in_tes!G133/RES_hhdet_in_fec!G133)</f>
        <v>0.83980662673523343</v>
      </c>
      <c r="H133" s="112">
        <f>IF(RES_hhdet_in_tes!H133=0,"",RES_hhdet_in_tes!H133/RES_hhdet_in_fec!H133)</f>
        <v>0.84220026485983579</v>
      </c>
      <c r="I133" s="112">
        <f>IF(RES_hhdet_in_tes!I133=0,"",RES_hhdet_in_tes!I133/RES_hhdet_in_fec!I133)</f>
        <v>0.84465495313117056</v>
      </c>
      <c r="J133" s="112">
        <f>IF(RES_hhdet_in_tes!J133=0,"",RES_hhdet_in_tes!J133/RES_hhdet_in_fec!J133)</f>
        <v>0.8472181749966966</v>
      </c>
      <c r="K133" s="112">
        <f>IF(RES_hhdet_in_tes!K133=0,"",RES_hhdet_in_tes!K133/RES_hhdet_in_fec!K133)</f>
        <v>0.84993030387638546</v>
      </c>
      <c r="L133" s="112">
        <f>IF(RES_hhdet_in_tes!L133=0,"",RES_hhdet_in_tes!L133/RES_hhdet_in_fec!L133)</f>
        <v>0.85280214131530552</v>
      </c>
      <c r="M133" s="112">
        <f>IF(RES_hhdet_in_tes!M133=0,"",RES_hhdet_in_tes!M133/RES_hhdet_in_fec!M133)</f>
        <v>0.85677855877250808</v>
      </c>
      <c r="N133" s="112">
        <f>IF(RES_hhdet_in_tes!N133=0,"",RES_hhdet_in_tes!N133/RES_hhdet_in_fec!N133)</f>
        <v>0.86215830089913859</v>
      </c>
      <c r="O133" s="112">
        <f>IF(RES_hhdet_in_tes!O133=0,"",RES_hhdet_in_tes!O133/RES_hhdet_in_fec!O133)</f>
        <v>0.86920325368368989</v>
      </c>
      <c r="P133" s="112">
        <f>IF(RES_hhdet_in_tes!P133=0,"",RES_hhdet_in_tes!P133/RES_hhdet_in_fec!P133)</f>
        <v>0.87741515983231777</v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0.89687529464711857</v>
      </c>
      <c r="T133" s="112">
        <f>IF(RES_hhdet_in_tes!T133=0,"",RES_hhdet_in_tes!T133/RES_hhdet_in_fec!T133)</f>
        <v>0.90245096914526846</v>
      </c>
      <c r="U133" s="112">
        <f>IF(RES_hhdet_in_tes!U133=0,"",RES_hhdet_in_tes!U133/RES_hhdet_in_fec!U133)</f>
        <v>0.90778817703917059</v>
      </c>
      <c r="V133" s="112">
        <f>IF(RES_hhdet_in_tes!V133=0,"",RES_hhdet_in_tes!V133/RES_hhdet_in_fec!V133)</f>
        <v>0.91284832857116527</v>
      </c>
      <c r="W133" s="112">
        <f>IF(RES_hhdet_in_tes!W133=0,"",RES_hhdet_in_tes!W133/RES_hhdet_in_fec!W133)</f>
        <v>0.91750970345185712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0.67736868248957582</v>
      </c>
      <c r="D135" s="112">
        <f>IF(RES_hhdet_in_tes!D135=0,"",RES_hhdet_in_tes!D135/RES_hhdet_in_fec!D135)</f>
        <v>0.67857510656200326</v>
      </c>
      <c r="E135" s="112">
        <f>IF(RES_hhdet_in_tes!E135=0,"",RES_hhdet_in_tes!E135/RES_hhdet_in_fec!E135)</f>
        <v>0.67987432170713646</v>
      </c>
      <c r="F135" s="112">
        <f>IF(RES_hhdet_in_tes!F135=0,"",RES_hhdet_in_tes!F135/RES_hhdet_in_fec!F135)</f>
        <v>0.68118601700047188</v>
      </c>
      <c r="G135" s="112">
        <f>IF(RES_hhdet_in_tes!G135=0,"",RES_hhdet_in_tes!G135/RES_hhdet_in_fec!G135)</f>
        <v>0.68258391120028294</v>
      </c>
      <c r="H135" s="112">
        <f>IF(RES_hhdet_in_tes!H135=0,"",RES_hhdet_in_tes!H135/RES_hhdet_in_fec!H135)</f>
        <v>0.68405974142491477</v>
      </c>
      <c r="I135" s="112">
        <f>IF(RES_hhdet_in_tes!I135=0,"",RES_hhdet_in_tes!I135/RES_hhdet_in_fec!I135)</f>
        <v>0.68563270727934145</v>
      </c>
      <c r="J135" s="112">
        <f>IF(RES_hhdet_in_tes!J135=0,"",RES_hhdet_in_tes!J135/RES_hhdet_in_fec!J135)</f>
        <v>0.68737966171800613</v>
      </c>
      <c r="K135" s="112">
        <f>IF(RES_hhdet_in_tes!K135=0,"",RES_hhdet_in_tes!K135/RES_hhdet_in_fec!K135)</f>
        <v>0.68936871185198534</v>
      </c>
      <c r="L135" s="112">
        <f>IF(RES_hhdet_in_tes!L135=0,"",RES_hhdet_in_tes!L135/RES_hhdet_in_fec!L135)</f>
        <v>0.69162369430192905</v>
      </c>
      <c r="M135" s="112">
        <f>IF(RES_hhdet_in_tes!M135=0,"",RES_hhdet_in_tes!M135/RES_hhdet_in_fec!M135)</f>
        <v>0.69570711300585519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0.73805665737868942</v>
      </c>
      <c r="R135" s="112">
        <f>IF(RES_hhdet_in_tes!R135=0,"",RES_hhdet_in_tes!R135/RES_hhdet_in_fec!R135)</f>
        <v>0.74720139967847043</v>
      </c>
      <c r="S135" s="112">
        <f>IF(RES_hhdet_in_tes!S135=0,"",RES_hhdet_in_tes!S135/RES_hhdet_in_fec!S135)</f>
        <v>0.75625598870665378</v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0.86342067829977365</v>
      </c>
      <c r="D136" s="113">
        <f>IF(RES_hhdet_in_tes!D136=0,"",RES_hhdet_in_tes!D136/RES_hhdet_in_fec!D136)</f>
        <v>0.84983779803382453</v>
      </c>
      <c r="E136" s="113">
        <f>IF(RES_hhdet_in_tes!E136=0,"",RES_hhdet_in_tes!E136/RES_hhdet_in_fec!E136)</f>
        <v>0.82112642930516389</v>
      </c>
      <c r="F136" s="113">
        <f>IF(RES_hhdet_in_tes!F136=0,"",RES_hhdet_in_tes!F136/RES_hhdet_in_fec!F136)</f>
        <v>0.81439378252501116</v>
      </c>
      <c r="G136" s="113">
        <f>IF(RES_hhdet_in_tes!G136=0,"",RES_hhdet_in_tes!G136/RES_hhdet_in_fec!G136)</f>
        <v>0.83438068459451731</v>
      </c>
      <c r="H136" s="113">
        <f>IF(RES_hhdet_in_tes!H136=0,"",RES_hhdet_in_tes!H136/RES_hhdet_in_fec!H136)</f>
        <v>0.83161495348227366</v>
      </c>
      <c r="I136" s="113">
        <f>IF(RES_hhdet_in_tes!I136=0,"",RES_hhdet_in_tes!I136/RES_hhdet_in_fec!I136)</f>
        <v>0.85734433330434712</v>
      </c>
      <c r="J136" s="113">
        <f>IF(RES_hhdet_in_tes!J136=0,"",RES_hhdet_in_tes!J136/RES_hhdet_in_fec!J136)</f>
        <v>0.85617512301610366</v>
      </c>
      <c r="K136" s="113">
        <f>IF(RES_hhdet_in_tes!K136=0,"",RES_hhdet_in_tes!K136/RES_hhdet_in_fec!K136)</f>
        <v>0.86086420042178236</v>
      </c>
      <c r="L136" s="113">
        <f>IF(RES_hhdet_in_tes!L136=0,"",RES_hhdet_in_tes!L136/RES_hhdet_in_fec!L136)</f>
        <v>0.86604740941150904</v>
      </c>
      <c r="M136" s="113">
        <f>IF(RES_hhdet_in_tes!M136=0,"",RES_hhdet_in_tes!M136/RES_hhdet_in_fec!M136)</f>
        <v>0.86525479137638206</v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0.88636993545552101</v>
      </c>
      <c r="R136" s="113">
        <f>IF(RES_hhdet_in_tes!R136=0,"",RES_hhdet_in_tes!R136/RES_hhdet_in_fec!R136)</f>
        <v>0.89289412744261887</v>
      </c>
      <c r="S136" s="113">
        <f>IF(RES_hhdet_in_tes!S136=0,"",RES_hhdet_in_tes!S136/RES_hhdet_in_fec!S136)</f>
        <v>0.89699188939907093</v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0.67736868248957582</v>
      </c>
      <c r="D137" s="111">
        <f>IF(RES_hhdet_in_tes!D137=0,"",RES_hhdet_in_tes!D137/RES_hhdet_in_fec!D137)</f>
        <v>0.67857510656200315</v>
      </c>
      <c r="E137" s="111">
        <f>IF(RES_hhdet_in_tes!E137=0,"",RES_hhdet_in_tes!E137/RES_hhdet_in_fec!E137)</f>
        <v>0.67987432170713646</v>
      </c>
      <c r="F137" s="111">
        <f>IF(RES_hhdet_in_tes!F137=0,"",RES_hhdet_in_tes!F137/RES_hhdet_in_fec!F137)</f>
        <v>0.68118601700047188</v>
      </c>
      <c r="G137" s="111">
        <f>IF(RES_hhdet_in_tes!G137=0,"",RES_hhdet_in_tes!G137/RES_hhdet_in_fec!G137)</f>
        <v>0.68258391120028294</v>
      </c>
      <c r="H137" s="111">
        <f>IF(RES_hhdet_in_tes!H137=0,"",RES_hhdet_in_tes!H137/RES_hhdet_in_fec!H137)</f>
        <v>0.68405974142491477</v>
      </c>
      <c r="I137" s="111">
        <f>IF(RES_hhdet_in_tes!I137=0,"",RES_hhdet_in_tes!I137/RES_hhdet_in_fec!I137)</f>
        <v>0.68563270727934145</v>
      </c>
      <c r="J137" s="111">
        <f>IF(RES_hhdet_in_tes!J137=0,"",RES_hhdet_in_tes!J137/RES_hhdet_in_fec!J137)</f>
        <v>0.68737966171800602</v>
      </c>
      <c r="K137" s="111">
        <f>IF(RES_hhdet_in_tes!K137=0,"",RES_hhdet_in_tes!K137/RES_hhdet_in_fec!K137)</f>
        <v>0.68936871185198545</v>
      </c>
      <c r="L137" s="111">
        <f>IF(RES_hhdet_in_tes!L137=0,"",RES_hhdet_in_tes!L137/RES_hhdet_in_fec!L137)</f>
        <v>0.69162369430192905</v>
      </c>
      <c r="M137" s="111">
        <f>IF(RES_hhdet_in_tes!M137=0,"",RES_hhdet_in_tes!M137/RES_hhdet_in_fec!M137)</f>
        <v>0.69570711300585519</v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0.73805665737868942</v>
      </c>
      <c r="R137" s="111">
        <f>IF(RES_hhdet_in_tes!R137=0,"",RES_hhdet_in_tes!R137/RES_hhdet_in_fec!R137)</f>
        <v>0.74720139967847032</v>
      </c>
      <c r="S137" s="111">
        <f>IF(RES_hhdet_in_tes!S137=0,"",RES_hhdet_in_tes!S137/RES_hhdet_in_fec!S137)</f>
        <v>0.75625598870665378</v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0.70362753383765297</v>
      </c>
      <c r="D139" s="124">
        <f>IF(RES_hhdet_in_tes!D139=0,"",RES_hhdet_in_tes!D139/RES_hhdet_in_fec!D139)</f>
        <v>0.69351650953571831</v>
      </c>
      <c r="E139" s="124">
        <f>IF(RES_hhdet_in_tes!E139=0,"",RES_hhdet_in_tes!E139/RES_hhdet_in_fec!E139)</f>
        <v>0.72582817359339491</v>
      </c>
      <c r="F139" s="124">
        <f>IF(RES_hhdet_in_tes!F139=0,"",RES_hhdet_in_tes!F139/RES_hhdet_in_fec!F139)</f>
        <v>0.72444486605168634</v>
      </c>
      <c r="G139" s="124">
        <f>IF(RES_hhdet_in_tes!G139=0,"",RES_hhdet_in_tes!G139/RES_hhdet_in_fec!G139)</f>
        <v>0.70025880422434328</v>
      </c>
      <c r="H139" s="124">
        <f>IF(RES_hhdet_in_tes!H139=0,"",RES_hhdet_in_tes!H139/RES_hhdet_in_fec!H139)</f>
        <v>0.71428559176430817</v>
      </c>
      <c r="I139" s="124">
        <f>IF(RES_hhdet_in_tes!I139=0,"",RES_hhdet_in_tes!I139/RES_hhdet_in_fec!I139)</f>
        <v>0.70748985404552056</v>
      </c>
      <c r="J139" s="124">
        <f>IF(RES_hhdet_in_tes!J139=0,"",RES_hhdet_in_tes!J139/RES_hhdet_in_fec!J139)</f>
        <v>0.71484617628026381</v>
      </c>
      <c r="K139" s="124">
        <f>IF(RES_hhdet_in_tes!K139=0,"",RES_hhdet_in_tes!K139/RES_hhdet_in_fec!K139)</f>
        <v>0.68065478890525222</v>
      </c>
      <c r="L139" s="124">
        <f>IF(RES_hhdet_in_tes!L139=0,"",RES_hhdet_in_tes!L139/RES_hhdet_in_fec!L139)</f>
        <v>0.7051299875685616</v>
      </c>
      <c r="M139" s="124">
        <f>IF(RES_hhdet_in_tes!M139=0,"",RES_hhdet_in_tes!M139/RES_hhdet_in_fec!M139)</f>
        <v>0.71536809299119986</v>
      </c>
      <c r="N139" s="124">
        <f>IF(RES_hhdet_in_tes!N139=0,"",RES_hhdet_in_tes!N139/RES_hhdet_in_fec!N139)</f>
        <v>0.73198083934576219</v>
      </c>
      <c r="O139" s="124">
        <f>IF(RES_hhdet_in_tes!O139=0,"",RES_hhdet_in_tes!O139/RES_hhdet_in_fec!O139)</f>
        <v>0.73255515967164353</v>
      </c>
      <c r="P139" s="124">
        <f>IF(RES_hhdet_in_tes!P139=0,"",RES_hhdet_in_tes!P139/RES_hhdet_in_fec!P139)</f>
        <v>0.73758653600426693</v>
      </c>
      <c r="Q139" s="124">
        <f>IF(RES_hhdet_in_tes!Q139=0,"",RES_hhdet_in_tes!Q139/RES_hhdet_in_fec!Q139)</f>
        <v>0.74434061441998201</v>
      </c>
      <c r="R139" s="124">
        <f>IF(RES_hhdet_in_tes!R139=0,"",RES_hhdet_in_tes!R139/RES_hhdet_in_fec!R139)</f>
        <v>0.74301730728726134</v>
      </c>
      <c r="S139" s="124">
        <f>IF(RES_hhdet_in_tes!S139=0,"",RES_hhdet_in_tes!S139/RES_hhdet_in_fec!S139)</f>
        <v>0.74391965954215056</v>
      </c>
      <c r="T139" s="124">
        <f>IF(RES_hhdet_in_tes!T139=0,"",RES_hhdet_in_tes!T139/RES_hhdet_in_fec!T139)</f>
        <v>0.76788024828859036</v>
      </c>
      <c r="U139" s="124">
        <f>IF(RES_hhdet_in_tes!U139=0,"",RES_hhdet_in_tes!U139/RES_hhdet_in_fec!U139)</f>
        <v>0.78987378541033371</v>
      </c>
      <c r="V139" s="124">
        <f>IF(RES_hhdet_in_tes!V139=0,"",RES_hhdet_in_tes!V139/RES_hhdet_in_fec!V139)</f>
        <v>0.78695462802342897</v>
      </c>
      <c r="W139" s="124">
        <f>IF(RES_hhdet_in_tes!W139=0,"",RES_hhdet_in_tes!W139/RES_hhdet_in_fec!W139)</f>
        <v>0.79897214178870002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0.61962205854681329</v>
      </c>
      <c r="D140" s="111">
        <f>IF(RES_hhdet_in_tes!D140=0,"",RES_hhdet_in_tes!D140/RES_hhdet_in_fec!D140)</f>
        <v>0.61991714314401603</v>
      </c>
      <c r="E140" s="111">
        <f>IF(RES_hhdet_in_tes!E140=0,"",RES_hhdet_in_tes!E140/RES_hhdet_in_fec!E140)</f>
        <v>0.62020806614911383</v>
      </c>
      <c r="F140" s="111">
        <f>IF(RES_hhdet_in_tes!F140=0,"",RES_hhdet_in_tes!F140/RES_hhdet_in_fec!F140)</f>
        <v>0.62049842166437907</v>
      </c>
      <c r="G140" s="111">
        <f>IF(RES_hhdet_in_tes!G140=0,"",RES_hhdet_in_tes!G140/RES_hhdet_in_fec!G140)</f>
        <v>0.62078494459809674</v>
      </c>
      <c r="H140" s="111">
        <f>IF(RES_hhdet_in_tes!H140=0,"",RES_hhdet_in_tes!H140/RES_hhdet_in_fec!H140)</f>
        <v>0.62106803455592585</v>
      </c>
      <c r="I140" s="111">
        <f>IF(RES_hhdet_in_tes!I140=0,"",RES_hhdet_in_tes!I140/RES_hhdet_in_fec!I140)</f>
        <v>0.62134688701917218</v>
      </c>
      <c r="J140" s="111">
        <f>IF(RES_hhdet_in_tes!J140=0,"",RES_hhdet_in_tes!J140/RES_hhdet_in_fec!J140)</f>
        <v>0.6216182061587161</v>
      </c>
      <c r="K140" s="111">
        <f>IF(RES_hhdet_in_tes!K140=0,"",RES_hhdet_in_tes!K140/RES_hhdet_in_fec!K140)</f>
        <v>0.62187918965289934</v>
      </c>
      <c r="L140" s="111">
        <f>IF(RES_hhdet_in_tes!L140=0,"",RES_hhdet_in_tes!L140/RES_hhdet_in_fec!L140)</f>
        <v>0.62212908776578901</v>
      </c>
      <c r="M140" s="111">
        <f>IF(RES_hhdet_in_tes!M140=0,"",RES_hhdet_in_tes!M140/RES_hhdet_in_fec!M140)</f>
        <v>0.62226356603637056</v>
      </c>
      <c r="N140" s="111">
        <f>IF(RES_hhdet_in_tes!N140=0,"",RES_hhdet_in_tes!N140/RES_hhdet_in_fec!N140)</f>
        <v>0.62226356603637056</v>
      </c>
      <c r="O140" s="111">
        <f>IF(RES_hhdet_in_tes!O140=0,"",RES_hhdet_in_tes!O140/RES_hhdet_in_fec!O140)</f>
        <v>0.62226356603637056</v>
      </c>
      <c r="P140" s="111">
        <f>IF(RES_hhdet_in_tes!P140=0,"",RES_hhdet_in_tes!P140/RES_hhdet_in_fec!P140)</f>
        <v>0.62226356603637056</v>
      </c>
      <c r="Q140" s="111">
        <f>IF(RES_hhdet_in_tes!Q140=0,"",RES_hhdet_in_tes!Q140/RES_hhdet_in_fec!Q140)</f>
        <v>0.62226356603637056</v>
      </c>
      <c r="R140" s="111">
        <f>IF(RES_hhdet_in_tes!R140=0,"",RES_hhdet_in_tes!R140/RES_hhdet_in_fec!R140)</f>
        <v>0.62311315920174193</v>
      </c>
      <c r="S140" s="111">
        <f>IF(RES_hhdet_in_tes!S140=0,"",RES_hhdet_in_tes!S140/RES_hhdet_in_fec!S140)</f>
        <v>0.62450243652308868</v>
      </c>
      <c r="T140" s="111">
        <f>IF(RES_hhdet_in_tes!T140=0,"",RES_hhdet_in_tes!T140/RES_hhdet_in_fec!T140)</f>
        <v>0.62612326006465868</v>
      </c>
      <c r="U140" s="111">
        <f>IF(RES_hhdet_in_tes!U140=0,"",RES_hhdet_in_tes!U140/RES_hhdet_in_fec!U140)</f>
        <v>0.62780197016128503</v>
      </c>
      <c r="V140" s="111">
        <f>IF(RES_hhdet_in_tes!V140=0,"",RES_hhdet_in_tes!V140/RES_hhdet_in_fec!V140)</f>
        <v>0.62936490714779925</v>
      </c>
      <c r="W140" s="111">
        <f>IF(RES_hhdet_in_tes!W140=0,"",RES_hhdet_in_tes!W140/RES_hhdet_in_fec!W140)</f>
        <v>0.63081207102420056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0.77041533016527153</v>
      </c>
      <c r="D141" s="45">
        <f>IF(RES_hhdet_in_tes!D141=0,"",RES_hhdet_in_tes!D141/RES_hhdet_in_fec!D141)</f>
        <v>0.77186626770377487</v>
      </c>
      <c r="E141" s="45">
        <f>IF(RES_hhdet_in_tes!E141=0,"",RES_hhdet_in_tes!E141/RES_hhdet_in_fec!E141)</f>
        <v>0.77337085739564515</v>
      </c>
      <c r="F141" s="45">
        <f>IF(RES_hhdet_in_tes!F141=0,"",RES_hhdet_in_tes!F141/RES_hhdet_in_fec!F141)</f>
        <v>0.77488276329024741</v>
      </c>
      <c r="G141" s="45">
        <f>IF(RES_hhdet_in_tes!G141=0,"",RES_hhdet_in_tes!G141/RES_hhdet_in_fec!G141)</f>
        <v>0.7764440796623322</v>
      </c>
      <c r="H141" s="45">
        <f>IF(RES_hhdet_in_tes!H141=0,"",RES_hhdet_in_tes!H141/RES_hhdet_in_fec!H141)</f>
        <v>0.77804965470856036</v>
      </c>
      <c r="I141" s="45">
        <f>IF(RES_hhdet_in_tes!I141=0,"",RES_hhdet_in_tes!I141/RES_hhdet_in_fec!I141)</f>
        <v>0.77970986045946056</v>
      </c>
      <c r="J141" s="45">
        <f>IF(RES_hhdet_in_tes!J141=0,"",RES_hhdet_in_tes!J141/RES_hhdet_in_fec!J141)</f>
        <v>0.78146718746311117</v>
      </c>
      <c r="K141" s="45">
        <f>IF(RES_hhdet_in_tes!K141=0,"",RES_hhdet_in_tes!K141/RES_hhdet_in_fec!K141)</f>
        <v>0.78335776386172185</v>
      </c>
      <c r="L141" s="45">
        <f>IF(RES_hhdet_in_tes!L141=0,"",RES_hhdet_in_tes!L141/RES_hhdet_in_fec!L141)</f>
        <v>0.78539125541451205</v>
      </c>
      <c r="M141" s="45">
        <f>IF(RES_hhdet_in_tes!M141=0,"",RES_hhdet_in_tes!M141/RES_hhdet_in_fec!M141)</f>
        <v>0.78815788629285899</v>
      </c>
      <c r="N141" s="45">
        <f>IF(RES_hhdet_in_tes!N141=0,"",RES_hhdet_in_tes!N141/RES_hhdet_in_fec!N141)</f>
        <v>0.791825016741596</v>
      </c>
      <c r="O141" s="45">
        <f>IF(RES_hhdet_in_tes!O141=0,"",RES_hhdet_in_tes!O141/RES_hhdet_in_fec!O141)</f>
        <v>0.79679957971059745</v>
      </c>
      <c r="P141" s="45">
        <f>IF(RES_hhdet_in_tes!P141=0,"",RES_hhdet_in_tes!P141/RES_hhdet_in_fec!P141)</f>
        <v>0.80329530005793415</v>
      </c>
      <c r="Q141" s="45">
        <f>IF(RES_hhdet_in_tes!Q141=0,"",RES_hhdet_in_tes!Q141/RES_hhdet_in_fec!Q141)</f>
        <v>0.8116674181419149</v>
      </c>
      <c r="R141" s="45">
        <f>IF(RES_hhdet_in_tes!R141=0,"",RES_hhdet_in_tes!R141/RES_hhdet_in_fec!R141)</f>
        <v>0.82305639385802698</v>
      </c>
      <c r="S141" s="45">
        <f>IF(RES_hhdet_in_tes!S141=0,"",RES_hhdet_in_tes!S141/RES_hhdet_in_fec!S141)</f>
        <v>0.83727090078173405</v>
      </c>
      <c r="T141" s="45">
        <f>IF(RES_hhdet_in_tes!T141=0,"",RES_hhdet_in_tes!T141/RES_hhdet_in_fec!T141)</f>
        <v>0.85255380107393108</v>
      </c>
      <c r="U141" s="45">
        <f>IF(RES_hhdet_in_tes!U141=0,"",RES_hhdet_in_tes!U141/RES_hhdet_in_fec!U141)</f>
        <v>0.86714795689555535</v>
      </c>
      <c r="V141" s="45">
        <f>IF(RES_hhdet_in_tes!V141=0,"",RES_hhdet_in_tes!V141/RES_hhdet_in_fec!V141)</f>
        <v>0.87929623040752558</v>
      </c>
      <c r="W141" s="45">
        <f>IF(RES_hhdet_in_tes!W141=0,"",RES_hhdet_in_tes!W141/RES_hhdet_in_fec!W141)</f>
        <v>0.88838139575768926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1.2609695924047939</v>
      </c>
      <c r="D143" s="119">
        <f>IF(RES_hhdet_in_tes!D143=0,"",RES_hhdet_in_tes!D143/RES_hhdet_in_fec!D143)</f>
        <v>1.2852132834195551</v>
      </c>
      <c r="E143" s="119">
        <f>IF(RES_hhdet_in_tes!E143=0,"",RES_hhdet_in_tes!E143/RES_hhdet_in_fec!E143)</f>
        <v>1.3407934851097831</v>
      </c>
      <c r="F143" s="119">
        <f>IF(RES_hhdet_in_tes!F143=0,"",RES_hhdet_in_tes!F143/RES_hhdet_in_fec!F143)</f>
        <v>1.3948715515678176</v>
      </c>
      <c r="G143" s="119">
        <f>IF(RES_hhdet_in_tes!G143=0,"",RES_hhdet_in_tes!G143/RES_hhdet_in_fec!G143)</f>
        <v>1.4747159445155438</v>
      </c>
      <c r="H143" s="119">
        <f>IF(RES_hhdet_in_tes!H143=0,"",RES_hhdet_in_tes!H143/RES_hhdet_in_fec!H143)</f>
        <v>1.486374964489712</v>
      </c>
      <c r="I143" s="119">
        <f>IF(RES_hhdet_in_tes!I143=0,"",RES_hhdet_in_tes!I143/RES_hhdet_in_fec!I143)</f>
        <v>1.5548229750476752</v>
      </c>
      <c r="J143" s="119">
        <f>IF(RES_hhdet_in_tes!J143=0,"",RES_hhdet_in_tes!J143/RES_hhdet_in_fec!J143)</f>
        <v>1.5921666662446148</v>
      </c>
      <c r="K143" s="119">
        <f>IF(RES_hhdet_in_tes!K143=0,"",RES_hhdet_in_tes!K143/RES_hhdet_in_fec!K143)</f>
        <v>1.6477729499470775</v>
      </c>
      <c r="L143" s="119">
        <f>IF(RES_hhdet_in_tes!L143=0,"",RES_hhdet_in_tes!L143/RES_hhdet_in_fec!L143)</f>
        <v>1.7095385854334415</v>
      </c>
      <c r="M143" s="119">
        <f>IF(RES_hhdet_in_tes!M143=0,"",RES_hhdet_in_tes!M143/RES_hhdet_in_fec!M143)</f>
        <v>1.7399621260531846</v>
      </c>
      <c r="N143" s="119">
        <f>IF(RES_hhdet_in_tes!N143=0,"",RES_hhdet_in_tes!N143/RES_hhdet_in_fec!N143)</f>
        <v>1.8545009385587756</v>
      </c>
      <c r="O143" s="119">
        <f>IF(RES_hhdet_in_tes!O143=0,"",RES_hhdet_in_tes!O143/RES_hhdet_in_fec!O143)</f>
        <v>1.8533219964736931</v>
      </c>
      <c r="P143" s="119">
        <f>IF(RES_hhdet_in_tes!P143=0,"",RES_hhdet_in_tes!P143/RES_hhdet_in_fec!P143)</f>
        <v>1.7240065367809665</v>
      </c>
      <c r="Q143" s="119">
        <f>IF(RES_hhdet_in_tes!Q143=0,"",RES_hhdet_in_tes!Q143/RES_hhdet_in_fec!Q143)</f>
        <v>1.9086644840265539</v>
      </c>
      <c r="R143" s="119">
        <f>IF(RES_hhdet_in_tes!R143=0,"",RES_hhdet_in_tes!R143/RES_hhdet_in_fec!R143)</f>
        <v>1.9383193944463271</v>
      </c>
      <c r="S143" s="119">
        <f>IF(RES_hhdet_in_tes!S143=0,"",RES_hhdet_in_tes!S143/RES_hhdet_in_fec!S143)</f>
        <v>1.9649733795348092</v>
      </c>
      <c r="T143" s="119">
        <f>IF(RES_hhdet_in_tes!T143=0,"",RES_hhdet_in_tes!T143/RES_hhdet_in_fec!T143)</f>
        <v>1.9124012755813671</v>
      </c>
      <c r="U143" s="119">
        <f>IF(RES_hhdet_in_tes!U143=0,"",RES_hhdet_in_tes!U143/RES_hhdet_in_fec!U143)</f>
        <v>1.8986015118924671</v>
      </c>
      <c r="V143" s="119">
        <f>IF(RES_hhdet_in_tes!V143=0,"",RES_hhdet_in_tes!V143/RES_hhdet_in_fec!V143)</f>
        <v>1.9031387582353114</v>
      </c>
      <c r="W143" s="119">
        <f>IF(RES_hhdet_in_tes!W143=0,"",RES_hhdet_in_tes!W143/RES_hhdet_in_fec!W143)</f>
        <v>1.9705114381765565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1.518822330170567</v>
      </c>
      <c r="D144" s="124">
        <f>IF(RES_hhdet_in_tes!D144=0,"",RES_hhdet_in_tes!D144/RES_hhdet_in_fec!D144)</f>
        <v>1.6325732723065232</v>
      </c>
      <c r="E144" s="124">
        <f>IF(RES_hhdet_in_tes!E144=0,"",RES_hhdet_in_tes!E144/RES_hhdet_in_fec!E144)</f>
        <v>1.7495820603842496</v>
      </c>
      <c r="F144" s="124">
        <f>IF(RES_hhdet_in_tes!F144=0,"",RES_hhdet_in_tes!F144/RES_hhdet_in_fec!F144)</f>
        <v>1.869362306752715</v>
      </c>
      <c r="G144" s="124">
        <f>IF(RES_hhdet_in_tes!G144=0,"",RES_hhdet_in_tes!G144/RES_hhdet_in_fec!G144)</f>
        <v>1.9923180968882912</v>
      </c>
      <c r="H144" s="124">
        <f>IF(RES_hhdet_in_tes!H144=0,"",RES_hhdet_in_tes!H144/RES_hhdet_in_fec!H144)</f>
        <v>2.1183731839453217</v>
      </c>
      <c r="I144" s="124">
        <f>IF(RES_hhdet_in_tes!I144=0,"",RES_hhdet_in_tes!I144/RES_hhdet_in_fec!I144)</f>
        <v>2.2475992283603974</v>
      </c>
      <c r="J144" s="124">
        <f>IF(RES_hhdet_in_tes!J144=0,"",RES_hhdet_in_tes!J144/RES_hhdet_in_fec!J144)</f>
        <v>2.3803519507365665</v>
      </c>
      <c r="K144" s="124">
        <f>IF(RES_hhdet_in_tes!K144=0,"",RES_hhdet_in_tes!K144/RES_hhdet_in_fec!K144)</f>
        <v>2.5168946115482389</v>
      </c>
      <c r="L144" s="124">
        <f>IF(RES_hhdet_in_tes!L144=0,"",RES_hhdet_in_tes!L144/RES_hhdet_in_fec!L144)</f>
        <v>2.6572266487828631</v>
      </c>
      <c r="M144" s="124">
        <f>IF(RES_hhdet_in_tes!M144=0,"",RES_hhdet_in_tes!M144/RES_hhdet_in_fec!M144)</f>
        <v>2.81153278016812</v>
      </c>
      <c r="N144" s="124">
        <f>IF(RES_hhdet_in_tes!N144=0,"",RES_hhdet_in_tes!N144/RES_hhdet_in_fec!N144)</f>
        <v>2.9824002458397105</v>
      </c>
      <c r="O144" s="124">
        <f>IF(RES_hhdet_in_tes!O144=0,"",RES_hhdet_in_tes!O144/RES_hhdet_in_fec!O144)</f>
        <v>3.1681024954586414</v>
      </c>
      <c r="P144" s="124">
        <f>IF(RES_hhdet_in_tes!P144=0,"",RES_hhdet_in_tes!P144/RES_hhdet_in_fec!P144)</f>
        <v>3.3545011309063795</v>
      </c>
      <c r="Q144" s="124">
        <f>IF(RES_hhdet_in_tes!Q144=0,"",RES_hhdet_in_tes!Q144/RES_hhdet_in_fec!Q144)</f>
        <v>3.5072990486091373</v>
      </c>
      <c r="R144" s="124">
        <f>IF(RES_hhdet_in_tes!R144=0,"",RES_hhdet_in_tes!R144/RES_hhdet_in_fec!R144)</f>
        <v>3.5681323357388184</v>
      </c>
      <c r="S144" s="124">
        <f>IF(RES_hhdet_in_tes!S144=0,"",RES_hhdet_in_tes!S144/RES_hhdet_in_fec!S144)</f>
        <v>3.6066374188607835</v>
      </c>
      <c r="T144" s="124">
        <f>IF(RES_hhdet_in_tes!T144=0,"",RES_hhdet_in_tes!T144/RES_hhdet_in_fec!T144)</f>
        <v>3.6313332686517326</v>
      </c>
      <c r="U144" s="124">
        <f>IF(RES_hhdet_in_tes!U144=0,"",RES_hhdet_in_tes!U144/RES_hhdet_in_fec!U144)</f>
        <v>3.6509877779018174</v>
      </c>
      <c r="V144" s="124">
        <f>IF(RES_hhdet_in_tes!V144=0,"",RES_hhdet_in_tes!V144/RES_hhdet_in_fec!V144)</f>
        <v>3.6747132448373905</v>
      </c>
      <c r="W144" s="124">
        <f>IF(RES_hhdet_in_tes!W144=0,"",RES_hhdet_in_tes!W144/RES_hhdet_in_fec!W144)</f>
        <v>3.7018363057896857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1.518822330170567</v>
      </c>
      <c r="D145" s="111">
        <f>IF(RES_hhdet_in_tes!D145=0,"",RES_hhdet_in_tes!D145/RES_hhdet_in_fec!D145)</f>
        <v>1.6325732723065232</v>
      </c>
      <c r="E145" s="111">
        <f>IF(RES_hhdet_in_tes!E145=0,"",RES_hhdet_in_tes!E145/RES_hhdet_in_fec!E145)</f>
        <v>1.7495820603842496</v>
      </c>
      <c r="F145" s="111">
        <f>IF(RES_hhdet_in_tes!F145=0,"",RES_hhdet_in_tes!F145/RES_hhdet_in_fec!F145)</f>
        <v>1.869362306752715</v>
      </c>
      <c r="G145" s="111">
        <f>IF(RES_hhdet_in_tes!G145=0,"",RES_hhdet_in_tes!G145/RES_hhdet_in_fec!G145)</f>
        <v>1.9923180968882912</v>
      </c>
      <c r="H145" s="111">
        <f>IF(RES_hhdet_in_tes!H145=0,"",RES_hhdet_in_tes!H145/RES_hhdet_in_fec!H145)</f>
        <v>2.1183731839453217</v>
      </c>
      <c r="I145" s="111">
        <f>IF(RES_hhdet_in_tes!I145=0,"",RES_hhdet_in_tes!I145/RES_hhdet_in_fec!I145)</f>
        <v>2.2475992283603974</v>
      </c>
      <c r="J145" s="111">
        <f>IF(RES_hhdet_in_tes!J145=0,"",RES_hhdet_in_tes!J145/RES_hhdet_in_fec!J145)</f>
        <v>2.3803519507365665</v>
      </c>
      <c r="K145" s="111">
        <f>IF(RES_hhdet_in_tes!K145=0,"",RES_hhdet_in_tes!K145/RES_hhdet_in_fec!K145)</f>
        <v>2.5168946115482389</v>
      </c>
      <c r="L145" s="111">
        <f>IF(RES_hhdet_in_tes!L145=0,"",RES_hhdet_in_tes!L145/RES_hhdet_in_fec!L145)</f>
        <v>2.6572266487828631</v>
      </c>
      <c r="M145" s="111">
        <f>IF(RES_hhdet_in_tes!M145=0,"",RES_hhdet_in_tes!M145/RES_hhdet_in_fec!M145)</f>
        <v>2.81153278016812</v>
      </c>
      <c r="N145" s="111">
        <f>IF(RES_hhdet_in_tes!N145=0,"",RES_hhdet_in_tes!N145/RES_hhdet_in_fec!N145)</f>
        <v>2.9824002458397105</v>
      </c>
      <c r="O145" s="111">
        <f>IF(RES_hhdet_in_tes!O145=0,"",RES_hhdet_in_tes!O145/RES_hhdet_in_fec!O145)</f>
        <v>3.1681024954586414</v>
      </c>
      <c r="P145" s="111">
        <f>IF(RES_hhdet_in_tes!P145=0,"",RES_hhdet_in_tes!P145/RES_hhdet_in_fec!P145)</f>
        <v>3.3545011309063795</v>
      </c>
      <c r="Q145" s="111">
        <f>IF(RES_hhdet_in_tes!Q145=0,"",RES_hhdet_in_tes!Q145/RES_hhdet_in_fec!Q145)</f>
        <v>3.5072990486091373</v>
      </c>
      <c r="R145" s="111">
        <f>IF(RES_hhdet_in_tes!R145=0,"",RES_hhdet_in_tes!R145/RES_hhdet_in_fec!R145)</f>
        <v>3.5681323357388184</v>
      </c>
      <c r="S145" s="111">
        <f>IF(RES_hhdet_in_tes!S145=0,"",RES_hhdet_in_tes!S145/RES_hhdet_in_fec!S145)</f>
        <v>3.6066374188607835</v>
      </c>
      <c r="T145" s="111">
        <f>IF(RES_hhdet_in_tes!T145=0,"",RES_hhdet_in_tes!T145/RES_hhdet_in_fec!T145)</f>
        <v>3.6313332686517326</v>
      </c>
      <c r="U145" s="111">
        <f>IF(RES_hhdet_in_tes!U145=0,"",RES_hhdet_in_tes!U145/RES_hhdet_in_fec!U145)</f>
        <v>3.6509877779018174</v>
      </c>
      <c r="V145" s="111">
        <f>IF(RES_hhdet_in_tes!V145=0,"",RES_hhdet_in_tes!V145/RES_hhdet_in_fec!V145)</f>
        <v>3.6747132448373905</v>
      </c>
      <c r="W145" s="111">
        <f>IF(RES_hhdet_in_tes!W145=0,"",RES_hhdet_in_tes!W145/RES_hhdet_in_fec!W145)</f>
        <v>3.7018363057896857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2.1620770839936219</v>
      </c>
      <c r="D146" s="124">
        <f>IF(RES_hhdet_in_tes!D146=0,"",RES_hhdet_in_tes!D146/RES_hhdet_in_fec!D146)</f>
        <v>2.2302112669504681</v>
      </c>
      <c r="E146" s="124">
        <f>IF(RES_hhdet_in_tes!E146=0,"",RES_hhdet_in_tes!E146/RES_hhdet_in_fec!E146)</f>
        <v>2.2990648530553783</v>
      </c>
      <c r="F146" s="124">
        <f>IF(RES_hhdet_in_tes!F146=0,"",RES_hhdet_in_tes!F146/RES_hhdet_in_fec!F146)</f>
        <v>2.3679923859340954</v>
      </c>
      <c r="G146" s="124">
        <f>IF(RES_hhdet_in_tes!G146=0,"",RES_hhdet_in_tes!G146/RES_hhdet_in_fec!G146)</f>
        <v>2.437574900950513</v>
      </c>
      <c r="H146" s="124">
        <f>IF(RES_hhdet_in_tes!H146=0,"",RES_hhdet_in_tes!H146/RES_hhdet_in_fec!H146)</f>
        <v>2.5077375107603226</v>
      </c>
      <c r="I146" s="124">
        <f>IF(RES_hhdet_in_tes!I146=0,"",RES_hhdet_in_tes!I146/RES_hhdet_in_fec!I146)</f>
        <v>2.5786194576751935</v>
      </c>
      <c r="J146" s="124">
        <f>IF(RES_hhdet_in_tes!J146=0,"",RES_hhdet_in_tes!J146/RES_hhdet_in_fec!J146)</f>
        <v>2.6507999267266742</v>
      </c>
      <c r="K146" s="124">
        <f>IF(RES_hhdet_in_tes!K146=0,"",RES_hhdet_in_tes!K146/RES_hhdet_in_fec!K146)</f>
        <v>2.7247659090579228</v>
      </c>
      <c r="L146" s="124">
        <f>IF(RES_hhdet_in_tes!L146=0,"",RES_hhdet_in_tes!L146/RES_hhdet_in_fec!L146)</f>
        <v>2.8006378103774465</v>
      </c>
      <c r="M146" s="124">
        <f>IF(RES_hhdet_in_tes!M146=0,"",RES_hhdet_in_tes!M146/RES_hhdet_in_fec!M146)</f>
        <v>2.8912596471842051</v>
      </c>
      <c r="N146" s="124">
        <f>IF(RES_hhdet_in_tes!N146=0,"",RES_hhdet_in_tes!N146/RES_hhdet_in_fec!N146)</f>
        <v>3.00083475286482</v>
      </c>
      <c r="O146" s="124">
        <f>IF(RES_hhdet_in_tes!O146=0,"",RES_hhdet_in_tes!O146/RES_hhdet_in_fec!O146)</f>
        <v>3.1316869310818736</v>
      </c>
      <c r="P146" s="124">
        <f>IF(RES_hhdet_in_tes!P146=0,"",RES_hhdet_in_tes!P146/RES_hhdet_in_fec!P146)</f>
        <v>3.2735933007063545</v>
      </c>
      <c r="Q146" s="124">
        <f>IF(RES_hhdet_in_tes!Q146=0,"",RES_hhdet_in_tes!Q146/RES_hhdet_in_fec!Q146)</f>
        <v>3.3955453055336768</v>
      </c>
      <c r="R146" s="124">
        <f>IF(RES_hhdet_in_tes!R146=0,"",RES_hhdet_in_tes!R146/RES_hhdet_in_fec!R146)</f>
        <v>3.4720528977780263</v>
      </c>
      <c r="S146" s="124">
        <f>IF(RES_hhdet_in_tes!S146=0,"",RES_hhdet_in_tes!S146/RES_hhdet_in_fec!S146)</f>
        <v>3.5329491847274306</v>
      </c>
      <c r="T146" s="124">
        <f>IF(RES_hhdet_in_tes!T146=0,"",RES_hhdet_in_tes!T146/RES_hhdet_in_fec!T146)</f>
        <v>3.5838303506216973</v>
      </c>
      <c r="U146" s="124">
        <f>IF(RES_hhdet_in_tes!U146=0,"",RES_hhdet_in_tes!U146/RES_hhdet_in_fec!U146)</f>
        <v>3.630151124556968</v>
      </c>
      <c r="V146" s="124">
        <f>IF(RES_hhdet_in_tes!V146=0,"",RES_hhdet_in_tes!V146/RES_hhdet_in_fec!V146)</f>
        <v>3.677380220732025</v>
      </c>
      <c r="W146" s="124">
        <f>IF(RES_hhdet_in_tes!W146=0,"",RES_hhdet_in_tes!W146/RES_hhdet_in_fec!W146)</f>
        <v>3.7236181656100511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2.1620770839936219</v>
      </c>
      <c r="D147" s="111">
        <f>IF(RES_hhdet_in_tes!D147=0,"",RES_hhdet_in_tes!D147/RES_hhdet_in_fec!D147)</f>
        <v>2.2302112669504681</v>
      </c>
      <c r="E147" s="111">
        <f>IF(RES_hhdet_in_tes!E147=0,"",RES_hhdet_in_tes!E147/RES_hhdet_in_fec!E147)</f>
        <v>2.2990648530553783</v>
      </c>
      <c r="F147" s="111">
        <f>IF(RES_hhdet_in_tes!F147=0,"",RES_hhdet_in_tes!F147/RES_hhdet_in_fec!F147)</f>
        <v>2.3679923859340954</v>
      </c>
      <c r="G147" s="111">
        <f>IF(RES_hhdet_in_tes!G147=0,"",RES_hhdet_in_tes!G147/RES_hhdet_in_fec!G147)</f>
        <v>2.437574900950513</v>
      </c>
      <c r="H147" s="111">
        <f>IF(RES_hhdet_in_tes!H147=0,"",RES_hhdet_in_tes!H147/RES_hhdet_in_fec!H147)</f>
        <v>2.5077375107603226</v>
      </c>
      <c r="I147" s="111">
        <f>IF(RES_hhdet_in_tes!I147=0,"",RES_hhdet_in_tes!I147/RES_hhdet_in_fec!I147)</f>
        <v>2.5786194576751935</v>
      </c>
      <c r="J147" s="111">
        <f>IF(RES_hhdet_in_tes!J147=0,"",RES_hhdet_in_tes!J147/RES_hhdet_in_fec!J147)</f>
        <v>2.6507999267266742</v>
      </c>
      <c r="K147" s="111">
        <f>IF(RES_hhdet_in_tes!K147=0,"",RES_hhdet_in_tes!K147/RES_hhdet_in_fec!K147)</f>
        <v>2.7247659090579228</v>
      </c>
      <c r="L147" s="111">
        <f>IF(RES_hhdet_in_tes!L147=0,"",RES_hhdet_in_tes!L147/RES_hhdet_in_fec!L147)</f>
        <v>2.8006378103774465</v>
      </c>
      <c r="M147" s="111">
        <f>IF(RES_hhdet_in_tes!M147=0,"",RES_hhdet_in_tes!M147/RES_hhdet_in_fec!M147)</f>
        <v>2.8912596471842051</v>
      </c>
      <c r="N147" s="111">
        <f>IF(RES_hhdet_in_tes!N147=0,"",RES_hhdet_in_tes!N147/RES_hhdet_in_fec!N147)</f>
        <v>3.00083475286482</v>
      </c>
      <c r="O147" s="111">
        <f>IF(RES_hhdet_in_tes!O147=0,"",RES_hhdet_in_tes!O147/RES_hhdet_in_fec!O147)</f>
        <v>3.1316869310818736</v>
      </c>
      <c r="P147" s="111">
        <f>IF(RES_hhdet_in_tes!P147=0,"",RES_hhdet_in_tes!P147/RES_hhdet_in_fec!P147)</f>
        <v>3.2735933007063545</v>
      </c>
      <c r="Q147" s="111">
        <f>IF(RES_hhdet_in_tes!Q147=0,"",RES_hhdet_in_tes!Q147/RES_hhdet_in_fec!Q147)</f>
        <v>3.3955453055336768</v>
      </c>
      <c r="R147" s="111">
        <f>IF(RES_hhdet_in_tes!R147=0,"",RES_hhdet_in_tes!R147/RES_hhdet_in_fec!R147)</f>
        <v>3.4720528977780263</v>
      </c>
      <c r="S147" s="111">
        <f>IF(RES_hhdet_in_tes!S147=0,"",RES_hhdet_in_tes!S147/RES_hhdet_in_fec!S147)</f>
        <v>3.5329491847274306</v>
      </c>
      <c r="T147" s="111">
        <f>IF(RES_hhdet_in_tes!T147=0,"",RES_hhdet_in_tes!T147/RES_hhdet_in_fec!T147)</f>
        <v>3.5838303506216973</v>
      </c>
      <c r="U147" s="111">
        <f>IF(RES_hhdet_in_tes!U147=0,"",RES_hhdet_in_tes!U147/RES_hhdet_in_fec!U147)</f>
        <v>3.630151124556968</v>
      </c>
      <c r="V147" s="111">
        <f>IF(RES_hhdet_in_tes!V147=0,"",RES_hhdet_in_tes!V147/RES_hhdet_in_fec!V147)</f>
        <v>3.677380220732025</v>
      </c>
      <c r="W147" s="111">
        <f>IF(RES_hhdet_in_tes!W147=0,"",RES_hhdet_in_tes!W147/RES_hhdet_in_fec!W147)</f>
        <v>3.7236181656100511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0.69931886366705431</v>
      </c>
      <c r="D148" s="124">
        <f>IF(RES_hhdet_in_tes!D148=0,"",RES_hhdet_in_tes!D148/RES_hhdet_in_fec!D148)</f>
        <v>0.69665546803123313</v>
      </c>
      <c r="E148" s="124">
        <f>IF(RES_hhdet_in_tes!E148=0,"",RES_hhdet_in_tes!E148/RES_hhdet_in_fec!E148)</f>
        <v>0.70066051202323143</v>
      </c>
      <c r="F148" s="124">
        <f>IF(RES_hhdet_in_tes!F148=0,"",RES_hhdet_in_tes!F148/RES_hhdet_in_fec!F148)</f>
        <v>0.70058396479016638</v>
      </c>
      <c r="G148" s="124">
        <f>IF(RES_hhdet_in_tes!G148=0,"",RES_hhdet_in_tes!G148/RES_hhdet_in_fec!G148)</f>
        <v>0.70379052665381547</v>
      </c>
      <c r="H148" s="124">
        <f>IF(RES_hhdet_in_tes!H148=0,"",RES_hhdet_in_tes!H148/RES_hhdet_in_fec!H148)</f>
        <v>0.70404492227027049</v>
      </c>
      <c r="I148" s="124">
        <f>IF(RES_hhdet_in_tes!I148=0,"",RES_hhdet_in_tes!I148/RES_hhdet_in_fec!I148)</f>
        <v>0.71438999878293741</v>
      </c>
      <c r="J148" s="124">
        <f>IF(RES_hhdet_in_tes!J148=0,"",RES_hhdet_in_tes!J148/RES_hhdet_in_fec!J148)</f>
        <v>0.71103502427217991</v>
      </c>
      <c r="K148" s="124">
        <f>IF(RES_hhdet_in_tes!K148=0,"",RES_hhdet_in_tes!K148/RES_hhdet_in_fec!K148)</f>
        <v>0.7467367285119787</v>
      </c>
      <c r="L148" s="124">
        <f>IF(RES_hhdet_in_tes!L148=0,"",RES_hhdet_in_tes!L148/RES_hhdet_in_fec!L148)</f>
        <v>0.72877483798103204</v>
      </c>
      <c r="M148" s="124">
        <f>IF(RES_hhdet_in_tes!M148=0,"",RES_hhdet_in_tes!M148/RES_hhdet_in_fec!M148)</f>
        <v>0.74450597031709664</v>
      </c>
      <c r="N148" s="124">
        <f>IF(RES_hhdet_in_tes!N148=0,"",RES_hhdet_in_tes!N148/RES_hhdet_in_fec!N148)</f>
        <v>0.7547869101649276</v>
      </c>
      <c r="O148" s="124">
        <f>IF(RES_hhdet_in_tes!O148=0,"",RES_hhdet_in_tes!O148/RES_hhdet_in_fec!O148)</f>
        <v>0.75205399817441299</v>
      </c>
      <c r="P148" s="124">
        <f>IF(RES_hhdet_in_tes!P148=0,"",RES_hhdet_in_tes!P148/RES_hhdet_in_fec!P148)</f>
        <v>0.76565497479272604</v>
      </c>
      <c r="Q148" s="124">
        <f>IF(RES_hhdet_in_tes!Q148=0,"",RES_hhdet_in_tes!Q148/RES_hhdet_in_fec!Q148)</f>
        <v>0.7694448403846974</v>
      </c>
      <c r="R148" s="124">
        <f>IF(RES_hhdet_in_tes!R148=0,"",RES_hhdet_in_tes!R148/RES_hhdet_in_fec!R148)</f>
        <v>0.78445837131582452</v>
      </c>
      <c r="S148" s="124">
        <f>IF(RES_hhdet_in_tes!S148=0,"",RES_hhdet_in_tes!S148/RES_hhdet_in_fec!S148)</f>
        <v>0.79831024239941051</v>
      </c>
      <c r="T148" s="124">
        <f>IF(RES_hhdet_in_tes!T148=0,"",RES_hhdet_in_tes!T148/RES_hhdet_in_fec!T148)</f>
        <v>0.80361424576642548</v>
      </c>
      <c r="U148" s="124">
        <f>IF(RES_hhdet_in_tes!U148=0,"",RES_hhdet_in_tes!U148/RES_hhdet_in_fec!U148)</f>
        <v>0.80570906852870217</v>
      </c>
      <c r="V148" s="124">
        <f>IF(RES_hhdet_in_tes!V148=0,"",RES_hhdet_in_tes!V148/RES_hhdet_in_fec!V148)</f>
        <v>0.81513635845625287</v>
      </c>
      <c r="W148" s="124">
        <f>IF(RES_hhdet_in_tes!W148=0,"",RES_hhdet_in_tes!W148/RES_hhdet_in_fec!W148)</f>
        <v>0.82024069934174049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0.60367182439107714</v>
      </c>
      <c r="D149" s="111">
        <f>IF(RES_hhdet_in_tes!D149=0,"",RES_hhdet_in_tes!D149/RES_hhdet_in_fec!D149)</f>
        <v>0.6053406914027768</v>
      </c>
      <c r="E149" s="111">
        <f>IF(RES_hhdet_in_tes!E149=0,"",RES_hhdet_in_tes!E149/RES_hhdet_in_fec!E149)</f>
        <v>0.60728582921777063</v>
      </c>
      <c r="F149" s="111">
        <f>IF(RES_hhdet_in_tes!F149=0,"",RES_hhdet_in_tes!F149/RES_hhdet_in_fec!F149)</f>
        <v>0.60926864032412276</v>
      </c>
      <c r="G149" s="111">
        <f>IF(RES_hhdet_in_tes!G149=0,"",RES_hhdet_in_tes!G149/RES_hhdet_in_fec!G149)</f>
        <v>0.61150588059032418</v>
      </c>
      <c r="H149" s="111">
        <f>IF(RES_hhdet_in_tes!H149=0,"",RES_hhdet_in_tes!H149/RES_hhdet_in_fec!H149)</f>
        <v>0.61397102185752861</v>
      </c>
      <c r="I149" s="111">
        <f>IF(RES_hhdet_in_tes!I149=0,"",RES_hhdet_in_tes!I149/RES_hhdet_in_fec!I149)</f>
        <v>0.61671747277806555</v>
      </c>
      <c r="J149" s="111">
        <f>IF(RES_hhdet_in_tes!J149=0,"",RES_hhdet_in_tes!J149/RES_hhdet_in_fec!J149)</f>
        <v>0.61996402974897236</v>
      </c>
      <c r="K149" s="111">
        <f>IF(RES_hhdet_in_tes!K149=0,"",RES_hhdet_in_tes!K149/RES_hhdet_in_fec!K149)</f>
        <v>0.62389672725802769</v>
      </c>
      <c r="L149" s="111">
        <f>IF(RES_hhdet_in_tes!L149=0,"",RES_hhdet_in_tes!L149/RES_hhdet_in_fec!L149)</f>
        <v>0.62856533715773999</v>
      </c>
      <c r="M149" s="111">
        <f>IF(RES_hhdet_in_tes!M149=0,"",RES_hhdet_in_tes!M149/RES_hhdet_in_fec!M149)</f>
        <v>0.63838451763492365</v>
      </c>
      <c r="N149" s="111">
        <f>IF(RES_hhdet_in_tes!N149=0,"",RES_hhdet_in_tes!N149/RES_hhdet_in_fec!N149)</f>
        <v>0.65475547816356194</v>
      </c>
      <c r="O149" s="111">
        <f>IF(RES_hhdet_in_tes!O149=0,"",RES_hhdet_in_tes!O149/RES_hhdet_in_fec!O149)</f>
        <v>0.67884791106774101</v>
      </c>
      <c r="P149" s="111">
        <f>IF(RES_hhdet_in_tes!P149=0,"",RES_hhdet_in_tes!P149/RES_hhdet_in_fec!P149)</f>
        <v>0.70820345156713649</v>
      </c>
      <c r="Q149" s="111">
        <f>IF(RES_hhdet_in_tes!Q149=0,"",RES_hhdet_in_tes!Q149/RES_hhdet_in_fec!Q149)</f>
        <v>0.7348568720569838</v>
      </c>
      <c r="R149" s="111">
        <f>IF(RES_hhdet_in_tes!R149=0,"",RES_hhdet_in_tes!R149/RES_hhdet_in_fec!R149)</f>
        <v>0.75284467027069391</v>
      </c>
      <c r="S149" s="111">
        <f>IF(RES_hhdet_in_tes!S149=0,"",RES_hhdet_in_tes!S149/RES_hhdet_in_fec!S149)</f>
        <v>0.77017836673119788</v>
      </c>
      <c r="T149" s="111">
        <f>IF(RES_hhdet_in_tes!T149=0,"",RES_hhdet_in_tes!T149/RES_hhdet_in_fec!T149)</f>
        <v>0.78587680880862099</v>
      </c>
      <c r="U149" s="111">
        <f>IF(RES_hhdet_in_tes!U149=0,"",RES_hhdet_in_tes!U149/RES_hhdet_in_fec!U149)</f>
        <v>0.7989588438731432</v>
      </c>
      <c r="V149" s="111">
        <f>IF(RES_hhdet_in_tes!V149=0,"",RES_hhdet_in_tes!V149/RES_hhdet_in_fec!V149)</f>
        <v>0.80844331929492197</v>
      </c>
      <c r="W149" s="111">
        <f>IF(RES_hhdet_in_tes!W149=0,"",RES_hhdet_in_tes!W149/RES_hhdet_in_fec!W149)</f>
        <v>0.81290470389876301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>
        <f>IF(RES_hhdet_in_tes!K150=0,"",RES_hhdet_in_tes!K150/RES_hhdet_in_fec!K150)</f>
        <v>0.82280390516051294</v>
      </c>
      <c r="L150" s="111">
        <f>IF(RES_hhdet_in_tes!L150=0,"",RES_hhdet_in_tes!L150/RES_hhdet_in_fec!L150)</f>
        <v>0.83039689638696457</v>
      </c>
      <c r="M150" s="111">
        <f>IF(RES_hhdet_in_tes!M150=0,"",RES_hhdet_in_tes!M150/RES_hhdet_in_fec!M150)</f>
        <v>0.83185406547292273</v>
      </c>
      <c r="N150" s="111">
        <f>IF(RES_hhdet_in_tes!N150=0,"",RES_hhdet_in_tes!N150/RES_hhdet_in_fec!N150)</f>
        <v>0.84369462417878061</v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>
        <f>IF(RES_hhdet_in_tes!Q150=0,"",RES_hhdet_in_tes!Q150/RES_hhdet_in_fec!Q150)</f>
        <v>0.88477937750194569</v>
      </c>
      <c r="R150" s="111">
        <f>IF(RES_hhdet_in_tes!R150=0,"",RES_hhdet_in_tes!R150/RES_hhdet_in_fec!R150)</f>
        <v>0.89615515893426201</v>
      </c>
      <c r="S150" s="111">
        <f>IF(RES_hhdet_in_tes!S150=0,"",RES_hhdet_in_tes!S150/RES_hhdet_in_fec!S150)</f>
        <v>0.90444774380007098</v>
      </c>
      <c r="T150" s="111">
        <f>IF(RES_hhdet_in_tes!T150=0,"",RES_hhdet_in_tes!T150/RES_hhdet_in_fec!T150)</f>
        <v>0.91103776817350146</v>
      </c>
      <c r="U150" s="111">
        <f>IF(RES_hhdet_in_tes!U150=0,"",RES_hhdet_in_tes!U150/RES_hhdet_in_fec!U150)</f>
        <v>0.92122732604655255</v>
      </c>
      <c r="V150" s="111" t="str">
        <f>IF(RES_hhdet_in_tes!V150=0,"",RES_hhdet_in_tes!V150/RES_hhdet_in_fec!V150)</f>
        <v/>
      </c>
      <c r="W150" s="111">
        <f>IF(RES_hhdet_in_tes!W150=0,"",RES_hhdet_in_tes!W150/RES_hhdet_in_fec!W150)</f>
        <v>0.92382777657201698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>
        <f>IF(RES_hhdet_in_tes!K151=0,"",RES_hhdet_in_tes!K151/RES_hhdet_in_fec!K151)</f>
        <v>0.62389672725802769</v>
      </c>
      <c r="L151" s="112">
        <f>IF(RES_hhdet_in_tes!L151=0,"",RES_hhdet_in_tes!L151/RES_hhdet_in_fec!L151)</f>
        <v>0.62856533715773999</v>
      </c>
      <c r="M151" s="112">
        <f>IF(RES_hhdet_in_tes!M151=0,"",RES_hhdet_in_tes!M151/RES_hhdet_in_fec!M151)</f>
        <v>0.63838451763492376</v>
      </c>
      <c r="N151" s="112">
        <f>IF(RES_hhdet_in_tes!N151=0,"",RES_hhdet_in_tes!N151/RES_hhdet_in_fec!N151)</f>
        <v>0.65475547816356194</v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>
        <f>IF(RES_hhdet_in_tes!Q151=0,"",RES_hhdet_in_tes!Q151/RES_hhdet_in_fec!Q151)</f>
        <v>0.7348568720569838</v>
      </c>
      <c r="R151" s="112">
        <f>IF(RES_hhdet_in_tes!R151=0,"",RES_hhdet_in_tes!R151/RES_hhdet_in_fec!R151)</f>
        <v>0.75284467027069391</v>
      </c>
      <c r="S151" s="112">
        <f>IF(RES_hhdet_in_tes!S151=0,"",RES_hhdet_in_tes!S151/RES_hhdet_in_fec!S151)</f>
        <v>0.77017836673119788</v>
      </c>
      <c r="T151" s="112">
        <f>IF(RES_hhdet_in_tes!T151=0,"",RES_hhdet_in_tes!T151/RES_hhdet_in_fec!T151)</f>
        <v>0.78587680880862099</v>
      </c>
      <c r="U151" s="112">
        <f>IF(RES_hhdet_in_tes!U151=0,"",RES_hhdet_in_tes!U151/RES_hhdet_in_fec!U151)</f>
        <v>0.7989588438731432</v>
      </c>
      <c r="V151" s="112" t="str">
        <f>IF(RES_hhdet_in_tes!V151=0,"",RES_hhdet_in_tes!V151/RES_hhdet_in_fec!V151)</f>
        <v/>
      </c>
      <c r="W151" s="112">
        <f>IF(RES_hhdet_in_tes!W151=0,"",RES_hhdet_in_tes!W151/RES_hhdet_in_fec!W151)</f>
        <v>0.81290470389876301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 t="str">
        <f>IF(RES_hhdet_in_tes!V152=0,"",RES_hhdet_in_tes!V152/RES_hhdet_in_fec!V152)</f>
        <v/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0.67736868248957582</v>
      </c>
      <c r="D153" s="112">
        <f>IF(RES_hhdet_in_tes!D153=0,"",RES_hhdet_in_tes!D153/RES_hhdet_in_fec!D153)</f>
        <v>0.67857510656200326</v>
      </c>
      <c r="E153" s="112">
        <f>IF(RES_hhdet_in_tes!E153=0,"",RES_hhdet_in_tes!E153/RES_hhdet_in_fec!E153)</f>
        <v>0.67987432170713646</v>
      </c>
      <c r="F153" s="112">
        <f>IF(RES_hhdet_in_tes!F153=0,"",RES_hhdet_in_tes!F153/RES_hhdet_in_fec!F153)</f>
        <v>0.68118601700047188</v>
      </c>
      <c r="G153" s="112">
        <f>IF(RES_hhdet_in_tes!G153=0,"",RES_hhdet_in_tes!G153/RES_hhdet_in_fec!G153)</f>
        <v>0.68258391120028294</v>
      </c>
      <c r="H153" s="112">
        <f>IF(RES_hhdet_in_tes!H153=0,"",RES_hhdet_in_tes!H153/RES_hhdet_in_fec!H153)</f>
        <v>0.68405974142491477</v>
      </c>
      <c r="I153" s="112">
        <f>IF(RES_hhdet_in_tes!I153=0,"",RES_hhdet_in_tes!I153/RES_hhdet_in_fec!I153)</f>
        <v>0.68563270727934145</v>
      </c>
      <c r="J153" s="112">
        <f>IF(RES_hhdet_in_tes!J153=0,"",RES_hhdet_in_tes!J153/RES_hhdet_in_fec!J153)</f>
        <v>0.68737966171800602</v>
      </c>
      <c r="K153" s="112">
        <f>IF(RES_hhdet_in_tes!K153=0,"",RES_hhdet_in_tes!K153/RES_hhdet_in_fec!K153)</f>
        <v>0.68936871185198545</v>
      </c>
      <c r="L153" s="112">
        <f>IF(RES_hhdet_in_tes!L153=0,"",RES_hhdet_in_tes!L153/RES_hhdet_in_fec!L153)</f>
        <v>0.69162369430192905</v>
      </c>
      <c r="M153" s="112">
        <f>IF(RES_hhdet_in_tes!M153=0,"",RES_hhdet_in_tes!M153/RES_hhdet_in_fec!M153)</f>
        <v>0.69570711300585519</v>
      </c>
      <c r="N153" s="112">
        <f>IF(RES_hhdet_in_tes!N153=0,"",RES_hhdet_in_tes!N153/RES_hhdet_in_fec!N153)</f>
        <v>0.70230550871873598</v>
      </c>
      <c r="O153" s="112">
        <f>IF(RES_hhdet_in_tes!O153=0,"",RES_hhdet_in_tes!O153/RES_hhdet_in_fec!O153)</f>
        <v>0.71229928986760793</v>
      </c>
      <c r="P153" s="112">
        <f>IF(RES_hhdet_in_tes!P153=0,"",RES_hhdet_in_tes!P153/RES_hhdet_in_fec!P153)</f>
        <v>0.72529991623720158</v>
      </c>
      <c r="Q153" s="112">
        <f>IF(RES_hhdet_in_tes!Q153=0,"",RES_hhdet_in_tes!Q153/RES_hhdet_in_fec!Q153)</f>
        <v>0.73805665737868942</v>
      </c>
      <c r="R153" s="112">
        <f>IF(RES_hhdet_in_tes!R153=0,"",RES_hhdet_in_tes!R153/RES_hhdet_in_fec!R153)</f>
        <v>0.74720139967847043</v>
      </c>
      <c r="S153" s="112">
        <f>IF(RES_hhdet_in_tes!S153=0,"",RES_hhdet_in_tes!S153/RES_hhdet_in_fec!S153)</f>
        <v>0.75625598870665367</v>
      </c>
      <c r="T153" s="112">
        <f>IF(RES_hhdet_in_tes!T153=0,"",RES_hhdet_in_tes!T153/RES_hhdet_in_fec!T153)</f>
        <v>0.76503056655086454</v>
      </c>
      <c r="U153" s="112">
        <f>IF(RES_hhdet_in_tes!U153=0,"",RES_hhdet_in_tes!U153/RES_hhdet_in_fec!U153)</f>
        <v>0.77327315655338835</v>
      </c>
      <c r="V153" s="112">
        <f>IF(RES_hhdet_in_tes!V153=0,"",RES_hhdet_in_tes!V153/RES_hhdet_in_fec!V153)</f>
        <v>0.78059717607042056</v>
      </c>
      <c r="W153" s="112">
        <f>IF(RES_hhdet_in_tes!W153=0,"",RES_hhdet_in_tes!W153/RES_hhdet_in_fec!W153)</f>
        <v>0.7863625953344584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0.86342067829977365</v>
      </c>
      <c r="D154" s="113">
        <f>IF(RES_hhdet_in_tes!D154=0,"",RES_hhdet_in_tes!D154/RES_hhdet_in_fec!D154)</f>
        <v>0.84983779803382464</v>
      </c>
      <c r="E154" s="113">
        <f>IF(RES_hhdet_in_tes!E154=0,"",RES_hhdet_in_tes!E154/RES_hhdet_in_fec!E154)</f>
        <v>0.821126429305164</v>
      </c>
      <c r="F154" s="113">
        <f>IF(RES_hhdet_in_tes!F154=0,"",RES_hhdet_in_tes!F154/RES_hhdet_in_fec!F154)</f>
        <v>0.81439378252501105</v>
      </c>
      <c r="G154" s="113">
        <f>IF(RES_hhdet_in_tes!G154=0,"",RES_hhdet_in_tes!G154/RES_hhdet_in_fec!G154)</f>
        <v>0.83438068459451742</v>
      </c>
      <c r="H154" s="113">
        <f>IF(RES_hhdet_in_tes!H154=0,"",RES_hhdet_in_tes!H154/RES_hhdet_in_fec!H154)</f>
        <v>0.83161495348227343</v>
      </c>
      <c r="I154" s="113">
        <f>IF(RES_hhdet_in_tes!I154=0,"",RES_hhdet_in_tes!I154/RES_hhdet_in_fec!I154)</f>
        <v>0.85734433330434723</v>
      </c>
      <c r="J154" s="113">
        <f>IF(RES_hhdet_in_tes!J154=0,"",RES_hhdet_in_tes!J154/RES_hhdet_in_fec!J154)</f>
        <v>0.85617512301610366</v>
      </c>
      <c r="K154" s="113">
        <f>IF(RES_hhdet_in_tes!K154=0,"",RES_hhdet_in_tes!K154/RES_hhdet_in_fec!K154)</f>
        <v>0.86086420042178236</v>
      </c>
      <c r="L154" s="113">
        <f>IF(RES_hhdet_in_tes!L154=0,"",RES_hhdet_in_tes!L154/RES_hhdet_in_fec!L154)</f>
        <v>0.86604740941150893</v>
      </c>
      <c r="M154" s="113">
        <f>IF(RES_hhdet_in_tes!M154=0,"",RES_hhdet_in_tes!M154/RES_hhdet_in_fec!M154)</f>
        <v>0.86525479137638206</v>
      </c>
      <c r="N154" s="113">
        <f>IF(RES_hhdet_in_tes!N154=0,"",RES_hhdet_in_tes!N154/RES_hhdet_in_fec!N154)</f>
        <v>0.8706453140256214</v>
      </c>
      <c r="O154" s="113">
        <f>IF(RES_hhdet_in_tes!O154=0,"",RES_hhdet_in_tes!O154/RES_hhdet_in_fec!O154)</f>
        <v>0.87627092927706318</v>
      </c>
      <c r="P154" s="113">
        <f>IF(RES_hhdet_in_tes!P154=0,"",RES_hhdet_in_tes!P154/RES_hhdet_in_fec!P154)</f>
        <v>0.87817785883510846</v>
      </c>
      <c r="Q154" s="113">
        <f>IF(RES_hhdet_in_tes!Q154=0,"",RES_hhdet_in_tes!Q154/RES_hhdet_in_fec!Q154)</f>
        <v>0.88636993545552112</v>
      </c>
      <c r="R154" s="113">
        <f>IF(RES_hhdet_in_tes!R154=0,"",RES_hhdet_in_tes!R154/RES_hhdet_in_fec!R154)</f>
        <v>0.89289412744261887</v>
      </c>
      <c r="S154" s="113">
        <f>IF(RES_hhdet_in_tes!S154=0,"",RES_hhdet_in_tes!S154/RES_hhdet_in_fec!S154)</f>
        <v>0.89699188939907093</v>
      </c>
      <c r="T154" s="113">
        <f>IF(RES_hhdet_in_tes!T154=0,"",RES_hhdet_in_tes!T154/RES_hhdet_in_fec!T154)</f>
        <v>0.90028329308949606</v>
      </c>
      <c r="U154" s="113">
        <f>IF(RES_hhdet_in_tes!U154=0,"",RES_hhdet_in_tes!U154/RES_hhdet_in_fec!U154)</f>
        <v>0.90930350182936515</v>
      </c>
      <c r="V154" s="113">
        <f>IF(RES_hhdet_in_tes!V154=0,"",RES_hhdet_in_tes!V154/RES_hhdet_in_fec!V154)</f>
        <v>0.9124151016710933</v>
      </c>
      <c r="W154" s="113">
        <f>IF(RES_hhdet_in_tes!W154=0,"",RES_hhdet_in_tes!W154/RES_hhdet_in_fec!W154)</f>
        <v>0.91134057305860261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0.67736868248957582</v>
      </c>
      <c r="D155" s="111">
        <f>IF(RES_hhdet_in_tes!D155=0,"",RES_hhdet_in_tes!D155/RES_hhdet_in_fec!D155)</f>
        <v>0.67857510656200326</v>
      </c>
      <c r="E155" s="111">
        <f>IF(RES_hhdet_in_tes!E155=0,"",RES_hhdet_in_tes!E155/RES_hhdet_in_fec!E155)</f>
        <v>0.67987432170713646</v>
      </c>
      <c r="F155" s="111">
        <f>IF(RES_hhdet_in_tes!F155=0,"",RES_hhdet_in_tes!F155/RES_hhdet_in_fec!F155)</f>
        <v>0.68118601700047188</v>
      </c>
      <c r="G155" s="111">
        <f>IF(RES_hhdet_in_tes!G155=0,"",RES_hhdet_in_tes!G155/RES_hhdet_in_fec!G155)</f>
        <v>0.68258391120028294</v>
      </c>
      <c r="H155" s="111">
        <f>IF(RES_hhdet_in_tes!H155=0,"",RES_hhdet_in_tes!H155/RES_hhdet_in_fec!H155)</f>
        <v>0.68405974142491477</v>
      </c>
      <c r="I155" s="111">
        <f>IF(RES_hhdet_in_tes!I155=0,"",RES_hhdet_in_tes!I155/RES_hhdet_in_fec!I155)</f>
        <v>0.68563270727934145</v>
      </c>
      <c r="J155" s="111">
        <f>IF(RES_hhdet_in_tes!J155=0,"",RES_hhdet_in_tes!J155/RES_hhdet_in_fec!J155)</f>
        <v>0.68737966171800602</v>
      </c>
      <c r="K155" s="111">
        <f>IF(RES_hhdet_in_tes!K155=0,"",RES_hhdet_in_tes!K155/RES_hhdet_in_fec!K155)</f>
        <v>0.68936871185198545</v>
      </c>
      <c r="L155" s="111">
        <f>IF(RES_hhdet_in_tes!L155=0,"",RES_hhdet_in_tes!L155/RES_hhdet_in_fec!L155)</f>
        <v>0.69162369430192905</v>
      </c>
      <c r="M155" s="111">
        <f>IF(RES_hhdet_in_tes!M155=0,"",RES_hhdet_in_tes!M155/RES_hhdet_in_fec!M155)</f>
        <v>0.69570711300585519</v>
      </c>
      <c r="N155" s="111">
        <f>IF(RES_hhdet_in_tes!N155=0,"",RES_hhdet_in_tes!N155/RES_hhdet_in_fec!N155)</f>
        <v>0.70230550871873587</v>
      </c>
      <c r="O155" s="111">
        <f>IF(RES_hhdet_in_tes!O155=0,"",RES_hhdet_in_tes!O155/RES_hhdet_in_fec!O155)</f>
        <v>0.71229928986760793</v>
      </c>
      <c r="P155" s="111">
        <f>IF(RES_hhdet_in_tes!P155=0,"",RES_hhdet_in_tes!P155/RES_hhdet_in_fec!P155)</f>
        <v>0.72529991623720158</v>
      </c>
      <c r="Q155" s="111">
        <f>IF(RES_hhdet_in_tes!Q155=0,"",RES_hhdet_in_tes!Q155/RES_hhdet_in_fec!Q155)</f>
        <v>0.73805665737868942</v>
      </c>
      <c r="R155" s="111">
        <f>IF(RES_hhdet_in_tes!R155=0,"",RES_hhdet_in_tes!R155/RES_hhdet_in_fec!R155)</f>
        <v>0.74720139967847055</v>
      </c>
      <c r="S155" s="111">
        <f>IF(RES_hhdet_in_tes!S155=0,"",RES_hhdet_in_tes!S155/RES_hhdet_in_fec!S155)</f>
        <v>0.75625598870665378</v>
      </c>
      <c r="T155" s="111">
        <f>IF(RES_hhdet_in_tes!T155=0,"",RES_hhdet_in_tes!T155/RES_hhdet_in_fec!T155)</f>
        <v>0.76503056655086454</v>
      </c>
      <c r="U155" s="111">
        <f>IF(RES_hhdet_in_tes!U155=0,"",RES_hhdet_in_tes!U155/RES_hhdet_in_fec!U155)</f>
        <v>0.77327315655338835</v>
      </c>
      <c r="V155" s="111">
        <f>IF(RES_hhdet_in_tes!V155=0,"",RES_hhdet_in_tes!V155/RES_hhdet_in_fec!V155)</f>
        <v>0.78059717607042056</v>
      </c>
      <c r="W155" s="111">
        <f>IF(RES_hhdet_in_tes!W155=0,"",RES_hhdet_in_tes!W155/RES_hhdet_in_fec!W155)</f>
        <v>0.7863625953344584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0.70391526345092359</v>
      </c>
      <c r="D157" s="124">
        <f>IF(RES_hhdet_in_tes!D157=0,"",RES_hhdet_in_tes!D157/RES_hhdet_in_fec!D157)</f>
        <v>0.6933022780598469</v>
      </c>
      <c r="E157" s="124">
        <f>IF(RES_hhdet_in_tes!E157=0,"",RES_hhdet_in_tes!E157/RES_hhdet_in_fec!E157)</f>
        <v>0.72586943838492723</v>
      </c>
      <c r="F157" s="124">
        <f>IF(RES_hhdet_in_tes!F157=0,"",RES_hhdet_in_tes!F157/RES_hhdet_in_fec!F157)</f>
        <v>0.72449656869269441</v>
      </c>
      <c r="G157" s="124">
        <f>IF(RES_hhdet_in_tes!G157=0,"",RES_hhdet_in_tes!G157/RES_hhdet_in_fec!G157)</f>
        <v>0.70026410762148794</v>
      </c>
      <c r="H157" s="124">
        <f>IF(RES_hhdet_in_tes!H157=0,"",RES_hhdet_in_tes!H157/RES_hhdet_in_fec!H157)</f>
        <v>0.71431602209991563</v>
      </c>
      <c r="I157" s="124">
        <f>IF(RES_hhdet_in_tes!I157=0,"",RES_hhdet_in_tes!I157/RES_hhdet_in_fec!I157)</f>
        <v>0.70754704171422078</v>
      </c>
      <c r="J157" s="124">
        <f>IF(RES_hhdet_in_tes!J157=0,"",RES_hhdet_in_tes!J157/RES_hhdet_in_fec!J157)</f>
        <v>0.71489287198082052</v>
      </c>
      <c r="K157" s="124">
        <f>IF(RES_hhdet_in_tes!K157=0,"",RES_hhdet_in_tes!K157/RES_hhdet_in_fec!K157)</f>
        <v>0.68066903730617623</v>
      </c>
      <c r="L157" s="124">
        <f>IF(RES_hhdet_in_tes!L157=0,"",RES_hhdet_in_tes!L157/RES_hhdet_in_fec!L157)</f>
        <v>0.7051159215634516</v>
      </c>
      <c r="M157" s="124">
        <f>IF(RES_hhdet_in_tes!M157=0,"",RES_hhdet_in_tes!M157/RES_hhdet_in_fec!M157)</f>
        <v>0.7153731842811849</v>
      </c>
      <c r="N157" s="124">
        <f>IF(RES_hhdet_in_tes!N157=0,"",RES_hhdet_in_tes!N157/RES_hhdet_in_fec!N157)</f>
        <v>0.73199349923642409</v>
      </c>
      <c r="O157" s="124">
        <f>IF(RES_hhdet_in_tes!O157=0,"",RES_hhdet_in_tes!O157/RES_hhdet_in_fec!O157)</f>
        <v>0.73251528439146596</v>
      </c>
      <c r="P157" s="124">
        <f>IF(RES_hhdet_in_tes!P157=0,"",RES_hhdet_in_tes!P157/RES_hhdet_in_fec!P157)</f>
        <v>0.73760125321719572</v>
      </c>
      <c r="Q157" s="124">
        <f>IF(RES_hhdet_in_tes!Q157=0,"",RES_hhdet_in_tes!Q157/RES_hhdet_in_fec!Q157)</f>
        <v>0.74432210331519755</v>
      </c>
      <c r="R157" s="124">
        <f>IF(RES_hhdet_in_tes!R157=0,"",RES_hhdet_in_tes!R157/RES_hhdet_in_fec!R157)</f>
        <v>0.74304986769815551</v>
      </c>
      <c r="S157" s="124">
        <f>IF(RES_hhdet_in_tes!S157=0,"",RES_hhdet_in_tes!S157/RES_hhdet_in_fec!S157)</f>
        <v>0.74390840660521373</v>
      </c>
      <c r="T157" s="124">
        <f>IF(RES_hhdet_in_tes!T157=0,"",RES_hhdet_in_tes!T157/RES_hhdet_in_fec!T157)</f>
        <v>0.76792053320909837</v>
      </c>
      <c r="U157" s="124">
        <f>IF(RES_hhdet_in_tes!U157=0,"",RES_hhdet_in_tes!U157/RES_hhdet_in_fec!U157)</f>
        <v>0.78992650634199757</v>
      </c>
      <c r="V157" s="124">
        <f>IF(RES_hhdet_in_tes!V157=0,"",RES_hhdet_in_tes!V157/RES_hhdet_in_fec!V157)</f>
        <v>0.78687636077829781</v>
      </c>
      <c r="W157" s="124">
        <f>IF(RES_hhdet_in_tes!W157=0,"",RES_hhdet_in_tes!W157/RES_hhdet_in_fec!W157)</f>
        <v>0.79903995392292138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0.61962205854681329</v>
      </c>
      <c r="D158" s="111">
        <f>IF(RES_hhdet_in_tes!D158=0,"",RES_hhdet_in_tes!D158/RES_hhdet_in_fec!D158)</f>
        <v>0.61991714314401603</v>
      </c>
      <c r="E158" s="111">
        <f>IF(RES_hhdet_in_tes!E158=0,"",RES_hhdet_in_tes!E158/RES_hhdet_in_fec!E158)</f>
        <v>0.62020806614911383</v>
      </c>
      <c r="F158" s="111">
        <f>IF(RES_hhdet_in_tes!F158=0,"",RES_hhdet_in_tes!F158/RES_hhdet_in_fec!F158)</f>
        <v>0.62049842166437907</v>
      </c>
      <c r="G158" s="111">
        <f>IF(RES_hhdet_in_tes!G158=0,"",RES_hhdet_in_tes!G158/RES_hhdet_in_fec!G158)</f>
        <v>0.62078494459809674</v>
      </c>
      <c r="H158" s="111">
        <f>IF(RES_hhdet_in_tes!H158=0,"",RES_hhdet_in_tes!H158/RES_hhdet_in_fec!H158)</f>
        <v>0.62106803455592585</v>
      </c>
      <c r="I158" s="111">
        <f>IF(RES_hhdet_in_tes!I158=0,"",RES_hhdet_in_tes!I158/RES_hhdet_in_fec!I158)</f>
        <v>0.62134688701917218</v>
      </c>
      <c r="J158" s="111">
        <f>IF(RES_hhdet_in_tes!J158=0,"",RES_hhdet_in_tes!J158/RES_hhdet_in_fec!J158)</f>
        <v>0.6216182061587161</v>
      </c>
      <c r="K158" s="111">
        <f>IF(RES_hhdet_in_tes!K158=0,"",RES_hhdet_in_tes!K158/RES_hhdet_in_fec!K158)</f>
        <v>0.62187918965289934</v>
      </c>
      <c r="L158" s="111">
        <f>IF(RES_hhdet_in_tes!L158=0,"",RES_hhdet_in_tes!L158/RES_hhdet_in_fec!L158)</f>
        <v>0.62212908776578901</v>
      </c>
      <c r="M158" s="111">
        <f>IF(RES_hhdet_in_tes!M158=0,"",RES_hhdet_in_tes!M158/RES_hhdet_in_fec!M158)</f>
        <v>0.62226356603637056</v>
      </c>
      <c r="N158" s="111">
        <f>IF(RES_hhdet_in_tes!N158=0,"",RES_hhdet_in_tes!N158/RES_hhdet_in_fec!N158)</f>
        <v>0.62226356603637056</v>
      </c>
      <c r="O158" s="111">
        <f>IF(RES_hhdet_in_tes!O158=0,"",RES_hhdet_in_tes!O158/RES_hhdet_in_fec!O158)</f>
        <v>0.62226356603637056</v>
      </c>
      <c r="P158" s="111">
        <f>IF(RES_hhdet_in_tes!P158=0,"",RES_hhdet_in_tes!P158/RES_hhdet_in_fec!P158)</f>
        <v>0.62226356603637056</v>
      </c>
      <c r="Q158" s="111">
        <f>IF(RES_hhdet_in_tes!Q158=0,"",RES_hhdet_in_tes!Q158/RES_hhdet_in_fec!Q158)</f>
        <v>0.62226356603637045</v>
      </c>
      <c r="R158" s="111">
        <f>IF(RES_hhdet_in_tes!R158=0,"",RES_hhdet_in_tes!R158/RES_hhdet_in_fec!R158)</f>
        <v>0.62311315920174193</v>
      </c>
      <c r="S158" s="111">
        <f>IF(RES_hhdet_in_tes!S158=0,"",RES_hhdet_in_tes!S158/RES_hhdet_in_fec!S158)</f>
        <v>0.62450243652308868</v>
      </c>
      <c r="T158" s="111">
        <f>IF(RES_hhdet_in_tes!T158=0,"",RES_hhdet_in_tes!T158/RES_hhdet_in_fec!T158)</f>
        <v>0.62612326006465868</v>
      </c>
      <c r="U158" s="111">
        <f>IF(RES_hhdet_in_tes!U158=0,"",RES_hhdet_in_tes!U158/RES_hhdet_in_fec!U158)</f>
        <v>0.62780197016128503</v>
      </c>
      <c r="V158" s="111">
        <f>IF(RES_hhdet_in_tes!V158=0,"",RES_hhdet_in_tes!V158/RES_hhdet_in_fec!V158)</f>
        <v>0.62936490714779925</v>
      </c>
      <c r="W158" s="111">
        <f>IF(RES_hhdet_in_tes!W158=0,"",RES_hhdet_in_tes!W158/RES_hhdet_in_fec!W158)</f>
        <v>0.63081207102420056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0.77041533016527153</v>
      </c>
      <c r="D159" s="45">
        <f>IF(RES_hhdet_in_tes!D159=0,"",RES_hhdet_in_tes!D159/RES_hhdet_in_fec!D159)</f>
        <v>0.77186626770377487</v>
      </c>
      <c r="E159" s="45">
        <f>IF(RES_hhdet_in_tes!E159=0,"",RES_hhdet_in_tes!E159/RES_hhdet_in_fec!E159)</f>
        <v>0.77337085739564515</v>
      </c>
      <c r="F159" s="45">
        <f>IF(RES_hhdet_in_tes!F159=0,"",RES_hhdet_in_tes!F159/RES_hhdet_in_fec!F159)</f>
        <v>0.77488276329024741</v>
      </c>
      <c r="G159" s="45">
        <f>IF(RES_hhdet_in_tes!G159=0,"",RES_hhdet_in_tes!G159/RES_hhdet_in_fec!G159)</f>
        <v>0.7764440796623322</v>
      </c>
      <c r="H159" s="45">
        <f>IF(RES_hhdet_in_tes!H159=0,"",RES_hhdet_in_tes!H159/RES_hhdet_in_fec!H159)</f>
        <v>0.77804965470856036</v>
      </c>
      <c r="I159" s="45">
        <f>IF(RES_hhdet_in_tes!I159=0,"",RES_hhdet_in_tes!I159/RES_hhdet_in_fec!I159)</f>
        <v>0.77970986045946056</v>
      </c>
      <c r="J159" s="45">
        <f>IF(RES_hhdet_in_tes!J159=0,"",RES_hhdet_in_tes!J159/RES_hhdet_in_fec!J159)</f>
        <v>0.78146718746311117</v>
      </c>
      <c r="K159" s="45">
        <f>IF(RES_hhdet_in_tes!K159=0,"",RES_hhdet_in_tes!K159/RES_hhdet_in_fec!K159)</f>
        <v>0.78335776386172173</v>
      </c>
      <c r="L159" s="45">
        <f>IF(RES_hhdet_in_tes!L159=0,"",RES_hhdet_in_tes!L159/RES_hhdet_in_fec!L159)</f>
        <v>0.78539125541451205</v>
      </c>
      <c r="M159" s="45">
        <f>IF(RES_hhdet_in_tes!M159=0,"",RES_hhdet_in_tes!M159/RES_hhdet_in_fec!M159)</f>
        <v>0.78815788629285888</v>
      </c>
      <c r="N159" s="45">
        <f>IF(RES_hhdet_in_tes!N159=0,"",RES_hhdet_in_tes!N159/RES_hhdet_in_fec!N159)</f>
        <v>0.791825016741596</v>
      </c>
      <c r="O159" s="45">
        <f>IF(RES_hhdet_in_tes!O159=0,"",RES_hhdet_in_tes!O159/RES_hhdet_in_fec!O159)</f>
        <v>0.79679957971059745</v>
      </c>
      <c r="P159" s="45">
        <f>IF(RES_hhdet_in_tes!P159=0,"",RES_hhdet_in_tes!P159/RES_hhdet_in_fec!P159)</f>
        <v>0.80329530005793415</v>
      </c>
      <c r="Q159" s="45">
        <f>IF(RES_hhdet_in_tes!Q159=0,"",RES_hhdet_in_tes!Q159/RES_hhdet_in_fec!Q159)</f>
        <v>0.8116674181419149</v>
      </c>
      <c r="R159" s="45">
        <f>IF(RES_hhdet_in_tes!R159=0,"",RES_hhdet_in_tes!R159/RES_hhdet_in_fec!R159)</f>
        <v>0.82305639385802698</v>
      </c>
      <c r="S159" s="45">
        <f>IF(RES_hhdet_in_tes!S159=0,"",RES_hhdet_in_tes!S159/RES_hhdet_in_fec!S159)</f>
        <v>0.83727090078173416</v>
      </c>
      <c r="T159" s="45">
        <f>IF(RES_hhdet_in_tes!T159=0,"",RES_hhdet_in_tes!T159/RES_hhdet_in_fec!T159)</f>
        <v>0.85255380107393108</v>
      </c>
      <c r="U159" s="45">
        <f>IF(RES_hhdet_in_tes!U159=0,"",RES_hhdet_in_tes!U159/RES_hhdet_in_fec!U159)</f>
        <v>0.86714795689555524</v>
      </c>
      <c r="V159" s="45">
        <f>IF(RES_hhdet_in_tes!V159=0,"",RES_hhdet_in_tes!V159/RES_hhdet_in_fec!V159)</f>
        <v>0.87929623040752558</v>
      </c>
      <c r="W159" s="45">
        <f>IF(RES_hhdet_in_tes!W159=0,"",RES_hhdet_in_tes!W159/RES_hhdet_in_fec!W159)</f>
        <v>0.88838139575768915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0.73274133495880756</v>
      </c>
      <c r="D161" s="119">
        <f>IF(RES_hhdet_in_tes!D161=0,"",RES_hhdet_in_tes!D161/RES_hhdet_in_fec!D161)</f>
        <v>0.73519163887786543</v>
      </c>
      <c r="E161" s="119">
        <f>IF(RES_hhdet_in_tes!E161=0,"",RES_hhdet_in_tes!E161/RES_hhdet_in_fec!E161)</f>
        <v>0.74699029867789057</v>
      </c>
      <c r="F161" s="119">
        <f>IF(RES_hhdet_in_tes!F161=0,"",RES_hhdet_in_tes!F161/RES_hhdet_in_fec!F161)</f>
        <v>0.74449708494804723</v>
      </c>
      <c r="G161" s="119">
        <f>IF(RES_hhdet_in_tes!G161=0,"",RES_hhdet_in_tes!G161/RES_hhdet_in_fec!G161)</f>
        <v>0.74914524595416221</v>
      </c>
      <c r="H161" s="119">
        <f>IF(RES_hhdet_in_tes!H161=0,"",RES_hhdet_in_tes!H161/RES_hhdet_in_fec!H161)</f>
        <v>0.75731144848832466</v>
      </c>
      <c r="I161" s="119">
        <f>IF(RES_hhdet_in_tes!I161=0,"",RES_hhdet_in_tes!I161/RES_hhdet_in_fec!I161)</f>
        <v>0.76624806815348556</v>
      </c>
      <c r="J161" s="119">
        <f>IF(RES_hhdet_in_tes!J161=0,"",RES_hhdet_in_tes!J161/RES_hhdet_in_fec!J161)</f>
        <v>0.77065252578939314</v>
      </c>
      <c r="K161" s="119">
        <f>IF(RES_hhdet_in_tes!K161=0,"",RES_hhdet_in_tes!K161/RES_hhdet_in_fec!K161)</f>
        <v>0.78198571464652367</v>
      </c>
      <c r="L161" s="119">
        <f>IF(RES_hhdet_in_tes!L161=0,"",RES_hhdet_in_tes!L161/RES_hhdet_in_fec!L161)</f>
        <v>0.79200483446764547</v>
      </c>
      <c r="M161" s="119">
        <f>IF(RES_hhdet_in_tes!M161=0,"",RES_hhdet_in_tes!M161/RES_hhdet_in_fec!M161)</f>
        <v>0.80723732510580715</v>
      </c>
      <c r="N161" s="119">
        <f>IF(RES_hhdet_in_tes!N161=0,"",RES_hhdet_in_tes!N161/RES_hhdet_in_fec!N161)</f>
        <v>0.84494184388173754</v>
      </c>
      <c r="O161" s="119">
        <f>IF(RES_hhdet_in_tes!O161=0,"",RES_hhdet_in_tes!O161/RES_hhdet_in_fec!O161)</f>
        <v>0.84553914266572172</v>
      </c>
      <c r="P161" s="119">
        <f>IF(RES_hhdet_in_tes!P161=0,"",RES_hhdet_in_tes!P161/RES_hhdet_in_fec!P161)</f>
        <v>0.80634943848715124</v>
      </c>
      <c r="Q161" s="119">
        <f>IF(RES_hhdet_in_tes!Q161=0,"",RES_hhdet_in_tes!Q161/RES_hhdet_in_fec!Q161)</f>
        <v>0.86763302725994629</v>
      </c>
      <c r="R161" s="119">
        <f>IF(RES_hhdet_in_tes!R161=0,"",RES_hhdet_in_tes!R161/RES_hhdet_in_fec!R161)</f>
        <v>0.87199697100478879</v>
      </c>
      <c r="S161" s="119">
        <f>IF(RES_hhdet_in_tes!S161=0,"",RES_hhdet_in_tes!S161/RES_hhdet_in_fec!S161)</f>
        <v>0.9260697722792981</v>
      </c>
      <c r="T161" s="119">
        <f>IF(RES_hhdet_in_tes!T161=0,"",RES_hhdet_in_tes!T161/RES_hhdet_in_fec!T161)</f>
        <v>0.91080370204383432</v>
      </c>
      <c r="U161" s="119">
        <f>IF(RES_hhdet_in_tes!U161=0,"",RES_hhdet_in_tes!U161/RES_hhdet_in_fec!U161)</f>
        <v>0.92988257007015462</v>
      </c>
      <c r="V161" s="119">
        <f>IF(RES_hhdet_in_tes!V161=0,"",RES_hhdet_in_tes!V161/RES_hhdet_in_fec!V161)</f>
        <v>0.91466400963582573</v>
      </c>
      <c r="W161" s="119">
        <f>IF(RES_hhdet_in_tes!W161=0,"",RES_hhdet_in_tes!W161/RES_hhdet_in_fec!W161)</f>
        <v>0.96887979675628977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0.73439768343082346</v>
      </c>
      <c r="D162" s="124">
        <f>IF(RES_hhdet_in_tes!D162=0,"",RES_hhdet_in_tes!D162/RES_hhdet_in_fec!D162)</f>
        <v>0.73775919412492152</v>
      </c>
      <c r="E162" s="124">
        <f>IF(RES_hhdet_in_tes!E162=0,"",RES_hhdet_in_tes!E162/RES_hhdet_in_fec!E162)</f>
        <v>0.74120694643545593</v>
      </c>
      <c r="F162" s="124">
        <f>IF(RES_hhdet_in_tes!F162=0,"",RES_hhdet_in_tes!F162/RES_hhdet_in_fec!F162)</f>
        <v>0.74466634679751564</v>
      </c>
      <c r="G162" s="124">
        <f>IF(RES_hhdet_in_tes!G162=0,"",RES_hhdet_in_tes!G162/RES_hhdet_in_fec!G162)</f>
        <v>0.74820511688785962</v>
      </c>
      <c r="H162" s="124">
        <f>IF(RES_hhdet_in_tes!H162=0,"",RES_hhdet_in_tes!H162/RES_hhdet_in_fec!H162)</f>
        <v>0.75181492037248365</v>
      </c>
      <c r="I162" s="124">
        <f>IF(RES_hhdet_in_tes!I162=0,"",RES_hhdet_in_tes!I162/RES_hhdet_in_fec!I162)</f>
        <v>0.75551237471568988</v>
      </c>
      <c r="J162" s="124">
        <f>IF(RES_hhdet_in_tes!J162=0,"",RES_hhdet_in_tes!J162/RES_hhdet_in_fec!J162)</f>
        <v>0.7593656703858005</v>
      </c>
      <c r="K162" s="124">
        <f>IF(RES_hhdet_in_tes!K162=0,"",RES_hhdet_in_tes!K162/RES_hhdet_in_fec!K162)</f>
        <v>0.76343258787911494</v>
      </c>
      <c r="L162" s="124">
        <f>IF(RES_hhdet_in_tes!L162=0,"",RES_hhdet_in_tes!L162/RES_hhdet_in_fec!L162)</f>
        <v>0.76772817691371142</v>
      </c>
      <c r="M162" s="124">
        <f>IF(RES_hhdet_in_tes!M162=0,"",RES_hhdet_in_tes!M162/RES_hhdet_in_fec!M162)</f>
        <v>0.77343957658077622</v>
      </c>
      <c r="N162" s="124">
        <f>IF(RES_hhdet_in_tes!N162=0,"",RES_hhdet_in_tes!N162/RES_hhdet_in_fec!N162)</f>
        <v>0.78091911472113096</v>
      </c>
      <c r="O162" s="124">
        <f>IF(RES_hhdet_in_tes!O162=0,"",RES_hhdet_in_tes!O162/RES_hhdet_in_fec!O162)</f>
        <v>0.79062924320030503</v>
      </c>
      <c r="P162" s="124">
        <f>IF(RES_hhdet_in_tes!P162=0,"",RES_hhdet_in_tes!P162/RES_hhdet_in_fec!P162)</f>
        <v>0.80224753376094671</v>
      </c>
      <c r="Q162" s="124">
        <f>IF(RES_hhdet_in_tes!Q162=0,"",RES_hhdet_in_tes!Q162/RES_hhdet_in_fec!Q162)</f>
        <v>0.81459649209665386</v>
      </c>
      <c r="R162" s="124">
        <f>IF(RES_hhdet_in_tes!R162=0,"",RES_hhdet_in_tes!R162/RES_hhdet_in_fec!R162)</f>
        <v>0.82786826003088776</v>
      </c>
      <c r="S162" s="124">
        <f>IF(RES_hhdet_in_tes!S162=0,"",RES_hhdet_in_tes!S162/RES_hhdet_in_fec!S162)</f>
        <v>0.84332346066415964</v>
      </c>
      <c r="T162" s="124">
        <f>IF(RES_hhdet_in_tes!T162=0,"",RES_hhdet_in_tes!T162/RES_hhdet_in_fec!T162)</f>
        <v>0.85896150071627719</v>
      </c>
      <c r="U162" s="124">
        <f>IF(RES_hhdet_in_tes!U162=0,"",RES_hhdet_in_tes!U162/RES_hhdet_in_fec!U162)</f>
        <v>0.87278756100411636</v>
      </c>
      <c r="V162" s="124">
        <f>IF(RES_hhdet_in_tes!V162=0,"",RES_hhdet_in_tes!V162/RES_hhdet_in_fec!V162)</f>
        <v>0.88280109573771093</v>
      </c>
      <c r="W162" s="124">
        <f>IF(RES_hhdet_in_tes!W162=0,"",RES_hhdet_in_tes!W162/RES_hhdet_in_fec!W162)</f>
        <v>0.88783146024675896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0.73439768343082346</v>
      </c>
      <c r="D163" s="45">
        <f>IF(RES_hhdet_in_tes!D163=0,"",RES_hhdet_in_tes!D163/RES_hhdet_in_fec!D163)</f>
        <v>0.73775919412492152</v>
      </c>
      <c r="E163" s="45">
        <f>IF(RES_hhdet_in_tes!E163=0,"",RES_hhdet_in_tes!E163/RES_hhdet_in_fec!E163)</f>
        <v>0.74120694643545593</v>
      </c>
      <c r="F163" s="45">
        <f>IF(RES_hhdet_in_tes!F163=0,"",RES_hhdet_in_tes!F163/RES_hhdet_in_fec!F163)</f>
        <v>0.74466634679751564</v>
      </c>
      <c r="G163" s="45">
        <f>IF(RES_hhdet_in_tes!G163=0,"",RES_hhdet_in_tes!G163/RES_hhdet_in_fec!G163)</f>
        <v>0.74820511688785962</v>
      </c>
      <c r="H163" s="45">
        <f>IF(RES_hhdet_in_tes!H163=0,"",RES_hhdet_in_tes!H163/RES_hhdet_in_fec!H163)</f>
        <v>0.75181492037248365</v>
      </c>
      <c r="I163" s="45">
        <f>IF(RES_hhdet_in_tes!I163=0,"",RES_hhdet_in_tes!I163/RES_hhdet_in_fec!I163)</f>
        <v>0.75551237471568988</v>
      </c>
      <c r="J163" s="45">
        <f>IF(RES_hhdet_in_tes!J163=0,"",RES_hhdet_in_tes!J163/RES_hhdet_in_fec!J163)</f>
        <v>0.7593656703858005</v>
      </c>
      <c r="K163" s="45">
        <f>IF(RES_hhdet_in_tes!K163=0,"",RES_hhdet_in_tes!K163/RES_hhdet_in_fec!K163)</f>
        <v>0.76343258787911494</v>
      </c>
      <c r="L163" s="45">
        <f>IF(RES_hhdet_in_tes!L163=0,"",RES_hhdet_in_tes!L163/RES_hhdet_in_fec!L163)</f>
        <v>0.76772817691371142</v>
      </c>
      <c r="M163" s="45">
        <f>IF(RES_hhdet_in_tes!M163=0,"",RES_hhdet_in_tes!M163/RES_hhdet_in_fec!M163)</f>
        <v>0.77343957658077622</v>
      </c>
      <c r="N163" s="45">
        <f>IF(RES_hhdet_in_tes!N163=0,"",RES_hhdet_in_tes!N163/RES_hhdet_in_fec!N163)</f>
        <v>0.78091911472113096</v>
      </c>
      <c r="O163" s="45">
        <f>IF(RES_hhdet_in_tes!O163=0,"",RES_hhdet_in_tes!O163/RES_hhdet_in_fec!O163)</f>
        <v>0.79062924320030503</v>
      </c>
      <c r="P163" s="45">
        <f>IF(RES_hhdet_in_tes!P163=0,"",RES_hhdet_in_tes!P163/RES_hhdet_in_fec!P163)</f>
        <v>0.80224753376094671</v>
      </c>
      <c r="Q163" s="45">
        <f>IF(RES_hhdet_in_tes!Q163=0,"",RES_hhdet_in_tes!Q163/RES_hhdet_in_fec!Q163)</f>
        <v>0.81459649209665386</v>
      </c>
      <c r="R163" s="45">
        <f>IF(RES_hhdet_in_tes!R163=0,"",RES_hhdet_in_tes!R163/RES_hhdet_in_fec!R163)</f>
        <v>0.82786826003088776</v>
      </c>
      <c r="S163" s="45">
        <f>IF(RES_hhdet_in_tes!S163=0,"",RES_hhdet_in_tes!S163/RES_hhdet_in_fec!S163)</f>
        <v>0.84332346066415964</v>
      </c>
      <c r="T163" s="45">
        <f>IF(RES_hhdet_in_tes!T163=0,"",RES_hhdet_in_tes!T163/RES_hhdet_in_fec!T163)</f>
        <v>0.85896150071627719</v>
      </c>
      <c r="U163" s="45">
        <f>IF(RES_hhdet_in_tes!U163=0,"",RES_hhdet_in_tes!U163/RES_hhdet_in_fec!U163)</f>
        <v>0.87278756100411636</v>
      </c>
      <c r="V163" s="45">
        <f>IF(RES_hhdet_in_tes!V163=0,"",RES_hhdet_in_tes!V163/RES_hhdet_in_fec!V163)</f>
        <v>0.88280109573771093</v>
      </c>
      <c r="W163" s="45">
        <f>IF(RES_hhdet_in_tes!W163=0,"",RES_hhdet_in_tes!W163/RES_hhdet_in_fec!W163)</f>
        <v>0.88783146024675896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2.1620770839936219</v>
      </c>
      <c r="D164" s="124">
        <f>IF(RES_hhdet_in_tes!D164=0,"",RES_hhdet_in_tes!D164/RES_hhdet_in_fec!D164)</f>
        <v>2.2302112669504681</v>
      </c>
      <c r="E164" s="124">
        <f>IF(RES_hhdet_in_tes!E164=0,"",RES_hhdet_in_tes!E164/RES_hhdet_in_fec!E164)</f>
        <v>2.2990648530553783</v>
      </c>
      <c r="F164" s="124">
        <f>IF(RES_hhdet_in_tes!F164=0,"",RES_hhdet_in_tes!F164/RES_hhdet_in_fec!F164)</f>
        <v>2.3679923859340954</v>
      </c>
      <c r="G164" s="124">
        <f>IF(RES_hhdet_in_tes!G164=0,"",RES_hhdet_in_tes!G164/RES_hhdet_in_fec!G164)</f>
        <v>2.437574900950513</v>
      </c>
      <c r="H164" s="124">
        <f>IF(RES_hhdet_in_tes!H164=0,"",RES_hhdet_in_tes!H164/RES_hhdet_in_fec!H164)</f>
        <v>2.5077375107603226</v>
      </c>
      <c r="I164" s="124">
        <f>IF(RES_hhdet_in_tes!I164=0,"",RES_hhdet_in_tes!I164/RES_hhdet_in_fec!I164)</f>
        <v>2.5786194576751935</v>
      </c>
      <c r="J164" s="124">
        <f>IF(RES_hhdet_in_tes!J164=0,"",RES_hhdet_in_tes!J164/RES_hhdet_in_fec!J164)</f>
        <v>2.6507999267266742</v>
      </c>
      <c r="K164" s="124">
        <f>IF(RES_hhdet_in_tes!K164=0,"",RES_hhdet_in_tes!K164/RES_hhdet_in_fec!K164)</f>
        <v>2.7247659090579224</v>
      </c>
      <c r="L164" s="124">
        <f>IF(RES_hhdet_in_tes!L164=0,"",RES_hhdet_in_tes!L164/RES_hhdet_in_fec!L164)</f>
        <v>2.8006378103774465</v>
      </c>
      <c r="M164" s="124">
        <f>IF(RES_hhdet_in_tes!M164=0,"",RES_hhdet_in_tes!M164/RES_hhdet_in_fec!M164)</f>
        <v>2.8912596471842051</v>
      </c>
      <c r="N164" s="124">
        <f>IF(RES_hhdet_in_tes!N164=0,"",RES_hhdet_in_tes!N164/RES_hhdet_in_fec!N164)</f>
        <v>3.00083475286482</v>
      </c>
      <c r="O164" s="124">
        <f>IF(RES_hhdet_in_tes!O164=0,"",RES_hhdet_in_tes!O164/RES_hhdet_in_fec!O164)</f>
        <v>3.1316869310818736</v>
      </c>
      <c r="P164" s="124">
        <f>IF(RES_hhdet_in_tes!P164=0,"",RES_hhdet_in_tes!P164/RES_hhdet_in_fec!P164)</f>
        <v>3.2735933007063545</v>
      </c>
      <c r="Q164" s="124">
        <f>IF(RES_hhdet_in_tes!Q164=0,"",RES_hhdet_in_tes!Q164/RES_hhdet_in_fec!Q164)</f>
        <v>3.3955453055336764</v>
      </c>
      <c r="R164" s="124">
        <f>IF(RES_hhdet_in_tes!R164=0,"",RES_hhdet_in_tes!R164/RES_hhdet_in_fec!R164)</f>
        <v>3.4720528977780267</v>
      </c>
      <c r="S164" s="124">
        <f>IF(RES_hhdet_in_tes!S164=0,"",RES_hhdet_in_tes!S164/RES_hhdet_in_fec!S164)</f>
        <v>3.532949184727431</v>
      </c>
      <c r="T164" s="124">
        <f>IF(RES_hhdet_in_tes!T164=0,"",RES_hhdet_in_tes!T164/RES_hhdet_in_fec!T164)</f>
        <v>3.5838303506216969</v>
      </c>
      <c r="U164" s="124">
        <f>IF(RES_hhdet_in_tes!U164=0,"",RES_hhdet_in_tes!U164/RES_hhdet_in_fec!U164)</f>
        <v>3.6301511245569675</v>
      </c>
      <c r="V164" s="124">
        <f>IF(RES_hhdet_in_tes!V164=0,"",RES_hhdet_in_tes!V164/RES_hhdet_in_fec!V164)</f>
        <v>3.677380220732025</v>
      </c>
      <c r="W164" s="124">
        <f>IF(RES_hhdet_in_tes!W164=0,"",RES_hhdet_in_tes!W164/RES_hhdet_in_fec!W164)</f>
        <v>3.7236181656100511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2.1620770839936219</v>
      </c>
      <c r="D165" s="111">
        <f>IF(RES_hhdet_in_tes!D165=0,"",RES_hhdet_in_tes!D165/RES_hhdet_in_fec!D165)</f>
        <v>2.2302112669504681</v>
      </c>
      <c r="E165" s="111">
        <f>IF(RES_hhdet_in_tes!E165=0,"",RES_hhdet_in_tes!E165/RES_hhdet_in_fec!E165)</f>
        <v>2.2990648530553783</v>
      </c>
      <c r="F165" s="111">
        <f>IF(RES_hhdet_in_tes!F165=0,"",RES_hhdet_in_tes!F165/RES_hhdet_in_fec!F165)</f>
        <v>2.3679923859340954</v>
      </c>
      <c r="G165" s="111">
        <f>IF(RES_hhdet_in_tes!G165=0,"",RES_hhdet_in_tes!G165/RES_hhdet_in_fec!G165)</f>
        <v>2.437574900950513</v>
      </c>
      <c r="H165" s="111">
        <f>IF(RES_hhdet_in_tes!H165=0,"",RES_hhdet_in_tes!H165/RES_hhdet_in_fec!H165)</f>
        <v>2.5077375107603226</v>
      </c>
      <c r="I165" s="111">
        <f>IF(RES_hhdet_in_tes!I165=0,"",RES_hhdet_in_tes!I165/RES_hhdet_in_fec!I165)</f>
        <v>2.5786194576751935</v>
      </c>
      <c r="J165" s="111">
        <f>IF(RES_hhdet_in_tes!J165=0,"",RES_hhdet_in_tes!J165/RES_hhdet_in_fec!J165)</f>
        <v>2.6507999267266742</v>
      </c>
      <c r="K165" s="111">
        <f>IF(RES_hhdet_in_tes!K165=0,"",RES_hhdet_in_tes!K165/RES_hhdet_in_fec!K165)</f>
        <v>2.7247659090579224</v>
      </c>
      <c r="L165" s="111">
        <f>IF(RES_hhdet_in_tes!L165=0,"",RES_hhdet_in_tes!L165/RES_hhdet_in_fec!L165)</f>
        <v>2.8006378103774465</v>
      </c>
      <c r="M165" s="111">
        <f>IF(RES_hhdet_in_tes!M165=0,"",RES_hhdet_in_tes!M165/RES_hhdet_in_fec!M165)</f>
        <v>2.8912596471842051</v>
      </c>
      <c r="N165" s="111">
        <f>IF(RES_hhdet_in_tes!N165=0,"",RES_hhdet_in_tes!N165/RES_hhdet_in_fec!N165)</f>
        <v>3.00083475286482</v>
      </c>
      <c r="O165" s="111">
        <f>IF(RES_hhdet_in_tes!O165=0,"",RES_hhdet_in_tes!O165/RES_hhdet_in_fec!O165)</f>
        <v>3.1316869310818736</v>
      </c>
      <c r="P165" s="111">
        <f>IF(RES_hhdet_in_tes!P165=0,"",RES_hhdet_in_tes!P165/RES_hhdet_in_fec!P165)</f>
        <v>3.2735933007063545</v>
      </c>
      <c r="Q165" s="111">
        <f>IF(RES_hhdet_in_tes!Q165=0,"",RES_hhdet_in_tes!Q165/RES_hhdet_in_fec!Q165)</f>
        <v>3.3955453055336764</v>
      </c>
      <c r="R165" s="111">
        <f>IF(RES_hhdet_in_tes!R165=0,"",RES_hhdet_in_tes!R165/RES_hhdet_in_fec!R165)</f>
        <v>3.4720528977780267</v>
      </c>
      <c r="S165" s="111">
        <f>IF(RES_hhdet_in_tes!S165=0,"",RES_hhdet_in_tes!S165/RES_hhdet_in_fec!S165)</f>
        <v>3.532949184727431</v>
      </c>
      <c r="T165" s="111">
        <f>IF(RES_hhdet_in_tes!T165=0,"",RES_hhdet_in_tes!T165/RES_hhdet_in_fec!T165)</f>
        <v>3.5838303506216969</v>
      </c>
      <c r="U165" s="111">
        <f>IF(RES_hhdet_in_tes!U165=0,"",RES_hhdet_in_tes!U165/RES_hhdet_in_fec!U165)</f>
        <v>3.6301511245569675</v>
      </c>
      <c r="V165" s="111">
        <f>IF(RES_hhdet_in_tes!V165=0,"",RES_hhdet_in_tes!V165/RES_hhdet_in_fec!V165)</f>
        <v>3.677380220732025</v>
      </c>
      <c r="W165" s="111">
        <f>IF(RES_hhdet_in_tes!W165=0,"",RES_hhdet_in_tes!W165/RES_hhdet_in_fec!W165)</f>
        <v>3.7236181656100511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0.69961352416204348</v>
      </c>
      <c r="D166" s="124">
        <f>IF(RES_hhdet_in_tes!D166=0,"",RES_hhdet_in_tes!D166/RES_hhdet_in_fec!D166)</f>
        <v>0.69693586233615246</v>
      </c>
      <c r="E166" s="124">
        <f>IF(RES_hhdet_in_tes!E166=0,"",RES_hhdet_in_tes!E166/RES_hhdet_in_fec!E166)</f>
        <v>0.70084909657209837</v>
      </c>
      <c r="F166" s="124">
        <f>IF(RES_hhdet_in_tes!F166=0,"",RES_hhdet_in_tes!F166/RES_hhdet_in_fec!F166)</f>
        <v>0.70036109029847682</v>
      </c>
      <c r="G166" s="124">
        <f>IF(RES_hhdet_in_tes!G166=0,"",RES_hhdet_in_tes!G166/RES_hhdet_in_fec!G166)</f>
        <v>0.70361387687553589</v>
      </c>
      <c r="H166" s="124">
        <f>IF(RES_hhdet_in_tes!H166=0,"",RES_hhdet_in_tes!H166/RES_hhdet_in_fec!H166)</f>
        <v>0.70407135404549737</v>
      </c>
      <c r="I166" s="124">
        <f>IF(RES_hhdet_in_tes!I166=0,"",RES_hhdet_in_tes!I166/RES_hhdet_in_fec!I166)</f>
        <v>0.7142645180856616</v>
      </c>
      <c r="J166" s="124">
        <f>IF(RES_hhdet_in_tes!J166=0,"",RES_hhdet_in_tes!J166/RES_hhdet_in_fec!J166)</f>
        <v>0.71107459482648194</v>
      </c>
      <c r="K166" s="124">
        <f>IF(RES_hhdet_in_tes!K166=0,"",RES_hhdet_in_tes!K166/RES_hhdet_in_fec!K166)</f>
        <v>0.74653749190186514</v>
      </c>
      <c r="L166" s="124">
        <f>IF(RES_hhdet_in_tes!L166=0,"",RES_hhdet_in_tes!L166/RES_hhdet_in_fec!L166)</f>
        <v>0.72866719713014239</v>
      </c>
      <c r="M166" s="124">
        <f>IF(RES_hhdet_in_tes!M166=0,"",RES_hhdet_in_tes!M166/RES_hhdet_in_fec!M166)</f>
        <v>0.74471703549585966</v>
      </c>
      <c r="N166" s="124">
        <f>IF(RES_hhdet_in_tes!N166=0,"",RES_hhdet_in_tes!N166/RES_hhdet_in_fec!N166)</f>
        <v>0.75476968016706369</v>
      </c>
      <c r="O166" s="124">
        <f>IF(RES_hhdet_in_tes!O166=0,"",RES_hhdet_in_tes!O166/RES_hhdet_in_fec!O166)</f>
        <v>0.7522165805159241</v>
      </c>
      <c r="P166" s="124">
        <f>IF(RES_hhdet_in_tes!P166=0,"",RES_hhdet_in_tes!P166/RES_hhdet_in_fec!P166)</f>
        <v>0.76569998269164208</v>
      </c>
      <c r="Q166" s="124">
        <f>IF(RES_hhdet_in_tes!Q166=0,"",RES_hhdet_in_tes!Q166/RES_hhdet_in_fec!Q166)</f>
        <v>0.76937363585702068</v>
      </c>
      <c r="R166" s="124">
        <f>IF(RES_hhdet_in_tes!R166=0,"",RES_hhdet_in_tes!R166/RES_hhdet_in_fec!R166)</f>
        <v>0.78441259269609276</v>
      </c>
      <c r="S166" s="124">
        <f>IF(RES_hhdet_in_tes!S166=0,"",RES_hhdet_in_tes!S166/RES_hhdet_in_fec!S166)</f>
        <v>0.79840683543014368</v>
      </c>
      <c r="T166" s="124">
        <f>IF(RES_hhdet_in_tes!T166=0,"",RES_hhdet_in_tes!T166/RES_hhdet_in_fec!T166)</f>
        <v>0.80362652248731503</v>
      </c>
      <c r="U166" s="124">
        <f>IF(RES_hhdet_in_tes!U166=0,"",RES_hhdet_in_tes!U166/RES_hhdet_in_fec!U166)</f>
        <v>0.80570755957103568</v>
      </c>
      <c r="V166" s="124">
        <f>IF(RES_hhdet_in_tes!V166=0,"",RES_hhdet_in_tes!V166/RES_hhdet_in_fec!V166)</f>
        <v>0.81514138358123955</v>
      </c>
      <c r="W166" s="124">
        <f>IF(RES_hhdet_in_tes!W166=0,"",RES_hhdet_in_tes!W166/RES_hhdet_in_fec!W166)</f>
        <v>0.82020851709233134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0.60367182439107714</v>
      </c>
      <c r="D167" s="111">
        <f>IF(RES_hhdet_in_tes!D167=0,"",RES_hhdet_in_tes!D167/RES_hhdet_in_fec!D167)</f>
        <v>0.6053406914027768</v>
      </c>
      <c r="E167" s="111">
        <f>IF(RES_hhdet_in_tes!E167=0,"",RES_hhdet_in_tes!E167/RES_hhdet_in_fec!E167)</f>
        <v>0.60728582921777075</v>
      </c>
      <c r="F167" s="111">
        <f>IF(RES_hhdet_in_tes!F167=0,"",RES_hhdet_in_tes!F167/RES_hhdet_in_fec!F167)</f>
        <v>0.60926864032412276</v>
      </c>
      <c r="G167" s="111">
        <f>IF(RES_hhdet_in_tes!G167=0,"",RES_hhdet_in_tes!G167/RES_hhdet_in_fec!G167)</f>
        <v>0.61150588059032429</v>
      </c>
      <c r="H167" s="111">
        <f>IF(RES_hhdet_in_tes!H167=0,"",RES_hhdet_in_tes!H167/RES_hhdet_in_fec!H167)</f>
        <v>0.61397102185752861</v>
      </c>
      <c r="I167" s="111">
        <f>IF(RES_hhdet_in_tes!I167=0,"",RES_hhdet_in_tes!I167/RES_hhdet_in_fec!I167)</f>
        <v>0.61671747277806555</v>
      </c>
      <c r="J167" s="111">
        <f>IF(RES_hhdet_in_tes!J167=0,"",RES_hhdet_in_tes!J167/RES_hhdet_in_fec!J167)</f>
        <v>0.61996402974897225</v>
      </c>
      <c r="K167" s="111">
        <f>IF(RES_hhdet_in_tes!K167=0,"",RES_hhdet_in_tes!K167/RES_hhdet_in_fec!K167)</f>
        <v>0.62389672725802769</v>
      </c>
      <c r="L167" s="111">
        <f>IF(RES_hhdet_in_tes!L167=0,"",RES_hhdet_in_tes!L167/RES_hhdet_in_fec!L167)</f>
        <v>0.62856533715773999</v>
      </c>
      <c r="M167" s="111">
        <f>IF(RES_hhdet_in_tes!M167=0,"",RES_hhdet_in_tes!M167/RES_hhdet_in_fec!M167)</f>
        <v>0.63838451763492365</v>
      </c>
      <c r="N167" s="111">
        <f>IF(RES_hhdet_in_tes!N167=0,"",RES_hhdet_in_tes!N167/RES_hhdet_in_fec!N167)</f>
        <v>0.65475547816356194</v>
      </c>
      <c r="O167" s="111">
        <f>IF(RES_hhdet_in_tes!O167=0,"",RES_hhdet_in_tes!O167/RES_hhdet_in_fec!O167)</f>
        <v>0.67884791106774101</v>
      </c>
      <c r="P167" s="111">
        <f>IF(RES_hhdet_in_tes!P167=0,"",RES_hhdet_in_tes!P167/RES_hhdet_in_fec!P167)</f>
        <v>0.70820345156713649</v>
      </c>
      <c r="Q167" s="111">
        <f>IF(RES_hhdet_in_tes!Q167=0,"",RES_hhdet_in_tes!Q167/RES_hhdet_in_fec!Q167)</f>
        <v>0.7348568720569838</v>
      </c>
      <c r="R167" s="111">
        <f>IF(RES_hhdet_in_tes!R167=0,"",RES_hhdet_in_tes!R167/RES_hhdet_in_fec!R167)</f>
        <v>0.75284467027069391</v>
      </c>
      <c r="S167" s="111">
        <f>IF(RES_hhdet_in_tes!S167=0,"",RES_hhdet_in_tes!S167/RES_hhdet_in_fec!S167)</f>
        <v>0.77017836673119777</v>
      </c>
      <c r="T167" s="111">
        <f>IF(RES_hhdet_in_tes!T167=0,"",RES_hhdet_in_tes!T167/RES_hhdet_in_fec!T167)</f>
        <v>0.78587680880862099</v>
      </c>
      <c r="U167" s="111">
        <f>IF(RES_hhdet_in_tes!U167=0,"",RES_hhdet_in_tes!U167/RES_hhdet_in_fec!U167)</f>
        <v>0.7989588438731432</v>
      </c>
      <c r="V167" s="111">
        <f>IF(RES_hhdet_in_tes!V167=0,"",RES_hhdet_in_tes!V167/RES_hhdet_in_fec!V167)</f>
        <v>0.80844331929492197</v>
      </c>
      <c r="W167" s="111">
        <f>IF(RES_hhdet_in_tes!W167=0,"",RES_hhdet_in_tes!W167/RES_hhdet_in_fec!W167)</f>
        <v>0.81290470389876301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>
        <f>IF(RES_hhdet_in_tes!D168=0,"",RES_hhdet_in_tes!D168/RES_hhdet_in_fec!D168)</f>
        <v>0.80378722856666951</v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>
        <f>IF(RES_hhdet_in_tes!S168=0,"",RES_hhdet_in_tes!S168/RES_hhdet_in_fec!S168)</f>
        <v>0.90444774380007098</v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0.92122732604655255</v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>
        <f>IF(RES_hhdet_in_tes!D169=0,"",RES_hhdet_in_tes!D169/RES_hhdet_in_fec!D169)</f>
        <v>0.6053406914027768</v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>
        <f>IF(RES_hhdet_in_tes!S169=0,"",RES_hhdet_in_tes!S169/RES_hhdet_in_fec!S169)</f>
        <v>0.77017836673119788</v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0.7989588438731432</v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>
        <f>IF(RES_hhdet_in_tes!D170=0,"",RES_hhdet_in_tes!D170/RES_hhdet_in_fec!D170)</f>
        <v>1</v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>
        <f>IF(RES_hhdet_in_tes!S170=0,"",RES_hhdet_in_tes!S170/RES_hhdet_in_fec!S170)</f>
        <v>1</v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0.67736868248957582</v>
      </c>
      <c r="D171" s="112">
        <f>IF(RES_hhdet_in_tes!D171=0,"",RES_hhdet_in_tes!D171/RES_hhdet_in_fec!D171)</f>
        <v>0.67857510656200326</v>
      </c>
      <c r="E171" s="112">
        <f>IF(RES_hhdet_in_tes!E171=0,"",RES_hhdet_in_tes!E171/RES_hhdet_in_fec!E171)</f>
        <v>0.67987432170713646</v>
      </c>
      <c r="F171" s="112">
        <f>IF(RES_hhdet_in_tes!F171=0,"",RES_hhdet_in_tes!F171/RES_hhdet_in_fec!F171)</f>
        <v>0.68118601700047188</v>
      </c>
      <c r="G171" s="112">
        <f>IF(RES_hhdet_in_tes!G171=0,"",RES_hhdet_in_tes!G171/RES_hhdet_in_fec!G171)</f>
        <v>0.68258391120028294</v>
      </c>
      <c r="H171" s="112">
        <f>IF(RES_hhdet_in_tes!H171=0,"",RES_hhdet_in_tes!H171/RES_hhdet_in_fec!H171)</f>
        <v>0.68405974142491477</v>
      </c>
      <c r="I171" s="112">
        <f>IF(RES_hhdet_in_tes!I171=0,"",RES_hhdet_in_tes!I171/RES_hhdet_in_fec!I171)</f>
        <v>0.68563270727934145</v>
      </c>
      <c r="J171" s="112">
        <f>IF(RES_hhdet_in_tes!J171=0,"",RES_hhdet_in_tes!J171/RES_hhdet_in_fec!J171)</f>
        <v>0.68737966171800602</v>
      </c>
      <c r="K171" s="112">
        <f>IF(RES_hhdet_in_tes!K171=0,"",RES_hhdet_in_tes!K171/RES_hhdet_in_fec!K171)</f>
        <v>0.68936871185198545</v>
      </c>
      <c r="L171" s="112">
        <f>IF(RES_hhdet_in_tes!L171=0,"",RES_hhdet_in_tes!L171/RES_hhdet_in_fec!L171)</f>
        <v>0.69162369430192905</v>
      </c>
      <c r="M171" s="112">
        <f>IF(RES_hhdet_in_tes!M171=0,"",RES_hhdet_in_tes!M171/RES_hhdet_in_fec!M171)</f>
        <v>0.69570711300585519</v>
      </c>
      <c r="N171" s="112">
        <f>IF(RES_hhdet_in_tes!N171=0,"",RES_hhdet_in_tes!N171/RES_hhdet_in_fec!N171)</f>
        <v>0.70230550871873587</v>
      </c>
      <c r="O171" s="112">
        <f>IF(RES_hhdet_in_tes!O171=0,"",RES_hhdet_in_tes!O171/RES_hhdet_in_fec!O171)</f>
        <v>0.71229928986760793</v>
      </c>
      <c r="P171" s="112">
        <f>IF(RES_hhdet_in_tes!P171=0,"",RES_hhdet_in_tes!P171/RES_hhdet_in_fec!P171)</f>
        <v>0.72529991623720158</v>
      </c>
      <c r="Q171" s="112">
        <f>IF(RES_hhdet_in_tes!Q171=0,"",RES_hhdet_in_tes!Q171/RES_hhdet_in_fec!Q171)</f>
        <v>0.73805665737868942</v>
      </c>
      <c r="R171" s="112">
        <f>IF(RES_hhdet_in_tes!R171=0,"",RES_hhdet_in_tes!R171/RES_hhdet_in_fec!R171)</f>
        <v>0.74720139967847043</v>
      </c>
      <c r="S171" s="112">
        <f>IF(RES_hhdet_in_tes!S171=0,"",RES_hhdet_in_tes!S171/RES_hhdet_in_fec!S171)</f>
        <v>0.75625598870665378</v>
      </c>
      <c r="T171" s="112">
        <f>IF(RES_hhdet_in_tes!T171=0,"",RES_hhdet_in_tes!T171/RES_hhdet_in_fec!T171)</f>
        <v>0.76503056655086454</v>
      </c>
      <c r="U171" s="112">
        <f>IF(RES_hhdet_in_tes!U171=0,"",RES_hhdet_in_tes!U171/RES_hhdet_in_fec!U171)</f>
        <v>0.77327315655338835</v>
      </c>
      <c r="V171" s="112">
        <f>IF(RES_hhdet_in_tes!V171=0,"",RES_hhdet_in_tes!V171/RES_hhdet_in_fec!V171)</f>
        <v>0.78059717607042056</v>
      </c>
      <c r="W171" s="112">
        <f>IF(RES_hhdet_in_tes!W171=0,"",RES_hhdet_in_tes!W171/RES_hhdet_in_fec!W171)</f>
        <v>0.7863625953344584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0.86342067829977354</v>
      </c>
      <c r="D172" s="113">
        <f>IF(RES_hhdet_in_tes!D172=0,"",RES_hhdet_in_tes!D172/RES_hhdet_in_fec!D172)</f>
        <v>0.84983779803382464</v>
      </c>
      <c r="E172" s="113">
        <f>IF(RES_hhdet_in_tes!E172=0,"",RES_hhdet_in_tes!E172/RES_hhdet_in_fec!E172)</f>
        <v>0.821126429305164</v>
      </c>
      <c r="F172" s="113">
        <f>IF(RES_hhdet_in_tes!F172=0,"",RES_hhdet_in_tes!F172/RES_hhdet_in_fec!F172)</f>
        <v>0.81439378252501116</v>
      </c>
      <c r="G172" s="113">
        <f>IF(RES_hhdet_in_tes!G172=0,"",RES_hhdet_in_tes!G172/RES_hhdet_in_fec!G172)</f>
        <v>0.83438068459451742</v>
      </c>
      <c r="H172" s="113">
        <f>IF(RES_hhdet_in_tes!H172=0,"",RES_hhdet_in_tes!H172/RES_hhdet_in_fec!H172)</f>
        <v>0.83161495348227366</v>
      </c>
      <c r="I172" s="113">
        <f>IF(RES_hhdet_in_tes!I172=0,"",RES_hhdet_in_tes!I172/RES_hhdet_in_fec!I172)</f>
        <v>0.85734433330434723</v>
      </c>
      <c r="J172" s="113">
        <f>IF(RES_hhdet_in_tes!J172=0,"",RES_hhdet_in_tes!J172/RES_hhdet_in_fec!J172)</f>
        <v>0.85617512301610377</v>
      </c>
      <c r="K172" s="113">
        <f>IF(RES_hhdet_in_tes!K172=0,"",RES_hhdet_in_tes!K172/RES_hhdet_in_fec!K172)</f>
        <v>0.86086420042178236</v>
      </c>
      <c r="L172" s="113">
        <f>IF(RES_hhdet_in_tes!L172=0,"",RES_hhdet_in_tes!L172/RES_hhdet_in_fec!L172)</f>
        <v>0.86604740941150893</v>
      </c>
      <c r="M172" s="113">
        <f>IF(RES_hhdet_in_tes!M172=0,"",RES_hhdet_in_tes!M172/RES_hhdet_in_fec!M172)</f>
        <v>0.86525479137638184</v>
      </c>
      <c r="N172" s="113">
        <f>IF(RES_hhdet_in_tes!N172=0,"",RES_hhdet_in_tes!N172/RES_hhdet_in_fec!N172)</f>
        <v>0.87064531402562129</v>
      </c>
      <c r="O172" s="113">
        <f>IF(RES_hhdet_in_tes!O172=0,"",RES_hhdet_in_tes!O172/RES_hhdet_in_fec!O172)</f>
        <v>0.87627092927706318</v>
      </c>
      <c r="P172" s="113">
        <f>IF(RES_hhdet_in_tes!P172=0,"",RES_hhdet_in_tes!P172/RES_hhdet_in_fec!P172)</f>
        <v>0.87817785883510824</v>
      </c>
      <c r="Q172" s="113">
        <f>IF(RES_hhdet_in_tes!Q172=0,"",RES_hhdet_in_tes!Q172/RES_hhdet_in_fec!Q172)</f>
        <v>0.88636993545552101</v>
      </c>
      <c r="R172" s="113">
        <f>IF(RES_hhdet_in_tes!R172=0,"",RES_hhdet_in_tes!R172/RES_hhdet_in_fec!R172)</f>
        <v>0.89289412744261876</v>
      </c>
      <c r="S172" s="113">
        <f>IF(RES_hhdet_in_tes!S172=0,"",RES_hhdet_in_tes!S172/RES_hhdet_in_fec!S172)</f>
        <v>0.89699188939907093</v>
      </c>
      <c r="T172" s="113">
        <f>IF(RES_hhdet_in_tes!T172=0,"",RES_hhdet_in_tes!T172/RES_hhdet_in_fec!T172)</f>
        <v>0.90028329308949606</v>
      </c>
      <c r="U172" s="113">
        <f>IF(RES_hhdet_in_tes!U172=0,"",RES_hhdet_in_tes!U172/RES_hhdet_in_fec!U172)</f>
        <v>0.90930350182936515</v>
      </c>
      <c r="V172" s="113">
        <f>IF(RES_hhdet_in_tes!V172=0,"",RES_hhdet_in_tes!V172/RES_hhdet_in_fec!V172)</f>
        <v>0.9124151016710933</v>
      </c>
      <c r="W172" s="113">
        <f>IF(RES_hhdet_in_tes!W172=0,"",RES_hhdet_in_tes!W172/RES_hhdet_in_fec!W172)</f>
        <v>0.91134057305860261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0.67736868248957582</v>
      </c>
      <c r="D173" s="111">
        <f>IF(RES_hhdet_in_tes!D173=0,"",RES_hhdet_in_tes!D173/RES_hhdet_in_fec!D173)</f>
        <v>0.67857510656200326</v>
      </c>
      <c r="E173" s="111">
        <f>IF(RES_hhdet_in_tes!E173=0,"",RES_hhdet_in_tes!E173/RES_hhdet_in_fec!E173)</f>
        <v>0.67987432170713646</v>
      </c>
      <c r="F173" s="111">
        <f>IF(RES_hhdet_in_tes!F173=0,"",RES_hhdet_in_tes!F173/RES_hhdet_in_fec!F173)</f>
        <v>0.68118601700047188</v>
      </c>
      <c r="G173" s="111">
        <f>IF(RES_hhdet_in_tes!G173=0,"",RES_hhdet_in_tes!G173/RES_hhdet_in_fec!G173)</f>
        <v>0.68258391120028294</v>
      </c>
      <c r="H173" s="111">
        <f>IF(RES_hhdet_in_tes!H173=0,"",RES_hhdet_in_tes!H173/RES_hhdet_in_fec!H173)</f>
        <v>0.68405974142491477</v>
      </c>
      <c r="I173" s="111">
        <f>IF(RES_hhdet_in_tes!I173=0,"",RES_hhdet_in_tes!I173/RES_hhdet_in_fec!I173)</f>
        <v>0.68563270727934145</v>
      </c>
      <c r="J173" s="111">
        <f>IF(RES_hhdet_in_tes!J173=0,"",RES_hhdet_in_tes!J173/RES_hhdet_in_fec!J173)</f>
        <v>0.68737966171800613</v>
      </c>
      <c r="K173" s="111">
        <f>IF(RES_hhdet_in_tes!K173=0,"",RES_hhdet_in_tes!K173/RES_hhdet_in_fec!K173)</f>
        <v>0.68936871185198545</v>
      </c>
      <c r="L173" s="111">
        <f>IF(RES_hhdet_in_tes!L173=0,"",RES_hhdet_in_tes!L173/RES_hhdet_in_fec!L173)</f>
        <v>0.69162369430192905</v>
      </c>
      <c r="M173" s="111">
        <f>IF(RES_hhdet_in_tes!M173=0,"",RES_hhdet_in_tes!M173/RES_hhdet_in_fec!M173)</f>
        <v>0.69570711300585519</v>
      </c>
      <c r="N173" s="111">
        <f>IF(RES_hhdet_in_tes!N173=0,"",RES_hhdet_in_tes!N173/RES_hhdet_in_fec!N173)</f>
        <v>0.70230550871873587</v>
      </c>
      <c r="O173" s="111">
        <f>IF(RES_hhdet_in_tes!O173=0,"",RES_hhdet_in_tes!O173/RES_hhdet_in_fec!O173)</f>
        <v>0.71229928986760804</v>
      </c>
      <c r="P173" s="111">
        <f>IF(RES_hhdet_in_tes!P173=0,"",RES_hhdet_in_tes!P173/RES_hhdet_in_fec!P173)</f>
        <v>0.72529991623720158</v>
      </c>
      <c r="Q173" s="111">
        <f>IF(RES_hhdet_in_tes!Q173=0,"",RES_hhdet_in_tes!Q173/RES_hhdet_in_fec!Q173)</f>
        <v>0.73805665737868942</v>
      </c>
      <c r="R173" s="111">
        <f>IF(RES_hhdet_in_tes!R173=0,"",RES_hhdet_in_tes!R173/RES_hhdet_in_fec!R173)</f>
        <v>0.74720139967847043</v>
      </c>
      <c r="S173" s="111">
        <f>IF(RES_hhdet_in_tes!S173=0,"",RES_hhdet_in_tes!S173/RES_hhdet_in_fec!S173)</f>
        <v>0.75625598870665389</v>
      </c>
      <c r="T173" s="111">
        <f>IF(RES_hhdet_in_tes!T173=0,"",RES_hhdet_in_tes!T173/RES_hhdet_in_fec!T173)</f>
        <v>0.76503056655086454</v>
      </c>
      <c r="U173" s="111">
        <f>IF(RES_hhdet_in_tes!U173=0,"",RES_hhdet_in_tes!U173/RES_hhdet_in_fec!U173)</f>
        <v>0.77327315655338846</v>
      </c>
      <c r="V173" s="111">
        <f>IF(RES_hhdet_in_tes!V173=0,"",RES_hhdet_in_tes!V173/RES_hhdet_in_fec!V173)</f>
        <v>0.78059717607042056</v>
      </c>
      <c r="W173" s="111">
        <f>IF(RES_hhdet_in_tes!W173=0,"",RES_hhdet_in_tes!W173/RES_hhdet_in_fec!W173)</f>
        <v>0.7863625953344584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0.70357426165793813</v>
      </c>
      <c r="D175" s="124">
        <f>IF(RES_hhdet_in_tes!D175=0,"",RES_hhdet_in_tes!D175/RES_hhdet_in_fec!D175)</f>
        <v>0.69356580336879758</v>
      </c>
      <c r="E175" s="124">
        <f>IF(RES_hhdet_in_tes!E175=0,"",RES_hhdet_in_tes!E175/RES_hhdet_in_fec!E175)</f>
        <v>0.72571477659221106</v>
      </c>
      <c r="F175" s="124">
        <f>IF(RES_hhdet_in_tes!F175=0,"",RES_hhdet_in_tes!F175/RES_hhdet_in_fec!F175)</f>
        <v>0.72460568023931582</v>
      </c>
      <c r="G175" s="124">
        <f>IF(RES_hhdet_in_tes!G175=0,"",RES_hhdet_in_tes!G175/RES_hhdet_in_fec!G175)</f>
        <v>0.69992523230082815</v>
      </c>
      <c r="H175" s="124">
        <f>IF(RES_hhdet_in_tes!H175=0,"",RES_hhdet_in_tes!H175/RES_hhdet_in_fec!H175)</f>
        <v>0.71438181790910682</v>
      </c>
      <c r="I175" s="124">
        <f>IF(RES_hhdet_in_tes!I175=0,"",RES_hhdet_in_tes!I175/RES_hhdet_in_fec!I175)</f>
        <v>0.7073308594862705</v>
      </c>
      <c r="J175" s="124">
        <f>IF(RES_hhdet_in_tes!J175=0,"",RES_hhdet_in_tes!J175/RES_hhdet_in_fec!J175)</f>
        <v>0.71479476226853578</v>
      </c>
      <c r="K175" s="124">
        <f>IF(RES_hhdet_in_tes!K175=0,"",RES_hhdet_in_tes!K175/RES_hhdet_in_fec!K175)</f>
        <v>0.68073680174871498</v>
      </c>
      <c r="L175" s="124">
        <f>IF(RES_hhdet_in_tes!L175=0,"",RES_hhdet_in_tes!L175/RES_hhdet_in_fec!L175)</f>
        <v>0.70520963077628518</v>
      </c>
      <c r="M175" s="124">
        <f>IF(RES_hhdet_in_tes!M175=0,"",RES_hhdet_in_tes!M175/RES_hhdet_in_fec!M175)</f>
        <v>0.71499290509018132</v>
      </c>
      <c r="N175" s="124">
        <f>IF(RES_hhdet_in_tes!N175=0,"",RES_hhdet_in_tes!N175/RES_hhdet_in_fec!N175)</f>
        <v>0.73190716411179502</v>
      </c>
      <c r="O175" s="124">
        <f>IF(RES_hhdet_in_tes!O175=0,"",RES_hhdet_in_tes!O175/RES_hhdet_in_fec!O175)</f>
        <v>0.73261286019204597</v>
      </c>
      <c r="P175" s="124">
        <f>IF(RES_hhdet_in_tes!P175=0,"",RES_hhdet_in_tes!P175/RES_hhdet_in_fec!P175)</f>
        <v>0.73767585186847318</v>
      </c>
      <c r="Q175" s="124">
        <f>IF(RES_hhdet_in_tes!Q175=0,"",RES_hhdet_in_tes!Q175/RES_hhdet_in_fec!Q175)</f>
        <v>0.74418135767494231</v>
      </c>
      <c r="R175" s="124">
        <f>IF(RES_hhdet_in_tes!R175=0,"",RES_hhdet_in_tes!R175/RES_hhdet_in_fec!R175)</f>
        <v>0.74295556880119118</v>
      </c>
      <c r="S175" s="124">
        <f>IF(RES_hhdet_in_tes!S175=0,"",RES_hhdet_in_tes!S175/RES_hhdet_in_fec!S175)</f>
        <v>0.74381718556963983</v>
      </c>
      <c r="T175" s="124">
        <f>IF(RES_hhdet_in_tes!T175=0,"",RES_hhdet_in_tes!T175/RES_hhdet_in_fec!T175)</f>
        <v>0.76791236585782585</v>
      </c>
      <c r="U175" s="124">
        <f>IF(RES_hhdet_in_tes!U175=0,"",RES_hhdet_in_tes!U175/RES_hhdet_in_fec!U175)</f>
        <v>0.78991522967110295</v>
      </c>
      <c r="V175" s="124">
        <f>IF(RES_hhdet_in_tes!V175=0,"",RES_hhdet_in_tes!V175/RES_hhdet_in_fec!V175)</f>
        <v>0.78694427586851723</v>
      </c>
      <c r="W175" s="124">
        <f>IF(RES_hhdet_in_tes!W175=0,"",RES_hhdet_in_tes!W175/RES_hhdet_in_fec!W175)</f>
        <v>0.79909241902381667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0.61962205854681329</v>
      </c>
      <c r="D176" s="111">
        <f>IF(RES_hhdet_in_tes!D176=0,"",RES_hhdet_in_tes!D176/RES_hhdet_in_fec!D176)</f>
        <v>0.61991714314401603</v>
      </c>
      <c r="E176" s="111">
        <f>IF(RES_hhdet_in_tes!E176=0,"",RES_hhdet_in_tes!E176/RES_hhdet_in_fec!E176)</f>
        <v>0.62020806614911383</v>
      </c>
      <c r="F176" s="111">
        <f>IF(RES_hhdet_in_tes!F176=0,"",RES_hhdet_in_tes!F176/RES_hhdet_in_fec!F176)</f>
        <v>0.62049842166437907</v>
      </c>
      <c r="G176" s="111">
        <f>IF(RES_hhdet_in_tes!G176=0,"",RES_hhdet_in_tes!G176/RES_hhdet_in_fec!G176)</f>
        <v>0.62078494459809674</v>
      </c>
      <c r="H176" s="111">
        <f>IF(RES_hhdet_in_tes!H176=0,"",RES_hhdet_in_tes!H176/RES_hhdet_in_fec!H176)</f>
        <v>0.62106803455592585</v>
      </c>
      <c r="I176" s="111">
        <f>IF(RES_hhdet_in_tes!I176=0,"",RES_hhdet_in_tes!I176/RES_hhdet_in_fec!I176)</f>
        <v>0.62134688701917218</v>
      </c>
      <c r="J176" s="111">
        <f>IF(RES_hhdet_in_tes!J176=0,"",RES_hhdet_in_tes!J176/RES_hhdet_in_fec!J176)</f>
        <v>0.6216182061587161</v>
      </c>
      <c r="K176" s="111">
        <f>IF(RES_hhdet_in_tes!K176=0,"",RES_hhdet_in_tes!K176/RES_hhdet_in_fec!K176)</f>
        <v>0.62187918965289934</v>
      </c>
      <c r="L176" s="111">
        <f>IF(RES_hhdet_in_tes!L176=0,"",RES_hhdet_in_tes!L176/RES_hhdet_in_fec!L176)</f>
        <v>0.62212908776578901</v>
      </c>
      <c r="M176" s="111">
        <f>IF(RES_hhdet_in_tes!M176=0,"",RES_hhdet_in_tes!M176/RES_hhdet_in_fec!M176)</f>
        <v>0.62226356603637056</v>
      </c>
      <c r="N176" s="111">
        <f>IF(RES_hhdet_in_tes!N176=0,"",RES_hhdet_in_tes!N176/RES_hhdet_in_fec!N176)</f>
        <v>0.62226356603637056</v>
      </c>
      <c r="O176" s="111">
        <f>IF(RES_hhdet_in_tes!O176=0,"",RES_hhdet_in_tes!O176/RES_hhdet_in_fec!O176)</f>
        <v>0.62226356603637056</v>
      </c>
      <c r="P176" s="111">
        <f>IF(RES_hhdet_in_tes!P176=0,"",RES_hhdet_in_tes!P176/RES_hhdet_in_fec!P176)</f>
        <v>0.62226356603637056</v>
      </c>
      <c r="Q176" s="111">
        <f>IF(RES_hhdet_in_tes!Q176=0,"",RES_hhdet_in_tes!Q176/RES_hhdet_in_fec!Q176)</f>
        <v>0.62226356603637056</v>
      </c>
      <c r="R176" s="111">
        <f>IF(RES_hhdet_in_tes!R176=0,"",RES_hhdet_in_tes!R176/RES_hhdet_in_fec!R176)</f>
        <v>0.62311315920174193</v>
      </c>
      <c r="S176" s="111">
        <f>IF(RES_hhdet_in_tes!S176=0,"",RES_hhdet_in_tes!S176/RES_hhdet_in_fec!S176)</f>
        <v>0.62450243652308868</v>
      </c>
      <c r="T176" s="111">
        <f>IF(RES_hhdet_in_tes!T176=0,"",RES_hhdet_in_tes!T176/RES_hhdet_in_fec!T176)</f>
        <v>0.62612326006465868</v>
      </c>
      <c r="U176" s="111">
        <f>IF(RES_hhdet_in_tes!U176=0,"",RES_hhdet_in_tes!U176/RES_hhdet_in_fec!U176)</f>
        <v>0.62780197016128503</v>
      </c>
      <c r="V176" s="111">
        <f>IF(RES_hhdet_in_tes!V176=0,"",RES_hhdet_in_tes!V176/RES_hhdet_in_fec!V176)</f>
        <v>0.62936490714779925</v>
      </c>
      <c r="W176" s="111">
        <f>IF(RES_hhdet_in_tes!W176=0,"",RES_hhdet_in_tes!W176/RES_hhdet_in_fec!W176)</f>
        <v>0.63081207102420056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0.77041533016527153</v>
      </c>
      <c r="D177" s="45">
        <f>IF(RES_hhdet_in_tes!D177=0,"",RES_hhdet_in_tes!D177/RES_hhdet_in_fec!D177)</f>
        <v>0.77186626770377487</v>
      </c>
      <c r="E177" s="45">
        <f>IF(RES_hhdet_in_tes!E177=0,"",RES_hhdet_in_tes!E177/RES_hhdet_in_fec!E177)</f>
        <v>0.77337085739564515</v>
      </c>
      <c r="F177" s="45">
        <f>IF(RES_hhdet_in_tes!F177=0,"",RES_hhdet_in_tes!F177/RES_hhdet_in_fec!F177)</f>
        <v>0.7748827632902473</v>
      </c>
      <c r="G177" s="45">
        <f>IF(RES_hhdet_in_tes!G177=0,"",RES_hhdet_in_tes!G177/RES_hhdet_in_fec!G177)</f>
        <v>0.7764440796623322</v>
      </c>
      <c r="H177" s="45">
        <f>IF(RES_hhdet_in_tes!H177=0,"",RES_hhdet_in_tes!H177/RES_hhdet_in_fec!H177)</f>
        <v>0.77804965470856025</v>
      </c>
      <c r="I177" s="45">
        <f>IF(RES_hhdet_in_tes!I177=0,"",RES_hhdet_in_tes!I177/RES_hhdet_in_fec!I177)</f>
        <v>0.77970986045946056</v>
      </c>
      <c r="J177" s="45">
        <f>IF(RES_hhdet_in_tes!J177=0,"",RES_hhdet_in_tes!J177/RES_hhdet_in_fec!J177)</f>
        <v>0.78146718746311117</v>
      </c>
      <c r="K177" s="45">
        <f>IF(RES_hhdet_in_tes!K177=0,"",RES_hhdet_in_tes!K177/RES_hhdet_in_fec!K177)</f>
        <v>0.78335776386172173</v>
      </c>
      <c r="L177" s="45">
        <f>IF(RES_hhdet_in_tes!L177=0,"",RES_hhdet_in_tes!L177/RES_hhdet_in_fec!L177)</f>
        <v>0.78539125541451216</v>
      </c>
      <c r="M177" s="45">
        <f>IF(RES_hhdet_in_tes!M177=0,"",RES_hhdet_in_tes!M177/RES_hhdet_in_fec!M177)</f>
        <v>0.78815788629285899</v>
      </c>
      <c r="N177" s="45">
        <f>IF(RES_hhdet_in_tes!N177=0,"",RES_hhdet_in_tes!N177/RES_hhdet_in_fec!N177)</f>
        <v>0.791825016741596</v>
      </c>
      <c r="O177" s="45">
        <f>IF(RES_hhdet_in_tes!O177=0,"",RES_hhdet_in_tes!O177/RES_hhdet_in_fec!O177)</f>
        <v>0.79679957971059745</v>
      </c>
      <c r="P177" s="45">
        <f>IF(RES_hhdet_in_tes!P177=0,"",RES_hhdet_in_tes!P177/RES_hhdet_in_fec!P177)</f>
        <v>0.80329530005793415</v>
      </c>
      <c r="Q177" s="45">
        <f>IF(RES_hhdet_in_tes!Q177=0,"",RES_hhdet_in_tes!Q177/RES_hhdet_in_fec!Q177)</f>
        <v>0.8116674181419149</v>
      </c>
      <c r="R177" s="45">
        <f>IF(RES_hhdet_in_tes!R177=0,"",RES_hhdet_in_tes!R177/RES_hhdet_in_fec!R177)</f>
        <v>0.82305639385802698</v>
      </c>
      <c r="S177" s="45">
        <f>IF(RES_hhdet_in_tes!S177=0,"",RES_hhdet_in_tes!S177/RES_hhdet_in_fec!S177)</f>
        <v>0.83727090078173416</v>
      </c>
      <c r="T177" s="45">
        <f>IF(RES_hhdet_in_tes!T177=0,"",RES_hhdet_in_tes!T177/RES_hhdet_in_fec!T177)</f>
        <v>0.85255380107393108</v>
      </c>
      <c r="U177" s="45">
        <f>IF(RES_hhdet_in_tes!U177=0,"",RES_hhdet_in_tes!U177/RES_hhdet_in_fec!U177)</f>
        <v>0.86714795689555535</v>
      </c>
      <c r="V177" s="45">
        <f>IF(RES_hhdet_in_tes!V177=0,"",RES_hhdet_in_tes!V177/RES_hhdet_in_fec!V177)</f>
        <v>0.87929623040752569</v>
      </c>
      <c r="W177" s="45">
        <f>IF(RES_hhdet_in_tes!W177=0,"",RES_hhdet_in_tes!W177/RES_hhdet_in_fec!W177)</f>
        <v>0.88838139575768904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2.0504718133744499</v>
      </c>
      <c r="D24" s="117">
        <f t="shared" si="7"/>
        <v>2.304140477322691</v>
      </c>
      <c r="E24" s="117">
        <f t="shared" si="7"/>
        <v>2.5332575417583998</v>
      </c>
      <c r="F24" s="117">
        <f t="shared" si="7"/>
        <v>1.7221146986644629</v>
      </c>
      <c r="G24" s="117">
        <f t="shared" si="7"/>
        <v>0</v>
      </c>
      <c r="H24" s="117">
        <f t="shared" si="7"/>
        <v>0</v>
      </c>
      <c r="I24" s="117">
        <f t="shared" si="7"/>
        <v>0.7022625851782629</v>
      </c>
      <c r="J24" s="117">
        <f t="shared" si="7"/>
        <v>2.1493607393477272</v>
      </c>
      <c r="K24" s="117">
        <f t="shared" si="7"/>
        <v>1.4458137979029677</v>
      </c>
      <c r="L24" s="117">
        <f t="shared" si="7"/>
        <v>1.6701359015116162</v>
      </c>
      <c r="M24" s="117">
        <f t="shared" si="7"/>
        <v>1.6056310371379705</v>
      </c>
      <c r="N24" s="117">
        <f t="shared" si="7"/>
        <v>0.85400056620357923</v>
      </c>
      <c r="O24" s="117">
        <f t="shared" si="7"/>
        <v>0.87280976356668571</v>
      </c>
      <c r="P24" s="117">
        <f t="shared" si="7"/>
        <v>0.32848379676183825</v>
      </c>
      <c r="Q24" s="117">
        <f t="shared" si="7"/>
        <v>1.163354260275002</v>
      </c>
      <c r="R24" s="117">
        <f t="shared" ref="R24:V24" si="8">R25+R28+R30+R39</f>
        <v>1.2370310590569844</v>
      </c>
      <c r="S24" s="117">
        <f t="shared" si="8"/>
        <v>0.74652595448596648</v>
      </c>
      <c r="T24" s="117">
        <f t="shared" si="8"/>
        <v>0.5160785941133883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0.14530991178136884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1.9509762750585093</v>
      </c>
      <c r="D25" s="122">
        <f t="shared" si="10"/>
        <v>2.1947866601271304</v>
      </c>
      <c r="E25" s="122">
        <f t="shared" si="10"/>
        <v>2.4671134780734119</v>
      </c>
      <c r="F25" s="122">
        <f t="shared" si="10"/>
        <v>1.6743543024164211</v>
      </c>
      <c r="G25" s="122">
        <f t="shared" si="10"/>
        <v>0</v>
      </c>
      <c r="H25" s="122">
        <f t="shared" si="10"/>
        <v>0</v>
      </c>
      <c r="I25" s="122">
        <f t="shared" si="10"/>
        <v>0.67310481965853752</v>
      </c>
      <c r="J25" s="122">
        <f t="shared" si="10"/>
        <v>2.0788796572381241</v>
      </c>
      <c r="K25" s="122">
        <f t="shared" si="10"/>
        <v>1.3693590548258747</v>
      </c>
      <c r="L25" s="122">
        <f t="shared" si="10"/>
        <v>1.6071219606554275</v>
      </c>
      <c r="M25" s="122">
        <f t="shared" si="10"/>
        <v>1.5543465721083218</v>
      </c>
      <c r="N25" s="122">
        <f t="shared" si="10"/>
        <v>0.83197225992174595</v>
      </c>
      <c r="O25" s="122">
        <f t="shared" si="10"/>
        <v>0.84133256225613318</v>
      </c>
      <c r="P25" s="122">
        <f t="shared" si="10"/>
        <v>0.30696990743664998</v>
      </c>
      <c r="Q25" s="122">
        <f t="shared" si="10"/>
        <v>1.1151722358223397</v>
      </c>
      <c r="R25" s="122">
        <f t="shared" ref="R25:V25" si="11">SUM(R26:R27)</f>
        <v>1.1820484650353051</v>
      </c>
      <c r="S25" s="122">
        <f t="shared" si="11"/>
        <v>0.71334450701629282</v>
      </c>
      <c r="T25" s="122">
        <f t="shared" si="11"/>
        <v>0.49367930599626941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0.13860461881829667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1.9509762750585093</v>
      </c>
      <c r="D26" s="98">
        <v>2.1947866601271304</v>
      </c>
      <c r="E26" s="98">
        <v>2.4671134780734119</v>
      </c>
      <c r="F26" s="98">
        <v>1.6743543024164211</v>
      </c>
      <c r="G26" s="98">
        <v>0</v>
      </c>
      <c r="H26" s="98">
        <v>0</v>
      </c>
      <c r="I26" s="98">
        <v>0.67310481965853752</v>
      </c>
      <c r="J26" s="98">
        <v>2.0788796572381241</v>
      </c>
      <c r="K26" s="98">
        <v>1.3693590548258747</v>
      </c>
      <c r="L26" s="98">
        <v>1.6071219606554275</v>
      </c>
      <c r="M26" s="98">
        <v>1.5543465721083218</v>
      </c>
      <c r="N26" s="98">
        <v>0.83197225992174595</v>
      </c>
      <c r="O26" s="98">
        <v>0.84133256225613318</v>
      </c>
      <c r="P26" s="98">
        <v>0.30696990743664998</v>
      </c>
      <c r="Q26" s="98">
        <v>1.1151722358223397</v>
      </c>
      <c r="R26" s="98">
        <v>1.1820484650353051</v>
      </c>
      <c r="S26" s="98">
        <v>0.71334450701629282</v>
      </c>
      <c r="T26" s="98">
        <v>0.49367930599626941</v>
      </c>
      <c r="U26" s="98">
        <v>0</v>
      </c>
      <c r="V26" s="98">
        <v>0</v>
      </c>
      <c r="W26" s="98">
        <v>0.13860461881829667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4.6315989797948806E-2</v>
      </c>
      <c r="D30" s="122">
        <v>5.0084776507367958E-2</v>
      </c>
      <c r="E30" s="122">
        <v>2.9314260673021387E-2</v>
      </c>
      <c r="F30" s="122">
        <v>1.8151497218084466E-2</v>
      </c>
      <c r="G30" s="122">
        <v>0</v>
      </c>
      <c r="H30" s="122">
        <v>0</v>
      </c>
      <c r="I30" s="122">
        <v>9.8809357368290444E-3</v>
      </c>
      <c r="J30" s="122">
        <v>2.9317115145427067E-2</v>
      </c>
      <c r="K30" s="122">
        <v>2.310378362968353E-2</v>
      </c>
      <c r="L30" s="122">
        <v>2.0992431088428097E-2</v>
      </c>
      <c r="M30" s="122">
        <v>1.953673929199343E-2</v>
      </c>
      <c r="N30" s="122">
        <v>6.9261726781451958E-3</v>
      </c>
      <c r="O30" s="122">
        <v>8.4603960843107565E-3</v>
      </c>
      <c r="P30" s="122">
        <v>6.0866097889061988E-3</v>
      </c>
      <c r="Q30" s="122">
        <v>2.1270044888059756E-2</v>
      </c>
      <c r="R30" s="122">
        <v>2.1724622590144932E-2</v>
      </c>
      <c r="S30" s="122">
        <v>1.1014301935600119E-2</v>
      </c>
      <c r="T30" s="122">
        <v>6.8186749511370626E-3</v>
      </c>
      <c r="U30" s="122">
        <v>0</v>
      </c>
      <c r="V30" s="122">
        <v>0</v>
      </c>
      <c r="W30" s="122">
        <v>1.8422618386309019E-3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4.6315989797948806E-2</v>
      </c>
      <c r="D31" s="98">
        <v>4.9829160045925427E-2</v>
      </c>
      <c r="E31" s="98">
        <v>2.9314260673021387E-2</v>
      </c>
      <c r="F31" s="98">
        <v>1.8151497218084466E-2</v>
      </c>
      <c r="G31" s="98">
        <v>0</v>
      </c>
      <c r="H31" s="98">
        <v>0</v>
      </c>
      <c r="I31" s="98">
        <v>9.8809357368290444E-3</v>
      </c>
      <c r="J31" s="98">
        <v>2.9317115145427067E-2</v>
      </c>
      <c r="K31" s="98">
        <v>2.310378362968353E-2</v>
      </c>
      <c r="L31" s="98">
        <v>2.0992431088428097E-2</v>
      </c>
      <c r="M31" s="98">
        <v>1.953673929199343E-2</v>
      </c>
      <c r="N31" s="98">
        <v>6.9261726781451958E-3</v>
      </c>
      <c r="O31" s="98">
        <v>8.4603960843107565E-3</v>
      </c>
      <c r="P31" s="98">
        <v>6.0866097889061988E-3</v>
      </c>
      <c r="Q31" s="98">
        <v>2.1270044888059756E-2</v>
      </c>
      <c r="R31" s="98">
        <v>2.1724622590144932E-2</v>
      </c>
      <c r="S31" s="98">
        <v>1.1014301935600119E-2</v>
      </c>
      <c r="T31" s="98">
        <v>6.8186749511370626E-3</v>
      </c>
      <c r="U31" s="98">
        <v>0</v>
      </c>
      <c r="V31" s="98">
        <v>0</v>
      </c>
      <c r="W31" s="98">
        <v>1.8422618386309019E-3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2.5561646144252787E-4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2.5561646144252787E-4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5.3179548517991886E-2</v>
      </c>
      <c r="D39" s="122">
        <v>5.9269040688192928E-2</v>
      </c>
      <c r="E39" s="122">
        <v>3.6829803011966498E-2</v>
      </c>
      <c r="F39" s="122">
        <v>2.9608899029957194E-2</v>
      </c>
      <c r="G39" s="122">
        <v>0</v>
      </c>
      <c r="H39" s="122">
        <v>0</v>
      </c>
      <c r="I39" s="122">
        <v>1.9276829782896385E-2</v>
      </c>
      <c r="J39" s="122">
        <v>4.1163966964175937E-2</v>
      </c>
      <c r="K39" s="122">
        <v>5.3350959447409592E-2</v>
      </c>
      <c r="L39" s="122">
        <v>4.2021509767760451E-2</v>
      </c>
      <c r="M39" s="122">
        <v>3.1747725737655275E-2</v>
      </c>
      <c r="N39" s="122">
        <v>1.5102133603688107E-2</v>
      </c>
      <c r="O39" s="122">
        <v>2.3016805226241787E-2</v>
      </c>
      <c r="P39" s="122">
        <v>1.5427279536282062E-2</v>
      </c>
      <c r="Q39" s="122">
        <v>2.6911979564602558E-2</v>
      </c>
      <c r="R39" s="122">
        <v>3.3257971431534403E-2</v>
      </c>
      <c r="S39" s="122">
        <v>2.2167145534073483E-2</v>
      </c>
      <c r="T39" s="122">
        <v>1.558061316598182E-2</v>
      </c>
      <c r="U39" s="122">
        <v>0</v>
      </c>
      <c r="V39" s="122">
        <v>0</v>
      </c>
      <c r="W39" s="122">
        <v>4.863031124441271E-3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5.3179548517991886E-2</v>
      </c>
      <c r="D40" s="98">
        <v>5.9269040688192928E-2</v>
      </c>
      <c r="E40" s="98">
        <v>3.6829803011966498E-2</v>
      </c>
      <c r="F40" s="98">
        <v>2.9608899029957194E-2</v>
      </c>
      <c r="G40" s="98">
        <v>0</v>
      </c>
      <c r="H40" s="98">
        <v>0</v>
      </c>
      <c r="I40" s="98">
        <v>1.9276829782896385E-2</v>
      </c>
      <c r="J40" s="98">
        <v>4.1163966964175937E-2</v>
      </c>
      <c r="K40" s="98">
        <v>5.3350959447409592E-2</v>
      </c>
      <c r="L40" s="98">
        <v>4.2021509767760451E-2</v>
      </c>
      <c r="M40" s="98">
        <v>3.1747725737655275E-2</v>
      </c>
      <c r="N40" s="98">
        <v>1.5102133603688107E-2</v>
      </c>
      <c r="O40" s="98">
        <v>2.3016805226241787E-2</v>
      </c>
      <c r="P40" s="98">
        <v>1.5427279536282062E-2</v>
      </c>
      <c r="Q40" s="98">
        <v>2.6911979564602558E-2</v>
      </c>
      <c r="R40" s="98">
        <v>3.3257971431534403E-2</v>
      </c>
      <c r="S40" s="98">
        <v>2.2167145534073483E-2</v>
      </c>
      <c r="T40" s="98">
        <v>1.558061316598182E-2</v>
      </c>
      <c r="U40" s="98">
        <v>0</v>
      </c>
      <c r="V40" s="98">
        <v>0</v>
      </c>
      <c r="W40" s="98">
        <v>4.863031124441271E-3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27.285437473867947</v>
      </c>
      <c r="D43" s="117">
        <f t="shared" si="14"/>
        <v>29.565453547782912</v>
      </c>
      <c r="E43" s="117">
        <f t="shared" si="14"/>
        <v>39.478216990230976</v>
      </c>
      <c r="F43" s="117">
        <f t="shared" si="14"/>
        <v>25.07042994020776</v>
      </c>
      <c r="G43" s="117">
        <f t="shared" si="14"/>
        <v>0</v>
      </c>
      <c r="H43" s="117">
        <f t="shared" si="14"/>
        <v>3.9969416947458609</v>
      </c>
      <c r="I43" s="117">
        <f t="shared" si="14"/>
        <v>0</v>
      </c>
      <c r="J43" s="117">
        <f t="shared" si="14"/>
        <v>21.362858392674372</v>
      </c>
      <c r="K43" s="117">
        <f t="shared" si="14"/>
        <v>29.93718745322758</v>
      </c>
      <c r="L43" s="117">
        <f t="shared" si="14"/>
        <v>37.979559641741567</v>
      </c>
      <c r="M43" s="117">
        <f t="shared" si="14"/>
        <v>9.8001457846922797</v>
      </c>
      <c r="N43" s="117">
        <f t="shared" si="14"/>
        <v>11.468151366688508</v>
      </c>
      <c r="O43" s="117">
        <f t="shared" si="14"/>
        <v>4.9351430993241241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0.56632740747854449</v>
      </c>
      <c r="S43" s="117">
        <f t="shared" si="15"/>
        <v>5.7411738140898718</v>
      </c>
      <c r="T43" s="117">
        <f t="shared" si="15"/>
        <v>8.3269454439423356</v>
      </c>
      <c r="U43" s="117">
        <f t="shared" si="15"/>
        <v>9.3162656784450988</v>
      </c>
      <c r="V43" s="117">
        <f t="shared" si="15"/>
        <v>2.6901218564029099</v>
      </c>
      <c r="W43" s="117">
        <f t="shared" ref="W43" si="16">W44+W47+W49+W58</f>
        <v>1.1984606892252809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25.459938358565278</v>
      </c>
      <c r="D44" s="122">
        <f t="shared" si="17"/>
        <v>27.165612801654838</v>
      </c>
      <c r="E44" s="122">
        <f t="shared" si="17"/>
        <v>37.475520342001822</v>
      </c>
      <c r="F44" s="122">
        <f t="shared" si="17"/>
        <v>23.938027218022466</v>
      </c>
      <c r="G44" s="122">
        <f t="shared" si="17"/>
        <v>0</v>
      </c>
      <c r="H44" s="122">
        <f t="shared" si="17"/>
        <v>3.9254145520854906</v>
      </c>
      <c r="I44" s="122">
        <f t="shared" si="17"/>
        <v>0</v>
      </c>
      <c r="J44" s="122">
        <f t="shared" si="17"/>
        <v>18.938756610310723</v>
      </c>
      <c r="K44" s="122">
        <f t="shared" si="17"/>
        <v>26.496837292506513</v>
      </c>
      <c r="L44" s="122">
        <f t="shared" si="17"/>
        <v>33.705589888867628</v>
      </c>
      <c r="M44" s="122">
        <f t="shared" si="17"/>
        <v>8.7162106988833266</v>
      </c>
      <c r="N44" s="122">
        <f t="shared" si="17"/>
        <v>9.8675169732059622</v>
      </c>
      <c r="O44" s="122">
        <f t="shared" si="17"/>
        <v>4.1872075104442263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0.52344963741796136</v>
      </c>
      <c r="S44" s="122">
        <f t="shared" si="18"/>
        <v>5.2040846289878804</v>
      </c>
      <c r="T44" s="122">
        <f t="shared" si="18"/>
        <v>7.2485207650399319</v>
      </c>
      <c r="U44" s="122">
        <f t="shared" si="18"/>
        <v>7.8033869081031737</v>
      </c>
      <c r="V44" s="122">
        <f t="shared" si="18"/>
        <v>2.133118683695967</v>
      </c>
      <c r="W44" s="122">
        <f t="shared" ref="W44" si="19">SUM(W45:W46)</f>
        <v>1.0529225747510838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25.459938358565278</v>
      </c>
      <c r="D45" s="98">
        <v>27.165612801654838</v>
      </c>
      <c r="E45" s="98">
        <v>37.475520342001822</v>
      </c>
      <c r="F45" s="98">
        <v>23.938027218022466</v>
      </c>
      <c r="G45" s="98">
        <v>0</v>
      </c>
      <c r="H45" s="98">
        <v>3.9254145520854906</v>
      </c>
      <c r="I45" s="98">
        <v>0</v>
      </c>
      <c r="J45" s="98">
        <v>18.938756610310723</v>
      </c>
      <c r="K45" s="98">
        <v>26.496837292506513</v>
      </c>
      <c r="L45" s="98">
        <v>33.705589888867628</v>
      </c>
      <c r="M45" s="98">
        <v>8.7162106988833266</v>
      </c>
      <c r="N45" s="98">
        <v>9.8675169732059622</v>
      </c>
      <c r="O45" s="98">
        <v>4.1872075104442263</v>
      </c>
      <c r="P45" s="98">
        <v>0</v>
      </c>
      <c r="Q45" s="98">
        <v>0</v>
      </c>
      <c r="R45" s="98">
        <v>0.52344963741796136</v>
      </c>
      <c r="S45" s="98">
        <v>5.2040846289878804</v>
      </c>
      <c r="T45" s="98">
        <v>7.2485207650399319</v>
      </c>
      <c r="U45" s="98">
        <v>7.8033869081031737</v>
      </c>
      <c r="V45" s="98">
        <v>2.133118683695967</v>
      </c>
      <c r="W45" s="98">
        <v>1.0529225747510838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1.2782860299221557</v>
      </c>
      <c r="D49" s="122">
        <v>1.8196880209301864</v>
      </c>
      <c r="E49" s="122">
        <v>1.4850705077155091</v>
      </c>
      <c r="F49" s="122">
        <v>0.79973803308401059</v>
      </c>
      <c r="G49" s="122">
        <v>0</v>
      </c>
      <c r="H49" s="122">
        <v>0</v>
      </c>
      <c r="I49" s="122">
        <v>0</v>
      </c>
      <c r="J49" s="122">
        <v>2.0391994557500235</v>
      </c>
      <c r="K49" s="122">
        <v>2.6825026095599815</v>
      </c>
      <c r="L49" s="122">
        <v>3.6630546309490732</v>
      </c>
      <c r="M49" s="122">
        <v>0.9213089804997403</v>
      </c>
      <c r="N49" s="122">
        <v>1.4406160416817657</v>
      </c>
      <c r="O49" s="122">
        <v>0.66568672544906149</v>
      </c>
      <c r="P49" s="122">
        <v>0</v>
      </c>
      <c r="Q49" s="122">
        <v>0</v>
      </c>
      <c r="R49" s="122">
        <v>2.8952018475950542E-2</v>
      </c>
      <c r="S49" s="122">
        <v>0.37682893294454195</v>
      </c>
      <c r="T49" s="122">
        <v>0.87879807271326138</v>
      </c>
      <c r="U49" s="122">
        <v>1.3266536360949328</v>
      </c>
      <c r="V49" s="122">
        <v>0.49105863332036825</v>
      </c>
      <c r="W49" s="122">
        <v>0.10838455668346587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1.2782860299221557</v>
      </c>
      <c r="D50" s="98">
        <v>1.8133331326530926</v>
      </c>
      <c r="E50" s="98">
        <v>1.4834096788938063</v>
      </c>
      <c r="F50" s="98">
        <v>0.79883933315551414</v>
      </c>
      <c r="G50" s="98">
        <v>0</v>
      </c>
      <c r="H50" s="98">
        <v>0</v>
      </c>
      <c r="I50" s="98">
        <v>0</v>
      </c>
      <c r="J50" s="98">
        <v>2.0388956805573892</v>
      </c>
      <c r="K50" s="98">
        <v>2.6742013204688777</v>
      </c>
      <c r="L50" s="98">
        <v>3.6556152207256329</v>
      </c>
      <c r="M50" s="98">
        <v>0.9213089804997403</v>
      </c>
      <c r="N50" s="98">
        <v>1.4382258294222721</v>
      </c>
      <c r="O50" s="98">
        <v>0.66544627696779268</v>
      </c>
      <c r="P50" s="98">
        <v>0</v>
      </c>
      <c r="Q50" s="98">
        <v>0</v>
      </c>
      <c r="R50" s="98">
        <v>2.8952018475950542E-2</v>
      </c>
      <c r="S50" s="98">
        <v>0.37682893294454195</v>
      </c>
      <c r="T50" s="98">
        <v>0.87737403062643904</v>
      </c>
      <c r="U50" s="98">
        <v>1.3245203163832957</v>
      </c>
      <c r="V50" s="98">
        <v>0.48963796310493246</v>
      </c>
      <c r="W50" s="98">
        <v>0.10838455668346587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6.3548882770937511E-3</v>
      </c>
      <c r="E51" s="98">
        <v>1.6608288217029223E-3</v>
      </c>
      <c r="F51" s="98">
        <v>8.9869992849647034E-4</v>
      </c>
      <c r="G51" s="98">
        <v>0</v>
      </c>
      <c r="H51" s="98">
        <v>0</v>
      </c>
      <c r="I51" s="98">
        <v>0</v>
      </c>
      <c r="J51" s="98">
        <v>3.0377519263425349E-4</v>
      </c>
      <c r="K51" s="98">
        <v>8.301289091103883E-3</v>
      </c>
      <c r="L51" s="98">
        <v>7.4394102234401826E-3</v>
      </c>
      <c r="M51" s="98">
        <v>0</v>
      </c>
      <c r="N51" s="98">
        <v>2.3902122594936129E-3</v>
      </c>
      <c r="O51" s="98">
        <v>2.4044848126876178E-4</v>
      </c>
      <c r="P51" s="98">
        <v>0</v>
      </c>
      <c r="Q51" s="98">
        <v>0</v>
      </c>
      <c r="R51" s="98">
        <v>0</v>
      </c>
      <c r="S51" s="98">
        <v>0</v>
      </c>
      <c r="T51" s="98">
        <v>1.4240420868223448E-3</v>
      </c>
      <c r="U51" s="98">
        <v>2.1333197116370035E-3</v>
      </c>
      <c r="V51" s="98">
        <v>1.420670215435802E-3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6.3548882770937511E-3</v>
      </c>
      <c r="E52" s="101">
        <v>1.6608288217029223E-3</v>
      </c>
      <c r="F52" s="101">
        <v>8.9869992849647034E-4</v>
      </c>
      <c r="G52" s="101">
        <v>0</v>
      </c>
      <c r="H52" s="101">
        <v>0</v>
      </c>
      <c r="I52" s="101">
        <v>0</v>
      </c>
      <c r="J52" s="101">
        <v>3.0377519263425349E-4</v>
      </c>
      <c r="K52" s="101">
        <v>8.301289091103883E-3</v>
      </c>
      <c r="L52" s="101">
        <v>7.4394102234401826E-3</v>
      </c>
      <c r="M52" s="101">
        <v>0</v>
      </c>
      <c r="N52" s="101">
        <v>2.3902122594936129E-3</v>
      </c>
      <c r="O52" s="101">
        <v>2.4044848126876178E-4</v>
      </c>
      <c r="P52" s="101">
        <v>0</v>
      </c>
      <c r="Q52" s="101">
        <v>0</v>
      </c>
      <c r="R52" s="101">
        <v>0</v>
      </c>
      <c r="S52" s="101">
        <v>0</v>
      </c>
      <c r="T52" s="101">
        <v>1.4240420868223448E-3</v>
      </c>
      <c r="U52" s="101">
        <v>2.1333197116370035E-3</v>
      </c>
      <c r="V52" s="101">
        <v>1.420670215435802E-3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0.54721308538051305</v>
      </c>
      <c r="D58" s="122">
        <v>0.58015272519788852</v>
      </c>
      <c r="E58" s="122">
        <v>0.5176261405136382</v>
      </c>
      <c r="F58" s="122">
        <v>0.33266468910128372</v>
      </c>
      <c r="G58" s="122">
        <v>0</v>
      </c>
      <c r="H58" s="122">
        <v>7.1527142660370135E-2</v>
      </c>
      <c r="I58" s="122">
        <v>0</v>
      </c>
      <c r="J58" s="122">
        <v>0.38490232661362644</v>
      </c>
      <c r="K58" s="122">
        <v>0.75784755116108327</v>
      </c>
      <c r="L58" s="122">
        <v>0.61091512192487085</v>
      </c>
      <c r="M58" s="122">
        <v>0.16262610530921376</v>
      </c>
      <c r="N58" s="122">
        <v>0.16001835180078036</v>
      </c>
      <c r="O58" s="122">
        <v>8.2248863430836039E-2</v>
      </c>
      <c r="P58" s="122">
        <v>0</v>
      </c>
      <c r="Q58" s="122">
        <v>0</v>
      </c>
      <c r="R58" s="122">
        <v>1.3925751584632629E-2</v>
      </c>
      <c r="S58" s="122">
        <v>0.1602602521574498</v>
      </c>
      <c r="T58" s="122">
        <v>0.19962660618914205</v>
      </c>
      <c r="U58" s="122">
        <v>0.18622513424699219</v>
      </c>
      <c r="V58" s="122">
        <v>6.5944539386574449E-2</v>
      </c>
      <c r="W58" s="122">
        <v>3.7153557790731317E-2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0.54721308538051305</v>
      </c>
      <c r="D59" s="98">
        <v>0.58015272519788852</v>
      </c>
      <c r="E59" s="98">
        <v>0.5176261405136382</v>
      </c>
      <c r="F59" s="98">
        <v>0.33266468910128372</v>
      </c>
      <c r="G59" s="98">
        <v>0</v>
      </c>
      <c r="H59" s="98">
        <v>7.1527142660370135E-2</v>
      </c>
      <c r="I59" s="98">
        <v>0</v>
      </c>
      <c r="J59" s="98">
        <v>0.38490232661362644</v>
      </c>
      <c r="K59" s="98">
        <v>0.75784755116108327</v>
      </c>
      <c r="L59" s="98">
        <v>0.61091512192487085</v>
      </c>
      <c r="M59" s="98">
        <v>0.16262610530921376</v>
      </c>
      <c r="N59" s="98">
        <v>0.16001835180078036</v>
      </c>
      <c r="O59" s="98">
        <v>8.2248863430836039E-2</v>
      </c>
      <c r="P59" s="98">
        <v>0</v>
      </c>
      <c r="Q59" s="98">
        <v>0</v>
      </c>
      <c r="R59" s="98">
        <v>1.3925751584632629E-2</v>
      </c>
      <c r="S59" s="98">
        <v>0.1602602521574498</v>
      </c>
      <c r="T59" s="98">
        <v>0.19962660618914205</v>
      </c>
      <c r="U59" s="98">
        <v>0.18622513424699219</v>
      </c>
      <c r="V59" s="98">
        <v>6.5944539386574449E-2</v>
      </c>
      <c r="W59" s="98">
        <v>3.7153557790731317E-2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5.7493422771182594</v>
      </c>
      <c r="D62" s="117">
        <f t="shared" si="21"/>
        <v>11.261030841900538</v>
      </c>
      <c r="E62" s="117">
        <f t="shared" si="21"/>
        <v>12.011766564655431</v>
      </c>
      <c r="F62" s="117">
        <f t="shared" si="21"/>
        <v>11.980040703722457</v>
      </c>
      <c r="G62" s="117">
        <f t="shared" si="21"/>
        <v>6.3559494893383999</v>
      </c>
      <c r="H62" s="117">
        <f t="shared" si="21"/>
        <v>7.620295392311581</v>
      </c>
      <c r="I62" s="117">
        <f t="shared" si="21"/>
        <v>5.4451402677498049</v>
      </c>
      <c r="J62" s="117">
        <f t="shared" si="21"/>
        <v>11.452475137755192</v>
      </c>
      <c r="K62" s="117">
        <f t="shared" si="21"/>
        <v>13.404945300322126</v>
      </c>
      <c r="L62" s="117">
        <f t="shared" si="21"/>
        <v>14.118505656070155</v>
      </c>
      <c r="M62" s="117">
        <f t="shared" si="21"/>
        <v>8.5143104726388774</v>
      </c>
      <c r="N62" s="117">
        <f t="shared" si="21"/>
        <v>8.0630887134078204</v>
      </c>
      <c r="O62" s="117">
        <f t="shared" si="21"/>
        <v>4.3030683002219989</v>
      </c>
      <c r="P62" s="117">
        <f t="shared" si="21"/>
        <v>2.7651539770030467</v>
      </c>
      <c r="Q62" s="117">
        <f t="shared" si="21"/>
        <v>7.5314315843603943</v>
      </c>
      <c r="R62" s="117">
        <f t="shared" ref="R62:V62" si="22">R63+R66+R68+R77</f>
        <v>10.574747911907842</v>
      </c>
      <c r="S62" s="117">
        <f t="shared" si="22"/>
        <v>7.9805431928687529</v>
      </c>
      <c r="T62" s="117">
        <f t="shared" si="22"/>
        <v>5.8452180474831099</v>
      </c>
      <c r="U62" s="117">
        <f t="shared" si="22"/>
        <v>4.7523317598106578</v>
      </c>
      <c r="V62" s="117">
        <f t="shared" si="22"/>
        <v>2.6861786224802198</v>
      </c>
      <c r="W62" s="117">
        <f t="shared" ref="W62" si="23">W63+W66+W68+W77</f>
        <v>2.7014888837055522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4.7425378916884391</v>
      </c>
      <c r="D63" s="122">
        <f t="shared" si="24"/>
        <v>9.0138856359334163</v>
      </c>
      <c r="E63" s="122">
        <f t="shared" si="24"/>
        <v>9.5889619543870594</v>
      </c>
      <c r="F63" s="122">
        <f t="shared" si="24"/>
        <v>9.4987745427734076</v>
      </c>
      <c r="G63" s="122">
        <f t="shared" si="24"/>
        <v>5.1696364081514083</v>
      </c>
      <c r="H63" s="122">
        <f t="shared" si="24"/>
        <v>5.9390789963092576</v>
      </c>
      <c r="I63" s="122">
        <f t="shared" si="24"/>
        <v>4.2981036810503452</v>
      </c>
      <c r="J63" s="122">
        <f t="shared" si="24"/>
        <v>8.9498392430849236</v>
      </c>
      <c r="K63" s="122">
        <f t="shared" si="24"/>
        <v>10.384509820147441</v>
      </c>
      <c r="L63" s="122">
        <f t="shared" si="24"/>
        <v>11.029059604737485</v>
      </c>
      <c r="M63" s="122">
        <f t="shared" si="24"/>
        <v>6.5900523339511254</v>
      </c>
      <c r="N63" s="122">
        <f t="shared" si="24"/>
        <v>6.1295392237112161</v>
      </c>
      <c r="O63" s="122">
        <f t="shared" si="24"/>
        <v>3.2809629056595955</v>
      </c>
      <c r="P63" s="122">
        <f t="shared" si="24"/>
        <v>2.08530760470348</v>
      </c>
      <c r="Q63" s="122">
        <f t="shared" si="24"/>
        <v>5.7184248621583267</v>
      </c>
      <c r="R63" s="122">
        <f t="shared" ref="R63:V63" si="25">SUM(R64:R65)</f>
        <v>8.1498872300219798</v>
      </c>
      <c r="S63" s="122">
        <f t="shared" si="25"/>
        <v>6.1151897030774318</v>
      </c>
      <c r="T63" s="122">
        <f t="shared" si="25"/>
        <v>4.3765619116061139</v>
      </c>
      <c r="U63" s="122">
        <f t="shared" si="25"/>
        <v>3.4920446101064404</v>
      </c>
      <c r="V63" s="122">
        <f t="shared" si="25"/>
        <v>1.9242219646331065</v>
      </c>
      <c r="W63" s="122">
        <f t="shared" ref="W63" si="26">SUM(W64:W65)</f>
        <v>1.9886433640959105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4.7425378916884391</v>
      </c>
      <c r="D64" s="98">
        <v>9.0138856359334163</v>
      </c>
      <c r="E64" s="98">
        <v>9.5889619543870594</v>
      </c>
      <c r="F64" s="98">
        <v>9.4987745427734076</v>
      </c>
      <c r="G64" s="98">
        <v>5.1696364081514083</v>
      </c>
      <c r="H64" s="98">
        <v>5.9390789963092576</v>
      </c>
      <c r="I64" s="98">
        <v>4.2981036810503452</v>
      </c>
      <c r="J64" s="98">
        <v>8.9498392430849236</v>
      </c>
      <c r="K64" s="98">
        <v>10.384509820147441</v>
      </c>
      <c r="L64" s="98">
        <v>11.029059604737485</v>
      </c>
      <c r="M64" s="98">
        <v>6.5900523339511254</v>
      </c>
      <c r="N64" s="98">
        <v>6.1295392237112161</v>
      </c>
      <c r="O64" s="98">
        <v>3.2809629056595955</v>
      </c>
      <c r="P64" s="98">
        <v>2.08530760470348</v>
      </c>
      <c r="Q64" s="98">
        <v>5.7184248621583267</v>
      </c>
      <c r="R64" s="98">
        <v>8.1498872300219798</v>
      </c>
      <c r="S64" s="98">
        <v>6.1151897030774318</v>
      </c>
      <c r="T64" s="98">
        <v>4.3765619116061139</v>
      </c>
      <c r="U64" s="98">
        <v>3.4920446101064404</v>
      </c>
      <c r="V64" s="98">
        <v>1.9242219646331065</v>
      </c>
      <c r="W64" s="98">
        <v>1.9886433640959105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0.71774923626161102</v>
      </c>
      <c r="D68" s="122">
        <v>1.6302073008597424</v>
      </c>
      <c r="E68" s="122">
        <v>1.7156735977662376</v>
      </c>
      <c r="F68" s="122">
        <v>1.8166405022505054</v>
      </c>
      <c r="G68" s="122">
        <v>0.84774176271171742</v>
      </c>
      <c r="H68" s="122">
        <v>1.2488305930417873</v>
      </c>
      <c r="I68" s="122">
        <v>0.83952234701883721</v>
      </c>
      <c r="J68" s="122">
        <v>1.8365231848111885</v>
      </c>
      <c r="K68" s="122">
        <v>2.3419145135465618</v>
      </c>
      <c r="L68" s="122">
        <v>2.4221781107002163</v>
      </c>
      <c r="M68" s="122">
        <v>1.5031109703744086</v>
      </c>
      <c r="N68" s="122">
        <v>1.4962557743249938</v>
      </c>
      <c r="O68" s="122">
        <v>0.78599407257149057</v>
      </c>
      <c r="P68" s="122">
        <v>0.53411687858863477</v>
      </c>
      <c r="Q68" s="122">
        <v>1.4733665609414239</v>
      </c>
      <c r="R68" s="122">
        <v>2.043430836830169</v>
      </c>
      <c r="S68" s="122">
        <v>1.5588836173905154</v>
      </c>
      <c r="T68" s="122">
        <v>1.168082666927527</v>
      </c>
      <c r="U68" s="122">
        <v>0.95397896593920151</v>
      </c>
      <c r="V68" s="122">
        <v>0.48547956705052542</v>
      </c>
      <c r="W68" s="122">
        <v>0.52966354100986091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0.71727173814649103</v>
      </c>
      <c r="D69" s="98">
        <v>1.6282589470753921</v>
      </c>
      <c r="E69" s="98">
        <v>1.7135261941058226</v>
      </c>
      <c r="F69" s="98">
        <v>1.8135663240749833</v>
      </c>
      <c r="G69" s="98">
        <v>0.84704889430323538</v>
      </c>
      <c r="H69" s="98">
        <v>1.2475493142306733</v>
      </c>
      <c r="I69" s="98">
        <v>0.83934451778124775</v>
      </c>
      <c r="J69" s="98">
        <v>1.8338786765499659</v>
      </c>
      <c r="K69" s="98">
        <v>2.3352896079756844</v>
      </c>
      <c r="L69" s="98">
        <v>2.4180954199486742</v>
      </c>
      <c r="M69" s="98">
        <v>1.5001460118316003</v>
      </c>
      <c r="N69" s="98">
        <v>1.4911696481307297</v>
      </c>
      <c r="O69" s="98">
        <v>0.78480363273177645</v>
      </c>
      <c r="P69" s="98">
        <v>0.53411687858863477</v>
      </c>
      <c r="Q69" s="98">
        <v>1.4733665609414239</v>
      </c>
      <c r="R69" s="98">
        <v>2.040180384885562</v>
      </c>
      <c r="S69" s="98">
        <v>1.5566615150809333</v>
      </c>
      <c r="T69" s="98">
        <v>1.1669458903604302</v>
      </c>
      <c r="U69" s="98">
        <v>0.95359722365104793</v>
      </c>
      <c r="V69" s="98">
        <v>0.48536118294284741</v>
      </c>
      <c r="W69" s="98">
        <v>0.52879012266647241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4.7749811511995944E-4</v>
      </c>
      <c r="D70" s="98">
        <v>1.9483537843503289E-3</v>
      </c>
      <c r="E70" s="98">
        <v>2.1474036604148964E-3</v>
      </c>
      <c r="F70" s="98">
        <v>3.0741781755221705E-3</v>
      </c>
      <c r="G70" s="98">
        <v>6.9286840848205267E-4</v>
      </c>
      <c r="H70" s="98">
        <v>1.2812788111140755E-3</v>
      </c>
      <c r="I70" s="98">
        <v>1.7782923758944614E-4</v>
      </c>
      <c r="J70" s="98">
        <v>2.6445082612224819E-3</v>
      </c>
      <c r="K70" s="98">
        <v>6.6249055708772035E-3</v>
      </c>
      <c r="L70" s="98">
        <v>4.0826907515421045E-3</v>
      </c>
      <c r="M70" s="98">
        <v>2.9649585428081445E-3</v>
      </c>
      <c r="N70" s="98">
        <v>5.0861261942639763E-3</v>
      </c>
      <c r="O70" s="98">
        <v>1.1904398397141649E-3</v>
      </c>
      <c r="P70" s="98">
        <v>0</v>
      </c>
      <c r="Q70" s="98">
        <v>0</v>
      </c>
      <c r="R70" s="98">
        <v>3.2504519446069436E-3</v>
      </c>
      <c r="S70" s="98">
        <v>2.2221023095819934E-3</v>
      </c>
      <c r="T70" s="98">
        <v>1.1367765670969752E-3</v>
      </c>
      <c r="U70" s="98">
        <v>3.8174228815362332E-4</v>
      </c>
      <c r="V70" s="98">
        <v>1.183841076779985E-4</v>
      </c>
      <c r="W70" s="98">
        <v>8.7341834338851808E-4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4.7749811511995944E-4</v>
      </c>
      <c r="D71" s="101">
        <v>1.9483537843503289E-3</v>
      </c>
      <c r="E71" s="101">
        <v>2.1474036604148964E-3</v>
      </c>
      <c r="F71" s="101">
        <v>3.0741781755221705E-3</v>
      </c>
      <c r="G71" s="101">
        <v>6.9286840848205267E-4</v>
      </c>
      <c r="H71" s="101">
        <v>1.2812788111140755E-3</v>
      </c>
      <c r="I71" s="101">
        <v>1.7782923758944614E-4</v>
      </c>
      <c r="J71" s="101">
        <v>2.6445082612224819E-3</v>
      </c>
      <c r="K71" s="101">
        <v>6.6249055708772035E-3</v>
      </c>
      <c r="L71" s="101">
        <v>4.0826907515421045E-3</v>
      </c>
      <c r="M71" s="101">
        <v>2.9649585428081445E-3</v>
      </c>
      <c r="N71" s="101">
        <v>5.0861261942639763E-3</v>
      </c>
      <c r="O71" s="101">
        <v>1.1904398397141649E-3</v>
      </c>
      <c r="P71" s="101">
        <v>0</v>
      </c>
      <c r="Q71" s="101">
        <v>0</v>
      </c>
      <c r="R71" s="101">
        <v>3.2504519446069436E-3</v>
      </c>
      <c r="S71" s="101">
        <v>2.2221023095819934E-3</v>
      </c>
      <c r="T71" s="101">
        <v>1.1367765670969752E-3</v>
      </c>
      <c r="U71" s="101">
        <v>3.8174228815362332E-4</v>
      </c>
      <c r="V71" s="101">
        <v>1.183841076779985E-4</v>
      </c>
      <c r="W71" s="101">
        <v>8.7341834338851808E-4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0.28905514916820996</v>
      </c>
      <c r="D77" s="122">
        <v>0.61693790510737978</v>
      </c>
      <c r="E77" s="122">
        <v>0.70713101250213417</v>
      </c>
      <c r="F77" s="122">
        <v>0.66462565869854306</v>
      </c>
      <c r="G77" s="122">
        <v>0.33857131847527461</v>
      </c>
      <c r="H77" s="122">
        <v>0.43238580296053608</v>
      </c>
      <c r="I77" s="122">
        <v>0.30751423968062241</v>
      </c>
      <c r="J77" s="122">
        <v>0.66611270985908055</v>
      </c>
      <c r="K77" s="122">
        <v>0.67852096662812367</v>
      </c>
      <c r="L77" s="122">
        <v>0.66726794063245498</v>
      </c>
      <c r="M77" s="122">
        <v>0.42114716831334376</v>
      </c>
      <c r="N77" s="122">
        <v>0.43729371537161071</v>
      </c>
      <c r="O77" s="122">
        <v>0.23611132199091325</v>
      </c>
      <c r="P77" s="122">
        <v>0.14572949371093194</v>
      </c>
      <c r="Q77" s="122">
        <v>0.339640161260643</v>
      </c>
      <c r="R77" s="122">
        <v>0.38142984505569438</v>
      </c>
      <c r="S77" s="122">
        <v>0.30646987240080525</v>
      </c>
      <c r="T77" s="122">
        <v>0.30057346894946974</v>
      </c>
      <c r="U77" s="122">
        <v>0.30630818376501584</v>
      </c>
      <c r="V77" s="122">
        <v>0.27647709079658789</v>
      </c>
      <c r="W77" s="122">
        <v>0.18318197859978058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0.28905514916820996</v>
      </c>
      <c r="D78" s="98">
        <v>0.61693790510737978</v>
      </c>
      <c r="E78" s="98">
        <v>0.70713101250213417</v>
      </c>
      <c r="F78" s="98">
        <v>0.66462565869854306</v>
      </c>
      <c r="G78" s="98">
        <v>0.33857131847527461</v>
      </c>
      <c r="H78" s="98">
        <v>0.43238580296053608</v>
      </c>
      <c r="I78" s="98">
        <v>0.30751423968062241</v>
      </c>
      <c r="J78" s="98">
        <v>0.66611270985908055</v>
      </c>
      <c r="K78" s="98">
        <v>0.67852096662812367</v>
      </c>
      <c r="L78" s="98">
        <v>0.66726794063245498</v>
      </c>
      <c r="M78" s="98">
        <v>0.42114716831334376</v>
      </c>
      <c r="N78" s="98">
        <v>0.43729371537161071</v>
      </c>
      <c r="O78" s="98">
        <v>0.23611132199091325</v>
      </c>
      <c r="P78" s="98">
        <v>0.14572949371093194</v>
      </c>
      <c r="Q78" s="98">
        <v>0.339640161260643</v>
      </c>
      <c r="R78" s="98">
        <v>0.38142984505569438</v>
      </c>
      <c r="S78" s="98">
        <v>0.30646987240080525</v>
      </c>
      <c r="T78" s="98">
        <v>0.30057346894946974</v>
      </c>
      <c r="U78" s="98">
        <v>0.30630818376501584</v>
      </c>
      <c r="V78" s="98">
        <v>0.27647709079658789</v>
      </c>
      <c r="W78" s="98">
        <v>0.18318197859978058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1.2627966861068987</v>
      </c>
      <c r="D81" s="117">
        <f t="shared" si="28"/>
        <v>1.3103849754411927</v>
      </c>
      <c r="E81" s="117">
        <f t="shared" si="28"/>
        <v>0.65405353005624667</v>
      </c>
      <c r="F81" s="117">
        <f t="shared" si="28"/>
        <v>0.79834751238302182</v>
      </c>
      <c r="G81" s="117">
        <f t="shared" si="28"/>
        <v>2.0096319610899105</v>
      </c>
      <c r="H81" s="117">
        <f t="shared" si="28"/>
        <v>2.3042107029862682</v>
      </c>
      <c r="I81" s="117">
        <f t="shared" si="28"/>
        <v>1.9331555889220744</v>
      </c>
      <c r="J81" s="117">
        <f t="shared" si="28"/>
        <v>0.99994018105417992</v>
      </c>
      <c r="K81" s="117">
        <f t="shared" si="28"/>
        <v>2.3725587820833742</v>
      </c>
      <c r="L81" s="117">
        <f t="shared" si="28"/>
        <v>1.8732056294220751</v>
      </c>
      <c r="M81" s="117">
        <f t="shared" si="28"/>
        <v>1.0862411976112951</v>
      </c>
      <c r="N81" s="117">
        <f t="shared" si="28"/>
        <v>1.1228299616242978</v>
      </c>
      <c r="O81" s="117">
        <f t="shared" si="28"/>
        <v>0.82763729821804699</v>
      </c>
      <c r="P81" s="117">
        <f t="shared" si="28"/>
        <v>0.58824900284452153</v>
      </c>
      <c r="Q81" s="117">
        <f t="shared" si="28"/>
        <v>0.98442148030950538</v>
      </c>
      <c r="R81" s="117">
        <f t="shared" ref="R81:V81" si="29">R82+R85+R87+R100</f>
        <v>0.80936649904335001</v>
      </c>
      <c r="S81" s="117">
        <f t="shared" si="29"/>
        <v>0.44713128189984253</v>
      </c>
      <c r="T81" s="117">
        <f t="shared" si="29"/>
        <v>0.44816833460067601</v>
      </c>
      <c r="U81" s="117">
        <f t="shared" si="29"/>
        <v>0.6648385028004109</v>
      </c>
      <c r="V81" s="117">
        <f t="shared" si="29"/>
        <v>0.63055702583410822</v>
      </c>
      <c r="W81" s="117">
        <f t="shared" ref="W81" si="30">W82+W85+W87+W100</f>
        <v>0.74283563430896704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0.53325372009327066</v>
      </c>
      <c r="D87" s="122">
        <v>0.51595187237060669</v>
      </c>
      <c r="E87" s="122">
        <v>0.23642588499328118</v>
      </c>
      <c r="F87" s="122">
        <v>0.27039471717974106</v>
      </c>
      <c r="G87" s="122">
        <v>0.50148487938613351</v>
      </c>
      <c r="H87" s="122">
        <v>0.59044702092180956</v>
      </c>
      <c r="I87" s="122">
        <v>0.41875936784596191</v>
      </c>
      <c r="J87" s="122">
        <v>0.23956092213180835</v>
      </c>
      <c r="K87" s="122">
        <v>0.51149633803804762</v>
      </c>
      <c r="L87" s="122">
        <v>0.4650631494935884</v>
      </c>
      <c r="M87" s="122">
        <v>0.26080032843225809</v>
      </c>
      <c r="N87" s="122">
        <v>0.2491554665513625</v>
      </c>
      <c r="O87" s="122">
        <v>0.16771491061251323</v>
      </c>
      <c r="P87" s="122">
        <v>0.15368689716988154</v>
      </c>
      <c r="Q87" s="122">
        <v>0.39790342870762196</v>
      </c>
      <c r="R87" s="122">
        <v>0.28936255163600921</v>
      </c>
      <c r="S87" s="122">
        <v>0.12677497866297316</v>
      </c>
      <c r="T87" s="122">
        <v>0.11919017952312239</v>
      </c>
      <c r="U87" s="122">
        <v>0.1519221869848511</v>
      </c>
      <c r="V87" s="122">
        <v>5.482694008573584E-2</v>
      </c>
      <c r="W87" s="122">
        <v>0.13787456242847282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0.53290006652582478</v>
      </c>
      <c r="D92" s="101">
        <v>0.51467379006339409</v>
      </c>
      <c r="E92" s="101">
        <v>0.23642588499328118</v>
      </c>
      <c r="F92" s="101">
        <v>0.27039471717974106</v>
      </c>
      <c r="G92" s="101">
        <v>0.50031340971165139</v>
      </c>
      <c r="H92" s="101">
        <v>0.59044702092180956</v>
      </c>
      <c r="I92" s="101">
        <v>0.41808709336457894</v>
      </c>
      <c r="J92" s="101">
        <v>0.23930947479174192</v>
      </c>
      <c r="K92" s="101">
        <v>0.51015651960679576</v>
      </c>
      <c r="L92" s="101">
        <v>0.46423261892695278</v>
      </c>
      <c r="M92" s="101">
        <v>0.25976627428983862</v>
      </c>
      <c r="N92" s="101">
        <v>0.24871256435157746</v>
      </c>
      <c r="O92" s="101">
        <v>0.16771491061251323</v>
      </c>
      <c r="P92" s="101">
        <v>0.15368689716988154</v>
      </c>
      <c r="Q92" s="101">
        <v>0.39665759385841171</v>
      </c>
      <c r="R92" s="101">
        <v>0.28883873216442696</v>
      </c>
      <c r="S92" s="101">
        <v>0.12640222697522038</v>
      </c>
      <c r="T92" s="101">
        <v>0.11883976343410309</v>
      </c>
      <c r="U92" s="101">
        <v>0.1514067759276399</v>
      </c>
      <c r="V92" s="101">
        <v>5.482694008573584E-2</v>
      </c>
      <c r="W92" s="101">
        <v>0.13770907243765992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3.5365356744583766E-4</v>
      </c>
      <c r="D93" s="104">
        <v>1.2780823072126393E-3</v>
      </c>
      <c r="E93" s="104">
        <v>0</v>
      </c>
      <c r="F93" s="104">
        <v>0</v>
      </c>
      <c r="G93" s="104">
        <v>1.1714696744821727E-3</v>
      </c>
      <c r="H93" s="104">
        <v>0</v>
      </c>
      <c r="I93" s="104">
        <v>6.7227448138295785E-4</v>
      </c>
      <c r="J93" s="104">
        <v>2.5144734006644182E-4</v>
      </c>
      <c r="K93" s="104">
        <v>1.3398184312518274E-3</v>
      </c>
      <c r="L93" s="104">
        <v>8.3053056663563263E-4</v>
      </c>
      <c r="M93" s="104">
        <v>1.034054142419475E-3</v>
      </c>
      <c r="N93" s="104">
        <v>4.4290219978504491E-4</v>
      </c>
      <c r="O93" s="104">
        <v>0</v>
      </c>
      <c r="P93" s="104">
        <v>0</v>
      </c>
      <c r="Q93" s="104">
        <v>1.2458348492102543E-3</v>
      </c>
      <c r="R93" s="104">
        <v>5.2381947158224875E-4</v>
      </c>
      <c r="S93" s="104">
        <v>3.7275168775277909E-4</v>
      </c>
      <c r="T93" s="104">
        <v>3.5041608901930174E-4</v>
      </c>
      <c r="U93" s="104">
        <v>5.1541105721120107E-4</v>
      </c>
      <c r="V93" s="104">
        <v>0</v>
      </c>
      <c r="W93" s="104">
        <v>1.6548999081290359E-4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3.5365356744583766E-4</v>
      </c>
      <c r="D94" s="98">
        <v>1.2780823072126393E-3</v>
      </c>
      <c r="E94" s="98">
        <v>0</v>
      </c>
      <c r="F94" s="98">
        <v>0</v>
      </c>
      <c r="G94" s="98">
        <v>1.1714696744821727E-3</v>
      </c>
      <c r="H94" s="98">
        <v>0</v>
      </c>
      <c r="I94" s="98">
        <v>6.7227448138295785E-4</v>
      </c>
      <c r="J94" s="98">
        <v>2.5144734006644182E-4</v>
      </c>
      <c r="K94" s="98">
        <v>1.3398184312518274E-3</v>
      </c>
      <c r="L94" s="98">
        <v>8.3053056663563263E-4</v>
      </c>
      <c r="M94" s="98">
        <v>1.034054142419475E-3</v>
      </c>
      <c r="N94" s="98">
        <v>4.4290219978504491E-4</v>
      </c>
      <c r="O94" s="98">
        <v>0</v>
      </c>
      <c r="P94" s="98">
        <v>0</v>
      </c>
      <c r="Q94" s="98">
        <v>1.2458348492102543E-3</v>
      </c>
      <c r="R94" s="98">
        <v>5.2381947158224875E-4</v>
      </c>
      <c r="S94" s="98">
        <v>3.7275168775277909E-4</v>
      </c>
      <c r="T94" s="98">
        <v>3.5041608901930174E-4</v>
      </c>
      <c r="U94" s="98">
        <v>5.1541105721120107E-4</v>
      </c>
      <c r="V94" s="98">
        <v>0</v>
      </c>
      <c r="W94" s="98">
        <v>1.6548999081290359E-4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0.72954296601362811</v>
      </c>
      <c r="D100" s="122">
        <v>0.79443310307058612</v>
      </c>
      <c r="E100" s="122">
        <v>0.41762764506296551</v>
      </c>
      <c r="F100" s="122">
        <v>0.52795279520328076</v>
      </c>
      <c r="G100" s="122">
        <v>1.5081470817037768</v>
      </c>
      <c r="H100" s="122">
        <v>1.7137636820644586</v>
      </c>
      <c r="I100" s="122">
        <v>1.5143962210761126</v>
      </c>
      <c r="J100" s="122">
        <v>0.76037925892237157</v>
      </c>
      <c r="K100" s="122">
        <v>1.8610624440453265</v>
      </c>
      <c r="L100" s="122">
        <v>1.4081424799284867</v>
      </c>
      <c r="M100" s="122">
        <v>0.82544086917903714</v>
      </c>
      <c r="N100" s="122">
        <v>0.87367449507293538</v>
      </c>
      <c r="O100" s="122">
        <v>0.65992238760553379</v>
      </c>
      <c r="P100" s="122">
        <v>0.43456210567464004</v>
      </c>
      <c r="Q100" s="122">
        <v>0.58651805160188342</v>
      </c>
      <c r="R100" s="122">
        <v>0.52000394740734079</v>
      </c>
      <c r="S100" s="122">
        <v>0.32035630323686937</v>
      </c>
      <c r="T100" s="122">
        <v>0.32897815507755362</v>
      </c>
      <c r="U100" s="122">
        <v>0.51291631581555974</v>
      </c>
      <c r="V100" s="122">
        <v>0.57573008574837237</v>
      </c>
      <c r="W100" s="122">
        <v>0.60496107188049419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0.72954296601362811</v>
      </c>
      <c r="D102" s="98">
        <v>0.79443310307058612</v>
      </c>
      <c r="E102" s="98">
        <v>0.41762764506296551</v>
      </c>
      <c r="F102" s="98">
        <v>0.52795279520328076</v>
      </c>
      <c r="G102" s="98">
        <v>1.5081470817037768</v>
      </c>
      <c r="H102" s="98">
        <v>1.7137636820644586</v>
      </c>
      <c r="I102" s="98">
        <v>1.5143962210761126</v>
      </c>
      <c r="J102" s="98">
        <v>0.76037925892237157</v>
      </c>
      <c r="K102" s="98">
        <v>1.8610624440453265</v>
      </c>
      <c r="L102" s="98">
        <v>1.4081424799284867</v>
      </c>
      <c r="M102" s="98">
        <v>0.82544086917903714</v>
      </c>
      <c r="N102" s="98">
        <v>0.87367449507293538</v>
      </c>
      <c r="O102" s="98">
        <v>0.65992238760553379</v>
      </c>
      <c r="P102" s="98">
        <v>0.43456210567464004</v>
      </c>
      <c r="Q102" s="98">
        <v>0.58651805160188342</v>
      </c>
      <c r="R102" s="98">
        <v>0.52000394740734079</v>
      </c>
      <c r="S102" s="98">
        <v>0.32035630323686937</v>
      </c>
      <c r="T102" s="98">
        <v>0.32897815507755362</v>
      </c>
      <c r="U102" s="98">
        <v>0.51291631581555974</v>
      </c>
      <c r="V102" s="98">
        <v>0.57573008574837237</v>
      </c>
      <c r="W102" s="98">
        <v>0.60496107188049419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0.23640320307577903</v>
      </c>
      <c r="D124" s="117">
        <f t="shared" si="42"/>
        <v>0.19974806501165024</v>
      </c>
      <c r="E124" s="117">
        <f t="shared" si="42"/>
        <v>0.14419425906503244</v>
      </c>
      <c r="F124" s="117">
        <f t="shared" si="42"/>
        <v>0.2046497432952924</v>
      </c>
      <c r="G124" s="117">
        <f t="shared" si="42"/>
        <v>0.24909643702219902</v>
      </c>
      <c r="H124" s="117">
        <f t="shared" si="42"/>
        <v>0.28544216869122863</v>
      </c>
      <c r="I124" s="117">
        <f t="shared" si="42"/>
        <v>0.20802029501982691</v>
      </c>
      <c r="J124" s="117">
        <f t="shared" si="42"/>
        <v>0.27679882458621113</v>
      </c>
      <c r="K124" s="117">
        <f t="shared" si="42"/>
        <v>0.41153761298125491</v>
      </c>
      <c r="L124" s="117">
        <f t="shared" si="42"/>
        <v>0.28031215953514099</v>
      </c>
      <c r="M124" s="117">
        <f t="shared" si="42"/>
        <v>0.11856803693859008</v>
      </c>
      <c r="N124" s="117">
        <f t="shared" si="42"/>
        <v>0.10908881613727897</v>
      </c>
      <c r="O124" s="117">
        <f t="shared" si="42"/>
        <v>0.10333418849823235</v>
      </c>
      <c r="P124" s="117">
        <f t="shared" si="42"/>
        <v>6.9016776872840815E-2</v>
      </c>
      <c r="Q124" s="117">
        <f t="shared" si="42"/>
        <v>0.15217501171984352</v>
      </c>
      <c r="R124" s="117">
        <f t="shared" ref="R124:V124" si="43">R125+R128+R130+R139</f>
        <v>0.19971166096079032</v>
      </c>
      <c r="S124" s="117">
        <f t="shared" si="43"/>
        <v>0.15631942628472562</v>
      </c>
      <c r="T124" s="117">
        <f t="shared" si="43"/>
        <v>0.12107434814398374</v>
      </c>
      <c r="U124" s="117">
        <f t="shared" si="43"/>
        <v>0.11814454150429896</v>
      </c>
      <c r="V124" s="117">
        <f t="shared" si="43"/>
        <v>0.13017623359427682</v>
      </c>
      <c r="W124" s="117">
        <f t="shared" ref="W124" si="44">W125+W128+W130+W139</f>
        <v>0.1097099821673951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0.23640320307577903</v>
      </c>
      <c r="D139" s="122">
        <v>0.19974806501165024</v>
      </c>
      <c r="E139" s="122">
        <v>0.14419425906503244</v>
      </c>
      <c r="F139" s="122">
        <v>0.2046497432952924</v>
      </c>
      <c r="G139" s="122">
        <v>0.24909643702219902</v>
      </c>
      <c r="H139" s="122">
        <v>0.28544216869122863</v>
      </c>
      <c r="I139" s="122">
        <v>0.20802029501982691</v>
      </c>
      <c r="J139" s="122">
        <v>0.27679882458621113</v>
      </c>
      <c r="K139" s="122">
        <v>0.41153761298125491</v>
      </c>
      <c r="L139" s="122">
        <v>0.28031215953514099</v>
      </c>
      <c r="M139" s="122">
        <v>0.11856803693859008</v>
      </c>
      <c r="N139" s="122">
        <v>0.10908881613727897</v>
      </c>
      <c r="O139" s="122">
        <v>0.10333418849823235</v>
      </c>
      <c r="P139" s="122">
        <v>6.9016776872840815E-2</v>
      </c>
      <c r="Q139" s="122">
        <v>0.15217501171984352</v>
      </c>
      <c r="R139" s="122">
        <v>0.19971166096079032</v>
      </c>
      <c r="S139" s="122">
        <v>0.15631942628472562</v>
      </c>
      <c r="T139" s="122">
        <v>0.12107434814398374</v>
      </c>
      <c r="U139" s="122">
        <v>0.11814454150429896</v>
      </c>
      <c r="V139" s="122">
        <v>0.13017623359427682</v>
      </c>
      <c r="W139" s="122">
        <v>0.1097099821673951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0.23640320307577903</v>
      </c>
      <c r="D140" s="98">
        <v>0.19974806501165024</v>
      </c>
      <c r="E140" s="98">
        <v>0.14419425906503244</v>
      </c>
      <c r="F140" s="98">
        <v>0.2046497432952924</v>
      </c>
      <c r="G140" s="98">
        <v>0.24909643702219902</v>
      </c>
      <c r="H140" s="98">
        <v>0.28544216869122863</v>
      </c>
      <c r="I140" s="98">
        <v>0.20802029501982691</v>
      </c>
      <c r="J140" s="98">
        <v>0.27679882458621113</v>
      </c>
      <c r="K140" s="98">
        <v>0.41153761298125491</v>
      </c>
      <c r="L140" s="98">
        <v>0.28031215953514099</v>
      </c>
      <c r="M140" s="98">
        <v>0.11856803693859008</v>
      </c>
      <c r="N140" s="98">
        <v>0.10908881613727897</v>
      </c>
      <c r="O140" s="98">
        <v>0.10333418849823235</v>
      </c>
      <c r="P140" s="98">
        <v>6.9016776872840815E-2</v>
      </c>
      <c r="Q140" s="98">
        <v>0.15217501171984352</v>
      </c>
      <c r="R140" s="98">
        <v>0.19971166096079032</v>
      </c>
      <c r="S140" s="98">
        <v>0.15631942628472562</v>
      </c>
      <c r="T140" s="98">
        <v>0.12107434814398374</v>
      </c>
      <c r="U140" s="98">
        <v>0.11814454150429896</v>
      </c>
      <c r="V140" s="98">
        <v>0.13017623359427682</v>
      </c>
      <c r="W140" s="98">
        <v>0.1097099821673951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2.0307905674951547E-2</v>
      </c>
      <c r="D143" s="117">
        <f t="shared" si="49"/>
        <v>4.4698258440253671E-2</v>
      </c>
      <c r="E143" s="117">
        <f t="shared" si="49"/>
        <v>4.3001565317042814E-2</v>
      </c>
      <c r="F143" s="117">
        <f t="shared" si="49"/>
        <v>6.0823068061535562E-2</v>
      </c>
      <c r="G143" s="117">
        <f t="shared" si="49"/>
        <v>0.10287836562741254</v>
      </c>
      <c r="H143" s="117">
        <f t="shared" si="49"/>
        <v>0.12798970960321596</v>
      </c>
      <c r="I143" s="117">
        <f t="shared" si="49"/>
        <v>0.13150975338083992</v>
      </c>
      <c r="J143" s="117">
        <f t="shared" si="49"/>
        <v>0.17093110367263625</v>
      </c>
      <c r="K143" s="117">
        <f t="shared" si="49"/>
        <v>0.2599503542801383</v>
      </c>
      <c r="L143" s="117">
        <f t="shared" si="49"/>
        <v>0.26278130295830615</v>
      </c>
      <c r="M143" s="117">
        <f t="shared" si="49"/>
        <v>0.2351152582064221</v>
      </c>
      <c r="N143" s="117">
        <f t="shared" si="49"/>
        <v>0.25024454799768681</v>
      </c>
      <c r="O143" s="117">
        <f t="shared" si="49"/>
        <v>0.22537446720545304</v>
      </c>
      <c r="P143" s="117">
        <f t="shared" si="49"/>
        <v>0.40426804538302175</v>
      </c>
      <c r="Q143" s="117">
        <f t="shared" si="49"/>
        <v>0.47368110330678015</v>
      </c>
      <c r="R143" s="117">
        <f t="shared" ref="R143:V143" si="50">R144+R146+R148+R157</f>
        <v>0.43003440365427448</v>
      </c>
      <c r="S143" s="117">
        <f t="shared" si="50"/>
        <v>0.27462265058355501</v>
      </c>
      <c r="T143" s="117">
        <f t="shared" si="50"/>
        <v>0.25387156000116418</v>
      </c>
      <c r="U143" s="117">
        <f t="shared" si="50"/>
        <v>0.2581301753094829</v>
      </c>
      <c r="V143" s="117">
        <f t="shared" si="50"/>
        <v>0.29525339722249205</v>
      </c>
      <c r="W143" s="117">
        <f t="shared" ref="W143" si="51">W144+W146+W148+W157</f>
        <v>0.2646498772176813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9.5826185788859593E-3</v>
      </c>
      <c r="D148" s="122">
        <v>2.0477737005174832E-2</v>
      </c>
      <c r="E148" s="122">
        <v>1.9117996091100906E-2</v>
      </c>
      <c r="F148" s="122">
        <v>2.315880679548708E-2</v>
      </c>
      <c r="G148" s="122">
        <v>3.4268041761072003E-2</v>
      </c>
      <c r="H148" s="122">
        <v>3.8247580302627336E-2</v>
      </c>
      <c r="I148" s="122">
        <v>4.5081769299282509E-2</v>
      </c>
      <c r="J148" s="122">
        <v>7.0906511049404999E-2</v>
      </c>
      <c r="K148" s="122">
        <v>7.7652199560544435E-2</v>
      </c>
      <c r="L148" s="122">
        <v>8.7776059467673237E-2</v>
      </c>
      <c r="M148" s="122">
        <v>8.9982797691426544E-2</v>
      </c>
      <c r="N148" s="122">
        <v>7.6409350559489692E-2</v>
      </c>
      <c r="O148" s="122">
        <v>6.0715783663877192E-2</v>
      </c>
      <c r="P148" s="122">
        <v>0.11488475976560453</v>
      </c>
      <c r="Q148" s="122">
        <v>0.20814957160270167</v>
      </c>
      <c r="R148" s="122">
        <v>0.17019626232218796</v>
      </c>
      <c r="S148" s="122">
        <v>9.0060638877639446E-2</v>
      </c>
      <c r="T148" s="122">
        <v>7.7615873560994864E-2</v>
      </c>
      <c r="U148" s="122">
        <v>6.8078497208100483E-2</v>
      </c>
      <c r="V148" s="122">
        <v>3.2117556618271294E-2</v>
      </c>
      <c r="W148" s="122">
        <v>7.6158790834337603E-2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9.5826185788859593E-3</v>
      </c>
      <c r="D149" s="98">
        <v>2.0477737005174832E-2</v>
      </c>
      <c r="E149" s="98">
        <v>1.9117996091100906E-2</v>
      </c>
      <c r="F149" s="98">
        <v>2.315880679548708E-2</v>
      </c>
      <c r="G149" s="98">
        <v>3.4268041761072003E-2</v>
      </c>
      <c r="H149" s="98">
        <v>3.8247580302627336E-2</v>
      </c>
      <c r="I149" s="98">
        <v>4.5081769299282509E-2</v>
      </c>
      <c r="J149" s="98">
        <v>7.0906511049404999E-2</v>
      </c>
      <c r="K149" s="98">
        <v>7.742889648866913E-2</v>
      </c>
      <c r="L149" s="98">
        <v>8.7568426826014331E-2</v>
      </c>
      <c r="M149" s="98">
        <v>8.9724284155821676E-2</v>
      </c>
      <c r="N149" s="98">
        <v>7.6187899459597169E-2</v>
      </c>
      <c r="O149" s="98">
        <v>6.0715783663877192E-2</v>
      </c>
      <c r="P149" s="98">
        <v>0.11488475976560453</v>
      </c>
      <c r="Q149" s="98">
        <v>0.20752665417809654</v>
      </c>
      <c r="R149" s="98">
        <v>0.16984704934113312</v>
      </c>
      <c r="S149" s="98">
        <v>8.968788718988667E-2</v>
      </c>
      <c r="T149" s="98">
        <v>7.7440665516485208E-2</v>
      </c>
      <c r="U149" s="98">
        <v>6.790669352236342E-2</v>
      </c>
      <c r="V149" s="98">
        <v>3.2117556618271294E-2</v>
      </c>
      <c r="W149" s="98">
        <v>7.5993300843524694E-2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2.2330307187530464E-4</v>
      </c>
      <c r="L150" s="98">
        <v>2.0763264165890816E-4</v>
      </c>
      <c r="M150" s="98">
        <v>2.5851353560486876E-4</v>
      </c>
      <c r="N150" s="98">
        <v>2.2145109989252245E-4</v>
      </c>
      <c r="O150" s="98">
        <v>0</v>
      </c>
      <c r="P150" s="98">
        <v>0</v>
      </c>
      <c r="Q150" s="98">
        <v>6.2291742460512717E-4</v>
      </c>
      <c r="R150" s="98">
        <v>3.4921298105483248E-4</v>
      </c>
      <c r="S150" s="98">
        <v>3.7275168775277909E-4</v>
      </c>
      <c r="T150" s="98">
        <v>1.7520804450965087E-4</v>
      </c>
      <c r="U150" s="98">
        <v>1.7180368573706701E-4</v>
      </c>
      <c r="V150" s="98">
        <v>0</v>
      </c>
      <c r="W150" s="98">
        <v>1.6548999081290359E-4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2.2330307187530464E-4</v>
      </c>
      <c r="L151" s="101">
        <v>2.0763264165890816E-4</v>
      </c>
      <c r="M151" s="101">
        <v>2.5851353560486876E-4</v>
      </c>
      <c r="N151" s="101">
        <v>2.2145109989252245E-4</v>
      </c>
      <c r="O151" s="101">
        <v>0</v>
      </c>
      <c r="P151" s="101">
        <v>0</v>
      </c>
      <c r="Q151" s="101">
        <v>6.2291742460512717E-4</v>
      </c>
      <c r="R151" s="101">
        <v>3.4921298105483248E-4</v>
      </c>
      <c r="S151" s="101">
        <v>3.7275168775277909E-4</v>
      </c>
      <c r="T151" s="101">
        <v>1.7520804450965087E-4</v>
      </c>
      <c r="U151" s="101">
        <v>1.7180368573706701E-4</v>
      </c>
      <c r="V151" s="101">
        <v>0</v>
      </c>
      <c r="W151" s="101">
        <v>1.6548999081290359E-4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1.072528709606559E-2</v>
      </c>
      <c r="D157" s="122">
        <v>2.4220521435078843E-2</v>
      </c>
      <c r="E157" s="122">
        <v>2.3883569225941911E-2</v>
      </c>
      <c r="F157" s="122">
        <v>3.7664261266048486E-2</v>
      </c>
      <c r="G157" s="122">
        <v>6.8610323866340528E-2</v>
      </c>
      <c r="H157" s="122">
        <v>8.9742129300588613E-2</v>
      </c>
      <c r="I157" s="122">
        <v>8.6427984081557413E-2</v>
      </c>
      <c r="J157" s="122">
        <v>0.10002459262323125</v>
      </c>
      <c r="K157" s="122">
        <v>0.18229815471959387</v>
      </c>
      <c r="L157" s="122">
        <v>0.1750052434906329</v>
      </c>
      <c r="M157" s="122">
        <v>0.14513246051499554</v>
      </c>
      <c r="N157" s="122">
        <v>0.17383519743819711</v>
      </c>
      <c r="O157" s="122">
        <v>0.16465868354157584</v>
      </c>
      <c r="P157" s="122">
        <v>0.28938328561741722</v>
      </c>
      <c r="Q157" s="122">
        <v>0.26553153170407851</v>
      </c>
      <c r="R157" s="122">
        <v>0.25983814133208649</v>
      </c>
      <c r="S157" s="122">
        <v>0.18456201170591555</v>
      </c>
      <c r="T157" s="122">
        <v>0.17625568644016931</v>
      </c>
      <c r="U157" s="122">
        <v>0.19005167810138243</v>
      </c>
      <c r="V157" s="122">
        <v>0.26313584060422074</v>
      </c>
      <c r="W157" s="122">
        <v>0.18849108638334366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1.072528709606559E-2</v>
      </c>
      <c r="D158" s="98">
        <v>2.4220521435078843E-2</v>
      </c>
      <c r="E158" s="98">
        <v>2.3883569225941911E-2</v>
      </c>
      <c r="F158" s="98">
        <v>3.7664261266048486E-2</v>
      </c>
      <c r="G158" s="98">
        <v>6.8610323866340528E-2</v>
      </c>
      <c r="H158" s="98">
        <v>8.9742129300588613E-2</v>
      </c>
      <c r="I158" s="98">
        <v>8.6427984081557413E-2</v>
      </c>
      <c r="J158" s="98">
        <v>0.10002459262323125</v>
      </c>
      <c r="K158" s="98">
        <v>0.18229815471959387</v>
      </c>
      <c r="L158" s="98">
        <v>0.1750052434906329</v>
      </c>
      <c r="M158" s="98">
        <v>0.14513246051499554</v>
      </c>
      <c r="N158" s="98">
        <v>0.17383519743819711</v>
      </c>
      <c r="O158" s="98">
        <v>0.16465868354157584</v>
      </c>
      <c r="P158" s="98">
        <v>0.28938328561741722</v>
      </c>
      <c r="Q158" s="98">
        <v>0.26553153170407851</v>
      </c>
      <c r="R158" s="98">
        <v>0.25983814133208649</v>
      </c>
      <c r="S158" s="98">
        <v>0.18456201170591555</v>
      </c>
      <c r="T158" s="98">
        <v>0.17625568644016931</v>
      </c>
      <c r="U158" s="98">
        <v>0.19005167810138243</v>
      </c>
      <c r="V158" s="98">
        <v>0.26313584060422074</v>
      </c>
      <c r="W158" s="98">
        <v>0.18849108638334366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7.4153396590496717E-2</v>
      </c>
      <c r="D161" s="117">
        <f t="shared" si="54"/>
        <v>0.15097720930279734</v>
      </c>
      <c r="E161" s="117">
        <f t="shared" si="54"/>
        <v>7.9468634042056702E-2</v>
      </c>
      <c r="F161" s="117">
        <f t="shared" si="54"/>
        <v>4.3896018939283021E-2</v>
      </c>
      <c r="G161" s="117">
        <f t="shared" si="54"/>
        <v>2.2899489456019544E-2</v>
      </c>
      <c r="H161" s="117">
        <f t="shared" si="54"/>
        <v>5.2412320745213917E-2</v>
      </c>
      <c r="I161" s="117">
        <f t="shared" si="54"/>
        <v>4.8660906497847961E-2</v>
      </c>
      <c r="J161" s="117">
        <f t="shared" si="54"/>
        <v>0.10847550809994225</v>
      </c>
      <c r="K161" s="117">
        <f t="shared" si="54"/>
        <v>0.11371008380367903</v>
      </c>
      <c r="L161" s="117">
        <f t="shared" si="54"/>
        <v>5.182098963067687E-2</v>
      </c>
      <c r="M161" s="117">
        <f t="shared" si="54"/>
        <v>1.7040828945703218E-2</v>
      </c>
      <c r="N161" s="117">
        <f t="shared" si="54"/>
        <v>3.7521479422470451E-2</v>
      </c>
      <c r="O161" s="117">
        <f t="shared" si="54"/>
        <v>3.6994129381849164E-2</v>
      </c>
      <c r="P161" s="117">
        <f t="shared" si="54"/>
        <v>5.8473027875539318E-2</v>
      </c>
      <c r="Q161" s="117">
        <f t="shared" si="54"/>
        <v>4.9735507969430798E-2</v>
      </c>
      <c r="R161" s="117">
        <f t="shared" ref="R161:V161" si="55">R162+R164+R166+R175</f>
        <v>6.5979561687565511E-2</v>
      </c>
      <c r="S161" s="117">
        <f t="shared" si="55"/>
        <v>8.5947356511709039E-2</v>
      </c>
      <c r="T161" s="117">
        <f t="shared" si="55"/>
        <v>7.4502047019703477E-2</v>
      </c>
      <c r="U161" s="117">
        <f t="shared" si="55"/>
        <v>0.16476421057182977</v>
      </c>
      <c r="V161" s="117">
        <f t="shared" si="55"/>
        <v>0.15496797026524806</v>
      </c>
      <c r="W161" s="117">
        <f t="shared" ref="W161" si="56">W162+W164+W166+W175</f>
        <v>4.2780581627272121E-2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3.4603900423754858E-2</v>
      </c>
      <c r="D166" s="122">
        <v>6.9197331045531135E-2</v>
      </c>
      <c r="E166" s="122">
        <v>3.5049659500351667E-2</v>
      </c>
      <c r="F166" s="122">
        <v>1.6899669823733816E-2</v>
      </c>
      <c r="G166" s="122">
        <v>7.5389691874358416E-3</v>
      </c>
      <c r="H166" s="122">
        <v>1.5538079497942357E-2</v>
      </c>
      <c r="I166" s="122">
        <v>1.6674079055899012E-2</v>
      </c>
      <c r="J166" s="122">
        <v>4.4998362781353177E-2</v>
      </c>
      <c r="K166" s="122">
        <v>3.4343462152232267E-2</v>
      </c>
      <c r="L166" s="122">
        <v>1.7393728616126137E-2</v>
      </c>
      <c r="M166" s="122">
        <v>6.5122464306644774E-3</v>
      </c>
      <c r="N166" s="122">
        <v>1.1333737109692136E-2</v>
      </c>
      <c r="O166" s="122">
        <v>9.9534071580126577E-3</v>
      </c>
      <c r="P166" s="122">
        <v>1.6738176919492049E-2</v>
      </c>
      <c r="Q166" s="122">
        <v>2.1844910966115422E-2</v>
      </c>
      <c r="R166" s="122">
        <v>2.6168295392674581E-2</v>
      </c>
      <c r="S166" s="122">
        <v>2.7984375967057638E-2</v>
      </c>
      <c r="T166" s="122">
        <v>2.2891265907388714E-2</v>
      </c>
      <c r="U166" s="122">
        <v>4.3430882522205609E-2</v>
      </c>
      <c r="V166" s="122">
        <v>1.686982771868795E-2</v>
      </c>
      <c r="W166" s="122">
        <v>1.2435267410758587E-2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3.4603900423754858E-2</v>
      </c>
      <c r="D167" s="98">
        <v>6.8941714584088612E-2</v>
      </c>
      <c r="E167" s="98">
        <v>3.5049659500351667E-2</v>
      </c>
      <c r="F167" s="98">
        <v>1.6899669823733816E-2</v>
      </c>
      <c r="G167" s="98">
        <v>7.5389691874358416E-3</v>
      </c>
      <c r="H167" s="98">
        <v>1.5538079497942357E-2</v>
      </c>
      <c r="I167" s="98">
        <v>1.6674079055899012E-2</v>
      </c>
      <c r="J167" s="98">
        <v>4.4998362781353177E-2</v>
      </c>
      <c r="K167" s="98">
        <v>3.4343462152232267E-2</v>
      </c>
      <c r="L167" s="98">
        <v>1.7393728616126137E-2</v>
      </c>
      <c r="M167" s="98">
        <v>6.5122464306644774E-3</v>
      </c>
      <c r="N167" s="98">
        <v>1.1333737109692136E-2</v>
      </c>
      <c r="O167" s="98">
        <v>9.9534071580126577E-3</v>
      </c>
      <c r="P167" s="98">
        <v>1.6738176919492049E-2</v>
      </c>
      <c r="Q167" s="98">
        <v>2.1844910966115422E-2</v>
      </c>
      <c r="R167" s="98">
        <v>2.6168295392674581E-2</v>
      </c>
      <c r="S167" s="98">
        <v>2.779800012318125E-2</v>
      </c>
      <c r="T167" s="98">
        <v>2.2891265907388714E-2</v>
      </c>
      <c r="U167" s="98">
        <v>4.325907883646854E-2</v>
      </c>
      <c r="V167" s="98">
        <v>1.686982771868795E-2</v>
      </c>
      <c r="W167" s="98">
        <v>1.2435267410758587E-2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2.5561646144252787E-4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1.8637584387638955E-4</v>
      </c>
      <c r="T168" s="98">
        <v>0</v>
      </c>
      <c r="U168" s="98">
        <v>1.7180368573706701E-4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2.5561646144252787E-4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1.8637584387638955E-4</v>
      </c>
      <c r="T169" s="101">
        <v>0</v>
      </c>
      <c r="U169" s="101">
        <v>1.7180368573706701E-4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3.9549496166741853E-2</v>
      </c>
      <c r="D175" s="122">
        <v>8.1779878257266209E-2</v>
      </c>
      <c r="E175" s="122">
        <v>4.4418974541705035E-2</v>
      </c>
      <c r="F175" s="122">
        <v>2.6996349115549201E-2</v>
      </c>
      <c r="G175" s="122">
        <v>1.5360520268583701E-2</v>
      </c>
      <c r="H175" s="122">
        <v>3.6874241247271559E-2</v>
      </c>
      <c r="I175" s="122">
        <v>3.1986827441948945E-2</v>
      </c>
      <c r="J175" s="122">
        <v>6.347714531858907E-2</v>
      </c>
      <c r="K175" s="122">
        <v>7.936662165144677E-2</v>
      </c>
      <c r="L175" s="122">
        <v>3.4427261014550736E-2</v>
      </c>
      <c r="M175" s="122">
        <v>1.0528582515038739E-2</v>
      </c>
      <c r="N175" s="122">
        <v>2.6187742312778314E-2</v>
      </c>
      <c r="O175" s="122">
        <v>2.7040722223836508E-2</v>
      </c>
      <c r="P175" s="122">
        <v>4.1734850956047266E-2</v>
      </c>
      <c r="Q175" s="122">
        <v>2.7890597003315375E-2</v>
      </c>
      <c r="R175" s="122">
        <v>3.9811266294890929E-2</v>
      </c>
      <c r="S175" s="122">
        <v>5.7962980544651405E-2</v>
      </c>
      <c r="T175" s="122">
        <v>5.161078111231477E-2</v>
      </c>
      <c r="U175" s="122">
        <v>0.12133332804962416</v>
      </c>
      <c r="V175" s="122">
        <v>0.13809814254656011</v>
      </c>
      <c r="W175" s="122">
        <v>3.0345314216513534E-2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3.9549496166741853E-2</v>
      </c>
      <c r="D176" s="98">
        <v>8.1779878257266209E-2</v>
      </c>
      <c r="E176" s="98">
        <v>4.4418974541705035E-2</v>
      </c>
      <c r="F176" s="98">
        <v>2.6996349115549201E-2</v>
      </c>
      <c r="G176" s="98">
        <v>1.5360520268583701E-2</v>
      </c>
      <c r="H176" s="98">
        <v>3.6874241247271559E-2</v>
      </c>
      <c r="I176" s="98">
        <v>3.1986827441948945E-2</v>
      </c>
      <c r="J176" s="98">
        <v>6.347714531858907E-2</v>
      </c>
      <c r="K176" s="98">
        <v>7.936662165144677E-2</v>
      </c>
      <c r="L176" s="98">
        <v>3.4427261014550736E-2</v>
      </c>
      <c r="M176" s="98">
        <v>1.0528582515038739E-2</v>
      </c>
      <c r="N176" s="98">
        <v>2.6187742312778314E-2</v>
      </c>
      <c r="O176" s="98">
        <v>2.7040722223836508E-2</v>
      </c>
      <c r="P176" s="98">
        <v>4.1734850956047266E-2</v>
      </c>
      <c r="Q176" s="98">
        <v>2.7890597003315375E-2</v>
      </c>
      <c r="R176" s="98">
        <v>3.9811266294890929E-2</v>
      </c>
      <c r="S176" s="98">
        <v>5.7962980544651405E-2</v>
      </c>
      <c r="T176" s="98">
        <v>5.161078111231477E-2</v>
      </c>
      <c r="U176" s="98">
        <v>0.12133332804962416</v>
      </c>
      <c r="V176" s="98">
        <v>0.13809814254656011</v>
      </c>
      <c r="W176" s="98">
        <v>3.0345314216513534E-2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17002.488125875701</v>
      </c>
      <c r="D24" s="117">
        <f t="shared" si="7"/>
        <v>19417.551134978206</v>
      </c>
      <c r="E24" s="117">
        <f t="shared" si="7"/>
        <v>24417.689814607842</v>
      </c>
      <c r="F24" s="117">
        <f t="shared" si="7"/>
        <v>20439.776594680567</v>
      </c>
      <c r="G24" s="117">
        <f t="shared" si="7"/>
        <v>0</v>
      </c>
      <c r="H24" s="117">
        <f t="shared" si="7"/>
        <v>0</v>
      </c>
      <c r="I24" s="117">
        <f t="shared" si="7"/>
        <v>16692.273727887146</v>
      </c>
      <c r="J24" s="117">
        <f t="shared" si="7"/>
        <v>21455.30223562177</v>
      </c>
      <c r="K24" s="117">
        <f t="shared" si="7"/>
        <v>15051.30177485503</v>
      </c>
      <c r="L24" s="117">
        <f t="shared" si="7"/>
        <v>14864.082810292568</v>
      </c>
      <c r="M24" s="117">
        <f t="shared" si="7"/>
        <v>16637.374799186906</v>
      </c>
      <c r="N24" s="117">
        <f t="shared" si="7"/>
        <v>14695.470928549454</v>
      </c>
      <c r="O24" s="117">
        <f t="shared" si="7"/>
        <v>11042.626299871141</v>
      </c>
      <c r="P24" s="117">
        <f t="shared" si="7"/>
        <v>7169.375597651102</v>
      </c>
      <c r="Q24" s="117">
        <f t="shared" si="7"/>
        <v>11842.486139560036</v>
      </c>
      <c r="R24" s="117">
        <f t="shared" ref="R24:V24" si="8">R25+R28+R30+R39</f>
        <v>11455.247772763141</v>
      </c>
      <c r="S24" s="117">
        <f t="shared" si="8"/>
        <v>11489.310188481657</v>
      </c>
      <c r="T24" s="117">
        <f t="shared" si="8"/>
        <v>9728.0924946157684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9609.3910388790864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14013.683024015196</v>
      </c>
      <c r="D25" s="122">
        <f t="shared" si="10"/>
        <v>16235.073509363699</v>
      </c>
      <c r="E25" s="122">
        <f t="shared" si="10"/>
        <v>20842.977801299134</v>
      </c>
      <c r="F25" s="122">
        <f t="shared" si="10"/>
        <v>16897.858000021024</v>
      </c>
      <c r="G25" s="122">
        <f t="shared" si="10"/>
        <v>0</v>
      </c>
      <c r="H25" s="122">
        <f t="shared" si="10"/>
        <v>0</v>
      </c>
      <c r="I25" s="122">
        <f t="shared" si="10"/>
        <v>13396.125432689538</v>
      </c>
      <c r="J25" s="122">
        <f t="shared" si="10"/>
        <v>17963.668848159068</v>
      </c>
      <c r="K25" s="122">
        <f t="shared" si="10"/>
        <v>11879.214701509913</v>
      </c>
      <c r="L25" s="122">
        <f t="shared" si="10"/>
        <v>11805.860001028967</v>
      </c>
      <c r="M25" s="122">
        <f t="shared" si="10"/>
        <v>13538.214041482201</v>
      </c>
      <c r="N25" s="122">
        <f t="shared" si="10"/>
        <v>11743.371975187845</v>
      </c>
      <c r="O25" s="122">
        <f t="shared" si="10"/>
        <v>8143.3105923299609</v>
      </c>
      <c r="P25" s="122">
        <f t="shared" si="10"/>
        <v>4405.9237348262923</v>
      </c>
      <c r="Q25" s="122">
        <f t="shared" si="10"/>
        <v>9021.7796263292985</v>
      </c>
      <c r="R25" s="122">
        <f t="shared" ref="R25:V25" si="11">SUM(R26:R27)</f>
        <v>8740.7705031735532</v>
      </c>
      <c r="S25" s="122">
        <f t="shared" si="11"/>
        <v>8753.3443349681911</v>
      </c>
      <c r="T25" s="122">
        <f t="shared" si="11"/>
        <v>7090.0611958524578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7035.450556253897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13830.202147829639</v>
      </c>
      <c r="D26" s="98">
        <v>16022.974434389727</v>
      </c>
      <c r="E26" s="98">
        <v>20569.48144674268</v>
      </c>
      <c r="F26" s="98">
        <v>16676.051707692834</v>
      </c>
      <c r="G26" s="98">
        <v>0</v>
      </c>
      <c r="H26" s="98">
        <v>0</v>
      </c>
      <c r="I26" s="98">
        <v>13228.263033185731</v>
      </c>
      <c r="J26" s="98">
        <v>17735.677694290913</v>
      </c>
      <c r="K26" s="98">
        <v>11727.956835527868</v>
      </c>
      <c r="L26" s="98">
        <v>11655.42957228347</v>
      </c>
      <c r="M26" s="98">
        <v>13364.294544149787</v>
      </c>
      <c r="N26" s="98">
        <v>11590.172597936684</v>
      </c>
      <c r="O26" s="98">
        <v>8034.0570700225344</v>
      </c>
      <c r="P26" s="98">
        <v>4345.1378016012322</v>
      </c>
      <c r="Q26" s="98">
        <v>8893.4652124016811</v>
      </c>
      <c r="R26" s="98">
        <v>8615.2222332663459</v>
      </c>
      <c r="S26" s="98">
        <v>8627.1247430805015</v>
      </c>
      <c r="T26" s="98">
        <v>6987.9964204482894</v>
      </c>
      <c r="U26" s="98">
        <v>0</v>
      </c>
      <c r="V26" s="98">
        <v>0</v>
      </c>
      <c r="W26" s="98">
        <v>6933.6700412552946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183.4808761855567</v>
      </c>
      <c r="D27" s="98">
        <v>212.09907497397228</v>
      </c>
      <c r="E27" s="98">
        <v>273.49635455645324</v>
      </c>
      <c r="F27" s="98">
        <v>221.80629232818939</v>
      </c>
      <c r="G27" s="98">
        <v>0</v>
      </c>
      <c r="H27" s="98">
        <v>0</v>
      </c>
      <c r="I27" s="98">
        <v>167.8623995038067</v>
      </c>
      <c r="J27" s="98">
        <v>227.99115386815546</v>
      </c>
      <c r="K27" s="98">
        <v>151.25786598204397</v>
      </c>
      <c r="L27" s="98">
        <v>150.43042874549585</v>
      </c>
      <c r="M27" s="98">
        <v>173.91949733241378</v>
      </c>
      <c r="N27" s="98">
        <v>153.19937725116171</v>
      </c>
      <c r="O27" s="98">
        <v>109.25352230742655</v>
      </c>
      <c r="P27" s="98">
        <v>60.785933225060063</v>
      </c>
      <c r="Q27" s="98">
        <v>128.31441392761764</v>
      </c>
      <c r="R27" s="98">
        <v>125.54826990720727</v>
      </c>
      <c r="S27" s="98">
        <v>126.21959188768871</v>
      </c>
      <c r="T27" s="98">
        <v>102.06477540416829</v>
      </c>
      <c r="U27" s="98">
        <v>0</v>
      </c>
      <c r="V27" s="98">
        <v>0</v>
      </c>
      <c r="W27" s="98">
        <v>101.78051499860247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38.400484036703396</v>
      </c>
      <c r="D28" s="122">
        <f t="shared" si="13"/>
        <v>44.146435200767741</v>
      </c>
      <c r="E28" s="122">
        <f t="shared" si="13"/>
        <v>80.086805768678317</v>
      </c>
      <c r="F28" s="122">
        <f t="shared" si="13"/>
        <v>44.058850905216353</v>
      </c>
      <c r="G28" s="122">
        <f t="shared" si="13"/>
        <v>0</v>
      </c>
      <c r="H28" s="122">
        <f t="shared" si="13"/>
        <v>0</v>
      </c>
      <c r="I28" s="122">
        <f t="shared" si="13"/>
        <v>103.95974344872626</v>
      </c>
      <c r="J28" s="122">
        <f t="shared" si="13"/>
        <v>98.13501508861404</v>
      </c>
      <c r="K28" s="122">
        <f t="shared" si="13"/>
        <v>53.536619021421259</v>
      </c>
      <c r="L28" s="122">
        <f t="shared" si="13"/>
        <v>74.698201438247409</v>
      </c>
      <c r="M28" s="122">
        <f t="shared" si="13"/>
        <v>102.71015059291786</v>
      </c>
      <c r="N28" s="122">
        <f t="shared" si="13"/>
        <v>108.80039821017746</v>
      </c>
      <c r="O28" s="122">
        <f t="shared" si="13"/>
        <v>83.937687164446302</v>
      </c>
      <c r="P28" s="122">
        <f t="shared" si="13"/>
        <v>13.2158181206851</v>
      </c>
      <c r="Q28" s="122">
        <f t="shared" si="13"/>
        <v>46.738571592679037</v>
      </c>
      <c r="R28" s="122">
        <f t="shared" si="13"/>
        <v>37.940565556154496</v>
      </c>
      <c r="S28" s="122">
        <f t="shared" si="13"/>
        <v>81.105380549819458</v>
      </c>
      <c r="T28" s="122">
        <f t="shared" si="13"/>
        <v>52.178272330423098</v>
      </c>
      <c r="U28" s="122">
        <f t="shared" si="13"/>
        <v>0</v>
      </c>
      <c r="V28" s="122">
        <f t="shared" si="13"/>
        <v>0</v>
      </c>
      <c r="W28" s="122">
        <f t="shared" si="13"/>
        <v>68.6271229705102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38.400484036703396</v>
      </c>
      <c r="D29" s="98">
        <f>IF(RES_hhdet_in_fec!D29=0,0,RES_hhdet_in_fec!D29*1000*11630/RES_hhdet_in_new!D26)</f>
        <v>44.146435200767741</v>
      </c>
      <c r="E29" s="98">
        <f>IF(RES_hhdet_in_fec!E29=0,0,RES_hhdet_in_fec!E29*1000*11630/RES_hhdet_in_new!E26)</f>
        <v>80.086805768678317</v>
      </c>
      <c r="F29" s="98">
        <f>IF(RES_hhdet_in_fec!F29=0,0,RES_hhdet_in_fec!F29*1000*11630/RES_hhdet_in_new!F26)</f>
        <v>44.058850905216353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103.95974344872626</v>
      </c>
      <c r="J29" s="98">
        <f>IF(RES_hhdet_in_fec!J29=0,0,RES_hhdet_in_fec!J29*1000*11630/RES_hhdet_in_new!J26)</f>
        <v>98.13501508861404</v>
      </c>
      <c r="K29" s="98">
        <f>IF(RES_hhdet_in_fec!K29=0,0,RES_hhdet_in_fec!K29*1000*11630/RES_hhdet_in_new!K26)</f>
        <v>53.536619021421259</v>
      </c>
      <c r="L29" s="98">
        <f>IF(RES_hhdet_in_fec!L29=0,0,RES_hhdet_in_fec!L29*1000*11630/RES_hhdet_in_new!L26)</f>
        <v>74.698201438247409</v>
      </c>
      <c r="M29" s="98">
        <f>IF(RES_hhdet_in_fec!M29=0,0,RES_hhdet_in_fec!M29*1000*11630/RES_hhdet_in_new!M26)</f>
        <v>102.71015059291786</v>
      </c>
      <c r="N29" s="98">
        <f>IF(RES_hhdet_in_fec!N29=0,0,RES_hhdet_in_fec!N29*1000*11630/RES_hhdet_in_new!N26)</f>
        <v>108.80039821017746</v>
      </c>
      <c r="O29" s="98">
        <f>IF(RES_hhdet_in_fec!O29=0,0,RES_hhdet_in_fec!O29*1000*11630/RES_hhdet_in_new!O26)</f>
        <v>83.937687164446302</v>
      </c>
      <c r="P29" s="98">
        <f>IF(RES_hhdet_in_fec!P29=0,0,RES_hhdet_in_fec!P29*1000*11630/RES_hhdet_in_new!P26)</f>
        <v>13.2158181206851</v>
      </c>
      <c r="Q29" s="98">
        <f>IF(RES_hhdet_in_fec!Q29=0,0,RES_hhdet_in_fec!Q29*1000*11630/RES_hhdet_in_new!Q26)</f>
        <v>46.738571592679037</v>
      </c>
      <c r="R29" s="98">
        <f>IF(RES_hhdet_in_fec!R29=0,0,RES_hhdet_in_fec!R29*1000*11630/RES_hhdet_in_new!R26)</f>
        <v>37.940565556154496</v>
      </c>
      <c r="S29" s="98">
        <f>IF(RES_hhdet_in_fec!S29=0,0,RES_hhdet_in_fec!S29*1000*11630/RES_hhdet_in_new!S26)</f>
        <v>81.105380549819458</v>
      </c>
      <c r="T29" s="98">
        <f>IF(RES_hhdet_in_fec!T29=0,0,RES_hhdet_in_fec!T29*1000*11630/RES_hhdet_in_new!T26)</f>
        <v>52.178272330423098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68.6271229705102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2100.2053561285493</v>
      </c>
      <c r="D30" s="122">
        <v>2297.8874265888344</v>
      </c>
      <c r="E30" s="122">
        <v>2503.3597629157134</v>
      </c>
      <c r="F30" s="122">
        <v>2592.3329471003217</v>
      </c>
      <c r="G30" s="122">
        <v>0</v>
      </c>
      <c r="H30" s="122">
        <v>0</v>
      </c>
      <c r="I30" s="122">
        <v>2359.8210180709602</v>
      </c>
      <c r="J30" s="122">
        <v>2549.7240686016439</v>
      </c>
      <c r="K30" s="122">
        <v>2400.5858256634733</v>
      </c>
      <c r="L30" s="122">
        <v>2362.6713851715826</v>
      </c>
      <c r="M30" s="122">
        <v>2374.8764998784582</v>
      </c>
      <c r="N30" s="122">
        <v>2248.963847513236</v>
      </c>
      <c r="O30" s="122">
        <v>2219.1371893566034</v>
      </c>
      <c r="P30" s="122">
        <v>2148.8785672628037</v>
      </c>
      <c r="Q30" s="122">
        <v>2169.6030427347714</v>
      </c>
      <c r="R30" s="122">
        <v>2071.4679923627814</v>
      </c>
      <c r="S30" s="122">
        <v>2045.7559892130255</v>
      </c>
      <c r="T30" s="122">
        <v>1998.3432542178462</v>
      </c>
      <c r="U30" s="122">
        <v>0</v>
      </c>
      <c r="V30" s="122">
        <v>0</v>
      </c>
      <c r="W30" s="122">
        <v>1814.7933892518806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2343.5802906629588</v>
      </c>
      <c r="D31" s="98">
        <v>3004.8918537851191</v>
      </c>
      <c r="E31" s="98">
        <v>2805.3642206815903</v>
      </c>
      <c r="F31" s="98">
        <v>2755.386939493425</v>
      </c>
      <c r="G31" s="98">
        <v>0</v>
      </c>
      <c r="H31" s="98">
        <v>0</v>
      </c>
      <c r="I31" s="98">
        <v>2718.6057560830041</v>
      </c>
      <c r="J31" s="98">
        <v>3001.379536340236</v>
      </c>
      <c r="K31" s="98">
        <v>2748.8403970155009</v>
      </c>
      <c r="L31" s="98">
        <v>2640.3580973043659</v>
      </c>
      <c r="M31" s="98">
        <v>3185.3448527051301</v>
      </c>
      <c r="N31" s="98">
        <v>2771.8439058353724</v>
      </c>
      <c r="O31" s="98">
        <v>2190.8362295326319</v>
      </c>
      <c r="P31" s="98">
        <v>1674.6483175146918</v>
      </c>
      <c r="Q31" s="98">
        <v>2530.6659537580081</v>
      </c>
      <c r="R31" s="98">
        <v>2173.5403350206634</v>
      </c>
      <c r="S31" s="98">
        <v>2308.9037170360557</v>
      </c>
      <c r="T31" s="98">
        <v>2144.0755889923598</v>
      </c>
      <c r="U31" s="98">
        <v>0</v>
      </c>
      <c r="V31" s="98">
        <v>0</v>
      </c>
      <c r="W31" s="98">
        <v>2027.493659349029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2263.3516653622969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1125.2705645471376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1138.0811008151591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2182.0141486844086</v>
      </c>
      <c r="D35" s="101">
        <v>2315.8995278149723</v>
      </c>
      <c r="E35" s="101">
        <v>2587.1117442502373</v>
      </c>
      <c r="F35" s="101">
        <v>2680.6373878450177</v>
      </c>
      <c r="G35" s="101">
        <v>0</v>
      </c>
      <c r="H35" s="101">
        <v>0</v>
      </c>
      <c r="I35" s="101">
        <v>2460.1818150049667</v>
      </c>
      <c r="J35" s="101">
        <v>2630.3900364305464</v>
      </c>
      <c r="K35" s="101">
        <v>2607.0210347296588</v>
      </c>
      <c r="L35" s="101">
        <v>2494.6140791843241</v>
      </c>
      <c r="M35" s="101">
        <v>2519.6147061768215</v>
      </c>
      <c r="N35" s="101">
        <v>2409.8894050462477</v>
      </c>
      <c r="O35" s="101">
        <v>2352.9877266995554</v>
      </c>
      <c r="P35" s="101">
        <v>2302.429545519477</v>
      </c>
      <c r="Q35" s="101">
        <v>2243.9824455718954</v>
      </c>
      <c r="R35" s="101">
        <v>2174.2251452122214</v>
      </c>
      <c r="S35" s="101">
        <v>2147.8540665940618</v>
      </c>
      <c r="T35" s="101">
        <v>2094.448691813333</v>
      </c>
      <c r="U35" s="101">
        <v>0</v>
      </c>
      <c r="V35" s="101">
        <v>0</v>
      </c>
      <c r="W35" s="101">
        <v>1884.8146134255187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1712.0176665878669</v>
      </c>
      <c r="D36" s="104">
        <v>1849.4477035956659</v>
      </c>
      <c r="E36" s="104">
        <v>2142.3522355578561</v>
      </c>
      <c r="F36" s="104">
        <v>2242.357602664596</v>
      </c>
      <c r="G36" s="104">
        <v>0</v>
      </c>
      <c r="H36" s="104">
        <v>0</v>
      </c>
      <c r="I36" s="104">
        <v>1967.300304440781</v>
      </c>
      <c r="J36" s="104">
        <v>2111.6856409726133</v>
      </c>
      <c r="K36" s="104">
        <v>2089.0907376850291</v>
      </c>
      <c r="L36" s="104">
        <v>1993.4949268317635</v>
      </c>
      <c r="M36" s="104">
        <v>2027.2046763317599</v>
      </c>
      <c r="N36" s="104">
        <v>1945.1946958164842</v>
      </c>
      <c r="O36" s="104">
        <v>1913.073381451321</v>
      </c>
      <c r="P36" s="104">
        <v>1901.2608796710854</v>
      </c>
      <c r="Q36" s="104">
        <v>1866.8676998129265</v>
      </c>
      <c r="R36" s="104">
        <v>1817.7010723809967</v>
      </c>
      <c r="S36" s="104">
        <v>1809.9728763775686</v>
      </c>
      <c r="T36" s="104">
        <v>1779.1541799297979</v>
      </c>
      <c r="U36" s="104">
        <v>0</v>
      </c>
      <c r="V36" s="104">
        <v>0</v>
      </c>
      <c r="W36" s="104">
        <v>1625.8690783880506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724.74740966155684</v>
      </c>
      <c r="D37" s="98">
        <v>864.01876538782619</v>
      </c>
      <c r="E37" s="98">
        <v>1197.0617168352317</v>
      </c>
      <c r="F37" s="98">
        <v>1305.4493687545555</v>
      </c>
      <c r="G37" s="98">
        <v>0</v>
      </c>
      <c r="H37" s="98">
        <v>0</v>
      </c>
      <c r="I37" s="98">
        <v>892.73452747496253</v>
      </c>
      <c r="J37" s="98">
        <v>971.50725768707696</v>
      </c>
      <c r="K37" s="98">
        <v>935.73094942307705</v>
      </c>
      <c r="L37" s="98">
        <v>865.93491406431133</v>
      </c>
      <c r="M37" s="98">
        <v>897.6749990227446</v>
      </c>
      <c r="N37" s="98">
        <v>845.22910703992704</v>
      </c>
      <c r="O37" s="98">
        <v>822.73968528904288</v>
      </c>
      <c r="P37" s="98">
        <v>843.1583569321931</v>
      </c>
      <c r="Q37" s="98">
        <v>809.84038419492845</v>
      </c>
      <c r="R37" s="98">
        <v>770.12475210794764</v>
      </c>
      <c r="S37" s="98">
        <v>764.90858275980122</v>
      </c>
      <c r="T37" s="98">
        <v>755.04031866792809</v>
      </c>
      <c r="U37" s="98">
        <v>0</v>
      </c>
      <c r="V37" s="98">
        <v>0</v>
      </c>
      <c r="W37" s="98">
        <v>674.73493697086087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987.27025692631025</v>
      </c>
      <c r="D38" s="98">
        <v>985.42893820783922</v>
      </c>
      <c r="E38" s="98">
        <v>945.2905187226246</v>
      </c>
      <c r="F38" s="98">
        <v>936.90823391004051</v>
      </c>
      <c r="G38" s="98">
        <v>0</v>
      </c>
      <c r="H38" s="98">
        <v>0</v>
      </c>
      <c r="I38" s="98">
        <v>1074.5657769658185</v>
      </c>
      <c r="J38" s="98">
        <v>1140.1783832855365</v>
      </c>
      <c r="K38" s="98">
        <v>1153.3597882619517</v>
      </c>
      <c r="L38" s="98">
        <v>1127.560012767452</v>
      </c>
      <c r="M38" s="98">
        <v>1129.5296773090151</v>
      </c>
      <c r="N38" s="98">
        <v>1099.9655887765573</v>
      </c>
      <c r="O38" s="98">
        <v>1090.3336961622781</v>
      </c>
      <c r="P38" s="98">
        <v>1058.102522738892</v>
      </c>
      <c r="Q38" s="98">
        <v>1057.0273156179978</v>
      </c>
      <c r="R38" s="98">
        <v>1047.5763202730493</v>
      </c>
      <c r="S38" s="98">
        <v>1045.0642936177676</v>
      </c>
      <c r="T38" s="98">
        <v>1024.1138612618702</v>
      </c>
      <c r="U38" s="98">
        <v>0</v>
      </c>
      <c r="V38" s="98">
        <v>0</v>
      </c>
      <c r="W38" s="98">
        <v>951.13414141718977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850.19926169525252</v>
      </c>
      <c r="D39" s="122">
        <v>840.4437638249035</v>
      </c>
      <c r="E39" s="122">
        <v>991.26544462431832</v>
      </c>
      <c r="F39" s="122">
        <v>905.52679665400342</v>
      </c>
      <c r="G39" s="122">
        <v>0</v>
      </c>
      <c r="H39" s="122">
        <v>0</v>
      </c>
      <c r="I39" s="122">
        <v>832.36753367792346</v>
      </c>
      <c r="J39" s="122">
        <v>843.7743037724432</v>
      </c>
      <c r="K39" s="122">
        <v>717.96462866022364</v>
      </c>
      <c r="L39" s="122">
        <v>620.85322265377135</v>
      </c>
      <c r="M39" s="122">
        <v>621.57410723332794</v>
      </c>
      <c r="N39" s="122">
        <v>594.33470763819378</v>
      </c>
      <c r="O39" s="122">
        <v>596.24083102012958</v>
      </c>
      <c r="P39" s="122">
        <v>601.35747744132084</v>
      </c>
      <c r="Q39" s="122">
        <v>604.36489890328596</v>
      </c>
      <c r="R39" s="122">
        <v>605.0687116706531</v>
      </c>
      <c r="S39" s="122">
        <v>609.10448375062106</v>
      </c>
      <c r="T39" s="122">
        <v>587.50977221504309</v>
      </c>
      <c r="U39" s="122">
        <v>0</v>
      </c>
      <c r="V39" s="122">
        <v>0</v>
      </c>
      <c r="W39" s="122">
        <v>690.51997040279866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983.63920218362853</v>
      </c>
      <c r="D40" s="98">
        <v>1254.3903460157048</v>
      </c>
      <c r="E40" s="98">
        <v>982.61545758606917</v>
      </c>
      <c r="F40" s="98">
        <v>958.41034014497382</v>
      </c>
      <c r="G40" s="98">
        <v>0</v>
      </c>
      <c r="H40" s="98">
        <v>0</v>
      </c>
      <c r="I40" s="98">
        <v>932.52902939576802</v>
      </c>
      <c r="J40" s="98">
        <v>846.78194142413372</v>
      </c>
      <c r="K40" s="98">
        <v>829.89651053707848</v>
      </c>
      <c r="L40" s="98">
        <v>742.91725393845934</v>
      </c>
      <c r="M40" s="98">
        <v>713.0577238028593</v>
      </c>
      <c r="N40" s="98">
        <v>707.25918200350418</v>
      </c>
      <c r="O40" s="98">
        <v>708.5608377521952</v>
      </c>
      <c r="P40" s="98">
        <v>714.88121223538519</v>
      </c>
      <c r="Q40" s="98">
        <v>718.00892081412519</v>
      </c>
      <c r="R40" s="98">
        <v>721.22016016866212</v>
      </c>
      <c r="S40" s="98">
        <v>722.84327359646909</v>
      </c>
      <c r="T40" s="98">
        <v>714.46581181682802</v>
      </c>
      <c r="U40" s="98">
        <v>0</v>
      </c>
      <c r="V40" s="98">
        <v>0</v>
      </c>
      <c r="W40" s="98">
        <v>856.31821173468416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767.27835872858509</v>
      </c>
      <c r="D41" s="33">
        <v>622.46682940544372</v>
      </c>
      <c r="E41" s="33">
        <v>995.19725691443148</v>
      </c>
      <c r="F41" s="33">
        <v>882.02299954690545</v>
      </c>
      <c r="G41" s="33">
        <v>0</v>
      </c>
      <c r="H41" s="33">
        <v>0</v>
      </c>
      <c r="I41" s="33">
        <v>763.83598397624041</v>
      </c>
      <c r="J41" s="33">
        <v>841.64306384707288</v>
      </c>
      <c r="K41" s="33">
        <v>580.83595952104633</v>
      </c>
      <c r="L41" s="33">
        <v>535.95393832447735</v>
      </c>
      <c r="M41" s="33">
        <v>564.8311045509605</v>
      </c>
      <c r="N41" s="33">
        <v>546.51984011414345</v>
      </c>
      <c r="O41" s="33">
        <v>545.73214874753387</v>
      </c>
      <c r="P41" s="33">
        <v>551.42805704578336</v>
      </c>
      <c r="Q41" s="33">
        <v>555.91202134440107</v>
      </c>
      <c r="R41" s="33">
        <v>546.26885120906752</v>
      </c>
      <c r="S41" s="33">
        <v>542.05323209477183</v>
      </c>
      <c r="T41" s="33">
        <v>530.8224242998275</v>
      </c>
      <c r="U41" s="33">
        <v>0</v>
      </c>
      <c r="V41" s="33">
        <v>0</v>
      </c>
      <c r="W41" s="33">
        <v>624.72701749332043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18118.817234932227</v>
      </c>
      <c r="D43" s="117">
        <f t="shared" si="14"/>
        <v>20897.608163275087</v>
      </c>
      <c r="E43" s="117">
        <f t="shared" si="14"/>
        <v>22960.84526419899</v>
      </c>
      <c r="F43" s="117">
        <f t="shared" si="14"/>
        <v>22042.471424535448</v>
      </c>
      <c r="G43" s="117">
        <f t="shared" si="14"/>
        <v>0</v>
      </c>
      <c r="H43" s="117">
        <f t="shared" si="14"/>
        <v>19760.495411659133</v>
      </c>
      <c r="I43" s="117">
        <f t="shared" si="14"/>
        <v>0</v>
      </c>
      <c r="J43" s="117">
        <f t="shared" si="14"/>
        <v>18658.815456286582</v>
      </c>
      <c r="K43" s="117">
        <f t="shared" si="14"/>
        <v>17265.742097806557</v>
      </c>
      <c r="L43" s="117">
        <f t="shared" si="14"/>
        <v>18027.40963126827</v>
      </c>
      <c r="M43" s="117">
        <f t="shared" si="14"/>
        <v>15929.361181233515</v>
      </c>
      <c r="N43" s="117">
        <f t="shared" si="14"/>
        <v>14425.905638880969</v>
      </c>
      <c r="O43" s="117">
        <f t="shared" si="14"/>
        <v>12754.58853872719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10569.771013633645</v>
      </c>
      <c r="S43" s="117">
        <f t="shared" si="15"/>
        <v>10237.341759557501</v>
      </c>
      <c r="T43" s="117">
        <f t="shared" si="15"/>
        <v>9560.2973749237826</v>
      </c>
      <c r="U43" s="117">
        <f t="shared" si="15"/>
        <v>9307.1075043405381</v>
      </c>
      <c r="V43" s="117">
        <f t="shared" si="15"/>
        <v>10502.210187180022</v>
      </c>
      <c r="W43" s="117">
        <f t="shared" ref="W43" si="16">W44+W47+W49+W58</f>
        <v>8385.6691977386581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15107.884446241651</v>
      </c>
      <c r="D44" s="122">
        <f t="shared" si="17"/>
        <v>17495.428083546321</v>
      </c>
      <c r="E44" s="122">
        <f t="shared" si="17"/>
        <v>19216.925820434451</v>
      </c>
      <c r="F44" s="122">
        <f t="shared" si="17"/>
        <v>18358.35022573288</v>
      </c>
      <c r="G44" s="122">
        <f t="shared" si="17"/>
        <v>0</v>
      </c>
      <c r="H44" s="122">
        <f t="shared" si="17"/>
        <v>16317.178176590241</v>
      </c>
      <c r="I44" s="122">
        <f t="shared" si="17"/>
        <v>0</v>
      </c>
      <c r="J44" s="122">
        <f t="shared" si="17"/>
        <v>14910.463602341579</v>
      </c>
      <c r="K44" s="122">
        <f t="shared" si="17"/>
        <v>13763.333181370119</v>
      </c>
      <c r="L44" s="122">
        <f t="shared" si="17"/>
        <v>14524.209472753806</v>
      </c>
      <c r="M44" s="122">
        <f t="shared" si="17"/>
        <v>12598.088149518675</v>
      </c>
      <c r="N44" s="122">
        <f t="shared" si="17"/>
        <v>11149.03786977719</v>
      </c>
      <c r="O44" s="122">
        <f t="shared" si="17"/>
        <v>9643.7712724126031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7834.8158589013383</v>
      </c>
      <c r="S44" s="122">
        <f t="shared" si="18"/>
        <v>7491.9145784509728</v>
      </c>
      <c r="T44" s="122">
        <f t="shared" si="18"/>
        <v>6881.0907311753381</v>
      </c>
      <c r="U44" s="122">
        <f t="shared" si="18"/>
        <v>6656.4441213309365</v>
      </c>
      <c r="V44" s="122">
        <f t="shared" si="18"/>
        <v>7600.85927575387</v>
      </c>
      <c r="W44" s="122">
        <f t="shared" ref="W44" si="19">SUM(W45:W46)</f>
        <v>5844.5733407373418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14919.706794918136</v>
      </c>
      <c r="D45" s="98">
        <v>17277.80889281314</v>
      </c>
      <c r="E45" s="98">
        <v>18976.635400695915</v>
      </c>
      <c r="F45" s="98">
        <v>18128.524121120081</v>
      </c>
      <c r="G45" s="98">
        <v>0</v>
      </c>
      <c r="H45" s="98">
        <v>16117.365023359664</v>
      </c>
      <c r="I45" s="98">
        <v>0</v>
      </c>
      <c r="J45" s="98">
        <v>14729.354536838498</v>
      </c>
      <c r="K45" s="98">
        <v>13595.452356375436</v>
      </c>
      <c r="L45" s="98">
        <v>14346.73997667906</v>
      </c>
      <c r="M45" s="98">
        <v>12442.632938643779</v>
      </c>
      <c r="N45" s="98">
        <v>11009.000614523715</v>
      </c>
      <c r="O45" s="98">
        <v>9518.8201195475158</v>
      </c>
      <c r="P45" s="98">
        <v>0</v>
      </c>
      <c r="Q45" s="98">
        <v>0</v>
      </c>
      <c r="R45" s="98">
        <v>7725.3911537157082</v>
      </c>
      <c r="S45" s="98">
        <v>7386.7812902002843</v>
      </c>
      <c r="T45" s="98">
        <v>6784.6298412034548</v>
      </c>
      <c r="U45" s="98">
        <v>6563.262854722163</v>
      </c>
      <c r="V45" s="98">
        <v>7494.2795924518032</v>
      </c>
      <c r="W45" s="98">
        <v>5762.1579240208448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188.17765132351451</v>
      </c>
      <c r="D46" s="98">
        <v>217.61919073317978</v>
      </c>
      <c r="E46" s="98">
        <v>240.29041973853708</v>
      </c>
      <c r="F46" s="98">
        <v>229.82610461279896</v>
      </c>
      <c r="G46" s="98">
        <v>0</v>
      </c>
      <c r="H46" s="98">
        <v>199.81315323057856</v>
      </c>
      <c r="I46" s="98">
        <v>0</v>
      </c>
      <c r="J46" s="98">
        <v>181.10906550307985</v>
      </c>
      <c r="K46" s="98">
        <v>167.88082499468248</v>
      </c>
      <c r="L46" s="98">
        <v>177.46949607474613</v>
      </c>
      <c r="M46" s="98">
        <v>155.45521087489527</v>
      </c>
      <c r="N46" s="98">
        <v>140.03725525347545</v>
      </c>
      <c r="O46" s="98">
        <v>124.95115286508714</v>
      </c>
      <c r="P46" s="98">
        <v>0</v>
      </c>
      <c r="Q46" s="98">
        <v>0</v>
      </c>
      <c r="R46" s="98">
        <v>109.4247051856298</v>
      </c>
      <c r="S46" s="98">
        <v>105.13328825068812</v>
      </c>
      <c r="T46" s="98">
        <v>96.460889971883461</v>
      </c>
      <c r="U46" s="98">
        <v>93.181266608773612</v>
      </c>
      <c r="V46" s="98">
        <v>106.5796833020666</v>
      </c>
      <c r="W46" s="98">
        <v>82.415416716497234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38.476163321998726</v>
      </c>
      <c r="D47" s="122">
        <f t="shared" si="20"/>
        <v>44.261782181102284</v>
      </c>
      <c r="E47" s="122">
        <f t="shared" si="20"/>
        <v>79.967806057283553</v>
      </c>
      <c r="F47" s="122">
        <f t="shared" si="20"/>
        <v>44.062411216400619</v>
      </c>
      <c r="G47" s="122">
        <f t="shared" si="20"/>
        <v>0</v>
      </c>
      <c r="H47" s="122">
        <f t="shared" si="20"/>
        <v>51.430789320594961</v>
      </c>
      <c r="I47" s="122">
        <f t="shared" si="20"/>
        <v>0</v>
      </c>
      <c r="J47" s="122">
        <f t="shared" si="20"/>
        <v>98.615926299243057</v>
      </c>
      <c r="K47" s="122">
        <f t="shared" si="20"/>
        <v>53.483859145024567</v>
      </c>
      <c r="L47" s="122">
        <f t="shared" si="20"/>
        <v>74.731995652662718</v>
      </c>
      <c r="M47" s="122">
        <f t="shared" si="20"/>
        <v>102.75708592449116</v>
      </c>
      <c r="N47" s="122">
        <f t="shared" si="20"/>
        <v>109.37625617367729</v>
      </c>
      <c r="O47" s="122">
        <f t="shared" si="20"/>
        <v>83.640841805183499</v>
      </c>
      <c r="P47" s="122">
        <f t="shared" si="20"/>
        <v>0</v>
      </c>
      <c r="Q47" s="122">
        <f t="shared" si="20"/>
        <v>0</v>
      </c>
      <c r="R47" s="122">
        <f t="shared" si="20"/>
        <v>37.892766418445959</v>
      </c>
      <c r="S47" s="122">
        <f t="shared" si="20"/>
        <v>81.561482441646035</v>
      </c>
      <c r="T47" s="122">
        <f t="shared" si="20"/>
        <v>51.889128507271941</v>
      </c>
      <c r="U47" s="122">
        <f t="shared" si="20"/>
        <v>51.667847032853487</v>
      </c>
      <c r="V47" s="122">
        <f t="shared" si="20"/>
        <v>35.63003614928018</v>
      </c>
      <c r="W47" s="122">
        <f t="shared" si="20"/>
        <v>69.493433582503769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38.476163321998726</v>
      </c>
      <c r="D48" s="98">
        <f>IF(RES_hhdet_in_fec!D48=0,0,RES_hhdet_in_fec!D48*1000*11630/RES_hhdet_in_new!D45)</f>
        <v>44.261782181102284</v>
      </c>
      <c r="E48" s="98">
        <f>IF(RES_hhdet_in_fec!E48=0,0,RES_hhdet_in_fec!E48*1000*11630/RES_hhdet_in_new!E45)</f>
        <v>79.967806057283553</v>
      </c>
      <c r="F48" s="98">
        <f>IF(RES_hhdet_in_fec!F48=0,0,RES_hhdet_in_fec!F48*1000*11630/RES_hhdet_in_new!F45)</f>
        <v>44.062411216400619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51.430789320594961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98.615926299243057</v>
      </c>
      <c r="K48" s="98">
        <f>IF(RES_hhdet_in_fec!K48=0,0,RES_hhdet_in_fec!K48*1000*11630/RES_hhdet_in_new!K45)</f>
        <v>53.483859145024567</v>
      </c>
      <c r="L48" s="98">
        <f>IF(RES_hhdet_in_fec!L48=0,0,RES_hhdet_in_fec!L48*1000*11630/RES_hhdet_in_new!L45)</f>
        <v>74.731995652662718</v>
      </c>
      <c r="M48" s="98">
        <f>IF(RES_hhdet_in_fec!M48=0,0,RES_hhdet_in_fec!M48*1000*11630/RES_hhdet_in_new!M45)</f>
        <v>102.75708592449116</v>
      </c>
      <c r="N48" s="98">
        <f>IF(RES_hhdet_in_fec!N48=0,0,RES_hhdet_in_fec!N48*1000*11630/RES_hhdet_in_new!N45)</f>
        <v>109.37625617367729</v>
      </c>
      <c r="O48" s="98">
        <f>IF(RES_hhdet_in_fec!O48=0,0,RES_hhdet_in_fec!O48*1000*11630/RES_hhdet_in_new!O45)</f>
        <v>83.640841805183499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37.892766418445959</v>
      </c>
      <c r="S48" s="98">
        <f>IF(RES_hhdet_in_fec!S48=0,0,RES_hhdet_in_fec!S48*1000*11630/RES_hhdet_in_new!S45)</f>
        <v>81.561482441646035</v>
      </c>
      <c r="T48" s="98">
        <f>IF(RES_hhdet_in_fec!T48=0,0,RES_hhdet_in_fec!T48*1000*11630/RES_hhdet_in_new!T45)</f>
        <v>51.889128507271941</v>
      </c>
      <c r="U48" s="98">
        <f>IF(RES_hhdet_in_fec!U48=0,0,RES_hhdet_in_fec!U48*1000*11630/RES_hhdet_in_new!U45)</f>
        <v>51.667847032853487</v>
      </c>
      <c r="V48" s="98">
        <f>IF(RES_hhdet_in_fec!V48=0,0,RES_hhdet_in_fec!V48*1000*11630/RES_hhdet_in_new!V45)</f>
        <v>35.63003614928018</v>
      </c>
      <c r="W48" s="98">
        <f>IF(RES_hhdet_in_fec!W48=0,0,RES_hhdet_in_fec!W48*1000*11630/RES_hhdet_in_new!W45)</f>
        <v>69.493433582503769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2122.3476107667097</v>
      </c>
      <c r="D49" s="122">
        <v>2517.1623131000547</v>
      </c>
      <c r="E49" s="122">
        <v>2672.6956468528638</v>
      </c>
      <c r="F49" s="122">
        <v>2734.456019062728</v>
      </c>
      <c r="G49" s="122">
        <v>0</v>
      </c>
      <c r="H49" s="122">
        <v>2542.0732112666287</v>
      </c>
      <c r="I49" s="122">
        <v>0</v>
      </c>
      <c r="J49" s="122">
        <v>2805.9594832941866</v>
      </c>
      <c r="K49" s="122">
        <v>2731.0478419416741</v>
      </c>
      <c r="L49" s="122">
        <v>2807.4447113634164</v>
      </c>
      <c r="M49" s="122">
        <v>2607.013277747802</v>
      </c>
      <c r="N49" s="122">
        <v>2573.3239393273275</v>
      </c>
      <c r="O49" s="122">
        <v>2430.9861435111834</v>
      </c>
      <c r="P49" s="122">
        <v>0</v>
      </c>
      <c r="Q49" s="122">
        <v>0</v>
      </c>
      <c r="R49" s="122">
        <v>2092.2468392246142</v>
      </c>
      <c r="S49" s="122">
        <v>2055.0002437357093</v>
      </c>
      <c r="T49" s="122">
        <v>2040.0952490821903</v>
      </c>
      <c r="U49" s="122">
        <v>2029.1722444493887</v>
      </c>
      <c r="V49" s="122">
        <v>2129.864981271573</v>
      </c>
      <c r="W49" s="122">
        <v>1782.3003430056369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2246.5520153778734</v>
      </c>
      <c r="D50" s="98">
        <v>3033.297670870571</v>
      </c>
      <c r="E50" s="98">
        <v>3362.0556238519503</v>
      </c>
      <c r="F50" s="98">
        <v>3457.966962525215</v>
      </c>
      <c r="G50" s="98">
        <v>0</v>
      </c>
      <c r="H50" s="98">
        <v>0</v>
      </c>
      <c r="I50" s="98">
        <v>0</v>
      </c>
      <c r="J50" s="98">
        <v>3088.1550253735268</v>
      </c>
      <c r="K50" s="98">
        <v>3211.0013742974356</v>
      </c>
      <c r="L50" s="98">
        <v>3335.0598105267982</v>
      </c>
      <c r="M50" s="98">
        <v>2951.880240953295</v>
      </c>
      <c r="N50" s="98">
        <v>2837.610447045387</v>
      </c>
      <c r="O50" s="98">
        <v>2579.6798820818326</v>
      </c>
      <c r="P50" s="98">
        <v>0</v>
      </c>
      <c r="Q50" s="98">
        <v>0</v>
      </c>
      <c r="R50" s="98">
        <v>2214.9404705254092</v>
      </c>
      <c r="S50" s="98">
        <v>2130.6396434581716</v>
      </c>
      <c r="T50" s="98">
        <v>2117.8373884975072</v>
      </c>
      <c r="U50" s="98">
        <v>2136.4945618591837</v>
      </c>
      <c r="V50" s="98">
        <v>2219.4678798859295</v>
      </c>
      <c r="W50" s="98">
        <v>1736.324284632844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2171.1806805482674</v>
      </c>
      <c r="E51" s="98">
        <v>2545.8763119531236</v>
      </c>
      <c r="F51" s="98">
        <v>2659.8641388676447</v>
      </c>
      <c r="G51" s="98">
        <v>0</v>
      </c>
      <c r="H51" s="98">
        <v>0</v>
      </c>
      <c r="I51" s="98">
        <v>0</v>
      </c>
      <c r="J51" s="98">
        <v>2231.602578080257</v>
      </c>
      <c r="K51" s="98">
        <v>2316.2977242152442</v>
      </c>
      <c r="L51" s="98">
        <v>2401.379501382321</v>
      </c>
      <c r="M51" s="98">
        <v>0</v>
      </c>
      <c r="N51" s="98">
        <v>2094.7546565976281</v>
      </c>
      <c r="O51" s="98">
        <v>1943.5035703002932</v>
      </c>
      <c r="P51" s="98">
        <v>0</v>
      </c>
      <c r="Q51" s="98">
        <v>0</v>
      </c>
      <c r="R51" s="98">
        <v>0</v>
      </c>
      <c r="S51" s="98">
        <v>0</v>
      </c>
      <c r="T51" s="98">
        <v>1751.1396052867442</v>
      </c>
      <c r="U51" s="98">
        <v>1774.4999198231235</v>
      </c>
      <c r="V51" s="98">
        <v>1860.2869327202293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1134.4044364996805</v>
      </c>
      <c r="E52" s="101">
        <v>1556.4822515584444</v>
      </c>
      <c r="F52" s="101">
        <v>1684.4728004507242</v>
      </c>
      <c r="G52" s="101">
        <v>0</v>
      </c>
      <c r="H52" s="101">
        <v>0</v>
      </c>
      <c r="I52" s="101">
        <v>0</v>
      </c>
      <c r="J52" s="101">
        <v>1138.7584069360228</v>
      </c>
      <c r="K52" s="101">
        <v>1152.553424510294</v>
      </c>
      <c r="L52" s="101">
        <v>1162.0011470110746</v>
      </c>
      <c r="M52" s="101">
        <v>0</v>
      </c>
      <c r="N52" s="101">
        <v>995.5733241255615</v>
      </c>
      <c r="O52" s="101">
        <v>901.36632654356652</v>
      </c>
      <c r="P52" s="101">
        <v>0</v>
      </c>
      <c r="Q52" s="101">
        <v>0</v>
      </c>
      <c r="R52" s="101">
        <v>0</v>
      </c>
      <c r="S52" s="101">
        <v>0</v>
      </c>
      <c r="T52" s="101">
        <v>762.61277489789893</v>
      </c>
      <c r="U52" s="101">
        <v>727.01362874255494</v>
      </c>
      <c r="V52" s="101">
        <v>760.80704723122017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1036.7762440485867</v>
      </c>
      <c r="E53" s="104">
        <v>989.39406039467917</v>
      </c>
      <c r="F53" s="104">
        <v>975.39133841692092</v>
      </c>
      <c r="G53" s="104">
        <v>0</v>
      </c>
      <c r="H53" s="104">
        <v>0</v>
      </c>
      <c r="I53" s="104">
        <v>0</v>
      </c>
      <c r="J53" s="104">
        <v>1092.844171144234</v>
      </c>
      <c r="K53" s="104">
        <v>1163.7442997049502</v>
      </c>
      <c r="L53" s="104">
        <v>1239.3783543712466</v>
      </c>
      <c r="M53" s="104">
        <v>0</v>
      </c>
      <c r="N53" s="104">
        <v>1099.181332472067</v>
      </c>
      <c r="O53" s="104">
        <v>1042.1372437567265</v>
      </c>
      <c r="P53" s="104">
        <v>0</v>
      </c>
      <c r="Q53" s="104">
        <v>0</v>
      </c>
      <c r="R53" s="104">
        <v>0</v>
      </c>
      <c r="S53" s="104">
        <v>0</v>
      </c>
      <c r="T53" s="104">
        <v>988.52683038884516</v>
      </c>
      <c r="U53" s="104">
        <v>1047.4862910805687</v>
      </c>
      <c r="V53" s="104">
        <v>1099.4798854890091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2182.0141486844091</v>
      </c>
      <c r="D54" s="101">
        <v>2315.8995278149732</v>
      </c>
      <c r="E54" s="101">
        <v>2587.1117442502373</v>
      </c>
      <c r="F54" s="101">
        <v>2680.6373878450181</v>
      </c>
      <c r="G54" s="101">
        <v>0</v>
      </c>
      <c r="H54" s="101">
        <v>2636.9186845800896</v>
      </c>
      <c r="I54" s="101">
        <v>0</v>
      </c>
      <c r="J54" s="101">
        <v>2630.3900364305459</v>
      </c>
      <c r="K54" s="101">
        <v>2607.0210347296588</v>
      </c>
      <c r="L54" s="101">
        <v>2494.6140791843241</v>
      </c>
      <c r="M54" s="101">
        <v>2519.6147061768215</v>
      </c>
      <c r="N54" s="101">
        <v>2409.8894050462468</v>
      </c>
      <c r="O54" s="101">
        <v>2352.9877266995559</v>
      </c>
      <c r="P54" s="101">
        <v>0</v>
      </c>
      <c r="Q54" s="101">
        <v>0</v>
      </c>
      <c r="R54" s="101">
        <v>2174.2251452122209</v>
      </c>
      <c r="S54" s="101">
        <v>2147.8540665940614</v>
      </c>
      <c r="T54" s="101">
        <v>2094.4486918133325</v>
      </c>
      <c r="U54" s="101">
        <v>1994.0136291527183</v>
      </c>
      <c r="V54" s="101">
        <v>1901.429568404347</v>
      </c>
      <c r="W54" s="101">
        <v>1884.8146134255185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1712.0176665878673</v>
      </c>
      <c r="D55" s="104">
        <v>1849.4477035956654</v>
      </c>
      <c r="E55" s="104">
        <v>2142.3522355578561</v>
      </c>
      <c r="F55" s="104">
        <v>2242.3576026645956</v>
      </c>
      <c r="G55" s="104">
        <v>0</v>
      </c>
      <c r="H55" s="104">
        <v>2168.8434568223083</v>
      </c>
      <c r="I55" s="104">
        <v>0</v>
      </c>
      <c r="J55" s="104">
        <v>2111.6856409726138</v>
      </c>
      <c r="K55" s="104">
        <v>2089.0907376850296</v>
      </c>
      <c r="L55" s="104">
        <v>1993.4949268317632</v>
      </c>
      <c r="M55" s="104">
        <v>2027.2046763317601</v>
      </c>
      <c r="N55" s="104">
        <v>1945.1946958164845</v>
      </c>
      <c r="O55" s="104">
        <v>1913.0733814513205</v>
      </c>
      <c r="P55" s="104">
        <v>0</v>
      </c>
      <c r="Q55" s="104">
        <v>0</v>
      </c>
      <c r="R55" s="104">
        <v>1817.7010723809967</v>
      </c>
      <c r="S55" s="104">
        <v>1809.9728763775686</v>
      </c>
      <c r="T55" s="104">
        <v>1779.1541799297981</v>
      </c>
      <c r="U55" s="104">
        <v>1694.8673884049995</v>
      </c>
      <c r="V55" s="104">
        <v>1626.2252261413071</v>
      </c>
      <c r="W55" s="104">
        <v>1625.8690783880504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724.74740966155673</v>
      </c>
      <c r="D56" s="98">
        <v>864.01876538782631</v>
      </c>
      <c r="E56" s="98">
        <v>1197.0617168352317</v>
      </c>
      <c r="F56" s="98">
        <v>1305.4493687545555</v>
      </c>
      <c r="G56" s="98">
        <v>0</v>
      </c>
      <c r="H56" s="98">
        <v>1155.9172864318546</v>
      </c>
      <c r="I56" s="98">
        <v>0</v>
      </c>
      <c r="J56" s="98">
        <v>971.50725768707707</v>
      </c>
      <c r="K56" s="98">
        <v>935.73094942307728</v>
      </c>
      <c r="L56" s="98">
        <v>865.93491406431122</v>
      </c>
      <c r="M56" s="98">
        <v>897.67499902274471</v>
      </c>
      <c r="N56" s="98">
        <v>845.22910703992704</v>
      </c>
      <c r="O56" s="98">
        <v>822.73968528904254</v>
      </c>
      <c r="P56" s="98">
        <v>0</v>
      </c>
      <c r="Q56" s="98">
        <v>0</v>
      </c>
      <c r="R56" s="98">
        <v>770.12475210794753</v>
      </c>
      <c r="S56" s="98">
        <v>764.90858275980099</v>
      </c>
      <c r="T56" s="98">
        <v>755.04031866792798</v>
      </c>
      <c r="U56" s="98">
        <v>677.99001942237794</v>
      </c>
      <c r="V56" s="98">
        <v>649.18385525067504</v>
      </c>
      <c r="W56" s="98">
        <v>674.73493697086087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987.27025692631025</v>
      </c>
      <c r="D57" s="98">
        <v>985.428938207839</v>
      </c>
      <c r="E57" s="98">
        <v>945.29051872262426</v>
      </c>
      <c r="F57" s="98">
        <v>936.90823391004028</v>
      </c>
      <c r="G57" s="98">
        <v>0</v>
      </c>
      <c r="H57" s="98">
        <v>1012.9261703904539</v>
      </c>
      <c r="I57" s="98">
        <v>0</v>
      </c>
      <c r="J57" s="98">
        <v>1140.1783832855367</v>
      </c>
      <c r="K57" s="98">
        <v>1153.3597882619524</v>
      </c>
      <c r="L57" s="98">
        <v>1127.560012767452</v>
      </c>
      <c r="M57" s="98">
        <v>1129.5296773090156</v>
      </c>
      <c r="N57" s="98">
        <v>1099.9655887765575</v>
      </c>
      <c r="O57" s="98">
        <v>1090.3336961622776</v>
      </c>
      <c r="P57" s="98">
        <v>0</v>
      </c>
      <c r="Q57" s="98">
        <v>0</v>
      </c>
      <c r="R57" s="98">
        <v>1047.5763202730495</v>
      </c>
      <c r="S57" s="98">
        <v>1045.0642936177674</v>
      </c>
      <c r="T57" s="98">
        <v>1024.1138612618699</v>
      </c>
      <c r="U57" s="98">
        <v>1016.8773689826215</v>
      </c>
      <c r="V57" s="98">
        <v>977.04137089063204</v>
      </c>
      <c r="W57" s="98">
        <v>951.13414141718931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850.1090146018696</v>
      </c>
      <c r="D58" s="122">
        <v>840.75598444760385</v>
      </c>
      <c r="E58" s="122">
        <v>991.25599085439205</v>
      </c>
      <c r="F58" s="122">
        <v>905.60276852344055</v>
      </c>
      <c r="G58" s="122">
        <v>0</v>
      </c>
      <c r="H58" s="122">
        <v>849.81323448166609</v>
      </c>
      <c r="I58" s="122">
        <v>0</v>
      </c>
      <c r="J58" s="122">
        <v>843.77644435157492</v>
      </c>
      <c r="K58" s="122">
        <v>717.87721534974196</v>
      </c>
      <c r="L58" s="122">
        <v>621.02345149838629</v>
      </c>
      <c r="M58" s="122">
        <v>621.50266804254716</v>
      </c>
      <c r="N58" s="122">
        <v>594.16757360277529</v>
      </c>
      <c r="O58" s="122">
        <v>596.19028099822037</v>
      </c>
      <c r="P58" s="122">
        <v>0</v>
      </c>
      <c r="Q58" s="122">
        <v>0</v>
      </c>
      <c r="R58" s="122">
        <v>604.8155490892467</v>
      </c>
      <c r="S58" s="122">
        <v>608.86545492917412</v>
      </c>
      <c r="T58" s="122">
        <v>587.22226615898126</v>
      </c>
      <c r="U58" s="122">
        <v>569.82329152736054</v>
      </c>
      <c r="V58" s="122">
        <v>735.85589400529841</v>
      </c>
      <c r="W58" s="122">
        <v>689.30208041317508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983.63920218362853</v>
      </c>
      <c r="D59" s="98">
        <v>1254.3903460157046</v>
      </c>
      <c r="E59" s="98">
        <v>982.61545758606906</v>
      </c>
      <c r="F59" s="98">
        <v>958.4103401449737</v>
      </c>
      <c r="G59" s="98">
        <v>0</v>
      </c>
      <c r="H59" s="98">
        <v>977.87455281430948</v>
      </c>
      <c r="I59" s="98">
        <v>0</v>
      </c>
      <c r="J59" s="98">
        <v>846.78194142413395</v>
      </c>
      <c r="K59" s="98">
        <v>829.89651053707848</v>
      </c>
      <c r="L59" s="98">
        <v>742.91725393845934</v>
      </c>
      <c r="M59" s="98">
        <v>713.05772380285907</v>
      </c>
      <c r="N59" s="98">
        <v>707.25918200350429</v>
      </c>
      <c r="O59" s="98">
        <v>708.56083775219543</v>
      </c>
      <c r="P59" s="98">
        <v>0</v>
      </c>
      <c r="Q59" s="98">
        <v>0</v>
      </c>
      <c r="R59" s="98">
        <v>721.22016016866201</v>
      </c>
      <c r="S59" s="98">
        <v>722.8432735964692</v>
      </c>
      <c r="T59" s="98">
        <v>714.46581181682791</v>
      </c>
      <c r="U59" s="98">
        <v>701.88117303337037</v>
      </c>
      <c r="V59" s="98">
        <v>942.53234442246855</v>
      </c>
      <c r="W59" s="98">
        <v>856.31821173468404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767.27835872858486</v>
      </c>
      <c r="D60" s="33">
        <v>622.46682940544372</v>
      </c>
      <c r="E60" s="33">
        <v>995.19725691443159</v>
      </c>
      <c r="F60" s="33">
        <v>882.02299954690534</v>
      </c>
      <c r="G60" s="33">
        <v>0</v>
      </c>
      <c r="H60" s="33">
        <v>780.04040114306827</v>
      </c>
      <c r="I60" s="33">
        <v>0</v>
      </c>
      <c r="J60" s="33">
        <v>841.64306384707288</v>
      </c>
      <c r="K60" s="33">
        <v>580.83595952104633</v>
      </c>
      <c r="L60" s="33">
        <v>535.95393832447746</v>
      </c>
      <c r="M60" s="33">
        <v>564.83110455096062</v>
      </c>
      <c r="N60" s="33">
        <v>546.51984011414345</v>
      </c>
      <c r="O60" s="33">
        <v>545.73214874753387</v>
      </c>
      <c r="P60" s="33">
        <v>0</v>
      </c>
      <c r="Q60" s="33">
        <v>0</v>
      </c>
      <c r="R60" s="33">
        <v>546.26885120906741</v>
      </c>
      <c r="S60" s="33">
        <v>542.05323209477172</v>
      </c>
      <c r="T60" s="33">
        <v>530.82242429982762</v>
      </c>
      <c r="U60" s="33">
        <v>522.92648228472763</v>
      </c>
      <c r="V60" s="33">
        <v>651.987189488186</v>
      </c>
      <c r="W60" s="33">
        <v>624.72701749332055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18200.781470238042</v>
      </c>
      <c r="D62" s="117">
        <f t="shared" si="21"/>
        <v>17395.32127124316</v>
      </c>
      <c r="E62" s="117">
        <f t="shared" si="21"/>
        <v>19639.639187980185</v>
      </c>
      <c r="F62" s="117">
        <f t="shared" si="21"/>
        <v>19997.53422183654</v>
      </c>
      <c r="G62" s="117">
        <f t="shared" si="21"/>
        <v>19233.547104986101</v>
      </c>
      <c r="H62" s="117">
        <f t="shared" si="21"/>
        <v>16782.760402648342</v>
      </c>
      <c r="I62" s="117">
        <f t="shared" si="21"/>
        <v>15145.893002934496</v>
      </c>
      <c r="J62" s="117">
        <f t="shared" si="21"/>
        <v>16578.055259873556</v>
      </c>
      <c r="K62" s="117">
        <f t="shared" si="21"/>
        <v>15233.104257492099</v>
      </c>
      <c r="L62" s="117">
        <f t="shared" si="21"/>
        <v>14919.434784803932</v>
      </c>
      <c r="M62" s="117">
        <f t="shared" si="21"/>
        <v>14250.653942495017</v>
      </c>
      <c r="N62" s="117">
        <f t="shared" si="21"/>
        <v>13414.067443934531</v>
      </c>
      <c r="O62" s="117">
        <f t="shared" si="21"/>
        <v>12271.874978034675</v>
      </c>
      <c r="P62" s="117">
        <f t="shared" si="21"/>
        <v>8877.6477504447103</v>
      </c>
      <c r="Q62" s="117">
        <f t="shared" si="21"/>
        <v>9821.8460355801963</v>
      </c>
      <c r="R62" s="117">
        <f t="shared" ref="R62:V62" si="22">R63+R66+R68+R77</f>
        <v>10393.033232368158</v>
      </c>
      <c r="S62" s="117">
        <f t="shared" si="22"/>
        <v>10263.924551976492</v>
      </c>
      <c r="T62" s="117">
        <f t="shared" si="22"/>
        <v>9283.9753161896551</v>
      </c>
      <c r="U62" s="117">
        <f t="shared" si="22"/>
        <v>8563.596598686463</v>
      </c>
      <c r="V62" s="117">
        <f t="shared" si="22"/>
        <v>8748.9222435112169</v>
      </c>
      <c r="W62" s="117">
        <f t="shared" ref="W62" si="23">W63+W66+W68+W77</f>
        <v>8540.2700990821559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14874.13249216968</v>
      </c>
      <c r="D63" s="122">
        <f t="shared" si="24"/>
        <v>13841.720079347962</v>
      </c>
      <c r="E63" s="122">
        <f t="shared" si="24"/>
        <v>15553.532062435273</v>
      </c>
      <c r="F63" s="122">
        <f t="shared" si="24"/>
        <v>15743.370829844531</v>
      </c>
      <c r="G63" s="122">
        <f t="shared" si="24"/>
        <v>15467.131397622099</v>
      </c>
      <c r="H63" s="122">
        <f t="shared" si="24"/>
        <v>12888.573359932738</v>
      </c>
      <c r="I63" s="122">
        <f t="shared" si="24"/>
        <v>11738.185820443437</v>
      </c>
      <c r="J63" s="122">
        <f t="shared" si="24"/>
        <v>12786.749756013391</v>
      </c>
      <c r="K63" s="122">
        <f t="shared" si="24"/>
        <v>11660.270491856496</v>
      </c>
      <c r="L63" s="122">
        <f t="shared" si="24"/>
        <v>11514.274263982763</v>
      </c>
      <c r="M63" s="122">
        <f t="shared" si="24"/>
        <v>10880.222611881454</v>
      </c>
      <c r="N63" s="122">
        <f t="shared" si="24"/>
        <v>10038.473316155885</v>
      </c>
      <c r="O63" s="122">
        <f t="shared" si="24"/>
        <v>9099.8857073632553</v>
      </c>
      <c r="P63" s="122">
        <f t="shared" si="24"/>
        <v>6151.4913344446031</v>
      </c>
      <c r="Q63" s="122">
        <f t="shared" si="24"/>
        <v>7076.8544638427584</v>
      </c>
      <c r="R63" s="122">
        <f t="shared" ref="R63:V63" si="25">SUM(R64:R65)</f>
        <v>7657.5697609300296</v>
      </c>
      <c r="S63" s="122">
        <f t="shared" si="25"/>
        <v>7491.5030965011974</v>
      </c>
      <c r="T63" s="122">
        <f t="shared" si="25"/>
        <v>6629.0867423282089</v>
      </c>
      <c r="U63" s="122">
        <f t="shared" si="25"/>
        <v>5995.2599960381294</v>
      </c>
      <c r="V63" s="122">
        <f t="shared" si="25"/>
        <v>6066.6989757776873</v>
      </c>
      <c r="W63" s="122">
        <f t="shared" ref="W63" si="26">SUM(W64:W65)</f>
        <v>5967.3433835156848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14658.277382551243</v>
      </c>
      <c r="D64" s="98">
        <v>13640.597262859152</v>
      </c>
      <c r="E64" s="98">
        <v>15325.858801925537</v>
      </c>
      <c r="F64" s="98">
        <v>15512.186611401876</v>
      </c>
      <c r="G64" s="98">
        <v>15245.579645122254</v>
      </c>
      <c r="H64" s="98">
        <v>12702.896059885812</v>
      </c>
      <c r="I64" s="98">
        <v>11572.569463763935</v>
      </c>
      <c r="J64" s="98">
        <v>12603.78557920339</v>
      </c>
      <c r="K64" s="98">
        <v>11492.76852175838</v>
      </c>
      <c r="L64" s="98">
        <v>11348.736254960617</v>
      </c>
      <c r="M64" s="98">
        <v>10723.129456777287</v>
      </c>
      <c r="N64" s="98">
        <v>9892.5239686780351</v>
      </c>
      <c r="O64" s="98">
        <v>8965.5670938587591</v>
      </c>
      <c r="P64" s="98">
        <v>6059.4774632994531</v>
      </c>
      <c r="Q64" s="98">
        <v>6968.900032156349</v>
      </c>
      <c r="R64" s="98">
        <v>7539.978937005887</v>
      </c>
      <c r="S64" s="98">
        <v>7376.1783764870779</v>
      </c>
      <c r="T64" s="98">
        <v>6527.2407389601694</v>
      </c>
      <c r="U64" s="98">
        <v>5903.3026529604276</v>
      </c>
      <c r="V64" s="98">
        <v>5973.5034425424137</v>
      </c>
      <c r="W64" s="98">
        <v>5875.1306530603615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215.85510961843679</v>
      </c>
      <c r="D65" s="98">
        <v>201.12281648881151</v>
      </c>
      <c r="E65" s="98">
        <v>227.67326050973753</v>
      </c>
      <c r="F65" s="98">
        <v>231.18421844265464</v>
      </c>
      <c r="G65" s="98">
        <v>221.55175249984478</v>
      </c>
      <c r="H65" s="98">
        <v>185.67730004692609</v>
      </c>
      <c r="I65" s="98">
        <v>165.61635667950179</v>
      </c>
      <c r="J65" s="98">
        <v>182.96417681000096</v>
      </c>
      <c r="K65" s="98">
        <v>167.50197009811646</v>
      </c>
      <c r="L65" s="98">
        <v>165.53800902214635</v>
      </c>
      <c r="M65" s="98">
        <v>157.09315510416585</v>
      </c>
      <c r="N65" s="98">
        <v>145.9493474778493</v>
      </c>
      <c r="O65" s="98">
        <v>134.31861350449529</v>
      </c>
      <c r="P65" s="98">
        <v>92.01387114514965</v>
      </c>
      <c r="Q65" s="98">
        <v>107.954431686409</v>
      </c>
      <c r="R65" s="98">
        <v>117.59082392414251</v>
      </c>
      <c r="S65" s="98">
        <v>115.32472001411961</v>
      </c>
      <c r="T65" s="98">
        <v>101.84600336803911</v>
      </c>
      <c r="U65" s="98">
        <v>91.957343077701964</v>
      </c>
      <c r="V65" s="98">
        <v>93.195533235273672</v>
      </c>
      <c r="W65" s="98">
        <v>92.212730455323239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38.543021948958419</v>
      </c>
      <c r="D66" s="122">
        <f t="shared" si="27"/>
        <v>44.30875658654449</v>
      </c>
      <c r="E66" s="122">
        <f t="shared" si="27"/>
        <v>79.836098567653309</v>
      </c>
      <c r="F66" s="122">
        <f t="shared" si="27"/>
        <v>44.060594659209983</v>
      </c>
      <c r="G66" s="122">
        <f t="shared" si="27"/>
        <v>64.719132171507212</v>
      </c>
      <c r="H66" s="122">
        <f t="shared" si="27"/>
        <v>51.106474556277135</v>
      </c>
      <c r="I66" s="122">
        <f t="shared" si="27"/>
        <v>105.07944571209984</v>
      </c>
      <c r="J66" s="122">
        <f t="shared" si="27"/>
        <v>98.501728729611841</v>
      </c>
      <c r="K66" s="122">
        <f t="shared" si="27"/>
        <v>53.510293459989185</v>
      </c>
      <c r="L66" s="122">
        <f t="shared" si="27"/>
        <v>74.718697067733387</v>
      </c>
      <c r="M66" s="122">
        <f t="shared" si="27"/>
        <v>102.8249105377144</v>
      </c>
      <c r="N66" s="122">
        <f t="shared" si="27"/>
        <v>109.48857155944019</v>
      </c>
      <c r="O66" s="122">
        <f t="shared" si="27"/>
        <v>83.728544674626036</v>
      </c>
      <c r="P66" s="122">
        <f t="shared" si="27"/>
        <v>13.149518866520676</v>
      </c>
      <c r="Q66" s="122">
        <f t="shared" si="27"/>
        <v>46.662230426808186</v>
      </c>
      <c r="R66" s="122">
        <f t="shared" si="27"/>
        <v>37.893777863204086</v>
      </c>
      <c r="S66" s="122">
        <f t="shared" si="27"/>
        <v>81.595908272066282</v>
      </c>
      <c r="T66" s="122">
        <f t="shared" si="27"/>
        <v>51.952413213407908</v>
      </c>
      <c r="U66" s="122">
        <f t="shared" si="27"/>
        <v>51.722067640048358</v>
      </c>
      <c r="V66" s="122">
        <f t="shared" si="27"/>
        <v>35.825126420358799</v>
      </c>
      <c r="W66" s="122">
        <f t="shared" si="27"/>
        <v>69.31117824650434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38.543021948958419</v>
      </c>
      <c r="D67" s="98">
        <f>IF(RES_hhdet_in_fec!D67=0,0,RES_hhdet_in_fec!D67*1000*11630/RES_hhdet_in_new!D64)</f>
        <v>44.30875658654449</v>
      </c>
      <c r="E67" s="98">
        <f>IF(RES_hhdet_in_fec!E67=0,0,RES_hhdet_in_fec!E67*1000*11630/RES_hhdet_in_new!E64)</f>
        <v>79.836098567653309</v>
      </c>
      <c r="F67" s="98">
        <f>IF(RES_hhdet_in_fec!F67=0,0,RES_hhdet_in_fec!F67*1000*11630/RES_hhdet_in_new!F64)</f>
        <v>44.060594659209983</v>
      </c>
      <c r="G67" s="98">
        <f>IF(RES_hhdet_in_fec!G67=0,0,RES_hhdet_in_fec!G67*1000*11630/RES_hhdet_in_new!G64)</f>
        <v>64.719132171507212</v>
      </c>
      <c r="H67" s="98">
        <f>IF(RES_hhdet_in_fec!H67=0,0,RES_hhdet_in_fec!H67*1000*11630/RES_hhdet_in_new!H64)</f>
        <v>51.106474556277135</v>
      </c>
      <c r="I67" s="98">
        <f>IF(RES_hhdet_in_fec!I67=0,0,RES_hhdet_in_fec!I67*1000*11630/RES_hhdet_in_new!I64)</f>
        <v>105.07944571209984</v>
      </c>
      <c r="J67" s="98">
        <f>IF(RES_hhdet_in_fec!J67=0,0,RES_hhdet_in_fec!J67*1000*11630/RES_hhdet_in_new!J64)</f>
        <v>98.501728729611841</v>
      </c>
      <c r="K67" s="98">
        <f>IF(RES_hhdet_in_fec!K67=0,0,RES_hhdet_in_fec!K67*1000*11630/RES_hhdet_in_new!K64)</f>
        <v>53.510293459989185</v>
      </c>
      <c r="L67" s="98">
        <f>IF(RES_hhdet_in_fec!L67=0,0,RES_hhdet_in_fec!L67*1000*11630/RES_hhdet_in_new!L64)</f>
        <v>74.718697067733387</v>
      </c>
      <c r="M67" s="98">
        <f>IF(RES_hhdet_in_fec!M67=0,0,RES_hhdet_in_fec!M67*1000*11630/RES_hhdet_in_new!M64)</f>
        <v>102.8249105377144</v>
      </c>
      <c r="N67" s="98">
        <f>IF(RES_hhdet_in_fec!N67=0,0,RES_hhdet_in_fec!N67*1000*11630/RES_hhdet_in_new!N64)</f>
        <v>109.48857155944019</v>
      </c>
      <c r="O67" s="98">
        <f>IF(RES_hhdet_in_fec!O67=0,0,RES_hhdet_in_fec!O67*1000*11630/RES_hhdet_in_new!O64)</f>
        <v>83.728544674626036</v>
      </c>
      <c r="P67" s="98">
        <f>IF(RES_hhdet_in_fec!P67=0,0,RES_hhdet_in_fec!P67*1000*11630/RES_hhdet_in_new!P64)</f>
        <v>13.149518866520676</v>
      </c>
      <c r="Q67" s="98">
        <f>IF(RES_hhdet_in_fec!Q67=0,0,RES_hhdet_in_fec!Q67*1000*11630/RES_hhdet_in_new!Q64)</f>
        <v>46.662230426808186</v>
      </c>
      <c r="R67" s="98">
        <f>IF(RES_hhdet_in_fec!R67=0,0,RES_hhdet_in_fec!R67*1000*11630/RES_hhdet_in_new!R64)</f>
        <v>37.893777863204086</v>
      </c>
      <c r="S67" s="98">
        <f>IF(RES_hhdet_in_fec!S67=0,0,RES_hhdet_in_fec!S67*1000*11630/RES_hhdet_in_new!S64)</f>
        <v>81.595908272066282</v>
      </c>
      <c r="T67" s="98">
        <f>IF(RES_hhdet_in_fec!T67=0,0,RES_hhdet_in_fec!T67*1000*11630/RES_hhdet_in_new!T64)</f>
        <v>51.952413213407908</v>
      </c>
      <c r="U67" s="98">
        <f>IF(RES_hhdet_in_fec!U67=0,0,RES_hhdet_in_fec!U67*1000*11630/RES_hhdet_in_new!U64)</f>
        <v>51.722067640048358</v>
      </c>
      <c r="V67" s="98">
        <f>IF(RES_hhdet_in_fec!V67=0,0,RES_hhdet_in_fec!V67*1000*11630/RES_hhdet_in_new!V64)</f>
        <v>35.825126420358799</v>
      </c>
      <c r="W67" s="98">
        <f>IF(RES_hhdet_in_fec!W67=0,0,RES_hhdet_in_fec!W67*1000*11630/RES_hhdet_in_new!W64)</f>
        <v>69.31117824650434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2350.1494092432381</v>
      </c>
      <c r="D68" s="122">
        <v>2563.5128437005919</v>
      </c>
      <c r="E68" s="122">
        <v>2853.2687942412358</v>
      </c>
      <c r="F68" s="122">
        <v>3095.9214091186882</v>
      </c>
      <c r="G68" s="122">
        <v>2656.7873029033522</v>
      </c>
      <c r="H68" s="122">
        <v>2865.3639072276696</v>
      </c>
      <c r="I68" s="122">
        <v>2420.6549723372591</v>
      </c>
      <c r="J68" s="122">
        <v>2716.6769159981814</v>
      </c>
      <c r="K68" s="122">
        <v>2740.9961684431487</v>
      </c>
      <c r="L68" s="122">
        <v>2623.8963870462649</v>
      </c>
      <c r="M68" s="122">
        <v>2560.4260149299325</v>
      </c>
      <c r="N68" s="122">
        <v>2535.2357932505288</v>
      </c>
      <c r="O68" s="122">
        <v>2380.1164353924723</v>
      </c>
      <c r="P68" s="122">
        <v>2081.4668359806765</v>
      </c>
      <c r="Q68" s="122">
        <v>2041.968018985305</v>
      </c>
      <c r="R68" s="122">
        <v>2061.4455138263943</v>
      </c>
      <c r="S68" s="122">
        <v>2055.8771866358015</v>
      </c>
      <c r="T68" s="122">
        <v>1957.5186219278517</v>
      </c>
      <c r="U68" s="122">
        <v>1863.293032932547</v>
      </c>
      <c r="V68" s="122">
        <v>1733.7436907980336</v>
      </c>
      <c r="W68" s="122">
        <v>1735.8022240809555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2370.8634624554234</v>
      </c>
      <c r="D69" s="98">
        <v>2581.5832048540251</v>
      </c>
      <c r="E69" s="98">
        <v>2872.2014342480629</v>
      </c>
      <c r="F69" s="98">
        <v>3124.5056692068792</v>
      </c>
      <c r="G69" s="98">
        <v>2678.2515204863198</v>
      </c>
      <c r="H69" s="98">
        <v>2893.3067512862776</v>
      </c>
      <c r="I69" s="98">
        <v>2427.5665006917252</v>
      </c>
      <c r="J69" s="98">
        <v>2730.1279043098111</v>
      </c>
      <c r="K69" s="98">
        <v>2768.9486044139135</v>
      </c>
      <c r="L69" s="98">
        <v>2642.4940023311974</v>
      </c>
      <c r="M69" s="98">
        <v>2574.6746216911361</v>
      </c>
      <c r="N69" s="98">
        <v>2555.7251776664998</v>
      </c>
      <c r="O69" s="98">
        <v>2400.2075299243952</v>
      </c>
      <c r="P69" s="98">
        <v>2051.7196739164665</v>
      </c>
      <c r="Q69" s="98">
        <v>2028.7370654975891</v>
      </c>
      <c r="R69" s="98">
        <v>2062.4547309838085</v>
      </c>
      <c r="S69" s="98">
        <v>2059.2496434764753</v>
      </c>
      <c r="T69" s="98">
        <v>1954.0426216725568</v>
      </c>
      <c r="U69" s="98">
        <v>1856.0193897972974</v>
      </c>
      <c r="V69" s="98">
        <v>1721.5286713944299</v>
      </c>
      <c r="W69" s="98">
        <v>1729.3866301345638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1740.7887889427539</v>
      </c>
      <c r="D70" s="98">
        <v>1947.9003486393244</v>
      </c>
      <c r="E70" s="98">
        <v>2277.2892335097754</v>
      </c>
      <c r="F70" s="98">
        <v>2517.1598442366389</v>
      </c>
      <c r="G70" s="98">
        <v>2106.7342682795511</v>
      </c>
      <c r="H70" s="98">
        <v>2299.4939267235818</v>
      </c>
      <c r="I70" s="98">
        <v>1872.8261019788288</v>
      </c>
      <c r="J70" s="98">
        <v>2125.9365443230558</v>
      </c>
      <c r="K70" s="98">
        <v>2162.9862734587582</v>
      </c>
      <c r="L70" s="98">
        <v>2069.5553693810289</v>
      </c>
      <c r="M70" s="98">
        <v>2046.0839510767573</v>
      </c>
      <c r="N70" s="98">
        <v>2059.7274424088628</v>
      </c>
      <c r="O70" s="98">
        <v>1973.4965930498308</v>
      </c>
      <c r="P70" s="98">
        <v>0</v>
      </c>
      <c r="Q70" s="98">
        <v>0</v>
      </c>
      <c r="R70" s="98">
        <v>1793.7309394487304</v>
      </c>
      <c r="S70" s="98">
        <v>1812.1799010382331</v>
      </c>
      <c r="T70" s="98">
        <v>1737.8337874340536</v>
      </c>
      <c r="U70" s="98">
        <v>1656.940758594488</v>
      </c>
      <c r="V70" s="98">
        <v>1545.9588634349495</v>
      </c>
      <c r="W70" s="98">
        <v>1562.4778002511343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788.10674575816893</v>
      </c>
      <c r="D71" s="101">
        <v>964.72261059136895</v>
      </c>
      <c r="E71" s="101">
        <v>1329.1020873037335</v>
      </c>
      <c r="F71" s="101">
        <v>1522.1718040810904</v>
      </c>
      <c r="G71" s="101">
        <v>1143.5736589457526</v>
      </c>
      <c r="H71" s="101">
        <v>1268.8441385562242</v>
      </c>
      <c r="I71" s="101">
        <v>880.5171201695689</v>
      </c>
      <c r="J71" s="101">
        <v>1007.2475361543343</v>
      </c>
      <c r="K71" s="101">
        <v>994.03205718462152</v>
      </c>
      <c r="L71" s="101">
        <v>918.87924511201675</v>
      </c>
      <c r="M71" s="101">
        <v>917.55748131070027</v>
      </c>
      <c r="N71" s="101">
        <v>899.42248009930813</v>
      </c>
      <c r="O71" s="101">
        <v>842.06196397742474</v>
      </c>
      <c r="P71" s="101">
        <v>0</v>
      </c>
      <c r="Q71" s="101">
        <v>0</v>
      </c>
      <c r="R71" s="101">
        <v>731.56969530576339</v>
      </c>
      <c r="S71" s="101">
        <v>733.51234884201267</v>
      </c>
      <c r="T71" s="101">
        <v>703.59017076214036</v>
      </c>
      <c r="U71" s="101">
        <v>630.06253408863677</v>
      </c>
      <c r="V71" s="101">
        <v>586.17601345810294</v>
      </c>
      <c r="W71" s="101">
        <v>617.81565188900072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952.68204318458481</v>
      </c>
      <c r="D72" s="104">
        <v>983.17773804795559</v>
      </c>
      <c r="E72" s="104">
        <v>948.1871462060418</v>
      </c>
      <c r="F72" s="104">
        <v>994.98804015554867</v>
      </c>
      <c r="G72" s="104">
        <v>963.16060933379833</v>
      </c>
      <c r="H72" s="104">
        <v>1030.6497881673572</v>
      </c>
      <c r="I72" s="104">
        <v>992.30898180925988</v>
      </c>
      <c r="J72" s="104">
        <v>1118.6890081687218</v>
      </c>
      <c r="K72" s="104">
        <v>1168.9542162741366</v>
      </c>
      <c r="L72" s="104">
        <v>1150.6761242690122</v>
      </c>
      <c r="M72" s="104">
        <v>1128.5264697660573</v>
      </c>
      <c r="N72" s="104">
        <v>1160.3049623095546</v>
      </c>
      <c r="O72" s="104">
        <v>1131.4346290724059</v>
      </c>
      <c r="P72" s="104">
        <v>0</v>
      </c>
      <c r="Q72" s="104">
        <v>0</v>
      </c>
      <c r="R72" s="104">
        <v>1062.1612441429677</v>
      </c>
      <c r="S72" s="104">
        <v>1078.6675521962202</v>
      </c>
      <c r="T72" s="104">
        <v>1034.2436166719133</v>
      </c>
      <c r="U72" s="104">
        <v>1026.8782245058512</v>
      </c>
      <c r="V72" s="104">
        <v>959.78284997684648</v>
      </c>
      <c r="W72" s="104">
        <v>944.66214836213373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2182.0141486844091</v>
      </c>
      <c r="D73" s="101">
        <v>2315.8995278149728</v>
      </c>
      <c r="E73" s="101">
        <v>2587.1117442502364</v>
      </c>
      <c r="F73" s="101">
        <v>2680.6373878450172</v>
      </c>
      <c r="G73" s="101">
        <v>2472.5079600534718</v>
      </c>
      <c r="H73" s="101">
        <v>2636.9186845800896</v>
      </c>
      <c r="I73" s="101">
        <v>2460.1818150049667</v>
      </c>
      <c r="J73" s="101">
        <v>2630.3900364305468</v>
      </c>
      <c r="K73" s="101">
        <v>2607.0210347296588</v>
      </c>
      <c r="L73" s="101">
        <v>2494.6140791843241</v>
      </c>
      <c r="M73" s="101">
        <v>2519.614706176822</v>
      </c>
      <c r="N73" s="101">
        <v>2409.8894050462472</v>
      </c>
      <c r="O73" s="101">
        <v>2352.9877266995554</v>
      </c>
      <c r="P73" s="101">
        <v>2302.429545519477</v>
      </c>
      <c r="Q73" s="101">
        <v>2243.9824455718958</v>
      </c>
      <c r="R73" s="101">
        <v>2174.2251452122209</v>
      </c>
      <c r="S73" s="101">
        <v>2147.8540665940618</v>
      </c>
      <c r="T73" s="101">
        <v>2094.4486918133325</v>
      </c>
      <c r="U73" s="101">
        <v>1994.0136291527183</v>
      </c>
      <c r="V73" s="101">
        <v>1901.4295684043475</v>
      </c>
      <c r="W73" s="101">
        <v>1884.8146134255182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1712.0176665878669</v>
      </c>
      <c r="D74" s="104">
        <v>1849.447703595665</v>
      </c>
      <c r="E74" s="104">
        <v>2142.3522355578557</v>
      </c>
      <c r="F74" s="104">
        <v>2242.3576026645951</v>
      </c>
      <c r="G74" s="104">
        <v>2022.8126555315871</v>
      </c>
      <c r="H74" s="104">
        <v>2168.8434568223079</v>
      </c>
      <c r="I74" s="104">
        <v>1967.3003044407806</v>
      </c>
      <c r="J74" s="104">
        <v>2111.6856409726133</v>
      </c>
      <c r="K74" s="104">
        <v>2089.0907376850296</v>
      </c>
      <c r="L74" s="104">
        <v>1993.4949268317628</v>
      </c>
      <c r="M74" s="104">
        <v>2027.2046763317601</v>
      </c>
      <c r="N74" s="104">
        <v>1945.1946958164847</v>
      </c>
      <c r="O74" s="104">
        <v>1913.073381451321</v>
      </c>
      <c r="P74" s="104">
        <v>1901.2608796710851</v>
      </c>
      <c r="Q74" s="104">
        <v>1866.867699812926</v>
      </c>
      <c r="R74" s="104">
        <v>1817.7010723809967</v>
      </c>
      <c r="S74" s="104">
        <v>1809.9728763775686</v>
      </c>
      <c r="T74" s="104">
        <v>1779.1541799297984</v>
      </c>
      <c r="U74" s="104">
        <v>1694.8673884049992</v>
      </c>
      <c r="V74" s="104">
        <v>1626.2252261413066</v>
      </c>
      <c r="W74" s="104">
        <v>1625.8690783880504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724.74740966155684</v>
      </c>
      <c r="D75" s="98">
        <v>864.01876538782619</v>
      </c>
      <c r="E75" s="98">
        <v>1197.0617168352312</v>
      </c>
      <c r="F75" s="98">
        <v>1305.4493687545553</v>
      </c>
      <c r="G75" s="98">
        <v>1055.4501142948573</v>
      </c>
      <c r="H75" s="98">
        <v>1155.9172864318543</v>
      </c>
      <c r="I75" s="98">
        <v>892.73452747496231</v>
      </c>
      <c r="J75" s="98">
        <v>971.50725768707707</v>
      </c>
      <c r="K75" s="98">
        <v>935.73094942307739</v>
      </c>
      <c r="L75" s="98">
        <v>865.93491406431144</v>
      </c>
      <c r="M75" s="98">
        <v>897.67499902274471</v>
      </c>
      <c r="N75" s="98">
        <v>845.22910703992716</v>
      </c>
      <c r="O75" s="98">
        <v>822.739685289043</v>
      </c>
      <c r="P75" s="98">
        <v>843.15835693219321</v>
      </c>
      <c r="Q75" s="98">
        <v>809.84038419492822</v>
      </c>
      <c r="R75" s="98">
        <v>770.12475210794776</v>
      </c>
      <c r="S75" s="98">
        <v>764.90858275980111</v>
      </c>
      <c r="T75" s="98">
        <v>755.04031866792798</v>
      </c>
      <c r="U75" s="98">
        <v>677.99001942237817</v>
      </c>
      <c r="V75" s="98">
        <v>649.18385525067526</v>
      </c>
      <c r="W75" s="98">
        <v>674.73493697086087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987.27025692631025</v>
      </c>
      <c r="D76" s="98">
        <v>985.42893820783911</v>
      </c>
      <c r="E76" s="98">
        <v>945.29051872262403</v>
      </c>
      <c r="F76" s="98">
        <v>936.90823391004017</v>
      </c>
      <c r="G76" s="98">
        <v>967.36254123673018</v>
      </c>
      <c r="H76" s="98">
        <v>1012.9261703904538</v>
      </c>
      <c r="I76" s="98">
        <v>1074.565776965818</v>
      </c>
      <c r="J76" s="98">
        <v>1140.1783832855365</v>
      </c>
      <c r="K76" s="98">
        <v>1153.3597882619522</v>
      </c>
      <c r="L76" s="98">
        <v>1127.5600127674516</v>
      </c>
      <c r="M76" s="98">
        <v>1129.5296773090156</v>
      </c>
      <c r="N76" s="98">
        <v>1099.9655887765575</v>
      </c>
      <c r="O76" s="98">
        <v>1090.3336961622781</v>
      </c>
      <c r="P76" s="98">
        <v>1058.102522738892</v>
      </c>
      <c r="Q76" s="98">
        <v>1057.0273156179981</v>
      </c>
      <c r="R76" s="98">
        <v>1047.5763202730491</v>
      </c>
      <c r="S76" s="98">
        <v>1045.0642936177674</v>
      </c>
      <c r="T76" s="98">
        <v>1024.1138612618704</v>
      </c>
      <c r="U76" s="98">
        <v>1016.8773689826212</v>
      </c>
      <c r="V76" s="98">
        <v>977.0413708906317</v>
      </c>
      <c r="W76" s="98">
        <v>951.13414141718943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937.95654687616468</v>
      </c>
      <c r="D77" s="122">
        <v>945.7795916080629</v>
      </c>
      <c r="E77" s="122">
        <v>1153.0022327360225</v>
      </c>
      <c r="F77" s="122">
        <v>1114.1813882141096</v>
      </c>
      <c r="G77" s="122">
        <v>1044.9092722891426</v>
      </c>
      <c r="H77" s="122">
        <v>977.71666093165618</v>
      </c>
      <c r="I77" s="122">
        <v>881.97276444170075</v>
      </c>
      <c r="J77" s="122">
        <v>976.12685913237237</v>
      </c>
      <c r="K77" s="122">
        <v>778.32730373246443</v>
      </c>
      <c r="L77" s="122">
        <v>706.5454367071701</v>
      </c>
      <c r="M77" s="122">
        <v>707.18040514591394</v>
      </c>
      <c r="N77" s="122">
        <v>730.86976296867545</v>
      </c>
      <c r="O77" s="122">
        <v>708.14429060432121</v>
      </c>
      <c r="P77" s="122">
        <v>631.5400611529119</v>
      </c>
      <c r="Q77" s="122">
        <v>656.36132232532509</v>
      </c>
      <c r="R77" s="122">
        <v>636.12417974852883</v>
      </c>
      <c r="S77" s="122">
        <v>634.94836056742588</v>
      </c>
      <c r="T77" s="122">
        <v>645.41753872018683</v>
      </c>
      <c r="U77" s="122">
        <v>653.32150207573738</v>
      </c>
      <c r="V77" s="122">
        <v>912.6544505151378</v>
      </c>
      <c r="W77" s="122">
        <v>767.81331323901293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948.47548093695013</v>
      </c>
      <c r="D78" s="98">
        <v>952.22972152731734</v>
      </c>
      <c r="E78" s="98">
        <v>1156.7036378510977</v>
      </c>
      <c r="F78" s="98">
        <v>1122.0176243130027</v>
      </c>
      <c r="G78" s="98">
        <v>1059.6887496068068</v>
      </c>
      <c r="H78" s="98">
        <v>992.09811264009363</v>
      </c>
      <c r="I78" s="98">
        <v>890.95917840338006</v>
      </c>
      <c r="J78" s="98">
        <v>982.49651163471458</v>
      </c>
      <c r="K78" s="98">
        <v>788.10226822427978</v>
      </c>
      <c r="L78" s="98">
        <v>713.13638818796051</v>
      </c>
      <c r="M78" s="98">
        <v>712.92304359726597</v>
      </c>
      <c r="N78" s="98">
        <v>739.75030247072141</v>
      </c>
      <c r="O78" s="98">
        <v>729.3196727927608</v>
      </c>
      <c r="P78" s="98">
        <v>680.09050285025751</v>
      </c>
      <c r="Q78" s="98">
        <v>734.05497633588675</v>
      </c>
      <c r="R78" s="98">
        <v>732.88341013153433</v>
      </c>
      <c r="S78" s="98">
        <v>723.98763208534695</v>
      </c>
      <c r="T78" s="98">
        <v>713.12035428334127</v>
      </c>
      <c r="U78" s="98">
        <v>698.92971406715526</v>
      </c>
      <c r="V78" s="98">
        <v>936.36768287942266</v>
      </c>
      <c r="W78" s="98">
        <v>849.27068010547464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767.27835872858498</v>
      </c>
      <c r="D79" s="33">
        <v>622.4668294054436</v>
      </c>
      <c r="E79" s="33">
        <v>995.19725691443159</v>
      </c>
      <c r="F79" s="33">
        <v>882.02299954690545</v>
      </c>
      <c r="G79" s="33">
        <v>803.86666284022499</v>
      </c>
      <c r="H79" s="33">
        <v>780.04040114306827</v>
      </c>
      <c r="I79" s="33">
        <v>763.83598397624041</v>
      </c>
      <c r="J79" s="33">
        <v>841.64306384707277</v>
      </c>
      <c r="K79" s="33">
        <v>580.83595952104633</v>
      </c>
      <c r="L79" s="33">
        <v>535.95393832447735</v>
      </c>
      <c r="M79" s="33">
        <v>564.83110455096062</v>
      </c>
      <c r="N79" s="33">
        <v>546.51984011414334</v>
      </c>
      <c r="O79" s="33">
        <v>545.73214874753376</v>
      </c>
      <c r="P79" s="33">
        <v>551.42805704578325</v>
      </c>
      <c r="Q79" s="33">
        <v>555.91202134440118</v>
      </c>
      <c r="R79" s="33">
        <v>546.26885120906741</v>
      </c>
      <c r="S79" s="33">
        <v>542.05323209477172</v>
      </c>
      <c r="T79" s="33">
        <v>530.8224242998275</v>
      </c>
      <c r="U79" s="33">
        <v>522.92648228472751</v>
      </c>
      <c r="V79" s="33">
        <v>651.98718948818612</v>
      </c>
      <c r="W79" s="33">
        <v>624.72701749332032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22220.7216865519</v>
      </c>
      <c r="D81" s="117">
        <f t="shared" si="28"/>
        <v>17673.575826851764</v>
      </c>
      <c r="E81" s="117">
        <f t="shared" si="28"/>
        <v>19201.494630848072</v>
      </c>
      <c r="F81" s="117">
        <f t="shared" si="28"/>
        <v>18239.400084920293</v>
      </c>
      <c r="G81" s="117">
        <f t="shared" si="28"/>
        <v>20255.345302228099</v>
      </c>
      <c r="H81" s="117">
        <f t="shared" si="28"/>
        <v>16065.707995181452</v>
      </c>
      <c r="I81" s="117">
        <f t="shared" si="28"/>
        <v>17312.909633625361</v>
      </c>
      <c r="J81" s="117">
        <f t="shared" si="28"/>
        <v>16524.646053583812</v>
      </c>
      <c r="K81" s="117">
        <f t="shared" si="28"/>
        <v>14763.580015607098</v>
      </c>
      <c r="L81" s="117">
        <f t="shared" si="28"/>
        <v>14193.903071614041</v>
      </c>
      <c r="M81" s="117">
        <f t="shared" si="28"/>
        <v>14169.584861145371</v>
      </c>
      <c r="N81" s="117">
        <f t="shared" si="28"/>
        <v>12675.383935600117</v>
      </c>
      <c r="O81" s="117">
        <f t="shared" si="28"/>
        <v>12224.512065213636</v>
      </c>
      <c r="P81" s="117">
        <f t="shared" si="28"/>
        <v>9662.9945447431674</v>
      </c>
      <c r="Q81" s="117">
        <f t="shared" si="28"/>
        <v>10615.762517715495</v>
      </c>
      <c r="R81" s="117">
        <f t="shared" ref="R81:V81" si="29">R82+R85+R87+R100</f>
        <v>10701.635306680922</v>
      </c>
      <c r="S81" s="117">
        <f t="shared" si="29"/>
        <v>10334.579134812509</v>
      </c>
      <c r="T81" s="117">
        <f t="shared" si="29"/>
        <v>9278.1925407182862</v>
      </c>
      <c r="U81" s="117">
        <f t="shared" si="29"/>
        <v>8443.2290908610848</v>
      </c>
      <c r="V81" s="117">
        <f t="shared" si="29"/>
        <v>8522.5559292294201</v>
      </c>
      <c r="W81" s="117">
        <f t="shared" ref="W81" si="30">W82+W85+W87+W100</f>
        <v>8608.8876018841675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19067.890976264465</v>
      </c>
      <c r="D82" s="122">
        <f t="shared" si="31"/>
        <v>14418.550639452182</v>
      </c>
      <c r="E82" s="122">
        <f t="shared" si="31"/>
        <v>15579.769200366401</v>
      </c>
      <c r="F82" s="122">
        <f t="shared" si="31"/>
        <v>14687.783346387661</v>
      </c>
      <c r="G82" s="122">
        <f t="shared" si="31"/>
        <v>16767.459624832078</v>
      </c>
      <c r="H82" s="122">
        <f t="shared" si="31"/>
        <v>12610.654905672784</v>
      </c>
      <c r="I82" s="122">
        <f t="shared" si="31"/>
        <v>13895.1644697174</v>
      </c>
      <c r="J82" s="122">
        <f t="shared" si="31"/>
        <v>13075.731606421432</v>
      </c>
      <c r="K82" s="122">
        <f t="shared" si="31"/>
        <v>11576.188634498434</v>
      </c>
      <c r="L82" s="122">
        <f t="shared" si="31"/>
        <v>11153.849776575818</v>
      </c>
      <c r="M82" s="122">
        <f t="shared" si="31"/>
        <v>11093.941398110706</v>
      </c>
      <c r="N82" s="122">
        <f t="shared" si="31"/>
        <v>9721.7802145049482</v>
      </c>
      <c r="O82" s="122">
        <f t="shared" si="31"/>
        <v>9315.8169519773346</v>
      </c>
      <c r="P82" s="122">
        <f t="shared" si="31"/>
        <v>6906.4189541436981</v>
      </c>
      <c r="Q82" s="122">
        <f t="shared" si="31"/>
        <v>7809.2252732481948</v>
      </c>
      <c r="R82" s="122">
        <f t="shared" ref="R82:V82" si="32">SUM(R83:R84)</f>
        <v>7987.159689855097</v>
      </c>
      <c r="S82" s="122">
        <f t="shared" si="32"/>
        <v>7612.3197130562594</v>
      </c>
      <c r="T82" s="122">
        <f t="shared" si="32"/>
        <v>6665.5286965747791</v>
      </c>
      <c r="U82" s="122">
        <f t="shared" si="32"/>
        <v>5927.8859155152741</v>
      </c>
      <c r="V82" s="122">
        <f t="shared" si="32"/>
        <v>5968.1807440900766</v>
      </c>
      <c r="W82" s="122">
        <f t="shared" ref="W82" si="33">SUM(W83:W84)</f>
        <v>6081.256528273093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18961.805372499519</v>
      </c>
      <c r="D83" s="98">
        <v>14337.749889130811</v>
      </c>
      <c r="E83" s="98">
        <v>15491.281850042184</v>
      </c>
      <c r="F83" s="98">
        <v>14603.583938531783</v>
      </c>
      <c r="G83" s="98">
        <v>16673.151263787437</v>
      </c>
      <c r="H83" s="98">
        <v>12538.886862277162</v>
      </c>
      <c r="I83" s="98">
        <v>13817.275390942788</v>
      </c>
      <c r="J83" s="98">
        <v>13000.975614933532</v>
      </c>
      <c r="K83" s="98">
        <v>11509.40759563728</v>
      </c>
      <c r="L83" s="98">
        <v>11089.166168517848</v>
      </c>
      <c r="M83" s="98">
        <v>11029.367877647812</v>
      </c>
      <c r="N83" s="98">
        <v>9665.203561176013</v>
      </c>
      <c r="O83" s="98">
        <v>9261.5523071612661</v>
      </c>
      <c r="P83" s="98">
        <v>6866.3692189250478</v>
      </c>
      <c r="Q83" s="98">
        <v>7763.5594966151875</v>
      </c>
      <c r="R83" s="98">
        <v>7939.9637028767393</v>
      </c>
      <c r="S83" s="98">
        <v>7566.847201421373</v>
      </c>
      <c r="T83" s="98">
        <v>6625.3870026544573</v>
      </c>
      <c r="U83" s="98">
        <v>5891.8974113789445</v>
      </c>
      <c r="V83" s="98">
        <v>5931.6104650265597</v>
      </c>
      <c r="W83" s="98">
        <v>6043.5215612565316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106.08560376494559</v>
      </c>
      <c r="D84" s="98">
        <v>80.800750321369662</v>
      </c>
      <c r="E84" s="98">
        <v>88.487350324217473</v>
      </c>
      <c r="F84" s="98">
        <v>84.199407855879073</v>
      </c>
      <c r="G84" s="98">
        <v>94.308361044639767</v>
      </c>
      <c r="H84" s="98">
        <v>71.768043395621959</v>
      </c>
      <c r="I84" s="98">
        <v>77.889078774611676</v>
      </c>
      <c r="J84" s="98">
        <v>74.755991487899621</v>
      </c>
      <c r="K84" s="98">
        <v>66.781038861153945</v>
      </c>
      <c r="L84" s="98">
        <v>64.68360805796965</v>
      </c>
      <c r="M84" s="98">
        <v>64.573520462893839</v>
      </c>
      <c r="N84" s="98">
        <v>56.576653328934547</v>
      </c>
      <c r="O84" s="98">
        <v>54.26464481606898</v>
      </c>
      <c r="P84" s="98">
        <v>40.049735218650312</v>
      </c>
      <c r="Q84" s="98">
        <v>45.665776633006878</v>
      </c>
      <c r="R84" s="98">
        <v>47.19598697835815</v>
      </c>
      <c r="S84" s="98">
        <v>45.472511634885983</v>
      </c>
      <c r="T84" s="98">
        <v>40.141693920321792</v>
      </c>
      <c r="U84" s="98">
        <v>35.988504136329716</v>
      </c>
      <c r="V84" s="98">
        <v>36.570279063517049</v>
      </c>
      <c r="W84" s="98">
        <v>37.734967016561114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38.519338537399236</v>
      </c>
      <c r="D85" s="122">
        <f t="shared" si="34"/>
        <v>44.290274539030207</v>
      </c>
      <c r="E85" s="122">
        <f t="shared" si="34"/>
        <v>80.062334044242945</v>
      </c>
      <c r="F85" s="122">
        <f t="shared" si="34"/>
        <v>44.05162137037491</v>
      </c>
      <c r="G85" s="122">
        <f t="shared" si="34"/>
        <v>64.731283946965604</v>
      </c>
      <c r="H85" s="122">
        <f t="shared" si="34"/>
        <v>51.217665657738905</v>
      </c>
      <c r="I85" s="122">
        <f t="shared" si="34"/>
        <v>105.06804346415514</v>
      </c>
      <c r="J85" s="122">
        <f t="shared" si="34"/>
        <v>98.562748158416738</v>
      </c>
      <c r="K85" s="122">
        <f t="shared" si="34"/>
        <v>53.498687690745285</v>
      </c>
      <c r="L85" s="122">
        <f t="shared" si="34"/>
        <v>74.73135791529522</v>
      </c>
      <c r="M85" s="122">
        <f t="shared" si="34"/>
        <v>102.81379352994402</v>
      </c>
      <c r="N85" s="122">
        <f t="shared" si="34"/>
        <v>109.49574557857453</v>
      </c>
      <c r="O85" s="122">
        <f t="shared" si="34"/>
        <v>83.676593147423574</v>
      </c>
      <c r="P85" s="122">
        <f t="shared" si="34"/>
        <v>13.133637684457671</v>
      </c>
      <c r="Q85" s="122">
        <f t="shared" si="34"/>
        <v>46.701509004047061</v>
      </c>
      <c r="R85" s="122">
        <f t="shared" si="34"/>
        <v>37.876758086212426</v>
      </c>
      <c r="S85" s="122">
        <f t="shared" si="34"/>
        <v>81.54260215668458</v>
      </c>
      <c r="T85" s="122">
        <f t="shared" si="34"/>
        <v>51.886019951409352</v>
      </c>
      <c r="U85" s="122">
        <f t="shared" si="34"/>
        <v>51.683194154939272</v>
      </c>
      <c r="V85" s="122">
        <f t="shared" si="34"/>
        <v>35.754037804871899</v>
      </c>
      <c r="W85" s="122">
        <f t="shared" si="34"/>
        <v>69.492977536069489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38.519338537399236</v>
      </c>
      <c r="D86" s="98">
        <f>IF(RES_hhdet_in_fec!D86=0,0,RES_hhdet_in_fec!D86*1000*11630/RES_hhdet_in_new!D83)</f>
        <v>44.290274539030207</v>
      </c>
      <c r="E86" s="98">
        <f>IF(RES_hhdet_in_fec!E86=0,0,RES_hhdet_in_fec!E86*1000*11630/RES_hhdet_in_new!E83)</f>
        <v>80.062334044242945</v>
      </c>
      <c r="F86" s="98">
        <f>IF(RES_hhdet_in_fec!F86=0,0,RES_hhdet_in_fec!F86*1000*11630/RES_hhdet_in_new!F83)</f>
        <v>44.05162137037491</v>
      </c>
      <c r="G86" s="98">
        <f>IF(RES_hhdet_in_fec!G86=0,0,RES_hhdet_in_fec!G86*1000*11630/RES_hhdet_in_new!G83)</f>
        <v>64.731283946965604</v>
      </c>
      <c r="H86" s="98">
        <f>IF(RES_hhdet_in_fec!H86=0,0,RES_hhdet_in_fec!H86*1000*11630/RES_hhdet_in_new!H83)</f>
        <v>51.217665657738905</v>
      </c>
      <c r="I86" s="98">
        <f>IF(RES_hhdet_in_fec!I86=0,0,RES_hhdet_in_fec!I86*1000*11630/RES_hhdet_in_new!I83)</f>
        <v>105.06804346415514</v>
      </c>
      <c r="J86" s="98">
        <f>IF(RES_hhdet_in_fec!J86=0,0,RES_hhdet_in_fec!J86*1000*11630/RES_hhdet_in_new!J83)</f>
        <v>98.562748158416738</v>
      </c>
      <c r="K86" s="98">
        <f>IF(RES_hhdet_in_fec!K86=0,0,RES_hhdet_in_fec!K86*1000*11630/RES_hhdet_in_new!K83)</f>
        <v>53.498687690745285</v>
      </c>
      <c r="L86" s="98">
        <f>IF(RES_hhdet_in_fec!L86=0,0,RES_hhdet_in_fec!L86*1000*11630/RES_hhdet_in_new!L83)</f>
        <v>74.73135791529522</v>
      </c>
      <c r="M86" s="98">
        <f>IF(RES_hhdet_in_fec!M86=0,0,RES_hhdet_in_fec!M86*1000*11630/RES_hhdet_in_new!M83)</f>
        <v>102.81379352994402</v>
      </c>
      <c r="N86" s="98">
        <f>IF(RES_hhdet_in_fec!N86=0,0,RES_hhdet_in_fec!N86*1000*11630/RES_hhdet_in_new!N83)</f>
        <v>109.49574557857453</v>
      </c>
      <c r="O86" s="98">
        <f>IF(RES_hhdet_in_fec!O86=0,0,RES_hhdet_in_fec!O86*1000*11630/RES_hhdet_in_new!O83)</f>
        <v>83.676593147423574</v>
      </c>
      <c r="P86" s="98">
        <f>IF(RES_hhdet_in_fec!P86=0,0,RES_hhdet_in_fec!P86*1000*11630/RES_hhdet_in_new!P83)</f>
        <v>13.133637684457671</v>
      </c>
      <c r="Q86" s="98">
        <f>IF(RES_hhdet_in_fec!Q86=0,0,RES_hhdet_in_fec!Q86*1000*11630/RES_hhdet_in_new!Q83)</f>
        <v>46.701509004047061</v>
      </c>
      <c r="R86" s="98">
        <f>IF(RES_hhdet_in_fec!R86=0,0,RES_hhdet_in_fec!R86*1000*11630/RES_hhdet_in_new!R83)</f>
        <v>37.876758086212426</v>
      </c>
      <c r="S86" s="98">
        <f>IF(RES_hhdet_in_fec!S86=0,0,RES_hhdet_in_fec!S86*1000*11630/RES_hhdet_in_new!S83)</f>
        <v>81.54260215668458</v>
      </c>
      <c r="T86" s="98">
        <f>IF(RES_hhdet_in_fec!T86=0,0,RES_hhdet_in_fec!T86*1000*11630/RES_hhdet_in_new!T83)</f>
        <v>51.886019951409352</v>
      </c>
      <c r="U86" s="98">
        <f>IF(RES_hhdet_in_fec!U86=0,0,RES_hhdet_in_fec!U86*1000*11630/RES_hhdet_in_new!U83)</f>
        <v>51.683194154939272</v>
      </c>
      <c r="V86" s="98">
        <f>IF(RES_hhdet_in_fec!V86=0,0,RES_hhdet_in_fec!V86*1000*11630/RES_hhdet_in_new!V83)</f>
        <v>35.754037804871899</v>
      </c>
      <c r="W86" s="98">
        <f>IF(RES_hhdet_in_fec!W86=0,0,RES_hhdet_in_fec!W86*1000*11630/RES_hhdet_in_new!W83)</f>
        <v>69.492977536069489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2247.9092626855072</v>
      </c>
      <c r="D87" s="122">
        <v>2356.2874559690545</v>
      </c>
      <c r="E87" s="122">
        <v>2532.8763877021079</v>
      </c>
      <c r="F87" s="122">
        <v>2589.6836782001233</v>
      </c>
      <c r="G87" s="122">
        <v>2464.6033929489622</v>
      </c>
      <c r="H87" s="122">
        <v>2537.0988989188936</v>
      </c>
      <c r="I87" s="122">
        <v>2447.5458952614063</v>
      </c>
      <c r="J87" s="122">
        <v>2466.1370436064117</v>
      </c>
      <c r="K87" s="122">
        <v>2401.2708034887064</v>
      </c>
      <c r="L87" s="122">
        <v>2327.6701411720896</v>
      </c>
      <c r="M87" s="122">
        <v>2336.3886459312803</v>
      </c>
      <c r="N87" s="122">
        <v>2235.1401637650711</v>
      </c>
      <c r="O87" s="122">
        <v>2214.202087356487</v>
      </c>
      <c r="P87" s="122">
        <v>2131.7710954713975</v>
      </c>
      <c r="Q87" s="122">
        <v>2144.6767775396515</v>
      </c>
      <c r="R87" s="122">
        <v>2056.5943113863018</v>
      </c>
      <c r="S87" s="122">
        <v>2015.9240658492363</v>
      </c>
      <c r="T87" s="122">
        <v>1956.9798649086322</v>
      </c>
      <c r="U87" s="122">
        <v>1878.4841963788831</v>
      </c>
      <c r="V87" s="122">
        <v>1753.0338042938918</v>
      </c>
      <c r="W87" s="122">
        <v>1743.3120123310205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2882.7817935634034</v>
      </c>
      <c r="D88" s="98">
        <v>2498.8766066886401</v>
      </c>
      <c r="E88" s="98">
        <v>2586.7829015153275</v>
      </c>
      <c r="F88" s="98">
        <v>2580.7965063815241</v>
      </c>
      <c r="G88" s="98">
        <v>2541.1103314391221</v>
      </c>
      <c r="H88" s="98">
        <v>2512.2185656942361</v>
      </c>
      <c r="I88" s="98">
        <v>2526.5078456495403</v>
      </c>
      <c r="J88" s="98">
        <v>2420.8039685524209</v>
      </c>
      <c r="K88" s="98">
        <v>2406.3295185180791</v>
      </c>
      <c r="L88" s="98">
        <v>2279.2305859433286</v>
      </c>
      <c r="M88" s="98">
        <v>2305.581905753907</v>
      </c>
      <c r="N88" s="98">
        <v>2218.1710782768496</v>
      </c>
      <c r="O88" s="98">
        <v>2206.8160401717105</v>
      </c>
      <c r="P88" s="98">
        <v>2048.2282643990866</v>
      </c>
      <c r="Q88" s="98">
        <v>2038.5776210255908</v>
      </c>
      <c r="R88" s="98">
        <v>2006.883128985691</v>
      </c>
      <c r="S88" s="98">
        <v>1935.5490164611176</v>
      </c>
      <c r="T88" s="98">
        <v>1836.5537436831926</v>
      </c>
      <c r="U88" s="98">
        <v>1742.1267684533909</v>
      </c>
      <c r="V88" s="98">
        <v>1619.5349113345383</v>
      </c>
      <c r="W88" s="98">
        <v>1670.1182779627406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2156.1553858124407</v>
      </c>
      <c r="D89" s="98">
        <v>0</v>
      </c>
      <c r="E89" s="98">
        <v>0</v>
      </c>
      <c r="F89" s="98">
        <v>2136.4479726701429</v>
      </c>
      <c r="G89" s="98">
        <v>2074.4077738712399</v>
      </c>
      <c r="H89" s="98">
        <v>2080.311738682386</v>
      </c>
      <c r="I89" s="98">
        <v>2058.9532552081942</v>
      </c>
      <c r="J89" s="98">
        <v>1998.5768699462612</v>
      </c>
      <c r="K89" s="98">
        <v>2003.8550028158143</v>
      </c>
      <c r="L89" s="98">
        <v>1913.1403215544519</v>
      </c>
      <c r="M89" s="98">
        <v>1960.4258025324621</v>
      </c>
      <c r="N89" s="98">
        <v>1900.3941340926424</v>
      </c>
      <c r="O89" s="98">
        <v>1903.9451624232108</v>
      </c>
      <c r="P89" s="98">
        <v>0</v>
      </c>
      <c r="Q89" s="98">
        <v>1787.090992782448</v>
      </c>
      <c r="R89" s="98">
        <v>1776.1570141823418</v>
      </c>
      <c r="S89" s="98">
        <v>1733.8848656299454</v>
      </c>
      <c r="T89" s="98">
        <v>1665.7292430887878</v>
      </c>
      <c r="U89" s="98">
        <v>1592.1781159171812</v>
      </c>
      <c r="V89" s="98">
        <v>1494.2275292163033</v>
      </c>
      <c r="W89" s="98">
        <v>1556.4517452884024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962.61777481385866</v>
      </c>
      <c r="D90" s="101">
        <v>0</v>
      </c>
      <c r="E90" s="101">
        <v>0</v>
      </c>
      <c r="F90" s="101">
        <v>1256.0646157239441</v>
      </c>
      <c r="G90" s="101">
        <v>1085.36030359965</v>
      </c>
      <c r="H90" s="101">
        <v>1101.0850868737002</v>
      </c>
      <c r="I90" s="101">
        <v>918.82256567809725</v>
      </c>
      <c r="J90" s="101">
        <v>892.9438499820759</v>
      </c>
      <c r="K90" s="101">
        <v>863.23566438866783</v>
      </c>
      <c r="L90" s="101">
        <v>791.7141651250023</v>
      </c>
      <c r="M90" s="101">
        <v>821.60169203954695</v>
      </c>
      <c r="N90" s="101">
        <v>778.93769751756884</v>
      </c>
      <c r="O90" s="101">
        <v>773.33763726200175</v>
      </c>
      <c r="P90" s="101">
        <v>0</v>
      </c>
      <c r="Q90" s="101">
        <v>736.43923962138376</v>
      </c>
      <c r="R90" s="101">
        <v>712.26576606617414</v>
      </c>
      <c r="S90" s="101">
        <v>689.4042452975965</v>
      </c>
      <c r="T90" s="101">
        <v>661.40130525619088</v>
      </c>
      <c r="U90" s="101">
        <v>591.89639576097591</v>
      </c>
      <c r="V90" s="101">
        <v>552.11657997002123</v>
      </c>
      <c r="W90" s="101">
        <v>598.06373561815076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1193.5376109985818</v>
      </c>
      <c r="D91" s="104">
        <v>0</v>
      </c>
      <c r="E91" s="104">
        <v>0</v>
      </c>
      <c r="F91" s="104">
        <v>880.38335694619877</v>
      </c>
      <c r="G91" s="104">
        <v>989.04747027158987</v>
      </c>
      <c r="H91" s="104">
        <v>979.22665180868546</v>
      </c>
      <c r="I91" s="104">
        <v>1140.1306895300963</v>
      </c>
      <c r="J91" s="104">
        <v>1105.633019964185</v>
      </c>
      <c r="K91" s="104">
        <v>1140.6193384271464</v>
      </c>
      <c r="L91" s="104">
        <v>1121.42615642945</v>
      </c>
      <c r="M91" s="104">
        <v>1138.824110492915</v>
      </c>
      <c r="N91" s="104">
        <v>1121.4564365750732</v>
      </c>
      <c r="O91" s="104">
        <v>1130.607525161209</v>
      </c>
      <c r="P91" s="104">
        <v>0</v>
      </c>
      <c r="Q91" s="104">
        <v>1050.6517531610641</v>
      </c>
      <c r="R91" s="104">
        <v>1063.8912481161674</v>
      </c>
      <c r="S91" s="104">
        <v>1044.480620332349</v>
      </c>
      <c r="T91" s="104">
        <v>1004.3279378325969</v>
      </c>
      <c r="U91" s="104">
        <v>1000.2817201562052</v>
      </c>
      <c r="V91" s="104">
        <v>942.11094924628242</v>
      </c>
      <c r="W91" s="104">
        <v>958.38800967025179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2343.5802906629588</v>
      </c>
      <c r="D92" s="101">
        <v>3004.8918537851196</v>
      </c>
      <c r="E92" s="101">
        <v>2805.3642206815903</v>
      </c>
      <c r="F92" s="101">
        <v>2755.386939493425</v>
      </c>
      <c r="G92" s="101">
        <v>3017.0841487120979</v>
      </c>
      <c r="H92" s="101">
        <v>2630.8260355192469</v>
      </c>
      <c r="I92" s="101">
        <v>2718.6057560830041</v>
      </c>
      <c r="J92" s="101">
        <v>3001.379536340236</v>
      </c>
      <c r="K92" s="101">
        <v>2748.8403970155005</v>
      </c>
      <c r="L92" s="101">
        <v>2640.3580973043663</v>
      </c>
      <c r="M92" s="101">
        <v>3185.3448527051305</v>
      </c>
      <c r="N92" s="101">
        <v>2771.843905835372</v>
      </c>
      <c r="O92" s="101">
        <v>2190.8362295326319</v>
      </c>
      <c r="P92" s="101">
        <v>1674.6483175146921</v>
      </c>
      <c r="Q92" s="101">
        <v>2530.6659537580076</v>
      </c>
      <c r="R92" s="101">
        <v>2173.5403350206634</v>
      </c>
      <c r="S92" s="101">
        <v>2308.9037170360552</v>
      </c>
      <c r="T92" s="101">
        <v>2144.0755889923598</v>
      </c>
      <c r="U92" s="101">
        <v>2214.3535156281887</v>
      </c>
      <c r="V92" s="101">
        <v>1428.1553258536808</v>
      </c>
      <c r="W92" s="101">
        <v>2027.4936593490288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1723.2275488751493</v>
      </c>
      <c r="D93" s="104">
        <v>2263.3516653622964</v>
      </c>
      <c r="E93" s="104">
        <v>0</v>
      </c>
      <c r="F93" s="104">
        <v>0</v>
      </c>
      <c r="G93" s="104">
        <v>2346.1267166091643</v>
      </c>
      <c r="H93" s="104">
        <v>0</v>
      </c>
      <c r="I93" s="104">
        <v>2054.4496076942696</v>
      </c>
      <c r="J93" s="104">
        <v>2280.7337729082769</v>
      </c>
      <c r="K93" s="104">
        <v>2086.4875788112599</v>
      </c>
      <c r="L93" s="104">
        <v>2001.7618331010842</v>
      </c>
      <c r="M93" s="104">
        <v>2447.4401052500566</v>
      </c>
      <c r="N93" s="104">
        <v>2153.271849735781</v>
      </c>
      <c r="O93" s="104">
        <v>0</v>
      </c>
      <c r="P93" s="104">
        <v>0</v>
      </c>
      <c r="Q93" s="104">
        <v>2103.4273803314281</v>
      </c>
      <c r="R93" s="104">
        <v>1829.4206524616191</v>
      </c>
      <c r="S93" s="104">
        <v>1973.366373205944</v>
      </c>
      <c r="T93" s="104">
        <v>1856.4370192236618</v>
      </c>
      <c r="U93" s="104">
        <v>1930.2341801625871</v>
      </c>
      <c r="V93" s="104">
        <v>0</v>
      </c>
      <c r="W93" s="104">
        <v>1789.3945404585579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778.42394665838538</v>
      </c>
      <c r="D94" s="98">
        <v>1125.2705645471376</v>
      </c>
      <c r="E94" s="98">
        <v>0</v>
      </c>
      <c r="F94" s="98">
        <v>0</v>
      </c>
      <c r="G94" s="98">
        <v>1289.2561129624189</v>
      </c>
      <c r="H94" s="98">
        <v>0</v>
      </c>
      <c r="I94" s="98">
        <v>986.49187266384604</v>
      </c>
      <c r="J94" s="98">
        <v>1106.9173272866781</v>
      </c>
      <c r="K94" s="98">
        <v>983.02109471431834</v>
      </c>
      <c r="L94" s="98">
        <v>914.03698564407523</v>
      </c>
      <c r="M94" s="98">
        <v>1138.0240165736429</v>
      </c>
      <c r="N94" s="98">
        <v>974.86837424072201</v>
      </c>
      <c r="O94" s="98">
        <v>0</v>
      </c>
      <c r="P94" s="98">
        <v>0</v>
      </c>
      <c r="Q94" s="98">
        <v>914.06559929143486</v>
      </c>
      <c r="R94" s="98">
        <v>768.64980862570974</v>
      </c>
      <c r="S94" s="98">
        <v>820.46066154423977</v>
      </c>
      <c r="T94" s="98">
        <v>771.29795963044057</v>
      </c>
      <c r="U94" s="98">
        <v>756.31134767153992</v>
      </c>
      <c r="V94" s="98">
        <v>0</v>
      </c>
      <c r="W94" s="98">
        <v>728.51730415963891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944.80360221676403</v>
      </c>
      <c r="D95" s="98">
        <v>1138.0811008151588</v>
      </c>
      <c r="E95" s="98">
        <v>0</v>
      </c>
      <c r="F95" s="98">
        <v>0</v>
      </c>
      <c r="G95" s="98">
        <v>1056.8706036467454</v>
      </c>
      <c r="H95" s="98">
        <v>0</v>
      </c>
      <c r="I95" s="98">
        <v>1067.9577350304237</v>
      </c>
      <c r="J95" s="98">
        <v>1173.8164456215991</v>
      </c>
      <c r="K95" s="98">
        <v>1103.4664840969415</v>
      </c>
      <c r="L95" s="98">
        <v>1087.7248474570088</v>
      </c>
      <c r="M95" s="98">
        <v>1309.4160886764137</v>
      </c>
      <c r="N95" s="98">
        <v>1178.4034754950594</v>
      </c>
      <c r="O95" s="98">
        <v>0</v>
      </c>
      <c r="P95" s="98">
        <v>0</v>
      </c>
      <c r="Q95" s="98">
        <v>1189.361781039993</v>
      </c>
      <c r="R95" s="98">
        <v>1060.7708438359093</v>
      </c>
      <c r="S95" s="98">
        <v>1152.9057116617043</v>
      </c>
      <c r="T95" s="98">
        <v>1085.1390595932212</v>
      </c>
      <c r="U95" s="98">
        <v>1173.9228324910471</v>
      </c>
      <c r="V95" s="98">
        <v>0</v>
      </c>
      <c r="W95" s="98">
        <v>1060.8772362989191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2182.0141486844086</v>
      </c>
      <c r="D96" s="101">
        <v>2315.8995278149728</v>
      </c>
      <c r="E96" s="101">
        <v>2587.1117442502373</v>
      </c>
      <c r="F96" s="101">
        <v>2680.6373878450172</v>
      </c>
      <c r="G96" s="101">
        <v>2472.5079600534723</v>
      </c>
      <c r="H96" s="101">
        <v>2636.9186845800891</v>
      </c>
      <c r="I96" s="101">
        <v>2460.1818150049658</v>
      </c>
      <c r="J96" s="101">
        <v>2630.3900364305473</v>
      </c>
      <c r="K96" s="101">
        <v>2607.0210347296588</v>
      </c>
      <c r="L96" s="101">
        <v>2494.6140791843241</v>
      </c>
      <c r="M96" s="101">
        <v>2519.614706176822</v>
      </c>
      <c r="N96" s="101">
        <v>2409.8894050462477</v>
      </c>
      <c r="O96" s="101">
        <v>2352.9877266995559</v>
      </c>
      <c r="P96" s="101">
        <v>2302.429545519477</v>
      </c>
      <c r="Q96" s="101">
        <v>2243.9824455718958</v>
      </c>
      <c r="R96" s="101">
        <v>2174.2251452122214</v>
      </c>
      <c r="S96" s="101">
        <v>2147.8540665940618</v>
      </c>
      <c r="T96" s="101">
        <v>2094.4486918133325</v>
      </c>
      <c r="U96" s="101">
        <v>1994.0136291527185</v>
      </c>
      <c r="V96" s="101">
        <v>1901.4295684043473</v>
      </c>
      <c r="W96" s="101">
        <v>1884.8146134255187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1712.0176665878671</v>
      </c>
      <c r="D97" s="104">
        <v>1849.4477035956656</v>
      </c>
      <c r="E97" s="104">
        <v>2142.3522355578557</v>
      </c>
      <c r="F97" s="104">
        <v>2242.3576026645956</v>
      </c>
      <c r="G97" s="104">
        <v>2022.812655531588</v>
      </c>
      <c r="H97" s="104">
        <v>2168.8434568223083</v>
      </c>
      <c r="I97" s="104">
        <v>1967.3003044407806</v>
      </c>
      <c r="J97" s="104">
        <v>2111.6856409726142</v>
      </c>
      <c r="K97" s="104">
        <v>2089.09073768503</v>
      </c>
      <c r="L97" s="104">
        <v>1993.494926831763</v>
      </c>
      <c r="M97" s="104">
        <v>2027.2046763317601</v>
      </c>
      <c r="N97" s="104">
        <v>1945.1946958164847</v>
      </c>
      <c r="O97" s="104">
        <v>1913.0733814513205</v>
      </c>
      <c r="P97" s="104">
        <v>1901.2608796710854</v>
      </c>
      <c r="Q97" s="104">
        <v>1866.8676998129265</v>
      </c>
      <c r="R97" s="104">
        <v>1817.7010723809967</v>
      </c>
      <c r="S97" s="104">
        <v>1809.9728763775686</v>
      </c>
      <c r="T97" s="104">
        <v>1779.1541799297984</v>
      </c>
      <c r="U97" s="104">
        <v>1694.8673884049997</v>
      </c>
      <c r="V97" s="104">
        <v>1626.2252261413068</v>
      </c>
      <c r="W97" s="104">
        <v>1625.8690783880504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724.74740966155684</v>
      </c>
      <c r="D98" s="98">
        <v>864.01876538782642</v>
      </c>
      <c r="E98" s="98">
        <v>1197.0617168352317</v>
      </c>
      <c r="F98" s="98">
        <v>1305.4493687545553</v>
      </c>
      <c r="G98" s="98">
        <v>1055.4501142948577</v>
      </c>
      <c r="H98" s="98">
        <v>1155.9172864318541</v>
      </c>
      <c r="I98" s="98">
        <v>892.73452747496242</v>
      </c>
      <c r="J98" s="98">
        <v>971.50725768707719</v>
      </c>
      <c r="K98" s="98">
        <v>935.7309494230775</v>
      </c>
      <c r="L98" s="98">
        <v>865.93491406431144</v>
      </c>
      <c r="M98" s="98">
        <v>897.6749990227446</v>
      </c>
      <c r="N98" s="98">
        <v>845.22910703992716</v>
      </c>
      <c r="O98" s="98">
        <v>822.73968528904265</v>
      </c>
      <c r="P98" s="98">
        <v>843.1583569321931</v>
      </c>
      <c r="Q98" s="98">
        <v>809.84038419492833</v>
      </c>
      <c r="R98" s="98">
        <v>770.12475210794764</v>
      </c>
      <c r="S98" s="98">
        <v>764.90858275980111</v>
      </c>
      <c r="T98" s="98">
        <v>755.04031866792786</v>
      </c>
      <c r="U98" s="98">
        <v>677.99001942237794</v>
      </c>
      <c r="V98" s="98">
        <v>649.18385525067515</v>
      </c>
      <c r="W98" s="98">
        <v>674.73493697086087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987.27025692631037</v>
      </c>
      <c r="D99" s="98">
        <v>985.42893820783934</v>
      </c>
      <c r="E99" s="98">
        <v>945.29051872262414</v>
      </c>
      <c r="F99" s="98">
        <v>936.90823391004039</v>
      </c>
      <c r="G99" s="98">
        <v>967.36254123673064</v>
      </c>
      <c r="H99" s="98">
        <v>1012.9261703904538</v>
      </c>
      <c r="I99" s="98">
        <v>1074.5657769658183</v>
      </c>
      <c r="J99" s="98">
        <v>1140.1783832855365</v>
      </c>
      <c r="K99" s="98">
        <v>1153.3597882619526</v>
      </c>
      <c r="L99" s="98">
        <v>1127.5600127674513</v>
      </c>
      <c r="M99" s="98">
        <v>1129.5296773090156</v>
      </c>
      <c r="N99" s="98">
        <v>1099.9655887765575</v>
      </c>
      <c r="O99" s="98">
        <v>1090.3336961622781</v>
      </c>
      <c r="P99" s="98">
        <v>1058.1025227388925</v>
      </c>
      <c r="Q99" s="98">
        <v>1057.0273156179981</v>
      </c>
      <c r="R99" s="98">
        <v>1047.5763202730493</v>
      </c>
      <c r="S99" s="98">
        <v>1045.0642936177676</v>
      </c>
      <c r="T99" s="98">
        <v>1024.1138612618704</v>
      </c>
      <c r="U99" s="98">
        <v>1016.8773689826214</v>
      </c>
      <c r="V99" s="98">
        <v>977.0413708906317</v>
      </c>
      <c r="W99" s="98">
        <v>951.13414141718965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866.40210906452626</v>
      </c>
      <c r="D100" s="122">
        <v>854.44745689149477</v>
      </c>
      <c r="E100" s="122">
        <v>1008.786708735317</v>
      </c>
      <c r="F100" s="122">
        <v>917.88143896213319</v>
      </c>
      <c r="G100" s="122">
        <v>958.55100050009423</v>
      </c>
      <c r="H100" s="122">
        <v>866.73652493203519</v>
      </c>
      <c r="I100" s="122">
        <v>865.13122518240039</v>
      </c>
      <c r="J100" s="122">
        <v>884.2146553975532</v>
      </c>
      <c r="K100" s="122">
        <v>732.62188992920994</v>
      </c>
      <c r="L100" s="122">
        <v>637.65179595083725</v>
      </c>
      <c r="M100" s="122">
        <v>636.44102357344173</v>
      </c>
      <c r="N100" s="122">
        <v>608.96781175152273</v>
      </c>
      <c r="O100" s="122">
        <v>610.81643273238979</v>
      </c>
      <c r="P100" s="122">
        <v>611.67085744361407</v>
      </c>
      <c r="Q100" s="122">
        <v>615.15895792360254</v>
      </c>
      <c r="R100" s="122">
        <v>620.00454735331175</v>
      </c>
      <c r="S100" s="122">
        <v>624.79275375032898</v>
      </c>
      <c r="T100" s="122">
        <v>603.79795928346471</v>
      </c>
      <c r="U100" s="122">
        <v>585.17578481198905</v>
      </c>
      <c r="V100" s="122">
        <v>765.58734304057998</v>
      </c>
      <c r="W100" s="122">
        <v>714.82608374398558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1321.8420729471216</v>
      </c>
      <c r="D101" s="98">
        <v>1042.9618150163224</v>
      </c>
      <c r="E101" s="98">
        <v>1174.2273591639691</v>
      </c>
      <c r="F101" s="98">
        <v>1060.3168018222493</v>
      </c>
      <c r="G101" s="98">
        <v>1164.6306165403689</v>
      </c>
      <c r="H101" s="98">
        <v>1009.3798678178118</v>
      </c>
      <c r="I101" s="98">
        <v>1096.8411658515836</v>
      </c>
      <c r="J101" s="98">
        <v>1040.2155225328856</v>
      </c>
      <c r="K101" s="98">
        <v>834.73110307360264</v>
      </c>
      <c r="L101" s="98">
        <v>777.91069307237285</v>
      </c>
      <c r="M101" s="98">
        <v>766.08018955194154</v>
      </c>
      <c r="N101" s="98">
        <v>760.51354080566114</v>
      </c>
      <c r="O101" s="98">
        <v>762.5556109288857</v>
      </c>
      <c r="P101" s="98">
        <v>767.8636075303732</v>
      </c>
      <c r="Q101" s="98">
        <v>771.46379732478681</v>
      </c>
      <c r="R101" s="98">
        <v>775.05979588454397</v>
      </c>
      <c r="S101" s="98">
        <v>776.10414893630968</v>
      </c>
      <c r="T101" s="98">
        <v>765.40658846257531</v>
      </c>
      <c r="U101" s="98">
        <v>748.83676310088276</v>
      </c>
      <c r="V101" s="98">
        <v>1008.5762205015102</v>
      </c>
      <c r="W101" s="98">
        <v>921.01296479042799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983.63920218362864</v>
      </c>
      <c r="D102" s="98">
        <v>1254.3903460157051</v>
      </c>
      <c r="E102" s="98">
        <v>982.61545758606906</v>
      </c>
      <c r="F102" s="98">
        <v>958.4103401449737</v>
      </c>
      <c r="G102" s="98">
        <v>1126.9971436127034</v>
      </c>
      <c r="H102" s="98">
        <v>977.87455281430948</v>
      </c>
      <c r="I102" s="98">
        <v>932.52902939576791</v>
      </c>
      <c r="J102" s="98">
        <v>846.78194142413395</v>
      </c>
      <c r="K102" s="98">
        <v>829.89651053707848</v>
      </c>
      <c r="L102" s="98">
        <v>742.91725393845934</v>
      </c>
      <c r="M102" s="98">
        <v>713.05772380285919</v>
      </c>
      <c r="N102" s="98">
        <v>707.25918200350418</v>
      </c>
      <c r="O102" s="98">
        <v>708.56083775219543</v>
      </c>
      <c r="P102" s="98">
        <v>714.88121223538519</v>
      </c>
      <c r="Q102" s="98">
        <v>718.00892081412496</v>
      </c>
      <c r="R102" s="98">
        <v>721.22016016866212</v>
      </c>
      <c r="S102" s="98">
        <v>722.84327359646898</v>
      </c>
      <c r="T102" s="98">
        <v>714.46581181682791</v>
      </c>
      <c r="U102" s="98">
        <v>701.88117303337037</v>
      </c>
      <c r="V102" s="98">
        <v>942.53234442246833</v>
      </c>
      <c r="W102" s="98">
        <v>856.31821173468416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767.27835872858498</v>
      </c>
      <c r="D103" s="33">
        <v>622.46682940544383</v>
      </c>
      <c r="E103" s="33">
        <v>995.19725691443148</v>
      </c>
      <c r="F103" s="33">
        <v>882.02299954690534</v>
      </c>
      <c r="G103" s="33">
        <v>803.86666284022488</v>
      </c>
      <c r="H103" s="33">
        <v>780.04040114306838</v>
      </c>
      <c r="I103" s="33">
        <v>763.83598397624053</v>
      </c>
      <c r="J103" s="33">
        <v>841.64306384707277</v>
      </c>
      <c r="K103" s="33">
        <v>580.83595952104633</v>
      </c>
      <c r="L103" s="33">
        <v>535.95393832447746</v>
      </c>
      <c r="M103" s="33">
        <v>564.83110455096062</v>
      </c>
      <c r="N103" s="33">
        <v>546.51984011414356</v>
      </c>
      <c r="O103" s="33">
        <v>545.73214874753387</v>
      </c>
      <c r="P103" s="33">
        <v>551.42805704578325</v>
      </c>
      <c r="Q103" s="33">
        <v>555.91202134440118</v>
      </c>
      <c r="R103" s="33">
        <v>546.26885120906729</v>
      </c>
      <c r="S103" s="33">
        <v>542.05323209477172</v>
      </c>
      <c r="T103" s="33">
        <v>530.8224242998275</v>
      </c>
      <c r="U103" s="33">
        <v>522.92648228472763</v>
      </c>
      <c r="V103" s="33">
        <v>651.98718948818612</v>
      </c>
      <c r="W103" s="33">
        <v>624.72701749332043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14888.767624951668</v>
      </c>
      <c r="D124" s="117">
        <f t="shared" si="42"/>
        <v>14133.907969055086</v>
      </c>
      <c r="E124" s="117">
        <f t="shared" si="42"/>
        <v>15088.088269044947</v>
      </c>
      <c r="F124" s="117">
        <f t="shared" si="42"/>
        <v>15500.048540021322</v>
      </c>
      <c r="G124" s="117">
        <f t="shared" si="42"/>
        <v>15752.005719576136</v>
      </c>
      <c r="H124" s="117">
        <f t="shared" si="42"/>
        <v>13918.430238419092</v>
      </c>
      <c r="I124" s="117">
        <f t="shared" si="42"/>
        <v>13188.64213096739</v>
      </c>
      <c r="J124" s="117">
        <f t="shared" si="42"/>
        <v>13764.725003096017</v>
      </c>
      <c r="K124" s="117">
        <f t="shared" si="42"/>
        <v>12626.294036134612</v>
      </c>
      <c r="L124" s="117">
        <f t="shared" si="42"/>
        <v>12938.331751836735</v>
      </c>
      <c r="M124" s="117">
        <f t="shared" si="42"/>
        <v>12027.076992907345</v>
      </c>
      <c r="N124" s="117">
        <f t="shared" si="42"/>
        <v>10781.770840319681</v>
      </c>
      <c r="O124" s="117">
        <f t="shared" si="42"/>
        <v>10420.54186250085</v>
      </c>
      <c r="P124" s="117">
        <f t="shared" si="42"/>
        <v>8217.6556195856592</v>
      </c>
      <c r="Q124" s="117">
        <f t="shared" si="42"/>
        <v>9239.4064699700411</v>
      </c>
      <c r="R124" s="117">
        <f t="shared" ref="R124:V124" si="43">R125+R128+R130+R139</f>
        <v>9685.5302185859819</v>
      </c>
      <c r="S124" s="117">
        <f t="shared" si="43"/>
        <v>9169.3617396404188</v>
      </c>
      <c r="T124" s="117">
        <f t="shared" si="43"/>
        <v>8374.412760834246</v>
      </c>
      <c r="U124" s="117">
        <f t="shared" si="43"/>
        <v>7865.3879884903008</v>
      </c>
      <c r="V124" s="117">
        <f t="shared" si="43"/>
        <v>8014.2015570155545</v>
      </c>
      <c r="W124" s="117">
        <f t="shared" ref="W124" si="44">W125+W128+W130+W139</f>
        <v>7919.365423230096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12053.705681936412</v>
      </c>
      <c r="D125" s="122">
        <f t="shared" si="45"/>
        <v>11144.868381443366</v>
      </c>
      <c r="E125" s="122">
        <f t="shared" si="45"/>
        <v>11718.849870339431</v>
      </c>
      <c r="F125" s="122">
        <f t="shared" si="45"/>
        <v>12137.178058187275</v>
      </c>
      <c r="G125" s="122">
        <f t="shared" si="45"/>
        <v>12523.854007625798</v>
      </c>
      <c r="H125" s="122">
        <f t="shared" si="45"/>
        <v>10597.361654325779</v>
      </c>
      <c r="I125" s="122">
        <f t="shared" si="45"/>
        <v>10147.351058840597</v>
      </c>
      <c r="J125" s="122">
        <f t="shared" si="45"/>
        <v>10609.230683053078</v>
      </c>
      <c r="K125" s="122">
        <f t="shared" si="45"/>
        <v>9647.3400171478206</v>
      </c>
      <c r="L125" s="122">
        <f t="shared" si="45"/>
        <v>10057.817666386798</v>
      </c>
      <c r="M125" s="122">
        <f t="shared" si="45"/>
        <v>9235.1386974265879</v>
      </c>
      <c r="N125" s="122">
        <f t="shared" si="45"/>
        <v>8185.7854040921084</v>
      </c>
      <c r="O125" s="122">
        <f t="shared" si="45"/>
        <v>7790.4002138401383</v>
      </c>
      <c r="P125" s="122">
        <f t="shared" si="45"/>
        <v>5630.0112230866634</v>
      </c>
      <c r="Q125" s="122">
        <f t="shared" si="45"/>
        <v>6584.7030210214371</v>
      </c>
      <c r="R125" s="122">
        <f t="shared" ref="R125:V125" si="46">SUM(R126:R127)</f>
        <v>7091.362657864599</v>
      </c>
      <c r="S125" s="122">
        <f t="shared" si="46"/>
        <v>6642.3791037072124</v>
      </c>
      <c r="T125" s="122">
        <f t="shared" si="46"/>
        <v>5999.0706363696509</v>
      </c>
      <c r="U125" s="122">
        <f t="shared" si="46"/>
        <v>5499.9045245948328</v>
      </c>
      <c r="V125" s="122">
        <f t="shared" si="46"/>
        <v>5624.8181812586972</v>
      </c>
      <c r="W125" s="122">
        <f t="shared" ref="W125" si="47">SUM(W126:W127)</f>
        <v>5545.4869004239627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12007.091183747774</v>
      </c>
      <c r="D126" s="98">
        <v>11102.2140463417</v>
      </c>
      <c r="E126" s="98">
        <v>11674.174742510686</v>
      </c>
      <c r="F126" s="98">
        <v>12091.269792551971</v>
      </c>
      <c r="G126" s="98">
        <v>12478.15581378463</v>
      </c>
      <c r="H126" s="98">
        <v>10558.877703129219</v>
      </c>
      <c r="I126" s="98">
        <v>10111.641885664054</v>
      </c>
      <c r="J126" s="98">
        <v>10571.749143181734</v>
      </c>
      <c r="K126" s="98">
        <v>9613.470840564878</v>
      </c>
      <c r="L126" s="98">
        <v>10022.840274554661</v>
      </c>
      <c r="M126" s="98">
        <v>9203.2877973507184</v>
      </c>
      <c r="N126" s="98">
        <v>8157.794153653118</v>
      </c>
      <c r="O126" s="98">
        <v>7763.8496029928674</v>
      </c>
      <c r="P126" s="98">
        <v>5610.9419396377407</v>
      </c>
      <c r="Q126" s="98">
        <v>6562.3003044690477</v>
      </c>
      <c r="R126" s="98">
        <v>7067.2466685172958</v>
      </c>
      <c r="S126" s="98">
        <v>6619.832067226901</v>
      </c>
      <c r="T126" s="98">
        <v>5978.8004673323812</v>
      </c>
      <c r="U126" s="98">
        <v>5481.3802665527301</v>
      </c>
      <c r="V126" s="98">
        <v>5605.8625382826212</v>
      </c>
      <c r="W126" s="98">
        <v>5526.681141333901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46.61449818863656</v>
      </c>
      <c r="D127" s="98">
        <v>42.654335101666007</v>
      </c>
      <c r="E127" s="98">
        <v>44.675127828744579</v>
      </c>
      <c r="F127" s="98">
        <v>45.908265635304645</v>
      </c>
      <c r="G127" s="98">
        <v>45.698193841168226</v>
      </c>
      <c r="H127" s="98">
        <v>38.483951196560973</v>
      </c>
      <c r="I127" s="98">
        <v>35.70917317654223</v>
      </c>
      <c r="J127" s="98">
        <v>37.481539871342854</v>
      </c>
      <c r="K127" s="98">
        <v>33.869176582942728</v>
      </c>
      <c r="L127" s="98">
        <v>34.977391832137009</v>
      </c>
      <c r="M127" s="98">
        <v>31.850900075869792</v>
      </c>
      <c r="N127" s="98">
        <v>27.991250438990811</v>
      </c>
      <c r="O127" s="98">
        <v>26.550610847270502</v>
      </c>
      <c r="P127" s="98">
        <v>19.069283448923002</v>
      </c>
      <c r="Q127" s="98">
        <v>22.402716552389599</v>
      </c>
      <c r="R127" s="98">
        <v>24.1159893473036</v>
      </c>
      <c r="S127" s="98">
        <v>22.547036480311302</v>
      </c>
      <c r="T127" s="98">
        <v>20.270169037269195</v>
      </c>
      <c r="U127" s="98">
        <v>18.524258042102375</v>
      </c>
      <c r="V127" s="98">
        <v>18.955642976076003</v>
      </c>
      <c r="W127" s="98">
        <v>18.805759090061539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38.516094342426889</v>
      </c>
      <c r="D128" s="122">
        <f t="shared" si="48"/>
        <v>44.225806351902484</v>
      </c>
      <c r="E128" s="122">
        <f t="shared" si="48"/>
        <v>80.055309846381107</v>
      </c>
      <c r="F128" s="122">
        <f t="shared" si="48"/>
        <v>44.128303281027534</v>
      </c>
      <c r="G128" s="122">
        <f t="shared" si="48"/>
        <v>64.812149348873149</v>
      </c>
      <c r="H128" s="122">
        <f t="shared" si="48"/>
        <v>51.220927098496531</v>
      </c>
      <c r="I128" s="122">
        <f t="shared" si="48"/>
        <v>105.18472078708515</v>
      </c>
      <c r="J128" s="122">
        <f t="shared" si="48"/>
        <v>98.564803475863457</v>
      </c>
      <c r="K128" s="122">
        <f t="shared" si="48"/>
        <v>53.572373063862479</v>
      </c>
      <c r="L128" s="122">
        <f t="shared" si="48"/>
        <v>74.755231121820117</v>
      </c>
      <c r="M128" s="122">
        <f t="shared" si="48"/>
        <v>102.86040577664835</v>
      </c>
      <c r="N128" s="122">
        <f t="shared" si="48"/>
        <v>109.55800749784423</v>
      </c>
      <c r="O128" s="122">
        <f t="shared" si="48"/>
        <v>83.721201031712837</v>
      </c>
      <c r="P128" s="122">
        <f t="shared" si="48"/>
        <v>13.144152811076268</v>
      </c>
      <c r="Q128" s="122">
        <f t="shared" si="48"/>
        <v>46.763100553220994</v>
      </c>
      <c r="R128" s="122">
        <f t="shared" si="48"/>
        <v>37.940983634011864</v>
      </c>
      <c r="S128" s="122">
        <f t="shared" si="48"/>
        <v>81.638682166424573</v>
      </c>
      <c r="T128" s="122">
        <f t="shared" si="48"/>
        <v>51.872083789759841</v>
      </c>
      <c r="U128" s="122">
        <f t="shared" si="48"/>
        <v>51.775523703243358</v>
      </c>
      <c r="V128" s="122">
        <f t="shared" si="48"/>
        <v>35.741591290924042</v>
      </c>
      <c r="W128" s="122">
        <f t="shared" si="48"/>
        <v>69.535323105431544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38.516094342426889</v>
      </c>
      <c r="D129" s="98">
        <f>IF(RES_hhdet_in_fec!D129=0,0,RES_hhdet_in_fec!D129*1000*11630/RES_hhdet_in_new!D126)</f>
        <v>44.225806351902484</v>
      </c>
      <c r="E129" s="98">
        <f>IF(RES_hhdet_in_fec!E129=0,0,RES_hhdet_in_fec!E129*1000*11630/RES_hhdet_in_new!E126)</f>
        <v>80.055309846381107</v>
      </c>
      <c r="F129" s="98">
        <f>IF(RES_hhdet_in_fec!F129=0,0,RES_hhdet_in_fec!F129*1000*11630/RES_hhdet_in_new!F126)</f>
        <v>44.128303281027534</v>
      </c>
      <c r="G129" s="98">
        <f>IF(RES_hhdet_in_fec!G129=0,0,RES_hhdet_in_fec!G129*1000*11630/RES_hhdet_in_new!G126)</f>
        <v>64.812149348873149</v>
      </c>
      <c r="H129" s="98">
        <f>IF(RES_hhdet_in_fec!H129=0,0,RES_hhdet_in_fec!H129*1000*11630/RES_hhdet_in_new!H126)</f>
        <v>51.220927098496531</v>
      </c>
      <c r="I129" s="98">
        <f>IF(RES_hhdet_in_fec!I129=0,0,RES_hhdet_in_fec!I129*1000*11630/RES_hhdet_in_new!I126)</f>
        <v>105.18472078708515</v>
      </c>
      <c r="J129" s="98">
        <f>IF(RES_hhdet_in_fec!J129=0,0,RES_hhdet_in_fec!J129*1000*11630/RES_hhdet_in_new!J126)</f>
        <v>98.564803475863457</v>
      </c>
      <c r="K129" s="98">
        <f>IF(RES_hhdet_in_fec!K129=0,0,RES_hhdet_in_fec!K129*1000*11630/RES_hhdet_in_new!K126)</f>
        <v>53.572373063862479</v>
      </c>
      <c r="L129" s="98">
        <f>IF(RES_hhdet_in_fec!L129=0,0,RES_hhdet_in_fec!L129*1000*11630/RES_hhdet_in_new!L126)</f>
        <v>74.755231121820117</v>
      </c>
      <c r="M129" s="98">
        <f>IF(RES_hhdet_in_fec!M129=0,0,RES_hhdet_in_fec!M129*1000*11630/RES_hhdet_in_new!M126)</f>
        <v>102.86040577664835</v>
      </c>
      <c r="N129" s="98">
        <f>IF(RES_hhdet_in_fec!N129=0,0,RES_hhdet_in_fec!N129*1000*11630/RES_hhdet_in_new!N126)</f>
        <v>109.55800749784423</v>
      </c>
      <c r="O129" s="98">
        <f>IF(RES_hhdet_in_fec!O129=0,0,RES_hhdet_in_fec!O129*1000*11630/RES_hhdet_in_new!O126)</f>
        <v>83.721201031712837</v>
      </c>
      <c r="P129" s="98">
        <f>IF(RES_hhdet_in_fec!P129=0,0,RES_hhdet_in_fec!P129*1000*11630/RES_hhdet_in_new!P126)</f>
        <v>13.144152811076268</v>
      </c>
      <c r="Q129" s="98">
        <f>IF(RES_hhdet_in_fec!Q129=0,0,RES_hhdet_in_fec!Q129*1000*11630/RES_hhdet_in_new!Q126)</f>
        <v>46.763100553220994</v>
      </c>
      <c r="R129" s="98">
        <f>IF(RES_hhdet_in_fec!R129=0,0,RES_hhdet_in_fec!R129*1000*11630/RES_hhdet_in_new!R126)</f>
        <v>37.940983634011864</v>
      </c>
      <c r="S129" s="98">
        <f>IF(RES_hhdet_in_fec!S129=0,0,RES_hhdet_in_fec!S129*1000*11630/RES_hhdet_in_new!S126)</f>
        <v>81.638682166424573</v>
      </c>
      <c r="T129" s="98">
        <f>IF(RES_hhdet_in_fec!T129=0,0,RES_hhdet_in_fec!T129*1000*11630/RES_hhdet_in_new!T126)</f>
        <v>51.872083789759841</v>
      </c>
      <c r="U129" s="98">
        <f>IF(RES_hhdet_in_fec!U129=0,0,RES_hhdet_in_fec!U129*1000*11630/RES_hhdet_in_new!U126)</f>
        <v>51.775523703243358</v>
      </c>
      <c r="V129" s="98">
        <f>IF(RES_hhdet_in_fec!V129=0,0,RES_hhdet_in_fec!V129*1000*11630/RES_hhdet_in_new!V126)</f>
        <v>35.741591290924042</v>
      </c>
      <c r="W129" s="98">
        <f>IF(RES_hhdet_in_fec!W129=0,0,RES_hhdet_in_fec!W129*1000*11630/RES_hhdet_in_new!W126)</f>
        <v>69.535323105431544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1946.4491931369232</v>
      </c>
      <c r="D130" s="122">
        <v>2103.9157954718339</v>
      </c>
      <c r="E130" s="122">
        <v>2297.9256488938659</v>
      </c>
      <c r="F130" s="122">
        <v>2413.1381937311762</v>
      </c>
      <c r="G130" s="122">
        <v>2228.2517153740869</v>
      </c>
      <c r="H130" s="122">
        <v>2419.9674523084677</v>
      </c>
      <c r="I130" s="122">
        <v>2103.5901971304761</v>
      </c>
      <c r="J130" s="122">
        <v>2213.1522983669306</v>
      </c>
      <c r="K130" s="122">
        <v>2207.5247229774895</v>
      </c>
      <c r="L130" s="122">
        <v>2184.7564085234758</v>
      </c>
      <c r="M130" s="122">
        <v>2067.5582348436451</v>
      </c>
      <c r="N130" s="122">
        <v>1892.2473208676031</v>
      </c>
      <c r="O130" s="122">
        <v>1950.2608901303831</v>
      </c>
      <c r="P130" s="122">
        <v>1973.1673080820929</v>
      </c>
      <c r="Q130" s="122">
        <v>2003.5240271134398</v>
      </c>
      <c r="R130" s="122">
        <v>1951.2068593158392</v>
      </c>
      <c r="S130" s="122">
        <v>1836.4770106822523</v>
      </c>
      <c r="T130" s="122">
        <v>1736.2001639284972</v>
      </c>
      <c r="U130" s="122">
        <v>1743.8746924866468</v>
      </c>
      <c r="V130" s="122">
        <v>1617.8540948828502</v>
      </c>
      <c r="W130" s="122">
        <v>1614.8900010616292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1815.9992636809743</v>
      </c>
      <c r="D131" s="98">
        <v>1943.1446078265215</v>
      </c>
      <c r="E131" s="98">
        <v>2007.5680591282228</v>
      </c>
      <c r="F131" s="98">
        <v>2225.2595688623464</v>
      </c>
      <c r="G131" s="98">
        <v>1998.9788182226589</v>
      </c>
      <c r="H131" s="98">
        <v>2190.0615606218657</v>
      </c>
      <c r="I131" s="98">
        <v>1930.2608643038905</v>
      </c>
      <c r="J131" s="98">
        <v>2084.8334413849807</v>
      </c>
      <c r="K131" s="98">
        <v>2105.0579535867132</v>
      </c>
      <c r="L131" s="98">
        <v>2107.4246204385463</v>
      </c>
      <c r="M131" s="98">
        <v>2021.4772749189958</v>
      </c>
      <c r="N131" s="98">
        <v>1893.0568411680006</v>
      </c>
      <c r="O131" s="98">
        <v>1951.136642805307</v>
      </c>
      <c r="P131" s="98">
        <v>1973.935095152088</v>
      </c>
      <c r="Q131" s="98">
        <v>1840.7203945771016</v>
      </c>
      <c r="R131" s="98">
        <v>1790.8445024384273</v>
      </c>
      <c r="S131" s="98">
        <v>1757.7165286977477</v>
      </c>
      <c r="T131" s="98">
        <v>1736.7023114631995</v>
      </c>
      <c r="U131" s="98">
        <v>1744.4069197596236</v>
      </c>
      <c r="V131" s="98">
        <v>1618.1229891914959</v>
      </c>
      <c r="W131" s="98">
        <v>1615.2764267242453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1610.8411539266444</v>
      </c>
      <c r="D132" s="98">
        <v>1739.8616011533275</v>
      </c>
      <c r="E132" s="98">
        <v>0</v>
      </c>
      <c r="F132" s="98">
        <v>2039.7841889519602</v>
      </c>
      <c r="G132" s="98">
        <v>1815.4989269884545</v>
      </c>
      <c r="H132" s="98">
        <v>1996.003469177301</v>
      </c>
      <c r="I132" s="98">
        <v>1739.1175542907395</v>
      </c>
      <c r="J132" s="98">
        <v>1883.5725968919485</v>
      </c>
      <c r="K132" s="98">
        <v>1903.6829021162234</v>
      </c>
      <c r="L132" s="98">
        <v>1906.7579956408708</v>
      </c>
      <c r="M132" s="98">
        <v>1836.314870528342</v>
      </c>
      <c r="N132" s="98">
        <v>1724.5294331761099</v>
      </c>
      <c r="O132" s="98">
        <v>1786.0970705219222</v>
      </c>
      <c r="P132" s="98">
        <v>1821.2551520901254</v>
      </c>
      <c r="Q132" s="98">
        <v>0</v>
      </c>
      <c r="R132" s="98">
        <v>0</v>
      </c>
      <c r="S132" s="98">
        <v>1638.1336720450652</v>
      </c>
      <c r="T132" s="98">
        <v>1625.9103053974359</v>
      </c>
      <c r="U132" s="98">
        <v>1636.93502685215</v>
      </c>
      <c r="V132" s="98">
        <v>1523.6514554206269</v>
      </c>
      <c r="W132" s="98">
        <v>1528.6312059287388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604.2967346936523</v>
      </c>
      <c r="D133" s="101">
        <v>726.44422213823464</v>
      </c>
      <c r="E133" s="101">
        <v>0</v>
      </c>
      <c r="F133" s="101">
        <v>1083.7806499534545</v>
      </c>
      <c r="G133" s="101">
        <v>853.46844385155111</v>
      </c>
      <c r="H133" s="101">
        <v>960.46344045004116</v>
      </c>
      <c r="I133" s="101">
        <v>700.57673368032192</v>
      </c>
      <c r="J133" s="101">
        <v>768.98506035806383</v>
      </c>
      <c r="K133" s="101">
        <v>755.29757521778072</v>
      </c>
      <c r="L133" s="101">
        <v>733.2008952355385</v>
      </c>
      <c r="M133" s="101">
        <v>719.86876859189726</v>
      </c>
      <c r="N133" s="101">
        <v>663.54112427070186</v>
      </c>
      <c r="O133" s="101">
        <v>683.30688409596416</v>
      </c>
      <c r="P133" s="101">
        <v>723.81839054767158</v>
      </c>
      <c r="Q133" s="101">
        <v>0</v>
      </c>
      <c r="R133" s="101">
        <v>0</v>
      </c>
      <c r="S133" s="101">
        <v>625.03129348180948</v>
      </c>
      <c r="T133" s="101">
        <v>624.9344584953019</v>
      </c>
      <c r="U133" s="101">
        <v>593.01912302829783</v>
      </c>
      <c r="V133" s="101">
        <v>551.81957253904511</v>
      </c>
      <c r="W133" s="101">
        <v>578.14129730768525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1006.5444192329921</v>
      </c>
      <c r="D134" s="104">
        <v>1013.4173790150926</v>
      </c>
      <c r="E134" s="104">
        <v>0</v>
      </c>
      <c r="F134" s="104">
        <v>956.00353899850586</v>
      </c>
      <c r="G134" s="104">
        <v>962.03048313690317</v>
      </c>
      <c r="H134" s="104">
        <v>1035.5400287272598</v>
      </c>
      <c r="I134" s="104">
        <v>1038.5408206104175</v>
      </c>
      <c r="J134" s="104">
        <v>1114.5875365338845</v>
      </c>
      <c r="K134" s="104">
        <v>1148.3853268984426</v>
      </c>
      <c r="L134" s="104">
        <v>1173.5571004053324</v>
      </c>
      <c r="M134" s="104">
        <v>1116.4461019364444</v>
      </c>
      <c r="N134" s="104">
        <v>1060.9883089054081</v>
      </c>
      <c r="O134" s="104">
        <v>1102.7901864259575</v>
      </c>
      <c r="P134" s="104">
        <v>1097.4367615424537</v>
      </c>
      <c r="Q134" s="104">
        <v>0</v>
      </c>
      <c r="R134" s="104">
        <v>0</v>
      </c>
      <c r="S134" s="104">
        <v>1013.1023785632557</v>
      </c>
      <c r="T134" s="104">
        <v>1000.9758469021341</v>
      </c>
      <c r="U134" s="104">
        <v>1043.9159038238522</v>
      </c>
      <c r="V134" s="104">
        <v>971.83188288158192</v>
      </c>
      <c r="W134" s="104">
        <v>950.48990862105393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2182.0141486844091</v>
      </c>
      <c r="D135" s="101">
        <v>2315.8995278149728</v>
      </c>
      <c r="E135" s="101">
        <v>2587.1117442502368</v>
      </c>
      <c r="F135" s="101">
        <v>2680.6373878450172</v>
      </c>
      <c r="G135" s="101">
        <v>2472.5079600534723</v>
      </c>
      <c r="H135" s="101">
        <v>2636.9186845800896</v>
      </c>
      <c r="I135" s="101">
        <v>2460.1818150049662</v>
      </c>
      <c r="J135" s="101">
        <v>2630.3900364305473</v>
      </c>
      <c r="K135" s="101">
        <v>2607.0210347296593</v>
      </c>
      <c r="L135" s="101">
        <v>2494.6140791843241</v>
      </c>
      <c r="M135" s="101">
        <v>2519.6147061768215</v>
      </c>
      <c r="N135" s="101">
        <v>0</v>
      </c>
      <c r="O135" s="101">
        <v>0</v>
      </c>
      <c r="P135" s="101">
        <v>0</v>
      </c>
      <c r="Q135" s="101">
        <v>2243.9824455718958</v>
      </c>
      <c r="R135" s="101">
        <v>2174.2251452122214</v>
      </c>
      <c r="S135" s="101">
        <v>2147.8540665940618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1712.0176665878669</v>
      </c>
      <c r="D136" s="104">
        <v>1849.4477035956656</v>
      </c>
      <c r="E136" s="104">
        <v>2142.3522355578557</v>
      </c>
      <c r="F136" s="104">
        <v>2242.357602664596</v>
      </c>
      <c r="G136" s="104">
        <v>2022.8126555315878</v>
      </c>
      <c r="H136" s="104">
        <v>2168.8434568223083</v>
      </c>
      <c r="I136" s="104">
        <v>1967.3003044407815</v>
      </c>
      <c r="J136" s="104">
        <v>2111.6856409726138</v>
      </c>
      <c r="K136" s="104">
        <v>2089.0907376850296</v>
      </c>
      <c r="L136" s="104">
        <v>1993.4949268317632</v>
      </c>
      <c r="M136" s="104">
        <v>2027.2046763317599</v>
      </c>
      <c r="N136" s="104">
        <v>0</v>
      </c>
      <c r="O136" s="104">
        <v>0</v>
      </c>
      <c r="P136" s="104">
        <v>0</v>
      </c>
      <c r="Q136" s="104">
        <v>1866.8676998129263</v>
      </c>
      <c r="R136" s="104">
        <v>1817.7010723809965</v>
      </c>
      <c r="S136" s="104">
        <v>1809.9728763775686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724.74740966155662</v>
      </c>
      <c r="D137" s="98">
        <v>864.01876538782642</v>
      </c>
      <c r="E137" s="98">
        <v>1197.0617168352317</v>
      </c>
      <c r="F137" s="98">
        <v>1305.4493687545555</v>
      </c>
      <c r="G137" s="98">
        <v>1055.4501142948575</v>
      </c>
      <c r="H137" s="98">
        <v>1155.9172864318541</v>
      </c>
      <c r="I137" s="98">
        <v>892.73452747496265</v>
      </c>
      <c r="J137" s="98">
        <v>971.50725768707719</v>
      </c>
      <c r="K137" s="98">
        <v>935.73094942307739</v>
      </c>
      <c r="L137" s="98">
        <v>865.93491406431133</v>
      </c>
      <c r="M137" s="98">
        <v>897.67499902274483</v>
      </c>
      <c r="N137" s="98">
        <v>0</v>
      </c>
      <c r="O137" s="98">
        <v>0</v>
      </c>
      <c r="P137" s="98">
        <v>0</v>
      </c>
      <c r="Q137" s="98">
        <v>809.84038419492811</v>
      </c>
      <c r="R137" s="98">
        <v>770.12475210794764</v>
      </c>
      <c r="S137" s="98">
        <v>764.90858275980111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987.27025692631014</v>
      </c>
      <c r="D138" s="98">
        <v>985.428938207839</v>
      </c>
      <c r="E138" s="98">
        <v>945.29051872262414</v>
      </c>
      <c r="F138" s="98">
        <v>936.90823391004028</v>
      </c>
      <c r="G138" s="98">
        <v>967.36254123673018</v>
      </c>
      <c r="H138" s="98">
        <v>1012.926170390454</v>
      </c>
      <c r="I138" s="98">
        <v>1074.5657769658187</v>
      </c>
      <c r="J138" s="98">
        <v>1140.1783832855363</v>
      </c>
      <c r="K138" s="98">
        <v>1153.3597882619522</v>
      </c>
      <c r="L138" s="98">
        <v>1127.5600127674518</v>
      </c>
      <c r="M138" s="98">
        <v>1129.5296773090154</v>
      </c>
      <c r="N138" s="98">
        <v>0</v>
      </c>
      <c r="O138" s="98">
        <v>0</v>
      </c>
      <c r="P138" s="98">
        <v>0</v>
      </c>
      <c r="Q138" s="98">
        <v>1057.0273156179981</v>
      </c>
      <c r="R138" s="98">
        <v>1047.5763202730493</v>
      </c>
      <c r="S138" s="98">
        <v>1045.0642936177678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850.09665553590639</v>
      </c>
      <c r="D139" s="122">
        <v>840.89798578798468</v>
      </c>
      <c r="E139" s="122">
        <v>991.25743996526899</v>
      </c>
      <c r="F139" s="122">
        <v>905.60398482184303</v>
      </c>
      <c r="G139" s="122">
        <v>935.08784722737914</v>
      </c>
      <c r="H139" s="122">
        <v>849.88020468634977</v>
      </c>
      <c r="I139" s="122">
        <v>832.51615420923235</v>
      </c>
      <c r="J139" s="122">
        <v>843.77721820014381</v>
      </c>
      <c r="K139" s="122">
        <v>717.85692294544106</v>
      </c>
      <c r="L139" s="122">
        <v>621.00244580464175</v>
      </c>
      <c r="M139" s="122">
        <v>621.51965486046413</v>
      </c>
      <c r="N139" s="122">
        <v>594.18010786212426</v>
      </c>
      <c r="O139" s="122">
        <v>596.15955749861575</v>
      </c>
      <c r="P139" s="122">
        <v>601.33293560582695</v>
      </c>
      <c r="Q139" s="122">
        <v>604.41632128194215</v>
      </c>
      <c r="R139" s="122">
        <v>605.01971777153187</v>
      </c>
      <c r="S139" s="122">
        <v>608.86694308452957</v>
      </c>
      <c r="T139" s="122">
        <v>587.2698767463387</v>
      </c>
      <c r="U139" s="122">
        <v>569.83324770557806</v>
      </c>
      <c r="V139" s="122">
        <v>735.78768958308331</v>
      </c>
      <c r="W139" s="122">
        <v>689.45319863907309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983.63920218362853</v>
      </c>
      <c r="D140" s="98">
        <v>1254.3903460157051</v>
      </c>
      <c r="E140" s="98">
        <v>982.61545758606906</v>
      </c>
      <c r="F140" s="98">
        <v>958.41034014497404</v>
      </c>
      <c r="G140" s="98">
        <v>1126.9971436127032</v>
      </c>
      <c r="H140" s="98">
        <v>977.87455281430937</v>
      </c>
      <c r="I140" s="98">
        <v>932.52902939576791</v>
      </c>
      <c r="J140" s="98">
        <v>846.78194142413383</v>
      </c>
      <c r="K140" s="98">
        <v>829.89651053707848</v>
      </c>
      <c r="L140" s="98">
        <v>742.91725393845923</v>
      </c>
      <c r="M140" s="98">
        <v>713.05772380285907</v>
      </c>
      <c r="N140" s="98">
        <v>707.25918200350395</v>
      </c>
      <c r="O140" s="98">
        <v>708.56083775219531</v>
      </c>
      <c r="P140" s="98">
        <v>714.88121223538531</v>
      </c>
      <c r="Q140" s="98">
        <v>718.00892081412508</v>
      </c>
      <c r="R140" s="98">
        <v>721.22016016866212</v>
      </c>
      <c r="S140" s="98">
        <v>722.8432735964692</v>
      </c>
      <c r="T140" s="98">
        <v>714.46581181682802</v>
      </c>
      <c r="U140" s="98">
        <v>701.88117303337015</v>
      </c>
      <c r="V140" s="98">
        <v>942.53234442246855</v>
      </c>
      <c r="W140" s="98">
        <v>856.31821173468404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767.27835872858486</v>
      </c>
      <c r="D141" s="33">
        <v>622.46682940544372</v>
      </c>
      <c r="E141" s="33">
        <v>995.19725691443148</v>
      </c>
      <c r="F141" s="33">
        <v>882.02299954690545</v>
      </c>
      <c r="G141" s="33">
        <v>803.8666628402251</v>
      </c>
      <c r="H141" s="33">
        <v>780.04040114306827</v>
      </c>
      <c r="I141" s="33">
        <v>763.83598397624064</v>
      </c>
      <c r="J141" s="33">
        <v>841.64306384707277</v>
      </c>
      <c r="K141" s="33">
        <v>580.83595952104645</v>
      </c>
      <c r="L141" s="33">
        <v>535.95393832447746</v>
      </c>
      <c r="M141" s="33">
        <v>564.8311045509605</v>
      </c>
      <c r="N141" s="33">
        <v>546.51984011414345</v>
      </c>
      <c r="O141" s="33">
        <v>545.73214874753387</v>
      </c>
      <c r="P141" s="33">
        <v>551.42805704578348</v>
      </c>
      <c r="Q141" s="33">
        <v>555.91202134440107</v>
      </c>
      <c r="R141" s="33">
        <v>546.26885120906729</v>
      </c>
      <c r="S141" s="33">
        <v>542.05323209477172</v>
      </c>
      <c r="T141" s="33">
        <v>530.82242429982762</v>
      </c>
      <c r="U141" s="33">
        <v>522.92648228472763</v>
      </c>
      <c r="V141" s="33">
        <v>651.987189488186</v>
      </c>
      <c r="W141" s="33">
        <v>624.72701749332043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9235.1525656226786</v>
      </c>
      <c r="D143" s="117">
        <f t="shared" si="49"/>
        <v>8364.9188458015906</v>
      </c>
      <c r="E143" s="117">
        <f t="shared" si="49"/>
        <v>8714.9391141799915</v>
      </c>
      <c r="F143" s="117">
        <f t="shared" si="49"/>
        <v>8485.0776805914247</v>
      </c>
      <c r="G143" s="117">
        <f t="shared" si="49"/>
        <v>8259.5048321277936</v>
      </c>
      <c r="H143" s="117">
        <f t="shared" si="49"/>
        <v>7503.7708045159889</v>
      </c>
      <c r="I143" s="117">
        <f t="shared" si="49"/>
        <v>6998.9876422081834</v>
      </c>
      <c r="J143" s="117">
        <f t="shared" si="49"/>
        <v>7120.9773470037289</v>
      </c>
      <c r="K143" s="117">
        <f t="shared" si="49"/>
        <v>6359.0722031513005</v>
      </c>
      <c r="L143" s="117">
        <f t="shared" si="49"/>
        <v>6051.9580557983463</v>
      </c>
      <c r="M143" s="117">
        <f t="shared" si="49"/>
        <v>5778.4598612441214</v>
      </c>
      <c r="N143" s="117">
        <f t="shared" si="49"/>
        <v>5619.8610701792077</v>
      </c>
      <c r="O143" s="117">
        <f t="shared" si="49"/>
        <v>5191.4183830290995</v>
      </c>
      <c r="P143" s="117">
        <f t="shared" si="49"/>
        <v>4381.3257731014037</v>
      </c>
      <c r="Q143" s="117">
        <f t="shared" si="49"/>
        <v>4782.7441799201679</v>
      </c>
      <c r="R143" s="117">
        <f t="shared" ref="R143:V143" si="50">R144+R146+R148+R157</f>
        <v>4597.8377585447224</v>
      </c>
      <c r="S143" s="117">
        <f t="shared" si="50"/>
        <v>4574.2852290431802</v>
      </c>
      <c r="T143" s="117">
        <f t="shared" si="50"/>
        <v>4271.7114010980904</v>
      </c>
      <c r="U143" s="117">
        <f t="shared" si="50"/>
        <v>4054.0830990597342</v>
      </c>
      <c r="V143" s="117">
        <f t="shared" si="50"/>
        <v>4122.9332413717484</v>
      </c>
      <c r="W143" s="117">
        <f t="shared" ref="W143" si="51">W144+W146+W148+W157</f>
        <v>4175.3789150776638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6234.1051484596783</v>
      </c>
      <c r="D144" s="122">
        <f t="shared" si="52"/>
        <v>5162.0038514544995</v>
      </c>
      <c r="E144" s="122">
        <f t="shared" si="52"/>
        <v>5077.8525652476255</v>
      </c>
      <c r="F144" s="122">
        <f t="shared" si="52"/>
        <v>4904.9767986286706</v>
      </c>
      <c r="G144" s="122">
        <f t="shared" si="52"/>
        <v>4808.87955463873</v>
      </c>
      <c r="H144" s="122">
        <f t="shared" si="52"/>
        <v>3970.1762355130554</v>
      </c>
      <c r="I144" s="122">
        <f t="shared" si="52"/>
        <v>3650.0494951682499</v>
      </c>
      <c r="J144" s="122">
        <f t="shared" si="52"/>
        <v>3551.8031414138959</v>
      </c>
      <c r="K144" s="122">
        <f t="shared" si="52"/>
        <v>3054.1970564843045</v>
      </c>
      <c r="L144" s="122">
        <f t="shared" si="52"/>
        <v>2837.2109154631257</v>
      </c>
      <c r="M144" s="122">
        <f t="shared" si="52"/>
        <v>2528.1930150186254</v>
      </c>
      <c r="N144" s="122">
        <f t="shared" si="52"/>
        <v>2408.2623556191702</v>
      </c>
      <c r="O144" s="122">
        <f t="shared" si="52"/>
        <v>2068.8976764536437</v>
      </c>
      <c r="P144" s="122">
        <f t="shared" si="52"/>
        <v>1525.1445121409081</v>
      </c>
      <c r="Q144" s="122">
        <f t="shared" si="52"/>
        <v>1690.3214608890157</v>
      </c>
      <c r="R144" s="122">
        <f t="shared" si="52"/>
        <v>1732.7915065911266</v>
      </c>
      <c r="S144" s="122">
        <f t="shared" si="52"/>
        <v>1616.46763104911</v>
      </c>
      <c r="T144" s="122">
        <f t="shared" si="52"/>
        <v>1463.5819909323332</v>
      </c>
      <c r="U144" s="122">
        <f t="shared" si="52"/>
        <v>1289.1631081270577</v>
      </c>
      <c r="V144" s="122">
        <f t="shared" si="52"/>
        <v>1381.0311283246926</v>
      </c>
      <c r="W144" s="122">
        <f t="shared" si="52"/>
        <v>1363.4769316536297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6234.1051484596783</v>
      </c>
      <c r="D145" s="98">
        <v>5162.0038514544995</v>
      </c>
      <c r="E145" s="98">
        <v>5077.8525652476255</v>
      </c>
      <c r="F145" s="98">
        <v>4904.9767986286706</v>
      </c>
      <c r="G145" s="98">
        <v>4808.87955463873</v>
      </c>
      <c r="H145" s="98">
        <v>3970.1762355130554</v>
      </c>
      <c r="I145" s="98">
        <v>3650.0494951682499</v>
      </c>
      <c r="J145" s="98">
        <v>3551.8031414138959</v>
      </c>
      <c r="K145" s="98">
        <v>3054.1970564843045</v>
      </c>
      <c r="L145" s="98">
        <v>2837.2109154631257</v>
      </c>
      <c r="M145" s="98">
        <v>2528.1930150186254</v>
      </c>
      <c r="N145" s="98">
        <v>2408.2623556191702</v>
      </c>
      <c r="O145" s="98">
        <v>2068.8976764536437</v>
      </c>
      <c r="P145" s="98">
        <v>1525.1445121409081</v>
      </c>
      <c r="Q145" s="98">
        <v>1690.3214608890157</v>
      </c>
      <c r="R145" s="98">
        <v>1732.7915065911266</v>
      </c>
      <c r="S145" s="98">
        <v>1616.46763104911</v>
      </c>
      <c r="T145" s="98">
        <v>1463.5819909323332</v>
      </c>
      <c r="U145" s="98">
        <v>1289.1631081270577</v>
      </c>
      <c r="V145" s="98">
        <v>1381.0311283246926</v>
      </c>
      <c r="W145" s="98">
        <v>1363.4769316536297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50.694516553556156</v>
      </c>
      <c r="D146" s="122">
        <f t="shared" si="53"/>
        <v>61.849363627273412</v>
      </c>
      <c r="E146" s="122">
        <f t="shared" si="53"/>
        <v>142.30585017089217</v>
      </c>
      <c r="F146" s="122">
        <f t="shared" si="53"/>
        <v>81.922760349820479</v>
      </c>
      <c r="G146" s="122">
        <f t="shared" si="53"/>
        <v>100.58101955857512</v>
      </c>
      <c r="H146" s="122">
        <f t="shared" si="53"/>
        <v>136.69959432228006</v>
      </c>
      <c r="I146" s="122">
        <f t="shared" si="53"/>
        <v>156.41148995969351</v>
      </c>
      <c r="J146" s="122">
        <f t="shared" si="53"/>
        <v>176.40189289275636</v>
      </c>
      <c r="K146" s="122">
        <f t="shared" si="53"/>
        <v>187.44364082463088</v>
      </c>
      <c r="L146" s="122">
        <f t="shared" si="53"/>
        <v>231.10079895395069</v>
      </c>
      <c r="M146" s="122">
        <f t="shared" si="53"/>
        <v>253.62349435355765</v>
      </c>
      <c r="N146" s="122">
        <f t="shared" si="53"/>
        <v>369.1398923354559</v>
      </c>
      <c r="O146" s="122">
        <f t="shared" si="53"/>
        <v>306.86861731593166</v>
      </c>
      <c r="P146" s="122">
        <f t="shared" si="53"/>
        <v>106.60356855746122</v>
      </c>
      <c r="Q146" s="122">
        <f t="shared" si="53"/>
        <v>318.31506944334257</v>
      </c>
      <c r="R146" s="122">
        <f t="shared" si="53"/>
        <v>188.56677884640536</v>
      </c>
      <c r="S146" s="122">
        <f t="shared" si="53"/>
        <v>303.58813958818024</v>
      </c>
      <c r="T146" s="122">
        <f t="shared" si="53"/>
        <v>222.56555523316749</v>
      </c>
      <c r="U146" s="122">
        <f t="shared" si="53"/>
        <v>273.20132694341629</v>
      </c>
      <c r="V146" s="122">
        <f t="shared" si="53"/>
        <v>194.73958807165732</v>
      </c>
      <c r="W146" s="122">
        <f t="shared" si="53"/>
        <v>306.00321086928699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50.694516553556156</v>
      </c>
      <c r="D147" s="98">
        <f>IF(RES_hhdet_in_fec!D147=0,0,RES_hhdet_in_fec!D147*1000*11630/RES_hhdet_in_new!D145)</f>
        <v>61.849363627273412</v>
      </c>
      <c r="E147" s="98">
        <f>IF(RES_hhdet_in_fec!E147=0,0,RES_hhdet_in_fec!E147*1000*11630/RES_hhdet_in_new!E145)</f>
        <v>142.30585017089217</v>
      </c>
      <c r="F147" s="98">
        <f>IF(RES_hhdet_in_fec!F147=0,0,RES_hhdet_in_fec!F147*1000*11630/RES_hhdet_in_new!F145)</f>
        <v>81.922760349820479</v>
      </c>
      <c r="G147" s="98">
        <f>IF(RES_hhdet_in_fec!G147=0,0,RES_hhdet_in_fec!G147*1000*11630/RES_hhdet_in_new!G145)</f>
        <v>100.58101955857512</v>
      </c>
      <c r="H147" s="98">
        <f>IF(RES_hhdet_in_fec!H147=0,0,RES_hhdet_in_fec!H147*1000*11630/RES_hhdet_in_new!H145)</f>
        <v>136.69959432228006</v>
      </c>
      <c r="I147" s="98">
        <f>IF(RES_hhdet_in_fec!I147=0,0,RES_hhdet_in_fec!I147*1000*11630/RES_hhdet_in_new!I145)</f>
        <v>156.41148995969351</v>
      </c>
      <c r="J147" s="98">
        <f>IF(RES_hhdet_in_fec!J147=0,0,RES_hhdet_in_fec!J147*1000*11630/RES_hhdet_in_new!J145)</f>
        <v>176.40189289275636</v>
      </c>
      <c r="K147" s="98">
        <f>IF(RES_hhdet_in_fec!K147=0,0,RES_hhdet_in_fec!K147*1000*11630/RES_hhdet_in_new!K145)</f>
        <v>187.44364082463088</v>
      </c>
      <c r="L147" s="98">
        <f>IF(RES_hhdet_in_fec!L147=0,0,RES_hhdet_in_fec!L147*1000*11630/RES_hhdet_in_new!L145)</f>
        <v>231.10079895395069</v>
      </c>
      <c r="M147" s="98">
        <f>IF(RES_hhdet_in_fec!M147=0,0,RES_hhdet_in_fec!M147*1000*11630/RES_hhdet_in_new!M145)</f>
        <v>253.62349435355765</v>
      </c>
      <c r="N147" s="98">
        <f>IF(RES_hhdet_in_fec!N147=0,0,RES_hhdet_in_fec!N147*1000*11630/RES_hhdet_in_new!N145)</f>
        <v>369.1398923354559</v>
      </c>
      <c r="O147" s="98">
        <f>IF(RES_hhdet_in_fec!O147=0,0,RES_hhdet_in_fec!O147*1000*11630/RES_hhdet_in_new!O145)</f>
        <v>306.86861731593166</v>
      </c>
      <c r="P147" s="98">
        <f>IF(RES_hhdet_in_fec!P147=0,0,RES_hhdet_in_fec!P147*1000*11630/RES_hhdet_in_new!P145)</f>
        <v>106.60356855746122</v>
      </c>
      <c r="Q147" s="98">
        <f>IF(RES_hhdet_in_fec!Q147=0,0,RES_hhdet_in_fec!Q147*1000*11630/RES_hhdet_in_new!Q145)</f>
        <v>318.31506944334257</v>
      </c>
      <c r="R147" s="98">
        <f>IF(RES_hhdet_in_fec!R147=0,0,RES_hhdet_in_fec!R147*1000*11630/RES_hhdet_in_new!R145)</f>
        <v>188.56677884640536</v>
      </c>
      <c r="S147" s="98">
        <f>IF(RES_hhdet_in_fec!S147=0,0,RES_hhdet_in_fec!S147*1000*11630/RES_hhdet_in_new!S145)</f>
        <v>303.58813958818024</v>
      </c>
      <c r="T147" s="98">
        <f>IF(RES_hhdet_in_fec!T147=0,0,RES_hhdet_in_fec!T147*1000*11630/RES_hhdet_in_new!T145)</f>
        <v>222.56555523316749</v>
      </c>
      <c r="U147" s="98">
        <f>IF(RES_hhdet_in_fec!U147=0,0,RES_hhdet_in_fec!U147*1000*11630/RES_hhdet_in_new!U145)</f>
        <v>273.20132694341629</v>
      </c>
      <c r="V147" s="98">
        <f>IF(RES_hhdet_in_fec!V147=0,0,RES_hhdet_in_fec!V147*1000*11630/RES_hhdet_in_new!V145)</f>
        <v>194.73958807165732</v>
      </c>
      <c r="W147" s="98">
        <f>IF(RES_hhdet_in_fec!W147=0,0,RES_hhdet_in_fec!W147*1000*11630/RES_hhdet_in_new!W145)</f>
        <v>306.00321086928699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2100.6513634217949</v>
      </c>
      <c r="D148" s="122">
        <v>2299.3600302455084</v>
      </c>
      <c r="E148" s="122">
        <v>2503.519852748022</v>
      </c>
      <c r="F148" s="122">
        <v>2592.5989546445198</v>
      </c>
      <c r="G148" s="122">
        <v>2414.9670362311358</v>
      </c>
      <c r="H148" s="122">
        <v>2547.0510824675584</v>
      </c>
      <c r="I148" s="122">
        <v>2360.0697732723274</v>
      </c>
      <c r="J148" s="122">
        <v>2548.9965941492283</v>
      </c>
      <c r="K148" s="122">
        <v>2399.5980759956624</v>
      </c>
      <c r="L148" s="122">
        <v>2362.6266248991619</v>
      </c>
      <c r="M148" s="122">
        <v>2375.1280600185014</v>
      </c>
      <c r="N148" s="122">
        <v>2248.2896758298111</v>
      </c>
      <c r="O148" s="122">
        <v>2219.4583383151498</v>
      </c>
      <c r="P148" s="122">
        <v>2148.2569456436727</v>
      </c>
      <c r="Q148" s="122">
        <v>2169.6768284021314</v>
      </c>
      <c r="R148" s="122">
        <v>2071.486224858987</v>
      </c>
      <c r="S148" s="122">
        <v>2045.3534684525496</v>
      </c>
      <c r="T148" s="122">
        <v>1998.3236883856725</v>
      </c>
      <c r="U148" s="122">
        <v>1921.9202873137654</v>
      </c>
      <c r="V148" s="122">
        <v>1811.2946694279608</v>
      </c>
      <c r="W148" s="122">
        <v>1816.4997472170803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2343.5802906629588</v>
      </c>
      <c r="D149" s="98">
        <v>3004.8918537851196</v>
      </c>
      <c r="E149" s="98">
        <v>2805.3642206815912</v>
      </c>
      <c r="F149" s="98">
        <v>2755.386939493425</v>
      </c>
      <c r="G149" s="98">
        <v>3017.084148712097</v>
      </c>
      <c r="H149" s="98">
        <v>2630.8260355192465</v>
      </c>
      <c r="I149" s="98">
        <v>2718.6057560830036</v>
      </c>
      <c r="J149" s="98">
        <v>3001.379536340236</v>
      </c>
      <c r="K149" s="98">
        <v>2748.8403970155014</v>
      </c>
      <c r="L149" s="98">
        <v>2640.3580973043659</v>
      </c>
      <c r="M149" s="98">
        <v>3185.3448527051301</v>
      </c>
      <c r="N149" s="98">
        <v>2771.8439058353724</v>
      </c>
      <c r="O149" s="98">
        <v>2190.8362295326315</v>
      </c>
      <c r="P149" s="98">
        <v>1674.6483175146918</v>
      </c>
      <c r="Q149" s="98">
        <v>2530.6659537580076</v>
      </c>
      <c r="R149" s="98">
        <v>2173.5403350206634</v>
      </c>
      <c r="S149" s="98">
        <v>2308.9037170360552</v>
      </c>
      <c r="T149" s="98">
        <v>2144.0755889923598</v>
      </c>
      <c r="U149" s="98">
        <v>2214.3535156281887</v>
      </c>
      <c r="V149" s="98">
        <v>1428.155325853681</v>
      </c>
      <c r="W149" s="98">
        <v>2027.4936593490286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2086.4875788112599</v>
      </c>
      <c r="L150" s="98">
        <v>2001.7618331010842</v>
      </c>
      <c r="M150" s="98">
        <v>2447.4401052500566</v>
      </c>
      <c r="N150" s="98">
        <v>2153.271849735781</v>
      </c>
      <c r="O150" s="98">
        <v>0</v>
      </c>
      <c r="P150" s="98">
        <v>0</v>
      </c>
      <c r="Q150" s="98">
        <v>2103.4273803314281</v>
      </c>
      <c r="R150" s="98">
        <v>1829.4206524616188</v>
      </c>
      <c r="S150" s="98">
        <v>1973.366373205944</v>
      </c>
      <c r="T150" s="98">
        <v>1856.4370192236618</v>
      </c>
      <c r="U150" s="98">
        <v>1930.2341801625867</v>
      </c>
      <c r="V150" s="98">
        <v>0</v>
      </c>
      <c r="W150" s="98">
        <v>1789.3945404585579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983.02109471431856</v>
      </c>
      <c r="L151" s="101">
        <v>914.03698564407523</v>
      </c>
      <c r="M151" s="101">
        <v>1138.0240165736429</v>
      </c>
      <c r="N151" s="101">
        <v>974.86837424072201</v>
      </c>
      <c r="O151" s="101">
        <v>0</v>
      </c>
      <c r="P151" s="101">
        <v>0</v>
      </c>
      <c r="Q151" s="101">
        <v>914.06559929143486</v>
      </c>
      <c r="R151" s="101">
        <v>768.64980862570962</v>
      </c>
      <c r="S151" s="101">
        <v>820.46066154423977</v>
      </c>
      <c r="T151" s="101">
        <v>771.29795963044057</v>
      </c>
      <c r="U151" s="101">
        <v>756.31134767153981</v>
      </c>
      <c r="V151" s="101">
        <v>0</v>
      </c>
      <c r="W151" s="101">
        <v>728.51730415963891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1103.4664840969415</v>
      </c>
      <c r="L152" s="104">
        <v>1087.7248474570088</v>
      </c>
      <c r="M152" s="104">
        <v>1309.4160886764137</v>
      </c>
      <c r="N152" s="104">
        <v>1178.4034754950594</v>
      </c>
      <c r="O152" s="104">
        <v>0</v>
      </c>
      <c r="P152" s="104">
        <v>0</v>
      </c>
      <c r="Q152" s="104">
        <v>1189.361781039993</v>
      </c>
      <c r="R152" s="104">
        <v>1060.7708438359089</v>
      </c>
      <c r="S152" s="104">
        <v>1152.9057116617043</v>
      </c>
      <c r="T152" s="104">
        <v>1085.1390595932212</v>
      </c>
      <c r="U152" s="104">
        <v>1173.9228324910471</v>
      </c>
      <c r="V152" s="104">
        <v>0</v>
      </c>
      <c r="W152" s="104">
        <v>1060.8772362989191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2182.0141486844091</v>
      </c>
      <c r="D153" s="101">
        <v>2315.8995278149728</v>
      </c>
      <c r="E153" s="101">
        <v>2587.1117442502368</v>
      </c>
      <c r="F153" s="101">
        <v>2680.6373878450172</v>
      </c>
      <c r="G153" s="101">
        <v>2472.5079600534723</v>
      </c>
      <c r="H153" s="101">
        <v>2636.9186845800896</v>
      </c>
      <c r="I153" s="101">
        <v>2460.1818150049662</v>
      </c>
      <c r="J153" s="101">
        <v>2630.3900364305468</v>
      </c>
      <c r="K153" s="101">
        <v>2607.0210347296593</v>
      </c>
      <c r="L153" s="101">
        <v>2494.6140791843245</v>
      </c>
      <c r="M153" s="101">
        <v>2519.614706176822</v>
      </c>
      <c r="N153" s="101">
        <v>2409.8894050462472</v>
      </c>
      <c r="O153" s="101">
        <v>2352.9877266995559</v>
      </c>
      <c r="P153" s="101">
        <v>2302.4295455194774</v>
      </c>
      <c r="Q153" s="101">
        <v>2243.9824455718958</v>
      </c>
      <c r="R153" s="101">
        <v>2174.2251452122218</v>
      </c>
      <c r="S153" s="101">
        <v>2147.8540665940618</v>
      </c>
      <c r="T153" s="101">
        <v>2094.4486918133325</v>
      </c>
      <c r="U153" s="101">
        <v>1994.0136291527178</v>
      </c>
      <c r="V153" s="101">
        <v>1901.429568404347</v>
      </c>
      <c r="W153" s="101">
        <v>1884.8146134255185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1712.0176665878666</v>
      </c>
      <c r="D154" s="104">
        <v>1849.4477035956659</v>
      </c>
      <c r="E154" s="104">
        <v>2142.3522355578557</v>
      </c>
      <c r="F154" s="104">
        <v>2242.3576026645951</v>
      </c>
      <c r="G154" s="104">
        <v>2022.8126555315873</v>
      </c>
      <c r="H154" s="104">
        <v>2168.8434568223083</v>
      </c>
      <c r="I154" s="104">
        <v>1967.3003044407808</v>
      </c>
      <c r="J154" s="104">
        <v>2111.6856409726138</v>
      </c>
      <c r="K154" s="104">
        <v>2089.0907376850291</v>
      </c>
      <c r="L154" s="104">
        <v>1993.4949268317628</v>
      </c>
      <c r="M154" s="104">
        <v>2027.2046763317603</v>
      </c>
      <c r="N154" s="104">
        <v>1945.1946958164847</v>
      </c>
      <c r="O154" s="104">
        <v>1913.0733814513208</v>
      </c>
      <c r="P154" s="104">
        <v>1901.2608796710854</v>
      </c>
      <c r="Q154" s="104">
        <v>1866.8676998129267</v>
      </c>
      <c r="R154" s="104">
        <v>1817.7010723809965</v>
      </c>
      <c r="S154" s="104">
        <v>1809.9728763775684</v>
      </c>
      <c r="T154" s="104">
        <v>1779.1541799297981</v>
      </c>
      <c r="U154" s="104">
        <v>1694.8673884049992</v>
      </c>
      <c r="V154" s="104">
        <v>1626.2252261413068</v>
      </c>
      <c r="W154" s="104">
        <v>1625.8690783880502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724.74740966155684</v>
      </c>
      <c r="D155" s="98">
        <v>864.01876538782642</v>
      </c>
      <c r="E155" s="98">
        <v>1197.0617168352314</v>
      </c>
      <c r="F155" s="98">
        <v>1305.4493687545551</v>
      </c>
      <c r="G155" s="98">
        <v>1055.4501142948573</v>
      </c>
      <c r="H155" s="98">
        <v>1155.9172864318546</v>
      </c>
      <c r="I155" s="98">
        <v>892.73452747496231</v>
      </c>
      <c r="J155" s="98">
        <v>971.50725768707696</v>
      </c>
      <c r="K155" s="98">
        <v>935.73094942307705</v>
      </c>
      <c r="L155" s="98">
        <v>865.93491406431133</v>
      </c>
      <c r="M155" s="98">
        <v>897.67499902274471</v>
      </c>
      <c r="N155" s="98">
        <v>845.22910703992716</v>
      </c>
      <c r="O155" s="98">
        <v>822.73968528904277</v>
      </c>
      <c r="P155" s="98">
        <v>843.1583569321931</v>
      </c>
      <c r="Q155" s="98">
        <v>809.84038419492822</v>
      </c>
      <c r="R155" s="98">
        <v>770.12475210794742</v>
      </c>
      <c r="S155" s="98">
        <v>764.90858275980111</v>
      </c>
      <c r="T155" s="98">
        <v>755.04031866792809</v>
      </c>
      <c r="U155" s="98">
        <v>677.99001942237805</v>
      </c>
      <c r="V155" s="98">
        <v>649.18385525067515</v>
      </c>
      <c r="W155" s="98">
        <v>674.73493697086087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987.27025692631014</v>
      </c>
      <c r="D156" s="98">
        <v>985.42893820783922</v>
      </c>
      <c r="E156" s="98">
        <v>945.29051872262403</v>
      </c>
      <c r="F156" s="98">
        <v>936.90823391004017</v>
      </c>
      <c r="G156" s="98">
        <v>967.36254123673018</v>
      </c>
      <c r="H156" s="98">
        <v>1012.9261703904535</v>
      </c>
      <c r="I156" s="98">
        <v>1074.5657769658183</v>
      </c>
      <c r="J156" s="98">
        <v>1140.1783832855365</v>
      </c>
      <c r="K156" s="98">
        <v>1153.3597882619522</v>
      </c>
      <c r="L156" s="98">
        <v>1127.5600127674516</v>
      </c>
      <c r="M156" s="98">
        <v>1129.5296773090156</v>
      </c>
      <c r="N156" s="98">
        <v>1099.9655887765571</v>
      </c>
      <c r="O156" s="98">
        <v>1090.3336961622781</v>
      </c>
      <c r="P156" s="98">
        <v>1058.1025227388923</v>
      </c>
      <c r="Q156" s="98">
        <v>1057.0273156179985</v>
      </c>
      <c r="R156" s="98">
        <v>1047.5763202730493</v>
      </c>
      <c r="S156" s="98">
        <v>1045.0642936177676</v>
      </c>
      <c r="T156" s="98">
        <v>1024.1138612618704</v>
      </c>
      <c r="U156" s="98">
        <v>1016.8773689826212</v>
      </c>
      <c r="V156" s="98">
        <v>977.0413708906317</v>
      </c>
      <c r="W156" s="98">
        <v>951.13414141718943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849.70153718764925</v>
      </c>
      <c r="D157" s="122">
        <v>841.7056004743099</v>
      </c>
      <c r="E157" s="122">
        <v>991.26084601345258</v>
      </c>
      <c r="F157" s="122">
        <v>905.57916696841312</v>
      </c>
      <c r="G157" s="122">
        <v>935.07722169935255</v>
      </c>
      <c r="H157" s="122">
        <v>849.84389221309584</v>
      </c>
      <c r="I157" s="122">
        <v>832.45688380791262</v>
      </c>
      <c r="J157" s="122">
        <v>843.77571854784833</v>
      </c>
      <c r="K157" s="122">
        <v>717.8334298467023</v>
      </c>
      <c r="L157" s="122">
        <v>621.01971648210701</v>
      </c>
      <c r="M157" s="122">
        <v>621.51529185343645</v>
      </c>
      <c r="N157" s="122">
        <v>594.16914639477022</v>
      </c>
      <c r="O157" s="122">
        <v>596.19375094437385</v>
      </c>
      <c r="P157" s="122">
        <v>601.32074675936178</v>
      </c>
      <c r="Q157" s="122">
        <v>604.43082118567895</v>
      </c>
      <c r="R157" s="122">
        <v>604.99324824820326</v>
      </c>
      <c r="S157" s="122">
        <v>608.87598995334054</v>
      </c>
      <c r="T157" s="122">
        <v>587.24016654691729</v>
      </c>
      <c r="U157" s="122">
        <v>569.79837667549498</v>
      </c>
      <c r="V157" s="122">
        <v>735.86785554743733</v>
      </c>
      <c r="W157" s="122">
        <v>689.39902533766667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983.63920218362864</v>
      </c>
      <c r="D158" s="98">
        <v>1254.3903460157048</v>
      </c>
      <c r="E158" s="98">
        <v>982.61545758606906</v>
      </c>
      <c r="F158" s="98">
        <v>958.41034014497393</v>
      </c>
      <c r="G158" s="98">
        <v>1126.997143612703</v>
      </c>
      <c r="H158" s="98">
        <v>977.87455281430925</v>
      </c>
      <c r="I158" s="98">
        <v>932.52902939576802</v>
      </c>
      <c r="J158" s="98">
        <v>846.78194142413383</v>
      </c>
      <c r="K158" s="98">
        <v>829.89651053707848</v>
      </c>
      <c r="L158" s="98">
        <v>742.91725393845945</v>
      </c>
      <c r="M158" s="98">
        <v>713.05772380285907</v>
      </c>
      <c r="N158" s="98">
        <v>707.25918200350407</v>
      </c>
      <c r="O158" s="98">
        <v>708.56083775219531</v>
      </c>
      <c r="P158" s="98">
        <v>714.88121223538542</v>
      </c>
      <c r="Q158" s="98">
        <v>718.00892081412519</v>
      </c>
      <c r="R158" s="98">
        <v>721.22016016866201</v>
      </c>
      <c r="S158" s="98">
        <v>722.8432735964692</v>
      </c>
      <c r="T158" s="98">
        <v>714.4658118168278</v>
      </c>
      <c r="U158" s="98">
        <v>701.88117303337026</v>
      </c>
      <c r="V158" s="98">
        <v>942.53234442246833</v>
      </c>
      <c r="W158" s="98">
        <v>856.31821173468404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767.27835872858498</v>
      </c>
      <c r="D159" s="33">
        <v>622.46682940544372</v>
      </c>
      <c r="E159" s="33">
        <v>995.19725691443148</v>
      </c>
      <c r="F159" s="33">
        <v>882.02299954690545</v>
      </c>
      <c r="G159" s="33">
        <v>803.86666284022499</v>
      </c>
      <c r="H159" s="33">
        <v>780.04040114306827</v>
      </c>
      <c r="I159" s="33">
        <v>763.83598397624053</v>
      </c>
      <c r="J159" s="33">
        <v>841.64306384707277</v>
      </c>
      <c r="K159" s="33">
        <v>580.83595952104633</v>
      </c>
      <c r="L159" s="33">
        <v>535.95393832447746</v>
      </c>
      <c r="M159" s="33">
        <v>564.8311045509605</v>
      </c>
      <c r="N159" s="33">
        <v>546.51984011414345</v>
      </c>
      <c r="O159" s="33">
        <v>545.73214874753387</v>
      </c>
      <c r="P159" s="33">
        <v>551.42805704578336</v>
      </c>
      <c r="Q159" s="33">
        <v>555.91202134440118</v>
      </c>
      <c r="R159" s="33">
        <v>546.26885120906752</v>
      </c>
      <c r="S159" s="33">
        <v>542.05323209477172</v>
      </c>
      <c r="T159" s="33">
        <v>530.82242429982762</v>
      </c>
      <c r="U159" s="33">
        <v>522.92648228472763</v>
      </c>
      <c r="V159" s="33">
        <v>651.987189488186</v>
      </c>
      <c r="W159" s="33">
        <v>624.72701749332055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15431.016258156576</v>
      </c>
      <c r="D161" s="117">
        <f t="shared" si="54"/>
        <v>15207.871037992101</v>
      </c>
      <c r="E161" s="117">
        <f t="shared" si="54"/>
        <v>17844.695915039327</v>
      </c>
      <c r="F161" s="117">
        <f t="shared" si="54"/>
        <v>16791.067478251796</v>
      </c>
      <c r="G161" s="117">
        <f t="shared" si="54"/>
        <v>16101.159232187769</v>
      </c>
      <c r="H161" s="117">
        <f t="shared" si="54"/>
        <v>15177.269161868517</v>
      </c>
      <c r="I161" s="117">
        <f t="shared" si="54"/>
        <v>13444.741696629737</v>
      </c>
      <c r="J161" s="117">
        <f t="shared" si="54"/>
        <v>15094.412876613524</v>
      </c>
      <c r="K161" s="117">
        <f t="shared" si="54"/>
        <v>14268.323573552079</v>
      </c>
      <c r="L161" s="117">
        <f t="shared" si="54"/>
        <v>13877.114150271982</v>
      </c>
      <c r="M161" s="117">
        <f t="shared" si="54"/>
        <v>12749.189122590875</v>
      </c>
      <c r="N161" s="117">
        <f t="shared" si="54"/>
        <v>11420.693252839001</v>
      </c>
      <c r="O161" s="117">
        <f t="shared" si="54"/>
        <v>10873.170503497504</v>
      </c>
      <c r="P161" s="117">
        <f t="shared" si="54"/>
        <v>10627.609436079154</v>
      </c>
      <c r="Q161" s="117">
        <f t="shared" si="54"/>
        <v>8460.5589332094914</v>
      </c>
      <c r="R161" s="117">
        <f t="shared" ref="R161:V161" si="55">R162+R164+R166+R175</f>
        <v>7792.1363337686998</v>
      </c>
      <c r="S161" s="117">
        <f t="shared" si="55"/>
        <v>7893.5257312273079</v>
      </c>
      <c r="T161" s="117">
        <f t="shared" si="55"/>
        <v>8293.1332103890745</v>
      </c>
      <c r="U161" s="117">
        <f t="shared" si="55"/>
        <v>8570.3424318712696</v>
      </c>
      <c r="V161" s="117">
        <f t="shared" si="55"/>
        <v>8906.5815736073673</v>
      </c>
      <c r="W161" s="117">
        <f t="shared" ref="W161" si="56">W162+W164+W166+W175</f>
        <v>8224.6540631612243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12429.26762206177</v>
      </c>
      <c r="D162" s="122">
        <f t="shared" si="57"/>
        <v>12007.014568373443</v>
      </c>
      <c r="E162" s="122">
        <f t="shared" si="57"/>
        <v>14209.580600411311</v>
      </c>
      <c r="F162" s="122">
        <f t="shared" si="57"/>
        <v>13212.120871320152</v>
      </c>
      <c r="G162" s="122">
        <f t="shared" si="57"/>
        <v>12650.579937147228</v>
      </c>
      <c r="H162" s="122">
        <f t="shared" si="57"/>
        <v>11645.481167489794</v>
      </c>
      <c r="I162" s="122">
        <f t="shared" si="57"/>
        <v>10096.994872579546</v>
      </c>
      <c r="J162" s="122">
        <f t="shared" si="57"/>
        <v>11526.737013770826</v>
      </c>
      <c r="K162" s="122">
        <f t="shared" si="57"/>
        <v>10964.534906562243</v>
      </c>
      <c r="L162" s="122">
        <f t="shared" si="57"/>
        <v>10663.027520997251</v>
      </c>
      <c r="M162" s="122">
        <f t="shared" si="57"/>
        <v>9500.1024694584285</v>
      </c>
      <c r="N162" s="122">
        <f t="shared" si="57"/>
        <v>8209.2348701383507</v>
      </c>
      <c r="O162" s="122">
        <f t="shared" si="57"/>
        <v>7751.8346721212711</v>
      </c>
      <c r="P162" s="122">
        <f t="shared" si="57"/>
        <v>7813.4008364398915</v>
      </c>
      <c r="Q162" s="122">
        <f t="shared" si="57"/>
        <v>5457.8389666176763</v>
      </c>
      <c r="R162" s="122">
        <f t="shared" si="57"/>
        <v>4931.9409622042631</v>
      </c>
      <c r="S162" s="122">
        <f t="shared" si="57"/>
        <v>4939.9971263520147</v>
      </c>
      <c r="T162" s="122">
        <f t="shared" si="57"/>
        <v>5489.5966506952745</v>
      </c>
      <c r="U162" s="122">
        <f t="shared" si="57"/>
        <v>5837.2504331186237</v>
      </c>
      <c r="V162" s="122">
        <f t="shared" si="57"/>
        <v>6188.8580610814452</v>
      </c>
      <c r="W162" s="122">
        <f t="shared" si="57"/>
        <v>5418.6766008820859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12429.26762206177</v>
      </c>
      <c r="D163" s="33">
        <v>12007.014568373443</v>
      </c>
      <c r="E163" s="33">
        <v>14209.580600411311</v>
      </c>
      <c r="F163" s="33">
        <v>13212.120871320152</v>
      </c>
      <c r="G163" s="33">
        <v>12650.579937147228</v>
      </c>
      <c r="H163" s="33">
        <v>11645.481167489794</v>
      </c>
      <c r="I163" s="33">
        <v>10096.994872579546</v>
      </c>
      <c r="J163" s="33">
        <v>11526.737013770826</v>
      </c>
      <c r="K163" s="33">
        <v>10964.534906562243</v>
      </c>
      <c r="L163" s="33">
        <v>10663.027520997251</v>
      </c>
      <c r="M163" s="33">
        <v>9500.1024694584285</v>
      </c>
      <c r="N163" s="33">
        <v>8209.2348701383507</v>
      </c>
      <c r="O163" s="33">
        <v>7751.8346721212711</v>
      </c>
      <c r="P163" s="33">
        <v>7813.4008364398915</v>
      </c>
      <c r="Q163" s="33">
        <v>5457.8389666176763</v>
      </c>
      <c r="R163" s="33">
        <v>4931.9409622042631</v>
      </c>
      <c r="S163" s="33">
        <v>4939.9971263520147</v>
      </c>
      <c r="T163" s="33">
        <v>5489.5966506952745</v>
      </c>
      <c r="U163" s="33">
        <v>5837.2504331186237</v>
      </c>
      <c r="V163" s="33">
        <v>6188.8580610814452</v>
      </c>
      <c r="W163" s="33">
        <v>5418.6766008820859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51.616235036348073</v>
      </c>
      <c r="D164" s="122">
        <f t="shared" si="58"/>
        <v>61.603953591740591</v>
      </c>
      <c r="E164" s="122">
        <f t="shared" si="58"/>
        <v>140.94438860593303</v>
      </c>
      <c r="F164" s="122">
        <f t="shared" si="58"/>
        <v>80.215533712593938</v>
      </c>
      <c r="G164" s="122">
        <f t="shared" si="58"/>
        <v>99.456936249611459</v>
      </c>
      <c r="H164" s="122">
        <f t="shared" si="58"/>
        <v>134.88137191746887</v>
      </c>
      <c r="I164" s="122">
        <f t="shared" si="58"/>
        <v>154.58404715751803</v>
      </c>
      <c r="J164" s="122">
        <f t="shared" si="58"/>
        <v>175.03321524051316</v>
      </c>
      <c r="K164" s="122">
        <f t="shared" si="58"/>
        <v>185.90695791909855</v>
      </c>
      <c r="L164" s="122">
        <f t="shared" si="58"/>
        <v>230.2157330260348</v>
      </c>
      <c r="M164" s="122">
        <f t="shared" si="58"/>
        <v>252.82498607487474</v>
      </c>
      <c r="N164" s="122">
        <f t="shared" si="58"/>
        <v>368.97759227601563</v>
      </c>
      <c r="O164" s="122">
        <f t="shared" si="58"/>
        <v>306.21499228232278</v>
      </c>
      <c r="P164" s="122">
        <f t="shared" si="58"/>
        <v>65.112671576577114</v>
      </c>
      <c r="Q164" s="122">
        <f t="shared" si="58"/>
        <v>228.37047516958771</v>
      </c>
      <c r="R164" s="122">
        <f t="shared" si="58"/>
        <v>183.51898788431711</v>
      </c>
      <c r="S164" s="122">
        <f t="shared" si="58"/>
        <v>299.52544296639587</v>
      </c>
      <c r="T164" s="122">
        <f t="shared" si="58"/>
        <v>217.98434787103761</v>
      </c>
      <c r="U164" s="122">
        <f t="shared" si="58"/>
        <v>241.34245917161766</v>
      </c>
      <c r="V164" s="122">
        <f t="shared" si="58"/>
        <v>170.64174021261698</v>
      </c>
      <c r="W164" s="122">
        <f t="shared" si="58"/>
        <v>299.95750601947935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51.616235036348073</v>
      </c>
      <c r="D165" s="98">
        <f>IF(RES_hhdet_in_fec!D165=0,0,RES_hhdet_in_fec!D165*1000*11630/RES_hhdet_in_new!D163)</f>
        <v>61.603953591740591</v>
      </c>
      <c r="E165" s="98">
        <f>IF(RES_hhdet_in_fec!E165=0,0,RES_hhdet_in_fec!E165*1000*11630/RES_hhdet_in_new!E163)</f>
        <v>140.94438860593303</v>
      </c>
      <c r="F165" s="98">
        <f>IF(RES_hhdet_in_fec!F165=0,0,RES_hhdet_in_fec!F165*1000*11630/RES_hhdet_in_new!F163)</f>
        <v>80.215533712593938</v>
      </c>
      <c r="G165" s="98">
        <f>IF(RES_hhdet_in_fec!G165=0,0,RES_hhdet_in_fec!G165*1000*11630/RES_hhdet_in_new!G163)</f>
        <v>99.456936249611459</v>
      </c>
      <c r="H165" s="98">
        <f>IF(RES_hhdet_in_fec!H165=0,0,RES_hhdet_in_fec!H165*1000*11630/RES_hhdet_in_new!H163)</f>
        <v>134.88137191746887</v>
      </c>
      <c r="I165" s="98">
        <f>IF(RES_hhdet_in_fec!I165=0,0,RES_hhdet_in_fec!I165*1000*11630/RES_hhdet_in_new!I163)</f>
        <v>154.58404715751803</v>
      </c>
      <c r="J165" s="98">
        <f>IF(RES_hhdet_in_fec!J165=0,0,RES_hhdet_in_fec!J165*1000*11630/RES_hhdet_in_new!J163)</f>
        <v>175.03321524051316</v>
      </c>
      <c r="K165" s="98">
        <f>IF(RES_hhdet_in_fec!K165=0,0,RES_hhdet_in_fec!K165*1000*11630/RES_hhdet_in_new!K163)</f>
        <v>185.90695791909855</v>
      </c>
      <c r="L165" s="98">
        <f>IF(RES_hhdet_in_fec!L165=0,0,RES_hhdet_in_fec!L165*1000*11630/RES_hhdet_in_new!L163)</f>
        <v>230.2157330260348</v>
      </c>
      <c r="M165" s="98">
        <f>IF(RES_hhdet_in_fec!M165=0,0,RES_hhdet_in_fec!M165*1000*11630/RES_hhdet_in_new!M163)</f>
        <v>252.82498607487474</v>
      </c>
      <c r="N165" s="98">
        <f>IF(RES_hhdet_in_fec!N165=0,0,RES_hhdet_in_fec!N165*1000*11630/RES_hhdet_in_new!N163)</f>
        <v>368.97759227601563</v>
      </c>
      <c r="O165" s="98">
        <f>IF(RES_hhdet_in_fec!O165=0,0,RES_hhdet_in_fec!O165*1000*11630/RES_hhdet_in_new!O163)</f>
        <v>306.21499228232278</v>
      </c>
      <c r="P165" s="98">
        <f>IF(RES_hhdet_in_fec!P165=0,0,RES_hhdet_in_fec!P165*1000*11630/RES_hhdet_in_new!P163)</f>
        <v>65.112671576577114</v>
      </c>
      <c r="Q165" s="98">
        <f>IF(RES_hhdet_in_fec!Q165=0,0,RES_hhdet_in_fec!Q165*1000*11630/RES_hhdet_in_new!Q163)</f>
        <v>228.37047516958771</v>
      </c>
      <c r="R165" s="98">
        <f>IF(RES_hhdet_in_fec!R165=0,0,RES_hhdet_in_fec!R165*1000*11630/RES_hhdet_in_new!R163)</f>
        <v>183.51898788431711</v>
      </c>
      <c r="S165" s="98">
        <f>IF(RES_hhdet_in_fec!S165=0,0,RES_hhdet_in_fec!S165*1000*11630/RES_hhdet_in_new!S163)</f>
        <v>299.52544296639587</v>
      </c>
      <c r="T165" s="98">
        <f>IF(RES_hhdet_in_fec!T165=0,0,RES_hhdet_in_fec!T165*1000*11630/RES_hhdet_in_new!T163)</f>
        <v>217.98434787103761</v>
      </c>
      <c r="U165" s="98">
        <f>IF(RES_hhdet_in_fec!U165=0,0,RES_hhdet_in_fec!U165*1000*11630/RES_hhdet_in_new!U163)</f>
        <v>241.34245917161766</v>
      </c>
      <c r="V165" s="98">
        <f>IF(RES_hhdet_in_fec!V165=0,0,RES_hhdet_in_fec!V165*1000*11630/RES_hhdet_in_new!V163)</f>
        <v>170.64174021261698</v>
      </c>
      <c r="W165" s="98">
        <f>IF(RES_hhdet_in_fec!W165=0,0,RES_hhdet_in_fec!W165*1000*11630/RES_hhdet_in_new!W163)</f>
        <v>299.95750601947935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2099.9625503568373</v>
      </c>
      <c r="D166" s="122">
        <v>2298.540139970276</v>
      </c>
      <c r="E166" s="122">
        <v>2502.9228458684456</v>
      </c>
      <c r="F166" s="122">
        <v>2593.2042765650449</v>
      </c>
      <c r="G166" s="122">
        <v>2415.3657037986736</v>
      </c>
      <c r="H166" s="122">
        <v>2547.1412336803392</v>
      </c>
      <c r="I166" s="122">
        <v>2360.4817932992755</v>
      </c>
      <c r="J166" s="122">
        <v>2548.8637782130081</v>
      </c>
      <c r="K166" s="122">
        <v>2400.1599897876163</v>
      </c>
      <c r="L166" s="122">
        <v>2362.9662207305519</v>
      </c>
      <c r="M166" s="122">
        <v>2374.4203243328038</v>
      </c>
      <c r="N166" s="122">
        <v>2248.2368834107338</v>
      </c>
      <c r="O166" s="122">
        <v>2219.0107534167569</v>
      </c>
      <c r="P166" s="122">
        <v>2147.836956564081</v>
      </c>
      <c r="Q166" s="122">
        <v>2169.8084002369092</v>
      </c>
      <c r="R166" s="122">
        <v>2071.606470123636</v>
      </c>
      <c r="S166" s="122">
        <v>2045.0538243108776</v>
      </c>
      <c r="T166" s="122">
        <v>1998.3060220829298</v>
      </c>
      <c r="U166" s="122">
        <v>1921.9437045735069</v>
      </c>
      <c r="V166" s="122">
        <v>1811.2834804402289</v>
      </c>
      <c r="W166" s="122">
        <v>1816.6628380478173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2343.5802906629588</v>
      </c>
      <c r="D167" s="98">
        <v>3004.8918537851191</v>
      </c>
      <c r="E167" s="98">
        <v>2805.3642206815907</v>
      </c>
      <c r="F167" s="98">
        <v>2755.386939493425</v>
      </c>
      <c r="G167" s="98">
        <v>3017.084148712097</v>
      </c>
      <c r="H167" s="98">
        <v>2630.8260355192465</v>
      </c>
      <c r="I167" s="98">
        <v>2718.6057560830045</v>
      </c>
      <c r="J167" s="98">
        <v>3001.3795363402364</v>
      </c>
      <c r="K167" s="98">
        <v>2748.8403970155009</v>
      </c>
      <c r="L167" s="98">
        <v>2640.3580973043663</v>
      </c>
      <c r="M167" s="98">
        <v>3185.3448527051305</v>
      </c>
      <c r="N167" s="98">
        <v>2771.8439058353715</v>
      </c>
      <c r="O167" s="98">
        <v>2190.8362295326324</v>
      </c>
      <c r="P167" s="98">
        <v>1674.6483175146918</v>
      </c>
      <c r="Q167" s="98">
        <v>2530.6659537580072</v>
      </c>
      <c r="R167" s="98">
        <v>2173.5403350206634</v>
      </c>
      <c r="S167" s="98">
        <v>2308.9037170360552</v>
      </c>
      <c r="T167" s="98">
        <v>2144.0755889923603</v>
      </c>
      <c r="U167" s="98">
        <v>2214.3535156281882</v>
      </c>
      <c r="V167" s="98">
        <v>1428.1553258536806</v>
      </c>
      <c r="W167" s="98">
        <v>2027.4936593490288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2263.3516653622969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1973.366373205944</v>
      </c>
      <c r="T168" s="98">
        <v>0</v>
      </c>
      <c r="U168" s="98">
        <v>1930.2341801625867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1125.2705645471376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820.46066154423977</v>
      </c>
      <c r="T169" s="101">
        <v>0</v>
      </c>
      <c r="U169" s="101">
        <v>756.31134767153981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1138.0811008151591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0</v>
      </c>
      <c r="U170" s="104">
        <v>1173.9228324910471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2182.0141486844086</v>
      </c>
      <c r="D171" s="101">
        <v>2315.8995278149723</v>
      </c>
      <c r="E171" s="101">
        <v>2587.1117442502373</v>
      </c>
      <c r="F171" s="101">
        <v>2680.6373878450172</v>
      </c>
      <c r="G171" s="101">
        <v>2472.5079600534718</v>
      </c>
      <c r="H171" s="101">
        <v>2636.9186845800896</v>
      </c>
      <c r="I171" s="101">
        <v>2460.1818150049662</v>
      </c>
      <c r="J171" s="101">
        <v>2630.3900364305464</v>
      </c>
      <c r="K171" s="101">
        <v>2607.0210347296588</v>
      </c>
      <c r="L171" s="101">
        <v>2494.6140791843241</v>
      </c>
      <c r="M171" s="101">
        <v>2519.6147061768211</v>
      </c>
      <c r="N171" s="101">
        <v>2409.8894050462472</v>
      </c>
      <c r="O171" s="101">
        <v>2352.9877266995559</v>
      </c>
      <c r="P171" s="101">
        <v>2302.4295455194774</v>
      </c>
      <c r="Q171" s="101">
        <v>2243.9824455718954</v>
      </c>
      <c r="R171" s="101">
        <v>2174.2251452122214</v>
      </c>
      <c r="S171" s="101">
        <v>2147.8540665940618</v>
      </c>
      <c r="T171" s="101">
        <v>2094.448691813333</v>
      </c>
      <c r="U171" s="101">
        <v>1994.0136291527178</v>
      </c>
      <c r="V171" s="101">
        <v>1901.4295684043473</v>
      </c>
      <c r="W171" s="101">
        <v>1884.8146134255187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1712.0176665878669</v>
      </c>
      <c r="D172" s="104">
        <v>1849.4477035956661</v>
      </c>
      <c r="E172" s="104">
        <v>2142.3522355578557</v>
      </c>
      <c r="F172" s="104">
        <v>2242.357602664596</v>
      </c>
      <c r="G172" s="104">
        <v>2022.8126555315878</v>
      </c>
      <c r="H172" s="104">
        <v>2168.8434568223083</v>
      </c>
      <c r="I172" s="104">
        <v>1967.3003044407808</v>
      </c>
      <c r="J172" s="104">
        <v>2111.6856409726133</v>
      </c>
      <c r="K172" s="104">
        <v>2089.0907376850291</v>
      </c>
      <c r="L172" s="104">
        <v>1993.494926831763</v>
      </c>
      <c r="M172" s="104">
        <v>2027.2046763317601</v>
      </c>
      <c r="N172" s="104">
        <v>1945.1946958164849</v>
      </c>
      <c r="O172" s="104">
        <v>1913.073381451321</v>
      </c>
      <c r="P172" s="104">
        <v>1901.2608796710851</v>
      </c>
      <c r="Q172" s="104">
        <v>1866.8676998129265</v>
      </c>
      <c r="R172" s="104">
        <v>1817.7010723809972</v>
      </c>
      <c r="S172" s="104">
        <v>1809.972876377569</v>
      </c>
      <c r="T172" s="104">
        <v>1779.1541799297981</v>
      </c>
      <c r="U172" s="104">
        <v>1694.8673884049995</v>
      </c>
      <c r="V172" s="104">
        <v>1626.2252261413073</v>
      </c>
      <c r="W172" s="104">
        <v>1625.8690783880506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724.74740966155673</v>
      </c>
      <c r="D173" s="98">
        <v>864.01876538782653</v>
      </c>
      <c r="E173" s="98">
        <v>1197.0617168352312</v>
      </c>
      <c r="F173" s="98">
        <v>1305.4493687545555</v>
      </c>
      <c r="G173" s="98">
        <v>1055.4501142948573</v>
      </c>
      <c r="H173" s="98">
        <v>1155.9172864318543</v>
      </c>
      <c r="I173" s="98">
        <v>892.73452747496219</v>
      </c>
      <c r="J173" s="98">
        <v>971.50725768707696</v>
      </c>
      <c r="K173" s="98">
        <v>935.73094942307728</v>
      </c>
      <c r="L173" s="98">
        <v>865.93491406431122</v>
      </c>
      <c r="M173" s="98">
        <v>897.67499902274471</v>
      </c>
      <c r="N173" s="98">
        <v>845.22910703992716</v>
      </c>
      <c r="O173" s="98">
        <v>822.73968528904288</v>
      </c>
      <c r="P173" s="98">
        <v>843.15835693219333</v>
      </c>
      <c r="Q173" s="98">
        <v>809.84038419492799</v>
      </c>
      <c r="R173" s="98">
        <v>770.12475210794764</v>
      </c>
      <c r="S173" s="98">
        <v>764.90858275980133</v>
      </c>
      <c r="T173" s="98">
        <v>755.04031866792798</v>
      </c>
      <c r="U173" s="98">
        <v>677.99001942237817</v>
      </c>
      <c r="V173" s="98">
        <v>649.18385525067515</v>
      </c>
      <c r="W173" s="98">
        <v>674.73493697086087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987.27025692631025</v>
      </c>
      <c r="D174" s="33">
        <v>985.42893820783956</v>
      </c>
      <c r="E174" s="33">
        <v>945.29051872262426</v>
      </c>
      <c r="F174" s="33">
        <v>936.90823391004039</v>
      </c>
      <c r="G174" s="33">
        <v>967.36254123673029</v>
      </c>
      <c r="H174" s="33">
        <v>1012.926170390454</v>
      </c>
      <c r="I174" s="33">
        <v>1074.5657769658185</v>
      </c>
      <c r="J174" s="33">
        <v>1140.1783832855363</v>
      </c>
      <c r="K174" s="33">
        <v>1153.359788261952</v>
      </c>
      <c r="L174" s="33">
        <v>1127.5600127674516</v>
      </c>
      <c r="M174" s="33">
        <v>1129.5296773090156</v>
      </c>
      <c r="N174" s="33">
        <v>1099.9655887765573</v>
      </c>
      <c r="O174" s="33">
        <v>1090.3336961622781</v>
      </c>
      <c r="P174" s="33">
        <v>1058.1025227388918</v>
      </c>
      <c r="Q174" s="33">
        <v>1057.0273156179983</v>
      </c>
      <c r="R174" s="33">
        <v>1047.5763202730493</v>
      </c>
      <c r="S174" s="33">
        <v>1045.0642936177678</v>
      </c>
      <c r="T174" s="33">
        <v>1024.1138612618702</v>
      </c>
      <c r="U174" s="33">
        <v>1016.8773689826213</v>
      </c>
      <c r="V174" s="33">
        <v>977.04137089063192</v>
      </c>
      <c r="W174" s="33">
        <v>951.13414141718965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850.16985070162104</v>
      </c>
      <c r="D175" s="122">
        <v>840.71237605664112</v>
      </c>
      <c r="E175" s="122">
        <v>991.24808015363635</v>
      </c>
      <c r="F175" s="122">
        <v>905.52679665400342</v>
      </c>
      <c r="G175" s="122">
        <v>935.7566549922567</v>
      </c>
      <c r="H175" s="122">
        <v>849.76538878091537</v>
      </c>
      <c r="I175" s="122">
        <v>832.68098359339888</v>
      </c>
      <c r="J175" s="122">
        <v>843.77886938917629</v>
      </c>
      <c r="K175" s="122">
        <v>717.72171928312139</v>
      </c>
      <c r="L175" s="122">
        <v>620.90467551814413</v>
      </c>
      <c r="M175" s="122">
        <v>621.84134272476763</v>
      </c>
      <c r="N175" s="122">
        <v>594.24390701389905</v>
      </c>
      <c r="O175" s="122">
        <v>596.11008567715294</v>
      </c>
      <c r="P175" s="122">
        <v>601.25897149860373</v>
      </c>
      <c r="Q175" s="122">
        <v>604.54109118531835</v>
      </c>
      <c r="R175" s="122">
        <v>605.06991355648302</v>
      </c>
      <c r="S175" s="122">
        <v>608.94933759802029</v>
      </c>
      <c r="T175" s="122">
        <v>587.24618973983343</v>
      </c>
      <c r="U175" s="122">
        <v>569.80583500752175</v>
      </c>
      <c r="V175" s="122">
        <v>735.7982918730753</v>
      </c>
      <c r="W175" s="122">
        <v>689.35711821184054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983.63920218362853</v>
      </c>
      <c r="D176" s="98">
        <v>1254.3903460157048</v>
      </c>
      <c r="E176" s="98">
        <v>982.61545758606894</v>
      </c>
      <c r="F176" s="98">
        <v>958.4103401449737</v>
      </c>
      <c r="G176" s="98">
        <v>1126.997143612703</v>
      </c>
      <c r="H176" s="98">
        <v>977.87455281430937</v>
      </c>
      <c r="I176" s="98">
        <v>932.52902939576802</v>
      </c>
      <c r="J176" s="98">
        <v>846.78194142413383</v>
      </c>
      <c r="K176" s="98">
        <v>829.89651053707848</v>
      </c>
      <c r="L176" s="98">
        <v>742.91725393845934</v>
      </c>
      <c r="M176" s="98">
        <v>713.05772380285919</v>
      </c>
      <c r="N176" s="98">
        <v>707.25918200350407</v>
      </c>
      <c r="O176" s="98">
        <v>708.56083775219543</v>
      </c>
      <c r="P176" s="98">
        <v>714.88121223538531</v>
      </c>
      <c r="Q176" s="98">
        <v>718.00892081412519</v>
      </c>
      <c r="R176" s="98">
        <v>721.22016016866212</v>
      </c>
      <c r="S176" s="98">
        <v>722.84327359646909</v>
      </c>
      <c r="T176" s="98">
        <v>714.4658118168278</v>
      </c>
      <c r="U176" s="98">
        <v>701.88117303337026</v>
      </c>
      <c r="V176" s="98">
        <v>942.53234442246844</v>
      </c>
      <c r="W176" s="98">
        <v>856.31821173468404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767.27835872858498</v>
      </c>
      <c r="D177" s="33">
        <v>622.4668294054436</v>
      </c>
      <c r="E177" s="33">
        <v>995.19725691443148</v>
      </c>
      <c r="F177" s="33">
        <v>882.02299954690545</v>
      </c>
      <c r="G177" s="33">
        <v>803.86666284022499</v>
      </c>
      <c r="H177" s="33">
        <v>780.04040114306815</v>
      </c>
      <c r="I177" s="33">
        <v>763.83598397624041</v>
      </c>
      <c r="J177" s="33">
        <v>841.64306384707288</v>
      </c>
      <c r="K177" s="33">
        <v>580.83595952104622</v>
      </c>
      <c r="L177" s="33">
        <v>535.95393832447758</v>
      </c>
      <c r="M177" s="33">
        <v>564.83110455096062</v>
      </c>
      <c r="N177" s="33">
        <v>546.51984011414345</v>
      </c>
      <c r="O177" s="33">
        <v>545.73214874753387</v>
      </c>
      <c r="P177" s="33">
        <v>551.42805704578325</v>
      </c>
      <c r="Q177" s="33">
        <v>555.91202134440107</v>
      </c>
      <c r="R177" s="33">
        <v>546.26885120906752</v>
      </c>
      <c r="S177" s="33">
        <v>542.05323209477172</v>
      </c>
      <c r="T177" s="33">
        <v>530.8224242998275</v>
      </c>
      <c r="U177" s="33">
        <v>522.92648228472751</v>
      </c>
      <c r="V177" s="33">
        <v>651.987189488186</v>
      </c>
      <c r="W177" s="33">
        <v>624.72701749332043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9927.3289640615512</v>
      </c>
      <c r="D24" s="117">
        <f t="shared" si="7"/>
        <v>11385.390409620311</v>
      </c>
      <c r="E24" s="117">
        <f t="shared" si="7"/>
        <v>14466.722440677133</v>
      </c>
      <c r="F24" s="117">
        <f t="shared" si="7"/>
        <v>12249.747815602906</v>
      </c>
      <c r="G24" s="117">
        <f t="shared" si="7"/>
        <v>0</v>
      </c>
      <c r="H24" s="117">
        <f t="shared" si="7"/>
        <v>0</v>
      </c>
      <c r="I24" s="117">
        <f t="shared" si="7"/>
        <v>10456.848663033523</v>
      </c>
      <c r="J24" s="117">
        <f t="shared" si="7"/>
        <v>13409.867559616627</v>
      </c>
      <c r="K24" s="117">
        <f t="shared" si="7"/>
        <v>9610.9456609787649</v>
      </c>
      <c r="L24" s="117">
        <f t="shared" si="7"/>
        <v>9601.321705825716</v>
      </c>
      <c r="M24" s="117">
        <f t="shared" si="7"/>
        <v>10972.610607473518</v>
      </c>
      <c r="N24" s="117">
        <f t="shared" si="7"/>
        <v>10015.529113315572</v>
      </c>
      <c r="O24" s="117">
        <f t="shared" si="7"/>
        <v>7812.49271089169</v>
      </c>
      <c r="P24" s="117">
        <f t="shared" si="7"/>
        <v>5203.0600678765613</v>
      </c>
      <c r="Q24" s="117">
        <f t="shared" si="7"/>
        <v>8780.5950713947914</v>
      </c>
      <c r="R24" s="117">
        <f t="shared" ref="R24:V24" si="8">R25+R28+R30+R39</f>
        <v>8607.0933898479998</v>
      </c>
      <c r="S24" s="117">
        <f t="shared" si="8"/>
        <v>8854.3367875327822</v>
      </c>
      <c r="T24" s="117">
        <f t="shared" si="8"/>
        <v>7536.4445981699937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7628.688647006561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7776.9442408699788</v>
      </c>
      <c r="D25" s="122">
        <f t="shared" si="10"/>
        <v>9102.0420995254353</v>
      </c>
      <c r="E25" s="122">
        <f t="shared" si="10"/>
        <v>11808.862599717588</v>
      </c>
      <c r="F25" s="122">
        <f t="shared" si="10"/>
        <v>9672.8831212822424</v>
      </c>
      <c r="G25" s="122">
        <f t="shared" si="10"/>
        <v>0</v>
      </c>
      <c r="H25" s="122">
        <f t="shared" si="10"/>
        <v>0</v>
      </c>
      <c r="I25" s="122">
        <f t="shared" si="10"/>
        <v>7913.7410594879275</v>
      </c>
      <c r="J25" s="122">
        <f t="shared" si="10"/>
        <v>10734.042371633375</v>
      </c>
      <c r="K25" s="122">
        <f t="shared" si="10"/>
        <v>7184.6382943363542</v>
      </c>
      <c r="L25" s="122">
        <f t="shared" si="10"/>
        <v>7232.3996921845364</v>
      </c>
      <c r="M25" s="122">
        <f t="shared" si="10"/>
        <v>8462.9105954805073</v>
      </c>
      <c r="N25" s="122">
        <f t="shared" si="10"/>
        <v>7556.9528769067865</v>
      </c>
      <c r="O25" s="122">
        <f t="shared" si="10"/>
        <v>5443.7350799645719</v>
      </c>
      <c r="P25" s="122">
        <f t="shared" si="10"/>
        <v>3071.3005284941491</v>
      </c>
      <c r="Q25" s="122">
        <f t="shared" si="10"/>
        <v>6502.5331973320899</v>
      </c>
      <c r="R25" s="122">
        <f t="shared" ref="R25:V25" si="11">SUM(R26:R27)</f>
        <v>6400.83346802705</v>
      </c>
      <c r="S25" s="122">
        <f t="shared" si="11"/>
        <v>6481.9046208076634</v>
      </c>
      <c r="T25" s="122">
        <f t="shared" si="11"/>
        <v>5292.6411820455469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5332.7943605367227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7593.4633646844222</v>
      </c>
      <c r="D26" s="98">
        <v>8889.9430245514632</v>
      </c>
      <c r="E26" s="98">
        <v>11535.366245161134</v>
      </c>
      <c r="F26" s="98">
        <v>9451.0768289540538</v>
      </c>
      <c r="G26" s="98">
        <v>0</v>
      </c>
      <c r="H26" s="98">
        <v>0</v>
      </c>
      <c r="I26" s="98">
        <v>7745.8786599841205</v>
      </c>
      <c r="J26" s="98">
        <v>10506.05121776522</v>
      </c>
      <c r="K26" s="98">
        <v>7033.3804283543104</v>
      </c>
      <c r="L26" s="98">
        <v>7081.9692634390403</v>
      </c>
      <c r="M26" s="98">
        <v>8288.9910981480934</v>
      </c>
      <c r="N26" s="98">
        <v>7403.7534996556251</v>
      </c>
      <c r="O26" s="98">
        <v>5334.4815576571455</v>
      </c>
      <c r="P26" s="98">
        <v>3010.5145952690891</v>
      </c>
      <c r="Q26" s="98">
        <v>6374.2187834044726</v>
      </c>
      <c r="R26" s="98">
        <v>6275.2851981198428</v>
      </c>
      <c r="S26" s="98">
        <v>6355.6850289199747</v>
      </c>
      <c r="T26" s="98">
        <v>5190.5764066413785</v>
      </c>
      <c r="U26" s="98">
        <v>0</v>
      </c>
      <c r="V26" s="98">
        <v>0</v>
      </c>
      <c r="W26" s="98">
        <v>5231.0138455381202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183.4808761855567</v>
      </c>
      <c r="D27" s="98">
        <v>212.09907497397228</v>
      </c>
      <c r="E27" s="98">
        <v>273.49635455645324</v>
      </c>
      <c r="F27" s="98">
        <v>221.80629232818939</v>
      </c>
      <c r="G27" s="98">
        <v>0</v>
      </c>
      <c r="H27" s="98">
        <v>0</v>
      </c>
      <c r="I27" s="98">
        <v>167.8623995038067</v>
      </c>
      <c r="J27" s="98">
        <v>227.99115386815546</v>
      </c>
      <c r="K27" s="98">
        <v>151.25786598204397</v>
      </c>
      <c r="L27" s="98">
        <v>150.43042874549585</v>
      </c>
      <c r="M27" s="98">
        <v>173.91949733241378</v>
      </c>
      <c r="N27" s="98">
        <v>153.19937725116171</v>
      </c>
      <c r="O27" s="98">
        <v>109.25352230742655</v>
      </c>
      <c r="P27" s="98">
        <v>60.785933225060063</v>
      </c>
      <c r="Q27" s="98">
        <v>128.31441392761764</v>
      </c>
      <c r="R27" s="98">
        <v>125.54826990720727</v>
      </c>
      <c r="S27" s="98">
        <v>126.21959188768871</v>
      </c>
      <c r="T27" s="98">
        <v>102.06477540416829</v>
      </c>
      <c r="U27" s="98">
        <v>0</v>
      </c>
      <c r="V27" s="98">
        <v>0</v>
      </c>
      <c r="W27" s="98">
        <v>101.78051499860247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83.024806550019306</v>
      </c>
      <c r="D28" s="122">
        <f t="shared" si="13"/>
        <v>98.455877180450969</v>
      </c>
      <c r="E28" s="122">
        <f t="shared" si="13"/>
        <v>184.12476033624105</v>
      </c>
      <c r="F28" s="122">
        <f t="shared" si="13"/>
        <v>104.33102347655786</v>
      </c>
      <c r="G28" s="122">
        <f t="shared" si="13"/>
        <v>0</v>
      </c>
      <c r="H28" s="122">
        <f t="shared" si="13"/>
        <v>0</v>
      </c>
      <c r="I28" s="122">
        <f t="shared" si="13"/>
        <v>268.07261727180673</v>
      </c>
      <c r="J28" s="122">
        <f t="shared" si="13"/>
        <v>260.13629080621911</v>
      </c>
      <c r="K28" s="122">
        <f t="shared" si="13"/>
        <v>145.87475439579057</v>
      </c>
      <c r="L28" s="122">
        <f t="shared" si="13"/>
        <v>209.20260731514665</v>
      </c>
      <c r="M28" s="122">
        <f t="shared" si="13"/>
        <v>296.96171376551627</v>
      </c>
      <c r="N28" s="122">
        <f t="shared" si="13"/>
        <v>326.49201607463186</v>
      </c>
      <c r="O28" s="122">
        <f t="shared" si="13"/>
        <v>262.86655791813519</v>
      </c>
      <c r="P28" s="122">
        <f t="shared" si="13"/>
        <v>43.263213663228392</v>
      </c>
      <c r="Q28" s="122">
        <f t="shared" si="13"/>
        <v>158.70293735887097</v>
      </c>
      <c r="R28" s="122">
        <f t="shared" si="13"/>
        <v>131.7316505825834</v>
      </c>
      <c r="S28" s="122">
        <f t="shared" si="13"/>
        <v>286.54118809049265</v>
      </c>
      <c r="T28" s="122">
        <f t="shared" si="13"/>
        <v>186.99807602077462</v>
      </c>
      <c r="U28" s="122">
        <f t="shared" si="13"/>
        <v>0</v>
      </c>
      <c r="V28" s="122">
        <f t="shared" si="13"/>
        <v>0</v>
      </c>
      <c r="W28" s="122">
        <f t="shared" si="13"/>
        <v>255.54120174654662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83.024806550019306</v>
      </c>
      <c r="D29" s="98">
        <f>IF(RES_hhdet_in_tes!D29=0,0,RES_hhdet_in_tes!D29*1000*11630/RES_hhdet_in_new!D26)</f>
        <v>98.455877180450969</v>
      </c>
      <c r="E29" s="98">
        <f>IF(RES_hhdet_in_tes!E29=0,0,RES_hhdet_in_tes!E29*1000*11630/RES_hhdet_in_new!E26)</f>
        <v>184.12476033624105</v>
      </c>
      <c r="F29" s="98">
        <f>IF(RES_hhdet_in_tes!F29=0,0,RES_hhdet_in_tes!F29*1000*11630/RES_hhdet_in_new!F26)</f>
        <v>104.33102347655786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268.07261727180673</v>
      </c>
      <c r="J29" s="98">
        <f>IF(RES_hhdet_in_tes!J29=0,0,RES_hhdet_in_tes!J29*1000*11630/RES_hhdet_in_new!J26)</f>
        <v>260.13629080621911</v>
      </c>
      <c r="K29" s="98">
        <f>IF(RES_hhdet_in_tes!K29=0,0,RES_hhdet_in_tes!K29*1000*11630/RES_hhdet_in_new!K26)</f>
        <v>145.87475439579057</v>
      </c>
      <c r="L29" s="98">
        <f>IF(RES_hhdet_in_tes!L29=0,0,RES_hhdet_in_tes!L29*1000*11630/RES_hhdet_in_new!L26)</f>
        <v>209.20260731514665</v>
      </c>
      <c r="M29" s="98">
        <f>IF(RES_hhdet_in_tes!M29=0,0,RES_hhdet_in_tes!M29*1000*11630/RES_hhdet_in_new!M26)</f>
        <v>296.96171376551627</v>
      </c>
      <c r="N29" s="98">
        <f>IF(RES_hhdet_in_tes!N29=0,0,RES_hhdet_in_tes!N29*1000*11630/RES_hhdet_in_new!N26)</f>
        <v>326.49201607463186</v>
      </c>
      <c r="O29" s="98">
        <f>IF(RES_hhdet_in_tes!O29=0,0,RES_hhdet_in_tes!O29*1000*11630/RES_hhdet_in_new!O26)</f>
        <v>262.86655791813519</v>
      </c>
      <c r="P29" s="98">
        <f>IF(RES_hhdet_in_tes!P29=0,0,RES_hhdet_in_tes!P29*1000*11630/RES_hhdet_in_new!P26)</f>
        <v>43.263213663228392</v>
      </c>
      <c r="Q29" s="98">
        <f>IF(RES_hhdet_in_tes!Q29=0,0,RES_hhdet_in_tes!Q29*1000*11630/RES_hhdet_in_new!Q26)</f>
        <v>158.70293735887097</v>
      </c>
      <c r="R29" s="98">
        <f>IF(RES_hhdet_in_tes!R29=0,0,RES_hhdet_in_tes!R29*1000*11630/RES_hhdet_in_new!R26)</f>
        <v>131.7316505825834</v>
      </c>
      <c r="S29" s="98">
        <f>IF(RES_hhdet_in_tes!S29=0,0,RES_hhdet_in_tes!S29*1000*11630/RES_hhdet_in_new!S26)</f>
        <v>286.54118809049265</v>
      </c>
      <c r="T29" s="98">
        <f>IF(RES_hhdet_in_tes!T29=0,0,RES_hhdet_in_tes!T29*1000*11630/RES_hhdet_in_new!T26)</f>
        <v>186.99807602077462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255.54120174654662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1469.19979567625</v>
      </c>
      <c r="D30" s="122">
        <v>1601.9293911457123</v>
      </c>
      <c r="E30" s="122">
        <v>1754.1505632468545</v>
      </c>
      <c r="F30" s="122">
        <v>1816.3838103797048</v>
      </c>
      <c r="G30" s="122">
        <v>0</v>
      </c>
      <c r="H30" s="122">
        <v>0</v>
      </c>
      <c r="I30" s="122">
        <v>1686.0240286415551</v>
      </c>
      <c r="J30" s="122">
        <v>1812.4434910745938</v>
      </c>
      <c r="K30" s="122">
        <v>1791.793440350066</v>
      </c>
      <c r="L30" s="122">
        <v>1721.861706176863</v>
      </c>
      <c r="M30" s="122">
        <v>1768.1235066125221</v>
      </c>
      <c r="N30" s="122">
        <v>1697.1486935937446</v>
      </c>
      <c r="O30" s="122">
        <v>1669.1682822041371</v>
      </c>
      <c r="P30" s="122">
        <v>1644.9609657403412</v>
      </c>
      <c r="Q30" s="122">
        <v>1669.4659170391985</v>
      </c>
      <c r="R30" s="122">
        <v>1624.9882080165467</v>
      </c>
      <c r="S30" s="122">
        <v>1632.9460798025718</v>
      </c>
      <c r="T30" s="122">
        <v>1605.8592085404814</v>
      </c>
      <c r="U30" s="122">
        <v>0</v>
      </c>
      <c r="V30" s="122">
        <v>0</v>
      </c>
      <c r="W30" s="122">
        <v>1489.5674508550815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1414.753389671479</v>
      </c>
      <c r="D31" s="98">
        <v>1818.9833123608555</v>
      </c>
      <c r="E31" s="98">
        <v>1703.6579370144843</v>
      </c>
      <c r="F31" s="98">
        <v>1678.7708541920051</v>
      </c>
      <c r="G31" s="98">
        <v>0</v>
      </c>
      <c r="H31" s="98">
        <v>0</v>
      </c>
      <c r="I31" s="98">
        <v>1676.6116713714121</v>
      </c>
      <c r="J31" s="98">
        <v>1860.7473521555946</v>
      </c>
      <c r="K31" s="98">
        <v>1714.9925274526286</v>
      </c>
      <c r="L31" s="98">
        <v>1659.6375776492878</v>
      </c>
      <c r="M31" s="98">
        <v>2033.4748372950514</v>
      </c>
      <c r="N31" s="98">
        <v>1814.8799819599944</v>
      </c>
      <c r="O31" s="98">
        <v>1487.2445979097531</v>
      </c>
      <c r="P31" s="98">
        <v>1185.9917186250027</v>
      </c>
      <c r="Q31" s="98">
        <v>1859.6772669997131</v>
      </c>
      <c r="R31" s="98">
        <v>1636.3382568386849</v>
      </c>
      <c r="S31" s="98">
        <v>1778.2676937264212</v>
      </c>
      <c r="T31" s="98">
        <v>1684.9792817217801</v>
      </c>
      <c r="U31" s="98">
        <v>0</v>
      </c>
      <c r="V31" s="98">
        <v>0</v>
      </c>
      <c r="W31" s="98">
        <v>1648.159132809742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1819.2531623733166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681.17206155815734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1138.0811008151591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1478.0280490679716</v>
      </c>
      <c r="D35" s="101">
        <v>1571.5117688739381</v>
      </c>
      <c r="E35" s="101">
        <v>1758.9108423026967</v>
      </c>
      <c r="F35" s="101">
        <v>1826.0127052486966</v>
      </c>
      <c r="G35" s="101">
        <v>0</v>
      </c>
      <c r="H35" s="101">
        <v>0</v>
      </c>
      <c r="I35" s="101">
        <v>1686.781118221259</v>
      </c>
      <c r="J35" s="101">
        <v>1808.0766134280425</v>
      </c>
      <c r="K35" s="101">
        <v>1797.1987324826155</v>
      </c>
      <c r="L35" s="101">
        <v>1725.3342053030669</v>
      </c>
      <c r="M35" s="101">
        <v>1752.9138731213729</v>
      </c>
      <c r="N35" s="101">
        <v>1692.4786045668964</v>
      </c>
      <c r="O35" s="101">
        <v>1676.0314867952907</v>
      </c>
      <c r="P35" s="101">
        <v>1669.9519565073349</v>
      </c>
      <c r="Q35" s="101">
        <v>1656.1861829952502</v>
      </c>
      <c r="R35" s="101">
        <v>1624.5840717186975</v>
      </c>
      <c r="S35" s="101">
        <v>1624.3275007296993</v>
      </c>
      <c r="T35" s="101">
        <v>1602.3172693096712</v>
      </c>
      <c r="U35" s="101">
        <v>0</v>
      </c>
      <c r="V35" s="101">
        <v>0</v>
      </c>
      <c r="W35" s="101">
        <v>1482.1477111376048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1478.1914549464918</v>
      </c>
      <c r="D36" s="104">
        <v>1571.730564002454</v>
      </c>
      <c r="E36" s="104">
        <v>1759.1420414975578</v>
      </c>
      <c r="F36" s="104">
        <v>1826.1620898077365</v>
      </c>
      <c r="G36" s="104">
        <v>0</v>
      </c>
      <c r="H36" s="104">
        <v>0</v>
      </c>
      <c r="I36" s="104">
        <v>1686.6537679202204</v>
      </c>
      <c r="J36" s="104">
        <v>1807.9727134310667</v>
      </c>
      <c r="K36" s="104">
        <v>1798.4234275057738</v>
      </c>
      <c r="L36" s="104">
        <v>1726.4611170576345</v>
      </c>
      <c r="M36" s="104">
        <v>1754.0485592966629</v>
      </c>
      <c r="N36" s="104">
        <v>1693.5746467801162</v>
      </c>
      <c r="O36" s="104">
        <v>1676.3705897395628</v>
      </c>
      <c r="P36" s="104">
        <v>1669.6452083965082</v>
      </c>
      <c r="Q36" s="104">
        <v>1654.7354025871803</v>
      </c>
      <c r="R36" s="104">
        <v>1623.0146129751429</v>
      </c>
      <c r="S36" s="104">
        <v>1623.5309901429864</v>
      </c>
      <c r="T36" s="104">
        <v>1601.7427840211406</v>
      </c>
      <c r="U36" s="104">
        <v>0</v>
      </c>
      <c r="V36" s="104">
        <v>0</v>
      </c>
      <c r="W36" s="104">
        <v>1481.7204576164283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490.92119802018169</v>
      </c>
      <c r="D37" s="98">
        <v>586.30162579461478</v>
      </c>
      <c r="E37" s="98">
        <v>813.85152277493319</v>
      </c>
      <c r="F37" s="98">
        <v>889.25385589769587</v>
      </c>
      <c r="G37" s="98">
        <v>0</v>
      </c>
      <c r="H37" s="98">
        <v>0</v>
      </c>
      <c r="I37" s="98">
        <v>612.08799095440213</v>
      </c>
      <c r="J37" s="98">
        <v>667.79433014553058</v>
      </c>
      <c r="K37" s="98">
        <v>645.06363924382197</v>
      </c>
      <c r="L37" s="98">
        <v>598.9011042901825</v>
      </c>
      <c r="M37" s="98">
        <v>624.51888198764755</v>
      </c>
      <c r="N37" s="98">
        <v>593.60905800355874</v>
      </c>
      <c r="O37" s="98">
        <v>586.03689357728456</v>
      </c>
      <c r="P37" s="98">
        <v>611.54268565761629</v>
      </c>
      <c r="Q37" s="98">
        <v>597.70808696918243</v>
      </c>
      <c r="R37" s="98">
        <v>575.43829270209358</v>
      </c>
      <c r="S37" s="98">
        <v>578.46669652521871</v>
      </c>
      <c r="T37" s="98">
        <v>577.62892275927027</v>
      </c>
      <c r="U37" s="98">
        <v>0</v>
      </c>
      <c r="V37" s="98">
        <v>0</v>
      </c>
      <c r="W37" s="98">
        <v>530.58631619923835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987.27025692631025</v>
      </c>
      <c r="D38" s="98">
        <v>985.42893820783922</v>
      </c>
      <c r="E38" s="98">
        <v>945.2905187226246</v>
      </c>
      <c r="F38" s="98">
        <v>936.90823391004051</v>
      </c>
      <c r="G38" s="98">
        <v>0</v>
      </c>
      <c r="H38" s="98">
        <v>0</v>
      </c>
      <c r="I38" s="98">
        <v>1074.5657769658185</v>
      </c>
      <c r="J38" s="98">
        <v>1140.1783832855365</v>
      </c>
      <c r="K38" s="98">
        <v>1153.3597882619517</v>
      </c>
      <c r="L38" s="98">
        <v>1127.560012767452</v>
      </c>
      <c r="M38" s="98">
        <v>1129.5296773090151</v>
      </c>
      <c r="N38" s="98">
        <v>1099.9655887765573</v>
      </c>
      <c r="O38" s="98">
        <v>1090.3336961622781</v>
      </c>
      <c r="P38" s="98">
        <v>1058.102522738892</v>
      </c>
      <c r="Q38" s="98">
        <v>1057.0273156179978</v>
      </c>
      <c r="R38" s="98">
        <v>1047.5763202730493</v>
      </c>
      <c r="S38" s="98">
        <v>1045.0642936177676</v>
      </c>
      <c r="T38" s="98">
        <v>1024.1138612618702</v>
      </c>
      <c r="U38" s="98">
        <v>0</v>
      </c>
      <c r="V38" s="98">
        <v>0</v>
      </c>
      <c r="W38" s="98">
        <v>951.13414141718977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598.16012096530392</v>
      </c>
      <c r="D39" s="122">
        <v>582.96304176871274</v>
      </c>
      <c r="E39" s="122">
        <v>719.58451737645009</v>
      </c>
      <c r="F39" s="122">
        <v>656.14986046440288</v>
      </c>
      <c r="G39" s="122">
        <v>0</v>
      </c>
      <c r="H39" s="122">
        <v>0</v>
      </c>
      <c r="I39" s="122">
        <v>589.01095763223361</v>
      </c>
      <c r="J39" s="122">
        <v>603.24540610244082</v>
      </c>
      <c r="K39" s="122">
        <v>488.6391718965541</v>
      </c>
      <c r="L39" s="122">
        <v>437.85770014917011</v>
      </c>
      <c r="M39" s="122">
        <v>444.61479161497039</v>
      </c>
      <c r="N39" s="122">
        <v>434.93552674040825</v>
      </c>
      <c r="O39" s="122">
        <v>436.72279080484526</v>
      </c>
      <c r="P39" s="122">
        <v>443.53535997884239</v>
      </c>
      <c r="Q39" s="122">
        <v>449.89301966463228</v>
      </c>
      <c r="R39" s="122">
        <v>449.54006322181834</v>
      </c>
      <c r="S39" s="122">
        <v>452.94489883205449</v>
      </c>
      <c r="T39" s="122">
        <v>450.94613156319105</v>
      </c>
      <c r="U39" s="122">
        <v>0</v>
      </c>
      <c r="V39" s="122">
        <v>0</v>
      </c>
      <c r="W39" s="122">
        <v>550.78563386820917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609.48454732436505</v>
      </c>
      <c r="D40" s="98">
        <v>777.61807968948949</v>
      </c>
      <c r="E40" s="98">
        <v>609.42603271768246</v>
      </c>
      <c r="F40" s="98">
        <v>594.69210336677702</v>
      </c>
      <c r="G40" s="98">
        <v>0</v>
      </c>
      <c r="H40" s="98">
        <v>0</v>
      </c>
      <c r="I40" s="98">
        <v>579.42400947007059</v>
      </c>
      <c r="J40" s="98">
        <v>526.37507143566495</v>
      </c>
      <c r="K40" s="98">
        <v>516.09536946856724</v>
      </c>
      <c r="L40" s="98">
        <v>462.19043347819871</v>
      </c>
      <c r="M40" s="98">
        <v>443.70984200334453</v>
      </c>
      <c r="N40" s="98">
        <v>440.10162070546693</v>
      </c>
      <c r="O40" s="98">
        <v>440.91159365339928</v>
      </c>
      <c r="P40" s="98">
        <v>444.84453241799423</v>
      </c>
      <c r="Q40" s="98">
        <v>446.79079151172357</v>
      </c>
      <c r="R40" s="98">
        <v>449.40177248268139</v>
      </c>
      <c r="S40" s="98">
        <v>451.41738558532057</v>
      </c>
      <c r="T40" s="98">
        <v>447.34366329949518</v>
      </c>
      <c r="U40" s="98">
        <v>0</v>
      </c>
      <c r="V40" s="98">
        <v>0</v>
      </c>
      <c r="W40" s="98">
        <v>540.17586460009591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591.12301006855057</v>
      </c>
      <c r="D41" s="33">
        <v>480.46114838258217</v>
      </c>
      <c r="E41" s="33">
        <v>769.6565558577081</v>
      </c>
      <c r="F41" s="33">
        <v>683.46441917445884</v>
      </c>
      <c r="G41" s="33">
        <v>0</v>
      </c>
      <c r="H41" s="33">
        <v>0</v>
      </c>
      <c r="I41" s="33">
        <v>595.57044848002931</v>
      </c>
      <c r="J41" s="33">
        <v>657.71643795240777</v>
      </c>
      <c r="K41" s="33">
        <v>455.00235842088432</v>
      </c>
      <c r="L41" s="33">
        <v>420.93353646501328</v>
      </c>
      <c r="M41" s="33">
        <v>445.1760894753458</v>
      </c>
      <c r="N41" s="33">
        <v>432.74808154799598</v>
      </c>
      <c r="O41" s="33">
        <v>434.83914675659616</v>
      </c>
      <c r="P41" s="33">
        <v>442.95956654495609</v>
      </c>
      <c r="Q41" s="33">
        <v>451.2156750786632</v>
      </c>
      <c r="R41" s="33">
        <v>449.61007075310215</v>
      </c>
      <c r="S41" s="33">
        <v>453.84539790764001</v>
      </c>
      <c r="T41" s="33">
        <v>452.55467553209701</v>
      </c>
      <c r="U41" s="33">
        <v>0</v>
      </c>
      <c r="V41" s="33">
        <v>0</v>
      </c>
      <c r="W41" s="33">
        <v>554.99585976825426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10050.255646613316</v>
      </c>
      <c r="D43" s="117">
        <f t="shared" si="14"/>
        <v>11624.706911185744</v>
      </c>
      <c r="E43" s="117">
        <f t="shared" si="14"/>
        <v>13056.018056850917</v>
      </c>
      <c r="F43" s="117">
        <f t="shared" si="14"/>
        <v>12622.326139540828</v>
      </c>
      <c r="G43" s="117">
        <f t="shared" si="14"/>
        <v>0</v>
      </c>
      <c r="H43" s="117">
        <f t="shared" si="14"/>
        <v>11651.421009961672</v>
      </c>
      <c r="I43" s="117">
        <f t="shared" si="14"/>
        <v>0</v>
      </c>
      <c r="J43" s="117">
        <f t="shared" si="14"/>
        <v>11160.342591139317</v>
      </c>
      <c r="K43" s="117">
        <f t="shared" si="14"/>
        <v>10413.197884944093</v>
      </c>
      <c r="L43" s="117">
        <f t="shared" si="14"/>
        <v>10986.896000895144</v>
      </c>
      <c r="M43" s="117">
        <f t="shared" si="14"/>
        <v>10040.60973970647</v>
      </c>
      <c r="N43" s="117">
        <f t="shared" si="14"/>
        <v>9363.2783147378213</v>
      </c>
      <c r="O43" s="117">
        <f t="shared" si="14"/>
        <v>8556.9516233813865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7768.2202650514919</v>
      </c>
      <c r="S43" s="117">
        <f t="shared" si="15"/>
        <v>7738.3707030637343</v>
      </c>
      <c r="T43" s="117">
        <f t="shared" si="15"/>
        <v>7219.2203461526569</v>
      </c>
      <c r="U43" s="117">
        <f t="shared" si="15"/>
        <v>7074.9534407887695</v>
      </c>
      <c r="V43" s="117">
        <f t="shared" si="15"/>
        <v>7935.1811625416785</v>
      </c>
      <c r="W43" s="117">
        <f t="shared" ref="W43" si="16">W44+W47+W49+W58</f>
        <v>6552.8644778286225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7976.0198018721103</v>
      </c>
      <c r="D44" s="122">
        <f t="shared" si="17"/>
        <v>9338.9329300994323</v>
      </c>
      <c r="E44" s="122">
        <f t="shared" si="17"/>
        <v>10375.116536096801</v>
      </c>
      <c r="F44" s="122">
        <f t="shared" si="17"/>
        <v>10022.623906673811</v>
      </c>
      <c r="G44" s="122">
        <f t="shared" si="17"/>
        <v>0</v>
      </c>
      <c r="H44" s="122">
        <f t="shared" si="17"/>
        <v>9111.6130251874529</v>
      </c>
      <c r="I44" s="122">
        <f t="shared" si="17"/>
        <v>0</v>
      </c>
      <c r="J44" s="122">
        <f t="shared" si="17"/>
        <v>8526.7886495332805</v>
      </c>
      <c r="K44" s="122">
        <f t="shared" si="17"/>
        <v>7974.216721296073</v>
      </c>
      <c r="L44" s="122">
        <f t="shared" si="17"/>
        <v>8532.3849668384992</v>
      </c>
      <c r="M44" s="122">
        <f t="shared" si="17"/>
        <v>7564.4397058098866</v>
      </c>
      <c r="N44" s="122">
        <f t="shared" si="17"/>
        <v>6907.6973937494031</v>
      </c>
      <c r="O44" s="122">
        <f t="shared" si="17"/>
        <v>6225.8951452355468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5578.8049942770604</v>
      </c>
      <c r="S44" s="122">
        <f t="shared" si="18"/>
        <v>5399.0346246659701</v>
      </c>
      <c r="T44" s="122">
        <f t="shared" si="18"/>
        <v>5002.0477358646576</v>
      </c>
      <c r="U44" s="122">
        <f t="shared" si="18"/>
        <v>4871.2861493894561</v>
      </c>
      <c r="V44" s="122">
        <f t="shared" si="18"/>
        <v>5594.7441529195512</v>
      </c>
      <c r="W44" s="122">
        <f t="shared" ref="W44" si="19">SUM(W45:W46)</f>
        <v>4318.1592222544277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7787.8421505485958</v>
      </c>
      <c r="D45" s="98">
        <v>9121.3137393662528</v>
      </c>
      <c r="E45" s="98">
        <v>10134.826116358263</v>
      </c>
      <c r="F45" s="98">
        <v>9792.7978020610117</v>
      </c>
      <c r="G45" s="98">
        <v>0</v>
      </c>
      <c r="H45" s="98">
        <v>8911.799871956875</v>
      </c>
      <c r="I45" s="98">
        <v>0</v>
      </c>
      <c r="J45" s="98">
        <v>8345.6795840302002</v>
      </c>
      <c r="K45" s="98">
        <v>7806.3358963013907</v>
      </c>
      <c r="L45" s="98">
        <v>8354.9154707637535</v>
      </c>
      <c r="M45" s="98">
        <v>7408.9844949349917</v>
      </c>
      <c r="N45" s="98">
        <v>6767.6601384959276</v>
      </c>
      <c r="O45" s="98">
        <v>6100.9439923704595</v>
      </c>
      <c r="P45" s="98">
        <v>0</v>
      </c>
      <c r="Q45" s="98">
        <v>0</v>
      </c>
      <c r="R45" s="98">
        <v>5469.3802890914303</v>
      </c>
      <c r="S45" s="98">
        <v>5293.9013364152815</v>
      </c>
      <c r="T45" s="98">
        <v>4905.5868458927744</v>
      </c>
      <c r="U45" s="98">
        <v>4778.1048827806826</v>
      </c>
      <c r="V45" s="98">
        <v>5488.1644696174844</v>
      </c>
      <c r="W45" s="98">
        <v>4235.7438055379307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188.17765132351451</v>
      </c>
      <c r="D46" s="98">
        <v>217.61919073317978</v>
      </c>
      <c r="E46" s="98">
        <v>240.29041973853708</v>
      </c>
      <c r="F46" s="98">
        <v>229.82610461279896</v>
      </c>
      <c r="G46" s="98">
        <v>0</v>
      </c>
      <c r="H46" s="98">
        <v>199.81315323057856</v>
      </c>
      <c r="I46" s="98">
        <v>0</v>
      </c>
      <c r="J46" s="98">
        <v>181.10906550307985</v>
      </c>
      <c r="K46" s="98">
        <v>167.88082499468248</v>
      </c>
      <c r="L46" s="98">
        <v>177.46949607474613</v>
      </c>
      <c r="M46" s="98">
        <v>155.45521087489527</v>
      </c>
      <c r="N46" s="98">
        <v>140.03725525347545</v>
      </c>
      <c r="O46" s="98">
        <v>124.95115286508714</v>
      </c>
      <c r="P46" s="98">
        <v>0</v>
      </c>
      <c r="Q46" s="98">
        <v>0</v>
      </c>
      <c r="R46" s="98">
        <v>109.4247051856298</v>
      </c>
      <c r="S46" s="98">
        <v>105.13328825068812</v>
      </c>
      <c r="T46" s="98">
        <v>96.460889971883461</v>
      </c>
      <c r="U46" s="98">
        <v>93.181266608773612</v>
      </c>
      <c r="V46" s="98">
        <v>106.5796833020666</v>
      </c>
      <c r="W46" s="98">
        <v>82.415416716497234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83.188430998489352</v>
      </c>
      <c r="D47" s="122">
        <f t="shared" si="20"/>
        <v>98.713125315601786</v>
      </c>
      <c r="E47" s="122">
        <f t="shared" si="20"/>
        <v>183.85117228224959</v>
      </c>
      <c r="F47" s="122">
        <f t="shared" si="20"/>
        <v>104.33945426633376</v>
      </c>
      <c r="G47" s="122">
        <f t="shared" si="20"/>
        <v>0</v>
      </c>
      <c r="H47" s="122">
        <f t="shared" si="20"/>
        <v>128.97491958726738</v>
      </c>
      <c r="I47" s="122">
        <f t="shared" si="20"/>
        <v>0</v>
      </c>
      <c r="J47" s="122">
        <f t="shared" si="20"/>
        <v>261.4110902081166</v>
      </c>
      <c r="K47" s="122">
        <f t="shared" si="20"/>
        <v>145.73099608321877</v>
      </c>
      <c r="L47" s="122">
        <f t="shared" si="20"/>
        <v>209.29725266981015</v>
      </c>
      <c r="M47" s="122">
        <f t="shared" si="20"/>
        <v>297.09741599572135</v>
      </c>
      <c r="N47" s="122">
        <f t="shared" si="20"/>
        <v>328.22007066421611</v>
      </c>
      <c r="O47" s="122">
        <f t="shared" si="20"/>
        <v>261.93693118597957</v>
      </c>
      <c r="P47" s="122">
        <f t="shared" si="20"/>
        <v>0</v>
      </c>
      <c r="Q47" s="122">
        <f t="shared" si="20"/>
        <v>0</v>
      </c>
      <c r="R47" s="122">
        <f t="shared" si="20"/>
        <v>131.56568944799119</v>
      </c>
      <c r="S47" s="122">
        <f t="shared" si="20"/>
        <v>288.15257289737406</v>
      </c>
      <c r="T47" s="122">
        <f t="shared" si="20"/>
        <v>185.96183361167067</v>
      </c>
      <c r="U47" s="122">
        <f t="shared" si="20"/>
        <v>187.56209300975044</v>
      </c>
      <c r="V47" s="122">
        <f t="shared" si="20"/>
        <v>131.02519019932998</v>
      </c>
      <c r="W47" s="122">
        <f t="shared" si="20"/>
        <v>258.76701167842657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83.188430998489352</v>
      </c>
      <c r="D48" s="98">
        <f>IF(RES_hhdet_in_tes!D48=0,0,RES_hhdet_in_tes!D48*1000*11630/RES_hhdet_in_new!D45)</f>
        <v>98.713125315601786</v>
      </c>
      <c r="E48" s="98">
        <f>IF(RES_hhdet_in_tes!E48=0,0,RES_hhdet_in_tes!E48*1000*11630/RES_hhdet_in_new!E45)</f>
        <v>183.85117228224959</v>
      </c>
      <c r="F48" s="98">
        <f>IF(RES_hhdet_in_tes!F48=0,0,RES_hhdet_in_tes!F48*1000*11630/RES_hhdet_in_new!F45)</f>
        <v>104.33945426633376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128.97491958726738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261.4110902081166</v>
      </c>
      <c r="K48" s="98">
        <f>IF(RES_hhdet_in_tes!K48=0,0,RES_hhdet_in_tes!K48*1000*11630/RES_hhdet_in_new!K45)</f>
        <v>145.73099608321877</v>
      </c>
      <c r="L48" s="98">
        <f>IF(RES_hhdet_in_tes!L48=0,0,RES_hhdet_in_tes!L48*1000*11630/RES_hhdet_in_new!L45)</f>
        <v>209.29725266981015</v>
      </c>
      <c r="M48" s="98">
        <f>IF(RES_hhdet_in_tes!M48=0,0,RES_hhdet_in_tes!M48*1000*11630/RES_hhdet_in_new!M45)</f>
        <v>297.09741599572135</v>
      </c>
      <c r="N48" s="98">
        <f>IF(RES_hhdet_in_tes!N48=0,0,RES_hhdet_in_tes!N48*1000*11630/RES_hhdet_in_new!N45)</f>
        <v>328.22007066421611</v>
      </c>
      <c r="O48" s="98">
        <f>IF(RES_hhdet_in_tes!O48=0,0,RES_hhdet_in_tes!O48*1000*11630/RES_hhdet_in_new!O45)</f>
        <v>261.93693118597957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131.56568944799119</v>
      </c>
      <c r="S48" s="98">
        <f>IF(RES_hhdet_in_tes!S48=0,0,RES_hhdet_in_tes!S48*1000*11630/RES_hhdet_in_new!S45)</f>
        <v>288.15257289737406</v>
      </c>
      <c r="T48" s="98">
        <f>IF(RES_hhdet_in_tes!T48=0,0,RES_hhdet_in_tes!T48*1000*11630/RES_hhdet_in_new!T45)</f>
        <v>185.96183361167067</v>
      </c>
      <c r="U48" s="98">
        <f>IF(RES_hhdet_in_tes!U48=0,0,RES_hhdet_in_tes!U48*1000*11630/RES_hhdet_in_new!U45)</f>
        <v>187.56209300975044</v>
      </c>
      <c r="V48" s="98">
        <f>IF(RES_hhdet_in_tes!V48=0,0,RES_hhdet_in_tes!V48*1000*11630/RES_hhdet_in_new!V45)</f>
        <v>131.02519019932998</v>
      </c>
      <c r="W48" s="98">
        <f>IF(RES_hhdet_in_tes!W48=0,0,RES_hhdet_in_tes!W48*1000*11630/RES_hhdet_in_new!W45)</f>
        <v>258.76701167842657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1392.894951627974</v>
      </c>
      <c r="D49" s="122">
        <v>1603.9509947751542</v>
      </c>
      <c r="E49" s="122">
        <v>1777.5862258387588</v>
      </c>
      <c r="F49" s="122">
        <v>1839.3012076189802</v>
      </c>
      <c r="G49" s="122">
        <v>0</v>
      </c>
      <c r="H49" s="122">
        <v>1803.7760212331475</v>
      </c>
      <c r="I49" s="122">
        <v>0</v>
      </c>
      <c r="J49" s="122">
        <v>1768.9521550222744</v>
      </c>
      <c r="K49" s="122">
        <v>1804.6324376120667</v>
      </c>
      <c r="L49" s="122">
        <v>1807.322147137362</v>
      </c>
      <c r="M49" s="122">
        <v>1734.4571196143529</v>
      </c>
      <c r="N49" s="122">
        <v>1692.4329696688142</v>
      </c>
      <c r="O49" s="122">
        <v>1632.3986413407624</v>
      </c>
      <c r="P49" s="122">
        <v>0</v>
      </c>
      <c r="Q49" s="122">
        <v>0</v>
      </c>
      <c r="R49" s="122">
        <v>1608.3092166874546</v>
      </c>
      <c r="S49" s="122">
        <v>1598.235396508534</v>
      </c>
      <c r="T49" s="122">
        <v>1580.2564869235323</v>
      </c>
      <c r="U49" s="122">
        <v>1566.0081411598719</v>
      </c>
      <c r="V49" s="122">
        <v>1630.3756187892825</v>
      </c>
      <c r="W49" s="122">
        <v>1425.0746747510443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1222.6239291338738</v>
      </c>
      <c r="D50" s="98">
        <v>1655.9493941453763</v>
      </c>
      <c r="E50" s="98">
        <v>1842.0933362644466</v>
      </c>
      <c r="F50" s="98">
        <v>1901.6339777501582</v>
      </c>
      <c r="G50" s="98">
        <v>0</v>
      </c>
      <c r="H50" s="98">
        <v>0</v>
      </c>
      <c r="I50" s="98">
        <v>0</v>
      </c>
      <c r="J50" s="98">
        <v>1731.9368329518743</v>
      </c>
      <c r="K50" s="98">
        <v>1813.7070985246339</v>
      </c>
      <c r="L50" s="98">
        <v>1899.6540908254003</v>
      </c>
      <c r="M50" s="98">
        <v>1710.9446477762683</v>
      </c>
      <c r="N50" s="98">
        <v>1692.0725529683696</v>
      </c>
      <c r="O50" s="98">
        <v>1601.6304423866018</v>
      </c>
      <c r="P50" s="98">
        <v>0</v>
      </c>
      <c r="Q50" s="98">
        <v>0</v>
      </c>
      <c r="R50" s="98">
        <v>1542.2704427728161</v>
      </c>
      <c r="S50" s="98">
        <v>1521.2233349346905</v>
      </c>
      <c r="T50" s="98">
        <v>1545.97773125503</v>
      </c>
      <c r="U50" s="98">
        <v>1588.0916540714088</v>
      </c>
      <c r="V50" s="98">
        <v>1671.2279534379295</v>
      </c>
      <c r="W50" s="98">
        <v>1315.3250778367819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1656.0746259308798</v>
      </c>
      <c r="E51" s="98">
        <v>1842.2013617577425</v>
      </c>
      <c r="F51" s="98">
        <v>1901.7306431724103</v>
      </c>
      <c r="G51" s="98">
        <v>0</v>
      </c>
      <c r="H51" s="98">
        <v>0</v>
      </c>
      <c r="I51" s="98">
        <v>0</v>
      </c>
      <c r="J51" s="98">
        <v>1731.496574472834</v>
      </c>
      <c r="K51" s="98">
        <v>1814.7544002286761</v>
      </c>
      <c r="L51" s="98">
        <v>1901.2556093146056</v>
      </c>
      <c r="M51" s="98">
        <v>0</v>
      </c>
      <c r="N51" s="98">
        <v>1692.8436154589322</v>
      </c>
      <c r="O51" s="98">
        <v>1601.7631719045676</v>
      </c>
      <c r="P51" s="98">
        <v>0</v>
      </c>
      <c r="Q51" s="98">
        <v>0</v>
      </c>
      <c r="R51" s="98">
        <v>0</v>
      </c>
      <c r="S51" s="98">
        <v>0</v>
      </c>
      <c r="T51" s="98">
        <v>1545.2184696837685</v>
      </c>
      <c r="U51" s="98">
        <v>1587.8875150357169</v>
      </c>
      <c r="V51" s="98">
        <v>1672.3568421813197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619.29838188229314</v>
      </c>
      <c r="E52" s="101">
        <v>852.8073013630634</v>
      </c>
      <c r="F52" s="101">
        <v>926.33930475548937</v>
      </c>
      <c r="G52" s="101">
        <v>0</v>
      </c>
      <c r="H52" s="101">
        <v>0</v>
      </c>
      <c r="I52" s="101">
        <v>0</v>
      </c>
      <c r="J52" s="101">
        <v>638.65240332860014</v>
      </c>
      <c r="K52" s="101">
        <v>651.0101005237259</v>
      </c>
      <c r="L52" s="101">
        <v>661.87725494335871</v>
      </c>
      <c r="M52" s="101">
        <v>0</v>
      </c>
      <c r="N52" s="101">
        <v>593.66228298686553</v>
      </c>
      <c r="O52" s="101">
        <v>559.62592814784102</v>
      </c>
      <c r="P52" s="101">
        <v>0</v>
      </c>
      <c r="Q52" s="101">
        <v>0</v>
      </c>
      <c r="R52" s="101">
        <v>0</v>
      </c>
      <c r="S52" s="101">
        <v>0</v>
      </c>
      <c r="T52" s="101">
        <v>556.69163929492345</v>
      </c>
      <c r="U52" s="101">
        <v>540.40122395514834</v>
      </c>
      <c r="V52" s="101">
        <v>572.87695669231061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1036.7762440485867</v>
      </c>
      <c r="E53" s="104">
        <v>989.39406039467917</v>
      </c>
      <c r="F53" s="104">
        <v>975.39133841692092</v>
      </c>
      <c r="G53" s="104">
        <v>0</v>
      </c>
      <c r="H53" s="104">
        <v>0</v>
      </c>
      <c r="I53" s="104">
        <v>0</v>
      </c>
      <c r="J53" s="104">
        <v>1092.844171144234</v>
      </c>
      <c r="K53" s="104">
        <v>1163.7442997049502</v>
      </c>
      <c r="L53" s="104">
        <v>1239.3783543712466</v>
      </c>
      <c r="M53" s="104">
        <v>0</v>
      </c>
      <c r="N53" s="104">
        <v>1099.181332472067</v>
      </c>
      <c r="O53" s="104">
        <v>1042.1372437567265</v>
      </c>
      <c r="P53" s="104">
        <v>0</v>
      </c>
      <c r="Q53" s="104">
        <v>0</v>
      </c>
      <c r="R53" s="104">
        <v>0</v>
      </c>
      <c r="S53" s="104">
        <v>0</v>
      </c>
      <c r="T53" s="104">
        <v>988.52683038884516</v>
      </c>
      <c r="U53" s="104">
        <v>1047.4862910805687</v>
      </c>
      <c r="V53" s="104">
        <v>1099.4798854890091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1478.0280490679718</v>
      </c>
      <c r="D54" s="101">
        <v>1571.5117688739383</v>
      </c>
      <c r="E54" s="101">
        <v>1758.9108423026967</v>
      </c>
      <c r="F54" s="101">
        <v>1826.0127052486969</v>
      </c>
      <c r="G54" s="101">
        <v>0</v>
      </c>
      <c r="H54" s="101">
        <v>1803.8099135323823</v>
      </c>
      <c r="I54" s="101">
        <v>0</v>
      </c>
      <c r="J54" s="101">
        <v>1808.0766134280423</v>
      </c>
      <c r="K54" s="101">
        <v>1797.1987324826152</v>
      </c>
      <c r="L54" s="101">
        <v>1725.3342053030674</v>
      </c>
      <c r="M54" s="101">
        <v>1752.9138731213727</v>
      </c>
      <c r="N54" s="101">
        <v>1692.4786045668961</v>
      </c>
      <c r="O54" s="101">
        <v>1676.0314867952909</v>
      </c>
      <c r="P54" s="101">
        <v>0</v>
      </c>
      <c r="Q54" s="101">
        <v>0</v>
      </c>
      <c r="R54" s="101">
        <v>1624.5840717186973</v>
      </c>
      <c r="S54" s="101">
        <v>1624.3275007296988</v>
      </c>
      <c r="T54" s="101">
        <v>1602.317269309671</v>
      </c>
      <c r="U54" s="101">
        <v>1541.9172132253998</v>
      </c>
      <c r="V54" s="101">
        <v>1484.2505515932319</v>
      </c>
      <c r="W54" s="101">
        <v>1482.1477111376046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1478.1914549464921</v>
      </c>
      <c r="D55" s="104">
        <v>1571.7305640024535</v>
      </c>
      <c r="E55" s="104">
        <v>1759.1420414975576</v>
      </c>
      <c r="F55" s="104">
        <v>1826.1620898077363</v>
      </c>
      <c r="G55" s="104">
        <v>0</v>
      </c>
      <c r="H55" s="104">
        <v>1803.6426504556175</v>
      </c>
      <c r="I55" s="104">
        <v>0</v>
      </c>
      <c r="J55" s="104">
        <v>1807.9727134310674</v>
      </c>
      <c r="K55" s="104">
        <v>1798.4234275057745</v>
      </c>
      <c r="L55" s="104">
        <v>1726.4611170576341</v>
      </c>
      <c r="M55" s="104">
        <v>1754.0485592966634</v>
      </c>
      <c r="N55" s="104">
        <v>1693.5746467801164</v>
      </c>
      <c r="O55" s="104">
        <v>1676.3705897395619</v>
      </c>
      <c r="P55" s="104">
        <v>0</v>
      </c>
      <c r="Q55" s="104">
        <v>0</v>
      </c>
      <c r="R55" s="104">
        <v>1623.0146129751429</v>
      </c>
      <c r="S55" s="104">
        <v>1623.530990142986</v>
      </c>
      <c r="T55" s="104">
        <v>1601.7427840211408</v>
      </c>
      <c r="U55" s="104">
        <v>1541.1488514130569</v>
      </c>
      <c r="V55" s="104">
        <v>1483.7924550498176</v>
      </c>
      <c r="W55" s="104">
        <v>1481.7204576164279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490.92119802018158</v>
      </c>
      <c r="D56" s="98">
        <v>586.30162579461467</v>
      </c>
      <c r="E56" s="98">
        <v>813.85152277493341</v>
      </c>
      <c r="F56" s="98">
        <v>889.25385589769598</v>
      </c>
      <c r="G56" s="98">
        <v>0</v>
      </c>
      <c r="H56" s="98">
        <v>790.71648006516341</v>
      </c>
      <c r="I56" s="98">
        <v>0</v>
      </c>
      <c r="J56" s="98">
        <v>667.79433014553081</v>
      </c>
      <c r="K56" s="98">
        <v>645.06363924382219</v>
      </c>
      <c r="L56" s="98">
        <v>598.90110429018239</v>
      </c>
      <c r="M56" s="98">
        <v>624.51888198764755</v>
      </c>
      <c r="N56" s="98">
        <v>593.60905800355886</v>
      </c>
      <c r="O56" s="98">
        <v>586.03689357728422</v>
      </c>
      <c r="P56" s="98">
        <v>0</v>
      </c>
      <c r="Q56" s="98">
        <v>0</v>
      </c>
      <c r="R56" s="98">
        <v>575.43829270209346</v>
      </c>
      <c r="S56" s="98">
        <v>578.46669652521882</v>
      </c>
      <c r="T56" s="98">
        <v>577.62892275927027</v>
      </c>
      <c r="U56" s="98">
        <v>524.27148243043507</v>
      </c>
      <c r="V56" s="98">
        <v>506.75108415918561</v>
      </c>
      <c r="W56" s="98">
        <v>530.58631619923835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987.27025692631025</v>
      </c>
      <c r="D57" s="98">
        <v>985.428938207839</v>
      </c>
      <c r="E57" s="98">
        <v>945.29051872262426</v>
      </c>
      <c r="F57" s="98">
        <v>936.90823391004028</v>
      </c>
      <c r="G57" s="98">
        <v>0</v>
      </c>
      <c r="H57" s="98">
        <v>1012.9261703904539</v>
      </c>
      <c r="I57" s="98">
        <v>0</v>
      </c>
      <c r="J57" s="98">
        <v>1140.1783832855367</v>
      </c>
      <c r="K57" s="98">
        <v>1153.3597882619524</v>
      </c>
      <c r="L57" s="98">
        <v>1127.560012767452</v>
      </c>
      <c r="M57" s="98">
        <v>1129.5296773090156</v>
      </c>
      <c r="N57" s="98">
        <v>1099.9655887765575</v>
      </c>
      <c r="O57" s="98">
        <v>1090.3336961622776</v>
      </c>
      <c r="P57" s="98">
        <v>0</v>
      </c>
      <c r="Q57" s="98">
        <v>0</v>
      </c>
      <c r="R57" s="98">
        <v>1047.5763202730495</v>
      </c>
      <c r="S57" s="98">
        <v>1045.0642936177674</v>
      </c>
      <c r="T57" s="98">
        <v>1024.1138612618699</v>
      </c>
      <c r="U57" s="98">
        <v>1016.8773689826215</v>
      </c>
      <c r="V57" s="98">
        <v>977.04137089063204</v>
      </c>
      <c r="W57" s="98">
        <v>951.13414141718931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598.15246211474243</v>
      </c>
      <c r="D58" s="122">
        <v>583.10986099555532</v>
      </c>
      <c r="E58" s="122">
        <v>719.46412263310731</v>
      </c>
      <c r="F58" s="122">
        <v>656.06157098170365</v>
      </c>
      <c r="G58" s="122">
        <v>0</v>
      </c>
      <c r="H58" s="122">
        <v>607.05704395380428</v>
      </c>
      <c r="I58" s="122">
        <v>0</v>
      </c>
      <c r="J58" s="122">
        <v>603.19069637564382</v>
      </c>
      <c r="K58" s="122">
        <v>488.61772995273287</v>
      </c>
      <c r="L58" s="122">
        <v>437.89163424947242</v>
      </c>
      <c r="M58" s="122">
        <v>444.61549828650766</v>
      </c>
      <c r="N58" s="122">
        <v>434.92788065538923</v>
      </c>
      <c r="O58" s="122">
        <v>436.72090561909863</v>
      </c>
      <c r="P58" s="122">
        <v>0</v>
      </c>
      <c r="Q58" s="122">
        <v>0</v>
      </c>
      <c r="R58" s="122">
        <v>449.54036463898495</v>
      </c>
      <c r="S58" s="122">
        <v>452.94810899185666</v>
      </c>
      <c r="T58" s="122">
        <v>450.95428975279611</v>
      </c>
      <c r="U58" s="122">
        <v>450.0970572296913</v>
      </c>
      <c r="V58" s="122">
        <v>579.0362006335157</v>
      </c>
      <c r="W58" s="122">
        <v>550.86356914472401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609.48454732436505</v>
      </c>
      <c r="D59" s="98">
        <v>777.61807968948949</v>
      </c>
      <c r="E59" s="98">
        <v>609.42603271768246</v>
      </c>
      <c r="F59" s="98">
        <v>594.69210336677691</v>
      </c>
      <c r="G59" s="98">
        <v>0</v>
      </c>
      <c r="H59" s="98">
        <v>607.32662655863794</v>
      </c>
      <c r="I59" s="98">
        <v>0</v>
      </c>
      <c r="J59" s="98">
        <v>526.37507143566518</v>
      </c>
      <c r="K59" s="98">
        <v>516.09536946856724</v>
      </c>
      <c r="L59" s="98">
        <v>462.19043347819871</v>
      </c>
      <c r="M59" s="98">
        <v>443.70984200334459</v>
      </c>
      <c r="N59" s="98">
        <v>440.10162070546698</v>
      </c>
      <c r="O59" s="98">
        <v>440.91159365339934</v>
      </c>
      <c r="P59" s="98">
        <v>0</v>
      </c>
      <c r="Q59" s="98">
        <v>0</v>
      </c>
      <c r="R59" s="98">
        <v>449.40177248268139</v>
      </c>
      <c r="S59" s="98">
        <v>451.41738558532063</v>
      </c>
      <c r="T59" s="98">
        <v>447.34366329949523</v>
      </c>
      <c r="U59" s="98">
        <v>440.64238324946365</v>
      </c>
      <c r="V59" s="98">
        <v>593.19678143124452</v>
      </c>
      <c r="W59" s="98">
        <v>540.17586460009602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591.12301006855034</v>
      </c>
      <c r="D60" s="33">
        <v>480.46114838258217</v>
      </c>
      <c r="E60" s="33">
        <v>769.65655585770799</v>
      </c>
      <c r="F60" s="33">
        <v>683.46441917445873</v>
      </c>
      <c r="G60" s="33">
        <v>0</v>
      </c>
      <c r="H60" s="33">
        <v>606.91016476809125</v>
      </c>
      <c r="I60" s="33">
        <v>0</v>
      </c>
      <c r="J60" s="33">
        <v>657.71643795240766</v>
      </c>
      <c r="K60" s="33">
        <v>455.00235842088443</v>
      </c>
      <c r="L60" s="33">
        <v>420.93353646501333</v>
      </c>
      <c r="M60" s="33">
        <v>445.17608947534586</v>
      </c>
      <c r="N60" s="33">
        <v>432.74808154799598</v>
      </c>
      <c r="O60" s="33">
        <v>434.83914675659622</v>
      </c>
      <c r="P60" s="33">
        <v>0</v>
      </c>
      <c r="Q60" s="33">
        <v>0</v>
      </c>
      <c r="R60" s="33">
        <v>449.61007075310215</v>
      </c>
      <c r="S60" s="33">
        <v>453.84539790763989</v>
      </c>
      <c r="T60" s="33">
        <v>452.55467553209706</v>
      </c>
      <c r="U60" s="33">
        <v>453.45463071978133</v>
      </c>
      <c r="V60" s="33">
        <v>573.2898779909591</v>
      </c>
      <c r="W60" s="33">
        <v>554.99585976825438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11246.186849628106</v>
      </c>
      <c r="D62" s="117">
        <f t="shared" si="21"/>
        <v>10883.368367887691</v>
      </c>
      <c r="E62" s="117">
        <f t="shared" si="21"/>
        <v>12491.986721852296</v>
      </c>
      <c r="F62" s="117">
        <f t="shared" si="21"/>
        <v>12811.836562263758</v>
      </c>
      <c r="G62" s="117">
        <f t="shared" si="21"/>
        <v>12522.826690592561</v>
      </c>
      <c r="H62" s="117">
        <f t="shared" si="21"/>
        <v>11040.637393811263</v>
      </c>
      <c r="I62" s="117">
        <f t="shared" si="21"/>
        <v>10199.029011275632</v>
      </c>
      <c r="J62" s="117">
        <f t="shared" si="21"/>
        <v>11259.471830601351</v>
      </c>
      <c r="K62" s="117">
        <f t="shared" si="21"/>
        <v>10407.447507529925</v>
      </c>
      <c r="L62" s="117">
        <f t="shared" si="21"/>
        <v>10367.85526847688</v>
      </c>
      <c r="M62" s="117">
        <f t="shared" si="21"/>
        <v>10133.579298323686</v>
      </c>
      <c r="N62" s="117">
        <f t="shared" si="21"/>
        <v>9766.6181122901216</v>
      </c>
      <c r="O62" s="117">
        <f t="shared" si="21"/>
        <v>9137.5446812320151</v>
      </c>
      <c r="P62" s="117">
        <f t="shared" si="21"/>
        <v>6699.522516286951</v>
      </c>
      <c r="Q62" s="117">
        <f t="shared" si="21"/>
        <v>7675.4451066096099</v>
      </c>
      <c r="R62" s="117">
        <f t="shared" ref="R62:V62" si="22">R63+R66+R68+R77</f>
        <v>8224.4549211078083</v>
      </c>
      <c r="S62" s="117">
        <f t="shared" si="22"/>
        <v>8336.5170997331697</v>
      </c>
      <c r="T62" s="117">
        <f t="shared" si="22"/>
        <v>7534.139114982816</v>
      </c>
      <c r="U62" s="117">
        <f t="shared" si="22"/>
        <v>6996.2788491925921</v>
      </c>
      <c r="V62" s="117">
        <f t="shared" si="22"/>
        <v>7079.7790091965508</v>
      </c>
      <c r="W62" s="117">
        <f t="shared" ref="W62" si="23">W63+W66+W68+W77</f>
        <v>7111.794131806877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9149.1450581028112</v>
      </c>
      <c r="D63" s="122">
        <f t="shared" si="24"/>
        <v>8631.0057838815956</v>
      </c>
      <c r="E63" s="122">
        <f t="shared" si="24"/>
        <v>9830.3403544424345</v>
      </c>
      <c r="F63" s="122">
        <f t="shared" si="24"/>
        <v>10081.850704091052</v>
      </c>
      <c r="G63" s="122">
        <f t="shared" si="24"/>
        <v>10031.840402487082</v>
      </c>
      <c r="H63" s="122">
        <f t="shared" si="24"/>
        <v>8467.0086940517867</v>
      </c>
      <c r="I63" s="122">
        <f t="shared" si="24"/>
        <v>7807.8531335878388</v>
      </c>
      <c r="J63" s="122">
        <f t="shared" si="24"/>
        <v>8614.1290705748033</v>
      </c>
      <c r="K63" s="122">
        <f t="shared" si="24"/>
        <v>7956.2213900768174</v>
      </c>
      <c r="L63" s="122">
        <f t="shared" si="24"/>
        <v>7958.7424929975141</v>
      </c>
      <c r="M63" s="122">
        <f t="shared" si="24"/>
        <v>7644.1419576293383</v>
      </c>
      <c r="N63" s="122">
        <f t="shared" si="24"/>
        <v>7199.3265318383537</v>
      </c>
      <c r="O63" s="122">
        <f t="shared" si="24"/>
        <v>6692.644161797617</v>
      </c>
      <c r="P63" s="122">
        <f t="shared" si="24"/>
        <v>4649.1389715208488</v>
      </c>
      <c r="Q63" s="122">
        <f t="shared" si="24"/>
        <v>5470.7593196504049</v>
      </c>
      <c r="R63" s="122">
        <f t="shared" ref="R63:V63" si="25">SUM(R64:R65)</f>
        <v>5995.1386177032355</v>
      </c>
      <c r="S63" s="122">
        <f t="shared" si="25"/>
        <v>5922.4073249898101</v>
      </c>
      <c r="T63" s="122">
        <f t="shared" si="25"/>
        <v>5281.2966032394706</v>
      </c>
      <c r="U63" s="122">
        <f t="shared" si="25"/>
        <v>4807.3024543635729</v>
      </c>
      <c r="V63" s="122">
        <f t="shared" si="25"/>
        <v>4892.1628258972032</v>
      </c>
      <c r="W63" s="122">
        <f t="shared" ref="W63" si="26">SUM(W64:W65)</f>
        <v>4831.4898873187358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8933.2899484843747</v>
      </c>
      <c r="D64" s="98">
        <v>8429.8829673927848</v>
      </c>
      <c r="E64" s="98">
        <v>9602.6670939326978</v>
      </c>
      <c r="F64" s="98">
        <v>9850.6664856483967</v>
      </c>
      <c r="G64" s="98">
        <v>9810.2886499872366</v>
      </c>
      <c r="H64" s="98">
        <v>8281.3313940048611</v>
      </c>
      <c r="I64" s="98">
        <v>7642.2367769083367</v>
      </c>
      <c r="J64" s="98">
        <v>8431.1648937648024</v>
      </c>
      <c r="K64" s="98">
        <v>7788.7194199787009</v>
      </c>
      <c r="L64" s="98">
        <v>7793.204483975368</v>
      </c>
      <c r="M64" s="98">
        <v>7487.0488025251725</v>
      </c>
      <c r="N64" s="98">
        <v>7053.3771843605045</v>
      </c>
      <c r="O64" s="98">
        <v>6558.3255482931218</v>
      </c>
      <c r="P64" s="98">
        <v>4557.1251003756988</v>
      </c>
      <c r="Q64" s="98">
        <v>5362.8048879639955</v>
      </c>
      <c r="R64" s="98">
        <v>5877.5477937790929</v>
      </c>
      <c r="S64" s="98">
        <v>5807.0826049756906</v>
      </c>
      <c r="T64" s="98">
        <v>5179.4505998714312</v>
      </c>
      <c r="U64" s="98">
        <v>4715.3451112858711</v>
      </c>
      <c r="V64" s="98">
        <v>4798.9672926619296</v>
      </c>
      <c r="W64" s="98">
        <v>4739.2771568634125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215.85510961843679</v>
      </c>
      <c r="D65" s="98">
        <v>201.12281648881151</v>
      </c>
      <c r="E65" s="98">
        <v>227.67326050973753</v>
      </c>
      <c r="F65" s="98">
        <v>231.18421844265464</v>
      </c>
      <c r="G65" s="98">
        <v>221.55175249984478</v>
      </c>
      <c r="H65" s="98">
        <v>185.67730004692609</v>
      </c>
      <c r="I65" s="98">
        <v>165.61635667950179</v>
      </c>
      <c r="J65" s="98">
        <v>182.96417681000096</v>
      </c>
      <c r="K65" s="98">
        <v>167.50197009811646</v>
      </c>
      <c r="L65" s="98">
        <v>165.53800902214635</v>
      </c>
      <c r="M65" s="98">
        <v>157.09315510416585</v>
      </c>
      <c r="N65" s="98">
        <v>145.9493474778493</v>
      </c>
      <c r="O65" s="98">
        <v>134.31861350449529</v>
      </c>
      <c r="P65" s="98">
        <v>92.01387114514965</v>
      </c>
      <c r="Q65" s="98">
        <v>107.954431686409</v>
      </c>
      <c r="R65" s="98">
        <v>117.59082392414251</v>
      </c>
      <c r="S65" s="98">
        <v>115.32472001411961</v>
      </c>
      <c r="T65" s="98">
        <v>101.84600336803911</v>
      </c>
      <c r="U65" s="98">
        <v>91.957343077701964</v>
      </c>
      <c r="V65" s="98">
        <v>93.195533235273672</v>
      </c>
      <c r="W65" s="98">
        <v>92.212730455323239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83.332984503706157</v>
      </c>
      <c r="D66" s="122">
        <f t="shared" si="27"/>
        <v>98.817888163877285</v>
      </c>
      <c r="E66" s="122">
        <f t="shared" si="27"/>
        <v>183.54836822195654</v>
      </c>
      <c r="F66" s="122">
        <f t="shared" si="27"/>
        <v>104.33515267273771</v>
      </c>
      <c r="G66" s="122">
        <f t="shared" si="27"/>
        <v>157.75773219256487</v>
      </c>
      <c r="H66" s="122">
        <f t="shared" si="27"/>
        <v>128.16162328749417</v>
      </c>
      <c r="I66" s="122">
        <f t="shared" si="27"/>
        <v>270.95990331494482</v>
      </c>
      <c r="J66" s="122">
        <f t="shared" si="27"/>
        <v>261.10837529890574</v>
      </c>
      <c r="K66" s="122">
        <f t="shared" si="27"/>
        <v>145.80302340346367</v>
      </c>
      <c r="L66" s="122">
        <f t="shared" si="27"/>
        <v>209.2600081500326</v>
      </c>
      <c r="M66" s="122">
        <f t="shared" si="27"/>
        <v>297.29351456301964</v>
      </c>
      <c r="N66" s="122">
        <f t="shared" si="27"/>
        <v>328.55711057709487</v>
      </c>
      <c r="O66" s="122">
        <f t="shared" si="27"/>
        <v>262.21158911603112</v>
      </c>
      <c r="P66" s="122">
        <f t="shared" si="27"/>
        <v>43.0461768689539</v>
      </c>
      <c r="Q66" s="122">
        <f t="shared" si="27"/>
        <v>158.44371747147923</v>
      </c>
      <c r="R66" s="122">
        <f t="shared" si="27"/>
        <v>131.56920123769459</v>
      </c>
      <c r="S66" s="122">
        <f t="shared" si="27"/>
        <v>288.27419760689077</v>
      </c>
      <c r="T66" s="122">
        <f t="shared" si="27"/>
        <v>186.18863526225095</v>
      </c>
      <c r="U66" s="122">
        <f t="shared" si="27"/>
        <v>187.75892200793305</v>
      </c>
      <c r="V66" s="122">
        <f t="shared" si="27"/>
        <v>131.74261130345172</v>
      </c>
      <c r="W66" s="122">
        <f t="shared" si="27"/>
        <v>258.08836239851979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83.332984503706157</v>
      </c>
      <c r="D67" s="98">
        <f>IF(RES_hhdet_in_tes!D67=0,0,RES_hhdet_in_tes!D67*1000*11630/RES_hhdet_in_new!D64)</f>
        <v>98.817888163877285</v>
      </c>
      <c r="E67" s="98">
        <f>IF(RES_hhdet_in_tes!E67=0,0,RES_hhdet_in_tes!E67*1000*11630/RES_hhdet_in_new!E64)</f>
        <v>183.54836822195654</v>
      </c>
      <c r="F67" s="98">
        <f>IF(RES_hhdet_in_tes!F67=0,0,RES_hhdet_in_tes!F67*1000*11630/RES_hhdet_in_new!F64)</f>
        <v>104.33515267273771</v>
      </c>
      <c r="G67" s="98">
        <f>IF(RES_hhdet_in_tes!G67=0,0,RES_hhdet_in_tes!G67*1000*11630/RES_hhdet_in_new!G64)</f>
        <v>157.75773219256487</v>
      </c>
      <c r="H67" s="98">
        <f>IF(RES_hhdet_in_tes!H67=0,0,RES_hhdet_in_tes!H67*1000*11630/RES_hhdet_in_new!H64)</f>
        <v>128.16162328749417</v>
      </c>
      <c r="I67" s="98">
        <f>IF(RES_hhdet_in_tes!I67=0,0,RES_hhdet_in_tes!I67*1000*11630/RES_hhdet_in_new!I64)</f>
        <v>270.95990331494482</v>
      </c>
      <c r="J67" s="98">
        <f>IF(RES_hhdet_in_tes!J67=0,0,RES_hhdet_in_tes!J67*1000*11630/RES_hhdet_in_new!J64)</f>
        <v>261.10837529890574</v>
      </c>
      <c r="K67" s="98">
        <f>IF(RES_hhdet_in_tes!K67=0,0,RES_hhdet_in_tes!K67*1000*11630/RES_hhdet_in_new!K64)</f>
        <v>145.80302340346367</v>
      </c>
      <c r="L67" s="98">
        <f>IF(RES_hhdet_in_tes!L67=0,0,RES_hhdet_in_tes!L67*1000*11630/RES_hhdet_in_new!L64)</f>
        <v>209.2600081500326</v>
      </c>
      <c r="M67" s="98">
        <f>IF(RES_hhdet_in_tes!M67=0,0,RES_hhdet_in_tes!M67*1000*11630/RES_hhdet_in_new!M64)</f>
        <v>297.29351456301964</v>
      </c>
      <c r="N67" s="98">
        <f>IF(RES_hhdet_in_tes!N67=0,0,RES_hhdet_in_tes!N67*1000*11630/RES_hhdet_in_new!N64)</f>
        <v>328.55711057709487</v>
      </c>
      <c r="O67" s="98">
        <f>IF(RES_hhdet_in_tes!O67=0,0,RES_hhdet_in_tes!O67*1000*11630/RES_hhdet_in_new!O64)</f>
        <v>262.21158911603112</v>
      </c>
      <c r="P67" s="98">
        <f>IF(RES_hhdet_in_tes!P67=0,0,RES_hhdet_in_tes!P67*1000*11630/RES_hhdet_in_new!P64)</f>
        <v>43.0461768689539</v>
      </c>
      <c r="Q67" s="98">
        <f>IF(RES_hhdet_in_tes!Q67=0,0,RES_hhdet_in_tes!Q67*1000*11630/RES_hhdet_in_new!Q64)</f>
        <v>158.44371747147923</v>
      </c>
      <c r="R67" s="98">
        <f>IF(RES_hhdet_in_tes!R67=0,0,RES_hhdet_in_tes!R67*1000*11630/RES_hhdet_in_new!R64)</f>
        <v>131.56920123769459</v>
      </c>
      <c r="S67" s="98">
        <f>IF(RES_hhdet_in_tes!S67=0,0,RES_hhdet_in_tes!S67*1000*11630/RES_hhdet_in_new!S64)</f>
        <v>288.27419760689077</v>
      </c>
      <c r="T67" s="98">
        <f>IF(RES_hhdet_in_tes!T67=0,0,RES_hhdet_in_tes!T67*1000*11630/RES_hhdet_in_new!T64)</f>
        <v>186.18863526225095</v>
      </c>
      <c r="U67" s="98">
        <f>IF(RES_hhdet_in_tes!U67=0,0,RES_hhdet_in_tes!U67*1000*11630/RES_hhdet_in_new!U64)</f>
        <v>187.75892200793305</v>
      </c>
      <c r="V67" s="98">
        <f>IF(RES_hhdet_in_tes!V67=0,0,RES_hhdet_in_tes!V67*1000*11630/RES_hhdet_in_new!V64)</f>
        <v>131.74261130345172</v>
      </c>
      <c r="W67" s="98">
        <f>IF(RES_hhdet_in_tes!W67=0,0,RES_hhdet_in_tes!W67*1000*11630/RES_hhdet_in_new!W64)</f>
        <v>258.08836239851979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1430.297768622459</v>
      </c>
      <c r="D68" s="122">
        <v>1569.8168857436078</v>
      </c>
      <c r="E68" s="122">
        <v>1764.5540499832816</v>
      </c>
      <c r="F68" s="122">
        <v>1934.4111456202177</v>
      </c>
      <c r="G68" s="122">
        <v>1681.2566419582863</v>
      </c>
      <c r="H68" s="122">
        <v>1833.3199327744053</v>
      </c>
      <c r="I68" s="122">
        <v>1566.4685342341277</v>
      </c>
      <c r="J68" s="122">
        <v>1774.321965110991</v>
      </c>
      <c r="K68" s="122">
        <v>1819.1514236324654</v>
      </c>
      <c r="L68" s="122">
        <v>1758.8649996914185</v>
      </c>
      <c r="M68" s="122">
        <v>1750.1972107991933</v>
      </c>
      <c r="N68" s="122">
        <v>1781.4734526615191</v>
      </c>
      <c r="O68" s="122">
        <v>1732.6879966504716</v>
      </c>
      <c r="P68" s="122">
        <v>1577.7588451572321</v>
      </c>
      <c r="Q68" s="122">
        <v>1592.9419694485757</v>
      </c>
      <c r="R68" s="122">
        <v>1645.3522062482477</v>
      </c>
      <c r="S68" s="122">
        <v>1673.0261131891571</v>
      </c>
      <c r="T68" s="122">
        <v>1617.4174697756878</v>
      </c>
      <c r="U68" s="122">
        <v>1557.2488769759043</v>
      </c>
      <c r="V68" s="122">
        <v>1464.3476373402802</v>
      </c>
      <c r="W68" s="122">
        <v>1476.5256829557886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1427.0832796726459</v>
      </c>
      <c r="D69" s="98">
        <v>1569.7391847391489</v>
      </c>
      <c r="E69" s="98">
        <v>1764.8104032164572</v>
      </c>
      <c r="F69" s="98">
        <v>1939.971730616443</v>
      </c>
      <c r="G69" s="98">
        <v>1680.8035667505092</v>
      </c>
      <c r="H69" s="98">
        <v>1835.7360286406256</v>
      </c>
      <c r="I69" s="98">
        <v>1557.6215729734454</v>
      </c>
      <c r="J69" s="98">
        <v>1772.5335129768819</v>
      </c>
      <c r="K69" s="98">
        <v>1820.4828870969116</v>
      </c>
      <c r="L69" s="98">
        <v>1760.7427310569237</v>
      </c>
      <c r="M69" s="98">
        <v>1750.0307628574751</v>
      </c>
      <c r="N69" s="98">
        <v>1786.0314366538919</v>
      </c>
      <c r="O69" s="98">
        <v>1739.1468569482824</v>
      </c>
      <c r="P69" s="98">
        <v>1548.1084621381842</v>
      </c>
      <c r="Q69" s="98">
        <v>1584.7786905398727</v>
      </c>
      <c r="R69" s="98">
        <v>1647.2219718826727</v>
      </c>
      <c r="S69" s="98">
        <v>1677.553741266822</v>
      </c>
      <c r="T69" s="98">
        <v>1619.2532016824359</v>
      </c>
      <c r="U69" s="98">
        <v>1559.5832537539745</v>
      </c>
      <c r="V69" s="98">
        <v>1461.5487145947079</v>
      </c>
      <c r="W69" s="98">
        <v>1475.9845264939834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1427.0636249496922</v>
      </c>
      <c r="D70" s="98">
        <v>1569.7801304875004</v>
      </c>
      <c r="E70" s="98">
        <v>1764.8475526250693</v>
      </c>
      <c r="F70" s="98">
        <v>1940.0880277028027</v>
      </c>
      <c r="G70" s="98">
        <v>1680.8387923182445</v>
      </c>
      <c r="H70" s="98">
        <v>1835.701965521735</v>
      </c>
      <c r="I70" s="98">
        <v>1557.2831900782262</v>
      </c>
      <c r="J70" s="98">
        <v>1772.6437224802853</v>
      </c>
      <c r="K70" s="98">
        <v>1822.4941001295726</v>
      </c>
      <c r="L70" s="98">
        <v>1762.942396254017</v>
      </c>
      <c r="M70" s="98">
        <v>1752.1989934533544</v>
      </c>
      <c r="N70" s="98">
        <v>1788.853304802816</v>
      </c>
      <c r="O70" s="98">
        <v>1741.5774603688174</v>
      </c>
      <c r="P70" s="98">
        <v>0</v>
      </c>
      <c r="Q70" s="98">
        <v>0</v>
      </c>
      <c r="R70" s="98">
        <v>1646.4444567477565</v>
      </c>
      <c r="S70" s="98">
        <v>1676.218407170735</v>
      </c>
      <c r="T70" s="98">
        <v>1617.2864961070175</v>
      </c>
      <c r="U70" s="98">
        <v>1556.3096422938668</v>
      </c>
      <c r="V70" s="98">
        <v>1457.4363675926745</v>
      </c>
      <c r="W70" s="98">
        <v>1471.9510301681671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474.3815817651078</v>
      </c>
      <c r="D71" s="101">
        <v>586.60239243954504</v>
      </c>
      <c r="E71" s="101">
        <v>816.66040641902737</v>
      </c>
      <c r="F71" s="101">
        <v>945.09998754725405</v>
      </c>
      <c r="G71" s="101">
        <v>717.67818298444593</v>
      </c>
      <c r="H71" s="101">
        <v>805.05217735437759</v>
      </c>
      <c r="I71" s="101">
        <v>564.97420826896632</v>
      </c>
      <c r="J71" s="101">
        <v>653.95471431156386</v>
      </c>
      <c r="K71" s="101">
        <v>653.53988385543641</v>
      </c>
      <c r="L71" s="101">
        <v>612.26627198500478</v>
      </c>
      <c r="M71" s="101">
        <v>623.67252368729726</v>
      </c>
      <c r="N71" s="101">
        <v>628.54834249326109</v>
      </c>
      <c r="O71" s="101">
        <v>610.14283129641115</v>
      </c>
      <c r="P71" s="101">
        <v>0</v>
      </c>
      <c r="Q71" s="101">
        <v>0</v>
      </c>
      <c r="R71" s="101">
        <v>584.28321260478913</v>
      </c>
      <c r="S71" s="101">
        <v>597.55085497451489</v>
      </c>
      <c r="T71" s="101">
        <v>583.04287943510428</v>
      </c>
      <c r="U71" s="101">
        <v>529.43141778801544</v>
      </c>
      <c r="V71" s="101">
        <v>497.65351761582787</v>
      </c>
      <c r="W71" s="101">
        <v>527.28888180603349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952.68204318458481</v>
      </c>
      <c r="D72" s="104">
        <v>983.17773804795559</v>
      </c>
      <c r="E72" s="104">
        <v>948.1871462060418</v>
      </c>
      <c r="F72" s="104">
        <v>994.98804015554867</v>
      </c>
      <c r="G72" s="104">
        <v>963.16060933379833</v>
      </c>
      <c r="H72" s="104">
        <v>1030.6497881673572</v>
      </c>
      <c r="I72" s="104">
        <v>992.30898180925988</v>
      </c>
      <c r="J72" s="104">
        <v>1118.6890081687218</v>
      </c>
      <c r="K72" s="104">
        <v>1168.9542162741366</v>
      </c>
      <c r="L72" s="104">
        <v>1150.6761242690122</v>
      </c>
      <c r="M72" s="104">
        <v>1128.5264697660573</v>
      </c>
      <c r="N72" s="104">
        <v>1160.3049623095546</v>
      </c>
      <c r="O72" s="104">
        <v>1131.4346290724059</v>
      </c>
      <c r="P72" s="104">
        <v>0</v>
      </c>
      <c r="Q72" s="104">
        <v>0</v>
      </c>
      <c r="R72" s="104">
        <v>1062.1612441429677</v>
      </c>
      <c r="S72" s="104">
        <v>1078.6675521962202</v>
      </c>
      <c r="T72" s="104">
        <v>1034.2436166719133</v>
      </c>
      <c r="U72" s="104">
        <v>1026.8782245058512</v>
      </c>
      <c r="V72" s="104">
        <v>959.78284997684648</v>
      </c>
      <c r="W72" s="104">
        <v>944.66214836213373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1478.0280490679718</v>
      </c>
      <c r="D73" s="101">
        <v>1571.5117688739383</v>
      </c>
      <c r="E73" s="101">
        <v>1758.9108423026962</v>
      </c>
      <c r="F73" s="101">
        <v>1826.0127052486969</v>
      </c>
      <c r="G73" s="101">
        <v>1687.6941538471319</v>
      </c>
      <c r="H73" s="101">
        <v>1803.8099135323826</v>
      </c>
      <c r="I73" s="101">
        <v>1686.7811182212595</v>
      </c>
      <c r="J73" s="101">
        <v>1808.0766134280429</v>
      </c>
      <c r="K73" s="101">
        <v>1797.198732482615</v>
      </c>
      <c r="L73" s="101">
        <v>1725.3342053030672</v>
      </c>
      <c r="M73" s="101">
        <v>1752.9138731213729</v>
      </c>
      <c r="N73" s="101">
        <v>1692.4786045668964</v>
      </c>
      <c r="O73" s="101">
        <v>1676.0314867952907</v>
      </c>
      <c r="P73" s="101">
        <v>1669.9519565073347</v>
      </c>
      <c r="Q73" s="101">
        <v>1656.1861829952504</v>
      </c>
      <c r="R73" s="101">
        <v>1624.5840717186973</v>
      </c>
      <c r="S73" s="101">
        <v>1624.3275007296993</v>
      </c>
      <c r="T73" s="101">
        <v>1602.317269309671</v>
      </c>
      <c r="U73" s="101">
        <v>1541.9172132253996</v>
      </c>
      <c r="V73" s="101">
        <v>1484.2505515932321</v>
      </c>
      <c r="W73" s="101">
        <v>1482.1477111376046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1478.1914549464918</v>
      </c>
      <c r="D74" s="104">
        <v>1571.7305640024538</v>
      </c>
      <c r="E74" s="104">
        <v>1759.1420414975569</v>
      </c>
      <c r="F74" s="104">
        <v>1826.162089807736</v>
      </c>
      <c r="G74" s="104">
        <v>1687.7958083288993</v>
      </c>
      <c r="H74" s="104">
        <v>1803.6426504556171</v>
      </c>
      <c r="I74" s="104">
        <v>1686.6537679202202</v>
      </c>
      <c r="J74" s="104">
        <v>1807.9727134310669</v>
      </c>
      <c r="K74" s="104">
        <v>1798.4234275057747</v>
      </c>
      <c r="L74" s="104">
        <v>1726.4611170576341</v>
      </c>
      <c r="M74" s="104">
        <v>1754.0485592966631</v>
      </c>
      <c r="N74" s="104">
        <v>1693.5746467801164</v>
      </c>
      <c r="O74" s="104">
        <v>1676.370589739563</v>
      </c>
      <c r="P74" s="104">
        <v>1669.6452083965085</v>
      </c>
      <c r="Q74" s="104">
        <v>1654.7354025871807</v>
      </c>
      <c r="R74" s="104">
        <v>1623.0146129751427</v>
      </c>
      <c r="S74" s="104">
        <v>1623.5309901429862</v>
      </c>
      <c r="T74" s="104">
        <v>1601.7427840211408</v>
      </c>
      <c r="U74" s="104">
        <v>1541.1488514130567</v>
      </c>
      <c r="V74" s="104">
        <v>1483.7924550498176</v>
      </c>
      <c r="W74" s="104">
        <v>1481.7204576164279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490.92119802018163</v>
      </c>
      <c r="D75" s="98">
        <v>586.30162579461467</v>
      </c>
      <c r="E75" s="98">
        <v>813.85152277493307</v>
      </c>
      <c r="F75" s="98">
        <v>889.25385589769564</v>
      </c>
      <c r="G75" s="98">
        <v>720.43326709216933</v>
      </c>
      <c r="H75" s="98">
        <v>790.71648006516341</v>
      </c>
      <c r="I75" s="98">
        <v>612.08799095440213</v>
      </c>
      <c r="J75" s="98">
        <v>667.79433014553069</v>
      </c>
      <c r="K75" s="98">
        <v>645.06363924382231</v>
      </c>
      <c r="L75" s="98">
        <v>598.90110429018239</v>
      </c>
      <c r="M75" s="98">
        <v>624.51888198764766</v>
      </c>
      <c r="N75" s="98">
        <v>593.60905800355897</v>
      </c>
      <c r="O75" s="98">
        <v>586.03689357728456</v>
      </c>
      <c r="P75" s="98">
        <v>611.54268565761618</v>
      </c>
      <c r="Q75" s="98">
        <v>597.70808696918232</v>
      </c>
      <c r="R75" s="98">
        <v>575.43829270209358</v>
      </c>
      <c r="S75" s="98">
        <v>578.46669652521871</v>
      </c>
      <c r="T75" s="98">
        <v>577.62892275927038</v>
      </c>
      <c r="U75" s="98">
        <v>524.27148243043541</v>
      </c>
      <c r="V75" s="98">
        <v>506.75108415918578</v>
      </c>
      <c r="W75" s="98">
        <v>530.58631619923835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987.27025692631025</v>
      </c>
      <c r="D76" s="98">
        <v>985.42893820783911</v>
      </c>
      <c r="E76" s="98">
        <v>945.29051872262403</v>
      </c>
      <c r="F76" s="98">
        <v>936.90823391004017</v>
      </c>
      <c r="G76" s="98">
        <v>967.36254123673018</v>
      </c>
      <c r="H76" s="98">
        <v>1012.9261703904538</v>
      </c>
      <c r="I76" s="98">
        <v>1074.565776965818</v>
      </c>
      <c r="J76" s="98">
        <v>1140.1783832855365</v>
      </c>
      <c r="K76" s="98">
        <v>1153.3597882619522</v>
      </c>
      <c r="L76" s="98">
        <v>1127.5600127674516</v>
      </c>
      <c r="M76" s="98">
        <v>1129.5296773090156</v>
      </c>
      <c r="N76" s="98">
        <v>1099.9655887765575</v>
      </c>
      <c r="O76" s="98">
        <v>1090.3336961622781</v>
      </c>
      <c r="P76" s="98">
        <v>1058.102522738892</v>
      </c>
      <c r="Q76" s="98">
        <v>1057.0273156179981</v>
      </c>
      <c r="R76" s="98">
        <v>1047.5763202730491</v>
      </c>
      <c r="S76" s="98">
        <v>1045.0642936177674</v>
      </c>
      <c r="T76" s="98">
        <v>1024.1138612618704</v>
      </c>
      <c r="U76" s="98">
        <v>1016.8773689826212</v>
      </c>
      <c r="V76" s="98">
        <v>977.0413708906317</v>
      </c>
      <c r="W76" s="98">
        <v>951.13414141718943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583.41103839912967</v>
      </c>
      <c r="D77" s="122">
        <v>583.72781009860978</v>
      </c>
      <c r="E77" s="122">
        <v>713.54394920462289</v>
      </c>
      <c r="F77" s="122">
        <v>691.23955987975091</v>
      </c>
      <c r="G77" s="122">
        <v>651.97191395462733</v>
      </c>
      <c r="H77" s="122">
        <v>612.1471436975761</v>
      </c>
      <c r="I77" s="122">
        <v>553.74744013872021</v>
      </c>
      <c r="J77" s="122">
        <v>609.91241961665241</v>
      </c>
      <c r="K77" s="122">
        <v>486.27167041717792</v>
      </c>
      <c r="L77" s="122">
        <v>440.98776763791381</v>
      </c>
      <c r="M77" s="122">
        <v>441.94661533213326</v>
      </c>
      <c r="N77" s="122">
        <v>457.26101721315331</v>
      </c>
      <c r="O77" s="122">
        <v>450.00093366789639</v>
      </c>
      <c r="P77" s="122">
        <v>429.57852273991642</v>
      </c>
      <c r="Q77" s="122">
        <v>453.30010003914913</v>
      </c>
      <c r="R77" s="122">
        <v>452.39489591862923</v>
      </c>
      <c r="S77" s="122">
        <v>452.80946394731092</v>
      </c>
      <c r="T77" s="122">
        <v>449.23640670540607</v>
      </c>
      <c r="U77" s="122">
        <v>443.96859584518154</v>
      </c>
      <c r="V77" s="122">
        <v>591.52593465561574</v>
      </c>
      <c r="W77" s="122">
        <v>545.69019913383283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582.93574789862862</v>
      </c>
      <c r="D78" s="98">
        <v>585.78799287598679</v>
      </c>
      <c r="E78" s="98">
        <v>712.22779622399207</v>
      </c>
      <c r="F78" s="98">
        <v>691.50200070137521</v>
      </c>
      <c r="G78" s="98">
        <v>653.67734825752143</v>
      </c>
      <c r="H78" s="98">
        <v>612.52814726195481</v>
      </c>
      <c r="I78" s="98">
        <v>550.56605272832223</v>
      </c>
      <c r="J78" s="98">
        <v>607.6482435918133</v>
      </c>
      <c r="K78" s="98">
        <v>487.81936566259611</v>
      </c>
      <c r="L78" s="98">
        <v>441.76258036831513</v>
      </c>
      <c r="M78" s="98">
        <v>441.8163322726806</v>
      </c>
      <c r="N78" s="98">
        <v>458.44185900638433</v>
      </c>
      <c r="O78" s="98">
        <v>451.97773557960056</v>
      </c>
      <c r="P78" s="98">
        <v>421.46918139529771</v>
      </c>
      <c r="Q78" s="98">
        <v>454.91232222595892</v>
      </c>
      <c r="R78" s="98">
        <v>455.39368902469727</v>
      </c>
      <c r="S78" s="98">
        <v>451.81652915422825</v>
      </c>
      <c r="T78" s="98">
        <v>447.27597284660879</v>
      </c>
      <c r="U78" s="98">
        <v>440.65066936139294</v>
      </c>
      <c r="V78" s="98">
        <v>593.18489193085475</v>
      </c>
      <c r="W78" s="98">
        <v>540.39259457790752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591.12301006855046</v>
      </c>
      <c r="D79" s="33">
        <v>480.46114838258217</v>
      </c>
      <c r="E79" s="33">
        <v>769.6565558577081</v>
      </c>
      <c r="F79" s="33">
        <v>683.46441917445873</v>
      </c>
      <c r="G79" s="33">
        <v>624.15751120020866</v>
      </c>
      <c r="H79" s="33">
        <v>606.91016476809114</v>
      </c>
      <c r="I79" s="33">
        <v>595.5704484800292</v>
      </c>
      <c r="J79" s="33">
        <v>657.71643795240766</v>
      </c>
      <c r="K79" s="33">
        <v>455.00235842088426</v>
      </c>
      <c r="L79" s="33">
        <v>420.93353646501328</v>
      </c>
      <c r="M79" s="33">
        <v>445.17608947534598</v>
      </c>
      <c r="N79" s="33">
        <v>432.74808154799598</v>
      </c>
      <c r="O79" s="33">
        <v>434.83914675659616</v>
      </c>
      <c r="P79" s="33">
        <v>442.95956654495609</v>
      </c>
      <c r="Q79" s="33">
        <v>451.2156750786632</v>
      </c>
      <c r="R79" s="33">
        <v>449.61007075310215</v>
      </c>
      <c r="S79" s="33">
        <v>453.84539790763995</v>
      </c>
      <c r="T79" s="33">
        <v>452.55467553209706</v>
      </c>
      <c r="U79" s="33">
        <v>453.45463071978122</v>
      </c>
      <c r="V79" s="33">
        <v>573.2898779909591</v>
      </c>
      <c r="W79" s="33">
        <v>554.99585976825426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13299.793344800124</v>
      </c>
      <c r="D81" s="117">
        <f t="shared" si="28"/>
        <v>10828.771555810188</v>
      </c>
      <c r="E81" s="117">
        <f t="shared" si="28"/>
        <v>12046.780739225207</v>
      </c>
      <c r="F81" s="117">
        <f t="shared" si="28"/>
        <v>11602.714682039057</v>
      </c>
      <c r="G81" s="117">
        <f t="shared" si="28"/>
        <v>13058.837060122269</v>
      </c>
      <c r="H81" s="117">
        <f t="shared" si="28"/>
        <v>10586.297274412811</v>
      </c>
      <c r="I81" s="117">
        <f t="shared" si="28"/>
        <v>11670.631210443935</v>
      </c>
      <c r="J81" s="117">
        <f t="shared" si="28"/>
        <v>11324.186432918465</v>
      </c>
      <c r="K81" s="117">
        <f t="shared" si="28"/>
        <v>10248.907591918101</v>
      </c>
      <c r="L81" s="117">
        <f t="shared" si="28"/>
        <v>10045.744084227874</v>
      </c>
      <c r="M81" s="117">
        <f t="shared" si="28"/>
        <v>10268.156180679025</v>
      </c>
      <c r="N81" s="117">
        <f t="shared" si="28"/>
        <v>9365.3253047981398</v>
      </c>
      <c r="O81" s="117">
        <f t="shared" si="28"/>
        <v>9072.5107779376976</v>
      </c>
      <c r="P81" s="117">
        <f t="shared" si="28"/>
        <v>7128.1107490035229</v>
      </c>
      <c r="Q81" s="117">
        <f t="shared" si="28"/>
        <v>7989.98336844613</v>
      </c>
      <c r="R81" s="117">
        <f t="shared" ref="R81:V81" si="29">R82+R85+R87+R100</f>
        <v>8156.2484770994006</v>
      </c>
      <c r="S81" s="117">
        <f t="shared" si="29"/>
        <v>8140.9433584498074</v>
      </c>
      <c r="T81" s="117">
        <f t="shared" si="29"/>
        <v>7377.2982666797725</v>
      </c>
      <c r="U81" s="117">
        <f t="shared" si="29"/>
        <v>6827.2549599571985</v>
      </c>
      <c r="V81" s="117">
        <f t="shared" si="29"/>
        <v>6919.3737960485523</v>
      </c>
      <c r="W81" s="117">
        <f t="shared" ref="W81" si="30">W82+W85+W87+W100</f>
        <v>7186.9939952110435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11082.122486416292</v>
      </c>
      <c r="D82" s="122">
        <f t="shared" si="31"/>
        <v>8547.5287026489877</v>
      </c>
      <c r="E82" s="122">
        <f t="shared" si="31"/>
        <v>9418.9041643720393</v>
      </c>
      <c r="F82" s="122">
        <f t="shared" si="31"/>
        <v>9053.4565944476017</v>
      </c>
      <c r="G82" s="122">
        <f t="shared" si="31"/>
        <v>10534.219505008354</v>
      </c>
      <c r="H82" s="122">
        <f t="shared" si="31"/>
        <v>8074.0245215469831</v>
      </c>
      <c r="I82" s="122">
        <f t="shared" si="31"/>
        <v>9063.215079556654</v>
      </c>
      <c r="J82" s="122">
        <f t="shared" si="31"/>
        <v>8686.8256056106911</v>
      </c>
      <c r="K82" s="122">
        <f t="shared" si="31"/>
        <v>7829.9550176439689</v>
      </c>
      <c r="L82" s="122">
        <f t="shared" si="31"/>
        <v>7677.6268126852947</v>
      </c>
      <c r="M82" s="122">
        <f t="shared" si="31"/>
        <v>7758.4972107720978</v>
      </c>
      <c r="N82" s="122">
        <f t="shared" si="31"/>
        <v>6892.1069700771041</v>
      </c>
      <c r="O82" s="122">
        <f t="shared" si="31"/>
        <v>6678.1642887467779</v>
      </c>
      <c r="P82" s="122">
        <f t="shared" si="31"/>
        <v>4998.8578843835812</v>
      </c>
      <c r="Q82" s="122">
        <f t="shared" si="31"/>
        <v>5716.9625986928086</v>
      </c>
      <c r="R82" s="122">
        <f t="shared" ref="R82:V82" si="32">SUM(R83:R84)</f>
        <v>5944.6941905546746</v>
      </c>
      <c r="S82" s="122">
        <f t="shared" si="32"/>
        <v>5769.8009836045367</v>
      </c>
      <c r="T82" s="122">
        <f t="shared" si="32"/>
        <v>5143.7273472556453</v>
      </c>
      <c r="U82" s="122">
        <f t="shared" si="32"/>
        <v>4649.4922049322104</v>
      </c>
      <c r="V82" s="122">
        <f t="shared" si="32"/>
        <v>4744.402484558982</v>
      </c>
      <c r="W82" s="122">
        <f t="shared" ref="W82" si="33">SUM(W83:W84)</f>
        <v>4886.2105059560608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10976.036882651346</v>
      </c>
      <c r="D83" s="98">
        <v>8466.7279523276175</v>
      </c>
      <c r="E83" s="98">
        <v>9330.4168140478214</v>
      </c>
      <c r="F83" s="98">
        <v>8969.2571865917234</v>
      </c>
      <c r="G83" s="98">
        <v>10439.911143963714</v>
      </c>
      <c r="H83" s="98">
        <v>8002.2564781513611</v>
      </c>
      <c r="I83" s="98">
        <v>8985.3260007820427</v>
      </c>
      <c r="J83" s="98">
        <v>8612.0696141227909</v>
      </c>
      <c r="K83" s="98">
        <v>7763.1739787828146</v>
      </c>
      <c r="L83" s="98">
        <v>7612.943204627325</v>
      </c>
      <c r="M83" s="98">
        <v>7693.9236903092042</v>
      </c>
      <c r="N83" s="98">
        <v>6835.5303167481698</v>
      </c>
      <c r="O83" s="98">
        <v>6623.8996439307093</v>
      </c>
      <c r="P83" s="98">
        <v>4958.8081491649309</v>
      </c>
      <c r="Q83" s="98">
        <v>5671.2968220598013</v>
      </c>
      <c r="R83" s="98">
        <v>5897.4982035763169</v>
      </c>
      <c r="S83" s="98">
        <v>5724.3284719696503</v>
      </c>
      <c r="T83" s="98">
        <v>5103.5856533353235</v>
      </c>
      <c r="U83" s="98">
        <v>4613.5037007958808</v>
      </c>
      <c r="V83" s="98">
        <v>4707.8322054954651</v>
      </c>
      <c r="W83" s="98">
        <v>4848.4755389394995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106.08560376494559</v>
      </c>
      <c r="D84" s="98">
        <v>80.800750321369662</v>
      </c>
      <c r="E84" s="98">
        <v>88.487350324217473</v>
      </c>
      <c r="F84" s="98">
        <v>84.199407855879073</v>
      </c>
      <c r="G84" s="98">
        <v>94.308361044639767</v>
      </c>
      <c r="H84" s="98">
        <v>71.768043395621959</v>
      </c>
      <c r="I84" s="98">
        <v>77.889078774611676</v>
      </c>
      <c r="J84" s="98">
        <v>74.755991487899621</v>
      </c>
      <c r="K84" s="98">
        <v>66.781038861153945</v>
      </c>
      <c r="L84" s="98">
        <v>64.68360805796965</v>
      </c>
      <c r="M84" s="98">
        <v>64.573520462893839</v>
      </c>
      <c r="N84" s="98">
        <v>56.576653328934547</v>
      </c>
      <c r="O84" s="98">
        <v>54.26464481606898</v>
      </c>
      <c r="P84" s="98">
        <v>40.049735218650312</v>
      </c>
      <c r="Q84" s="98">
        <v>45.665776633006878</v>
      </c>
      <c r="R84" s="98">
        <v>47.19598697835815</v>
      </c>
      <c r="S84" s="98">
        <v>45.472511634885983</v>
      </c>
      <c r="T84" s="98">
        <v>40.141693920321792</v>
      </c>
      <c r="U84" s="98">
        <v>35.988504136329716</v>
      </c>
      <c r="V84" s="98">
        <v>36.570279063517049</v>
      </c>
      <c r="W84" s="98">
        <v>37.734967016561114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83.281779142303279</v>
      </c>
      <c r="D85" s="122">
        <f t="shared" si="34"/>
        <v>98.776669293274608</v>
      </c>
      <c r="E85" s="122">
        <f t="shared" si="34"/>
        <v>184.06849825469808</v>
      </c>
      <c r="F85" s="122">
        <f t="shared" si="34"/>
        <v>104.31390399309949</v>
      </c>
      <c r="G85" s="122">
        <f t="shared" si="34"/>
        <v>157.78735305542423</v>
      </c>
      <c r="H85" s="122">
        <f t="shared" si="34"/>
        <v>128.44046138349262</v>
      </c>
      <c r="I85" s="122">
        <f t="shared" si="34"/>
        <v>270.93050125653343</v>
      </c>
      <c r="J85" s="122">
        <f t="shared" si="34"/>
        <v>261.27012559631066</v>
      </c>
      <c r="K85" s="122">
        <f t="shared" si="34"/>
        <v>145.77140039907951</v>
      </c>
      <c r="L85" s="122">
        <f t="shared" si="34"/>
        <v>209.29546659842561</v>
      </c>
      <c r="M85" s="122">
        <f t="shared" si="34"/>
        <v>297.26137240705572</v>
      </c>
      <c r="N85" s="122">
        <f t="shared" si="34"/>
        <v>328.578638623031</v>
      </c>
      <c r="O85" s="122">
        <f t="shared" si="34"/>
        <v>262.04889319724145</v>
      </c>
      <c r="P85" s="122">
        <f t="shared" si="34"/>
        <v>42.99418833774515</v>
      </c>
      <c r="Q85" s="122">
        <f t="shared" si="34"/>
        <v>158.57708966003077</v>
      </c>
      <c r="R85" s="122">
        <f t="shared" si="34"/>
        <v>131.51010767167114</v>
      </c>
      <c r="S85" s="122">
        <f t="shared" si="34"/>
        <v>288.08586981001201</v>
      </c>
      <c r="T85" s="122">
        <f t="shared" si="34"/>
        <v>185.95069307482379</v>
      </c>
      <c r="U85" s="122">
        <f t="shared" si="34"/>
        <v>187.61780538224886</v>
      </c>
      <c r="V85" s="122">
        <f t="shared" si="34"/>
        <v>131.481191434941</v>
      </c>
      <c r="W85" s="122">
        <f t="shared" si="34"/>
        <v>258.76531353563951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83.281779142303279</v>
      </c>
      <c r="D86" s="98">
        <f>IF(RES_hhdet_in_tes!D86=0,0,RES_hhdet_in_tes!D86*1000*11630/RES_hhdet_in_new!D83)</f>
        <v>98.776669293274608</v>
      </c>
      <c r="E86" s="98">
        <f>IF(RES_hhdet_in_tes!E86=0,0,RES_hhdet_in_tes!E86*1000*11630/RES_hhdet_in_new!E83)</f>
        <v>184.06849825469808</v>
      </c>
      <c r="F86" s="98">
        <f>IF(RES_hhdet_in_tes!F86=0,0,RES_hhdet_in_tes!F86*1000*11630/RES_hhdet_in_new!F83)</f>
        <v>104.31390399309949</v>
      </c>
      <c r="G86" s="98">
        <f>IF(RES_hhdet_in_tes!G86=0,0,RES_hhdet_in_tes!G86*1000*11630/RES_hhdet_in_new!G83)</f>
        <v>157.78735305542423</v>
      </c>
      <c r="H86" s="98">
        <f>IF(RES_hhdet_in_tes!H86=0,0,RES_hhdet_in_tes!H86*1000*11630/RES_hhdet_in_new!H83)</f>
        <v>128.44046138349262</v>
      </c>
      <c r="I86" s="98">
        <f>IF(RES_hhdet_in_tes!I86=0,0,RES_hhdet_in_tes!I86*1000*11630/RES_hhdet_in_new!I83)</f>
        <v>270.93050125653343</v>
      </c>
      <c r="J86" s="98">
        <f>IF(RES_hhdet_in_tes!J86=0,0,RES_hhdet_in_tes!J86*1000*11630/RES_hhdet_in_new!J83)</f>
        <v>261.27012559631066</v>
      </c>
      <c r="K86" s="98">
        <f>IF(RES_hhdet_in_tes!K86=0,0,RES_hhdet_in_tes!K86*1000*11630/RES_hhdet_in_new!K83)</f>
        <v>145.77140039907951</v>
      </c>
      <c r="L86" s="98">
        <f>IF(RES_hhdet_in_tes!L86=0,0,RES_hhdet_in_tes!L86*1000*11630/RES_hhdet_in_new!L83)</f>
        <v>209.29546659842561</v>
      </c>
      <c r="M86" s="98">
        <f>IF(RES_hhdet_in_tes!M86=0,0,RES_hhdet_in_tes!M86*1000*11630/RES_hhdet_in_new!M83)</f>
        <v>297.26137240705572</v>
      </c>
      <c r="N86" s="98">
        <f>IF(RES_hhdet_in_tes!N86=0,0,RES_hhdet_in_tes!N86*1000*11630/RES_hhdet_in_new!N83)</f>
        <v>328.578638623031</v>
      </c>
      <c r="O86" s="98">
        <f>IF(RES_hhdet_in_tes!O86=0,0,RES_hhdet_in_tes!O86*1000*11630/RES_hhdet_in_new!O83)</f>
        <v>262.04889319724145</v>
      </c>
      <c r="P86" s="98">
        <f>IF(RES_hhdet_in_tes!P86=0,0,RES_hhdet_in_tes!P86*1000*11630/RES_hhdet_in_new!P83)</f>
        <v>42.99418833774515</v>
      </c>
      <c r="Q86" s="98">
        <f>IF(RES_hhdet_in_tes!Q86=0,0,RES_hhdet_in_tes!Q86*1000*11630/RES_hhdet_in_new!Q83)</f>
        <v>158.57708966003077</v>
      </c>
      <c r="R86" s="98">
        <f>IF(RES_hhdet_in_tes!R86=0,0,RES_hhdet_in_tes!R86*1000*11630/RES_hhdet_in_new!R83)</f>
        <v>131.51010767167114</v>
      </c>
      <c r="S86" s="98">
        <f>IF(RES_hhdet_in_tes!S86=0,0,RES_hhdet_in_tes!S86*1000*11630/RES_hhdet_in_new!S83)</f>
        <v>288.08586981001201</v>
      </c>
      <c r="T86" s="98">
        <f>IF(RES_hhdet_in_tes!T86=0,0,RES_hhdet_in_tes!T86*1000*11630/RES_hhdet_in_new!T83)</f>
        <v>185.95069307482379</v>
      </c>
      <c r="U86" s="98">
        <f>IF(RES_hhdet_in_tes!U86=0,0,RES_hhdet_in_tes!U86*1000*11630/RES_hhdet_in_new!U83)</f>
        <v>187.61780538224886</v>
      </c>
      <c r="V86" s="98">
        <f>IF(RES_hhdet_in_tes!V86=0,0,RES_hhdet_in_tes!V86*1000*11630/RES_hhdet_in_new!V83)</f>
        <v>131.481191434941</v>
      </c>
      <c r="W86" s="98">
        <f>IF(RES_hhdet_in_tes!W86=0,0,RES_hhdet_in_tes!W86*1000*11630/RES_hhdet_in_new!W83)</f>
        <v>258.76531353563951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1530.6454365034699</v>
      </c>
      <c r="D87" s="122">
        <v>1598.1957823351404</v>
      </c>
      <c r="E87" s="122">
        <v>1728.4908536730302</v>
      </c>
      <c r="F87" s="122">
        <v>1792.4684563392141</v>
      </c>
      <c r="G87" s="122">
        <v>1710.3212646232912</v>
      </c>
      <c r="H87" s="122">
        <v>1779.3884824109639</v>
      </c>
      <c r="I87" s="122">
        <v>1742.039913639001</v>
      </c>
      <c r="J87" s="122">
        <v>1773.38629890845</v>
      </c>
      <c r="K87" s="122">
        <v>1785.3455309000444</v>
      </c>
      <c r="L87" s="122">
        <v>1719.6614713080889</v>
      </c>
      <c r="M87" s="122">
        <v>1767.9333804943599</v>
      </c>
      <c r="N87" s="122">
        <v>1709.2666881480675</v>
      </c>
      <c r="O87" s="122">
        <v>1695.1905712978098</v>
      </c>
      <c r="P87" s="122">
        <v>1642.683471483562</v>
      </c>
      <c r="Q87" s="122">
        <v>1664.7853024833778</v>
      </c>
      <c r="R87" s="122">
        <v>1630.5332971791722</v>
      </c>
      <c r="S87" s="122">
        <v>1630.2724102100158</v>
      </c>
      <c r="T87" s="122">
        <v>1597.0680634794248</v>
      </c>
      <c r="U87" s="122">
        <v>1541.0329791379249</v>
      </c>
      <c r="V87" s="122">
        <v>1462.952601063927</v>
      </c>
      <c r="W87" s="122">
        <v>1492.013670803002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1791.7371255520304</v>
      </c>
      <c r="D88" s="98">
        <v>1588.7730976378423</v>
      </c>
      <c r="E88" s="98">
        <v>1681.9129729288522</v>
      </c>
      <c r="F88" s="98">
        <v>1715.4981838501751</v>
      </c>
      <c r="G88" s="98">
        <v>1726.2937910493208</v>
      </c>
      <c r="H88" s="98">
        <v>1743.6493998995404</v>
      </c>
      <c r="I88" s="98">
        <v>1790.9375822200282</v>
      </c>
      <c r="J88" s="98">
        <v>1751.8724532906192</v>
      </c>
      <c r="K88" s="98">
        <v>1776.9559933164719</v>
      </c>
      <c r="L88" s="98">
        <v>1716.5690505102025</v>
      </c>
      <c r="M88" s="98">
        <v>1767.5954925531239</v>
      </c>
      <c r="N88" s="98">
        <v>1726.7329124735143</v>
      </c>
      <c r="O88" s="98">
        <v>1739.4001033339437</v>
      </c>
      <c r="P88" s="98">
        <v>1631.886101626525</v>
      </c>
      <c r="Q88" s="98">
        <v>1644.9141495313702</v>
      </c>
      <c r="R88" s="98">
        <v>1649.4117431069792</v>
      </c>
      <c r="S88" s="98">
        <v>1623.2893226815331</v>
      </c>
      <c r="T88" s="98">
        <v>1571.2573885138233</v>
      </c>
      <c r="U88" s="98">
        <v>1517.5511966374629</v>
      </c>
      <c r="V88" s="98">
        <v>1431.8647528172191</v>
      </c>
      <c r="W88" s="98">
        <v>1494.0905432771788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1791.8340234087291</v>
      </c>
      <c r="D89" s="98">
        <v>0</v>
      </c>
      <c r="E89" s="98">
        <v>0</v>
      </c>
      <c r="F89" s="98">
        <v>1715.3103113747206</v>
      </c>
      <c r="G89" s="98">
        <v>1726.3829294896736</v>
      </c>
      <c r="H89" s="98">
        <v>1743.4540869463231</v>
      </c>
      <c r="I89" s="98">
        <v>1791.4462463364039</v>
      </c>
      <c r="J89" s="98">
        <v>1751.8331061505505</v>
      </c>
      <c r="K89" s="98">
        <v>1778.0764180479916</v>
      </c>
      <c r="L89" s="98">
        <v>1717.6940553799311</v>
      </c>
      <c r="M89" s="98">
        <v>1768.7125754825138</v>
      </c>
      <c r="N89" s="98">
        <v>1727.8196572671313</v>
      </c>
      <c r="O89" s="98">
        <v>1740.1479407097968</v>
      </c>
      <c r="P89" s="98">
        <v>0</v>
      </c>
      <c r="Q89" s="98">
        <v>1644.8794700894503</v>
      </c>
      <c r="R89" s="98">
        <v>1649.2863325605754</v>
      </c>
      <c r="S89" s="98">
        <v>1622.6641439142174</v>
      </c>
      <c r="T89" s="98">
        <v>1570.1876036501112</v>
      </c>
      <c r="U89" s="98">
        <v>1515.8774276200745</v>
      </c>
      <c r="V89" s="98">
        <v>1430.2487873208099</v>
      </c>
      <c r="W89" s="98">
        <v>1493.416805806831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598.29641241014747</v>
      </c>
      <c r="D90" s="101">
        <v>0</v>
      </c>
      <c r="E90" s="101">
        <v>0</v>
      </c>
      <c r="F90" s="101">
        <v>834.92695442852164</v>
      </c>
      <c r="G90" s="101">
        <v>737.33545921808366</v>
      </c>
      <c r="H90" s="101">
        <v>764.2274351376376</v>
      </c>
      <c r="I90" s="101">
        <v>651.31555680630754</v>
      </c>
      <c r="J90" s="101">
        <v>646.2000861863653</v>
      </c>
      <c r="K90" s="101">
        <v>637.45707962084532</v>
      </c>
      <c r="L90" s="101">
        <v>596.26789895048125</v>
      </c>
      <c r="M90" s="101">
        <v>629.88846498959913</v>
      </c>
      <c r="N90" s="101">
        <v>606.36322069205789</v>
      </c>
      <c r="O90" s="101">
        <v>609.54041554858804</v>
      </c>
      <c r="P90" s="101">
        <v>0</v>
      </c>
      <c r="Q90" s="101">
        <v>594.22771692838603</v>
      </c>
      <c r="R90" s="101">
        <v>585.39508444440787</v>
      </c>
      <c r="S90" s="101">
        <v>578.18352358186849</v>
      </c>
      <c r="T90" s="101">
        <v>565.85966581751438</v>
      </c>
      <c r="U90" s="101">
        <v>515.59570746386919</v>
      </c>
      <c r="V90" s="101">
        <v>488.13783807452728</v>
      </c>
      <c r="W90" s="101">
        <v>535.02879613657933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1193.5376109985818</v>
      </c>
      <c r="D91" s="104">
        <v>0</v>
      </c>
      <c r="E91" s="104">
        <v>0</v>
      </c>
      <c r="F91" s="104">
        <v>880.38335694619877</v>
      </c>
      <c r="G91" s="104">
        <v>989.04747027158987</v>
      </c>
      <c r="H91" s="104">
        <v>979.22665180868546</v>
      </c>
      <c r="I91" s="104">
        <v>1140.1306895300963</v>
      </c>
      <c r="J91" s="104">
        <v>1105.633019964185</v>
      </c>
      <c r="K91" s="104">
        <v>1140.6193384271464</v>
      </c>
      <c r="L91" s="104">
        <v>1121.42615642945</v>
      </c>
      <c r="M91" s="104">
        <v>1138.824110492915</v>
      </c>
      <c r="N91" s="104">
        <v>1121.4564365750732</v>
      </c>
      <c r="O91" s="104">
        <v>1130.607525161209</v>
      </c>
      <c r="P91" s="104">
        <v>0</v>
      </c>
      <c r="Q91" s="104">
        <v>1050.6517531610641</v>
      </c>
      <c r="R91" s="104">
        <v>1063.8912481161674</v>
      </c>
      <c r="S91" s="104">
        <v>1044.480620332349</v>
      </c>
      <c r="T91" s="104">
        <v>1004.3279378325969</v>
      </c>
      <c r="U91" s="104">
        <v>1000.2817201562052</v>
      </c>
      <c r="V91" s="104">
        <v>942.11094924628242</v>
      </c>
      <c r="W91" s="104">
        <v>958.38800967025179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1414.753389671479</v>
      </c>
      <c r="D92" s="101">
        <v>1818.983312360856</v>
      </c>
      <c r="E92" s="101">
        <v>1703.6579370144846</v>
      </c>
      <c r="F92" s="101">
        <v>1678.7708541920049</v>
      </c>
      <c r="G92" s="101">
        <v>1844.9646991733002</v>
      </c>
      <c r="H92" s="101">
        <v>1615.2509493571431</v>
      </c>
      <c r="I92" s="101">
        <v>1676.6116713714123</v>
      </c>
      <c r="J92" s="101">
        <v>1860.7473521555944</v>
      </c>
      <c r="K92" s="101">
        <v>1714.9925274526286</v>
      </c>
      <c r="L92" s="101">
        <v>1659.6375776492878</v>
      </c>
      <c r="M92" s="101">
        <v>2033.4748372950519</v>
      </c>
      <c r="N92" s="101">
        <v>1814.8799819599942</v>
      </c>
      <c r="O92" s="101">
        <v>1487.2445979097531</v>
      </c>
      <c r="P92" s="101">
        <v>1185.9917186250027</v>
      </c>
      <c r="Q92" s="101">
        <v>1859.6772669997131</v>
      </c>
      <c r="R92" s="101">
        <v>1636.3382568386849</v>
      </c>
      <c r="S92" s="101">
        <v>1778.2676937264209</v>
      </c>
      <c r="T92" s="101">
        <v>1684.9792817217804</v>
      </c>
      <c r="U92" s="101">
        <v>1769.1773247727276</v>
      </c>
      <c r="V92" s="101">
        <v>1154.5826321018706</v>
      </c>
      <c r="W92" s="101">
        <v>1648.1591328097418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1414.7162062457342</v>
      </c>
      <c r="D93" s="104">
        <v>1819.2531623733162</v>
      </c>
      <c r="E93" s="104">
        <v>0</v>
      </c>
      <c r="F93" s="104">
        <v>0</v>
      </c>
      <c r="G93" s="104">
        <v>1845.2582983102884</v>
      </c>
      <c r="H93" s="104">
        <v>0</v>
      </c>
      <c r="I93" s="104">
        <v>1676.3445096557723</v>
      </c>
      <c r="J93" s="104">
        <v>1860.0653724452102</v>
      </c>
      <c r="K93" s="104">
        <v>1716.7701279148084</v>
      </c>
      <c r="L93" s="104">
        <v>1662.2568135130211</v>
      </c>
      <c r="M93" s="104">
        <v>2035.9130015537376</v>
      </c>
      <c r="N93" s="104">
        <v>1816.7038840175778</v>
      </c>
      <c r="O93" s="104">
        <v>0</v>
      </c>
      <c r="P93" s="104">
        <v>0</v>
      </c>
      <c r="Q93" s="104">
        <v>1861.0691681901892</v>
      </c>
      <c r="R93" s="104">
        <v>1639.4447555643635</v>
      </c>
      <c r="S93" s="104">
        <v>1784.8067639370452</v>
      </c>
      <c r="T93" s="104">
        <v>1691.2842387481921</v>
      </c>
      <c r="U93" s="104">
        <v>1778.1844724348396</v>
      </c>
      <c r="V93" s="104">
        <v>0</v>
      </c>
      <c r="W93" s="104">
        <v>1653.0923797219355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469.91260402897001</v>
      </c>
      <c r="D94" s="98">
        <v>681.17206155815734</v>
      </c>
      <c r="E94" s="98">
        <v>0</v>
      </c>
      <c r="F94" s="98">
        <v>0</v>
      </c>
      <c r="G94" s="98">
        <v>788.38769466354279</v>
      </c>
      <c r="H94" s="98">
        <v>0</v>
      </c>
      <c r="I94" s="98">
        <v>608.38677462534827</v>
      </c>
      <c r="J94" s="98">
        <v>686.24892682361099</v>
      </c>
      <c r="K94" s="98">
        <v>613.30364381786683</v>
      </c>
      <c r="L94" s="98">
        <v>574.53196605601249</v>
      </c>
      <c r="M94" s="98">
        <v>726.49691287732344</v>
      </c>
      <c r="N94" s="98">
        <v>638.30040852251818</v>
      </c>
      <c r="O94" s="98">
        <v>0</v>
      </c>
      <c r="P94" s="98">
        <v>0</v>
      </c>
      <c r="Q94" s="98">
        <v>671.70738715019627</v>
      </c>
      <c r="R94" s="98">
        <v>578.67391172845441</v>
      </c>
      <c r="S94" s="98">
        <v>631.90105227534082</v>
      </c>
      <c r="T94" s="98">
        <v>606.14517915497129</v>
      </c>
      <c r="U94" s="98">
        <v>604.26163994379237</v>
      </c>
      <c r="V94" s="98">
        <v>0</v>
      </c>
      <c r="W94" s="98">
        <v>592.21514342301634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944.80360221676403</v>
      </c>
      <c r="D95" s="98">
        <v>1138.0811008151588</v>
      </c>
      <c r="E95" s="98">
        <v>0</v>
      </c>
      <c r="F95" s="98">
        <v>0</v>
      </c>
      <c r="G95" s="98">
        <v>1056.8706036467454</v>
      </c>
      <c r="H95" s="98">
        <v>0</v>
      </c>
      <c r="I95" s="98">
        <v>1067.9577350304237</v>
      </c>
      <c r="J95" s="98">
        <v>1173.8164456215991</v>
      </c>
      <c r="K95" s="98">
        <v>1103.4664840969415</v>
      </c>
      <c r="L95" s="98">
        <v>1087.7248474570088</v>
      </c>
      <c r="M95" s="98">
        <v>1309.4160886764137</v>
      </c>
      <c r="N95" s="98">
        <v>1178.4034754950594</v>
      </c>
      <c r="O95" s="98">
        <v>0</v>
      </c>
      <c r="P95" s="98">
        <v>0</v>
      </c>
      <c r="Q95" s="98">
        <v>1189.361781039993</v>
      </c>
      <c r="R95" s="98">
        <v>1060.7708438359093</v>
      </c>
      <c r="S95" s="98">
        <v>1152.9057116617043</v>
      </c>
      <c r="T95" s="98">
        <v>1085.1390595932212</v>
      </c>
      <c r="U95" s="98">
        <v>1173.9228324910471</v>
      </c>
      <c r="V95" s="98">
        <v>0</v>
      </c>
      <c r="W95" s="98">
        <v>1060.8772362989191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1478.0280490679713</v>
      </c>
      <c r="D96" s="101">
        <v>1571.5117688739379</v>
      </c>
      <c r="E96" s="101">
        <v>1758.9108423026967</v>
      </c>
      <c r="F96" s="101">
        <v>1826.0127052486966</v>
      </c>
      <c r="G96" s="101">
        <v>1687.6941538471322</v>
      </c>
      <c r="H96" s="101">
        <v>1803.8099135323823</v>
      </c>
      <c r="I96" s="101">
        <v>1686.7811182212588</v>
      </c>
      <c r="J96" s="101">
        <v>1808.0766134280427</v>
      </c>
      <c r="K96" s="101">
        <v>1797.198732482615</v>
      </c>
      <c r="L96" s="101">
        <v>1725.3342053030672</v>
      </c>
      <c r="M96" s="101">
        <v>1752.9138731213727</v>
      </c>
      <c r="N96" s="101">
        <v>1692.4786045668966</v>
      </c>
      <c r="O96" s="101">
        <v>1676.0314867952909</v>
      </c>
      <c r="P96" s="101">
        <v>1669.9519565073347</v>
      </c>
      <c r="Q96" s="101">
        <v>1656.1861829952502</v>
      </c>
      <c r="R96" s="101">
        <v>1624.5840717186973</v>
      </c>
      <c r="S96" s="101">
        <v>1624.3275007296991</v>
      </c>
      <c r="T96" s="101">
        <v>1602.3172693096708</v>
      </c>
      <c r="U96" s="101">
        <v>1541.9172132254</v>
      </c>
      <c r="V96" s="101">
        <v>1484.2505515932319</v>
      </c>
      <c r="W96" s="101">
        <v>1482.1477111376046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1478.1914549464921</v>
      </c>
      <c r="D97" s="104">
        <v>1571.730564002454</v>
      </c>
      <c r="E97" s="104">
        <v>1759.1420414975573</v>
      </c>
      <c r="F97" s="104">
        <v>1826.1620898077363</v>
      </c>
      <c r="G97" s="104">
        <v>1687.7958083289002</v>
      </c>
      <c r="H97" s="104">
        <v>1803.6426504556175</v>
      </c>
      <c r="I97" s="104">
        <v>1686.6537679202204</v>
      </c>
      <c r="J97" s="104">
        <v>1807.9727134310672</v>
      </c>
      <c r="K97" s="104">
        <v>1798.4234275057747</v>
      </c>
      <c r="L97" s="104">
        <v>1726.4611170576343</v>
      </c>
      <c r="M97" s="104">
        <v>1754.0485592966629</v>
      </c>
      <c r="N97" s="104">
        <v>1693.5746467801166</v>
      </c>
      <c r="O97" s="104">
        <v>1676.3705897395625</v>
      </c>
      <c r="P97" s="104">
        <v>1669.6452083965087</v>
      </c>
      <c r="Q97" s="104">
        <v>1654.7354025871805</v>
      </c>
      <c r="R97" s="104">
        <v>1623.0146129751431</v>
      </c>
      <c r="S97" s="104">
        <v>1623.5309901429862</v>
      </c>
      <c r="T97" s="104">
        <v>1601.7427840211403</v>
      </c>
      <c r="U97" s="104">
        <v>1541.1488514130567</v>
      </c>
      <c r="V97" s="104">
        <v>1483.7924550498176</v>
      </c>
      <c r="W97" s="104">
        <v>1481.7204576164279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490.92119802018163</v>
      </c>
      <c r="D98" s="98">
        <v>586.30162579461489</v>
      </c>
      <c r="E98" s="98">
        <v>813.85152277493353</v>
      </c>
      <c r="F98" s="98">
        <v>889.25385589769587</v>
      </c>
      <c r="G98" s="98">
        <v>720.43326709216956</v>
      </c>
      <c r="H98" s="98">
        <v>790.71648006516318</v>
      </c>
      <c r="I98" s="98">
        <v>612.08799095440202</v>
      </c>
      <c r="J98" s="98">
        <v>667.79433014553081</v>
      </c>
      <c r="K98" s="98">
        <v>645.06363924382219</v>
      </c>
      <c r="L98" s="98">
        <v>598.9011042901825</v>
      </c>
      <c r="M98" s="98">
        <v>624.51888198764766</v>
      </c>
      <c r="N98" s="98">
        <v>593.60905800355886</v>
      </c>
      <c r="O98" s="98">
        <v>586.03689357728445</v>
      </c>
      <c r="P98" s="98">
        <v>611.54268565761618</v>
      </c>
      <c r="Q98" s="98">
        <v>597.70808696918243</v>
      </c>
      <c r="R98" s="98">
        <v>575.43829270209358</v>
      </c>
      <c r="S98" s="98">
        <v>578.46669652521859</v>
      </c>
      <c r="T98" s="98">
        <v>577.62892275927027</v>
      </c>
      <c r="U98" s="98">
        <v>524.2714824304353</v>
      </c>
      <c r="V98" s="98">
        <v>506.75108415918578</v>
      </c>
      <c r="W98" s="98">
        <v>530.58631619923835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987.27025692631037</v>
      </c>
      <c r="D99" s="98">
        <v>985.42893820783934</v>
      </c>
      <c r="E99" s="98">
        <v>945.29051872262414</v>
      </c>
      <c r="F99" s="98">
        <v>936.90823391004039</v>
      </c>
      <c r="G99" s="98">
        <v>967.36254123673064</v>
      </c>
      <c r="H99" s="98">
        <v>1012.9261703904538</v>
      </c>
      <c r="I99" s="98">
        <v>1074.5657769658183</v>
      </c>
      <c r="J99" s="98">
        <v>1140.1783832855365</v>
      </c>
      <c r="K99" s="98">
        <v>1153.3597882619526</v>
      </c>
      <c r="L99" s="98">
        <v>1127.5600127674513</v>
      </c>
      <c r="M99" s="98">
        <v>1129.5296773090156</v>
      </c>
      <c r="N99" s="98">
        <v>1099.9655887765575</v>
      </c>
      <c r="O99" s="98">
        <v>1090.3336961622781</v>
      </c>
      <c r="P99" s="98">
        <v>1058.1025227388925</v>
      </c>
      <c r="Q99" s="98">
        <v>1057.0273156179981</v>
      </c>
      <c r="R99" s="98">
        <v>1047.5763202730493</v>
      </c>
      <c r="S99" s="98">
        <v>1045.0642936177676</v>
      </c>
      <c r="T99" s="98">
        <v>1024.1138612618704</v>
      </c>
      <c r="U99" s="98">
        <v>1016.8773689826214</v>
      </c>
      <c r="V99" s="98">
        <v>977.0413708906317</v>
      </c>
      <c r="W99" s="98">
        <v>951.13414141718965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603.74364273805838</v>
      </c>
      <c r="D100" s="122">
        <v>584.2704015327862</v>
      </c>
      <c r="E100" s="122">
        <v>715.31722292543895</v>
      </c>
      <c r="F100" s="122">
        <v>652.47572725914142</v>
      </c>
      <c r="G100" s="122">
        <v>656.50893743519975</v>
      </c>
      <c r="H100" s="122">
        <v>604.44380907136951</v>
      </c>
      <c r="I100" s="122">
        <v>594.44571599174731</v>
      </c>
      <c r="J100" s="122">
        <v>602.70440280301295</v>
      </c>
      <c r="K100" s="122">
        <v>487.83564297500874</v>
      </c>
      <c r="L100" s="122">
        <v>439.16033363606368</v>
      </c>
      <c r="M100" s="122">
        <v>444.46421700550985</v>
      </c>
      <c r="N100" s="122">
        <v>435.37300794993558</v>
      </c>
      <c r="O100" s="122">
        <v>437.10702469586784</v>
      </c>
      <c r="P100" s="122">
        <v>443.57520479863422</v>
      </c>
      <c r="Q100" s="122">
        <v>449.65837760991292</v>
      </c>
      <c r="R100" s="122">
        <v>449.51088169388305</v>
      </c>
      <c r="S100" s="122">
        <v>452.7840948252433</v>
      </c>
      <c r="T100" s="122">
        <v>450.55216286987843</v>
      </c>
      <c r="U100" s="122">
        <v>449.11197050481422</v>
      </c>
      <c r="V100" s="122">
        <v>580.53751899070244</v>
      </c>
      <c r="W100" s="122">
        <v>550.00450491634081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760.06605672274623</v>
      </c>
      <c r="D101" s="98">
        <v>600.11168091481625</v>
      </c>
      <c r="E101" s="98">
        <v>676.08836646037332</v>
      </c>
      <c r="F101" s="98">
        <v>610.90510811410684</v>
      </c>
      <c r="G101" s="98">
        <v>671.44306034470401</v>
      </c>
      <c r="H101" s="98">
        <v>582.31091190569646</v>
      </c>
      <c r="I101" s="98">
        <v>633.16803062264194</v>
      </c>
      <c r="J101" s="98">
        <v>600.84979793400817</v>
      </c>
      <c r="K101" s="98">
        <v>482.44320938146018</v>
      </c>
      <c r="L101" s="98">
        <v>449.85784282024161</v>
      </c>
      <c r="M101" s="98">
        <v>443.1513582599859</v>
      </c>
      <c r="N101" s="98">
        <v>439.93124111492153</v>
      </c>
      <c r="O101" s="98">
        <v>441.11250929168818</v>
      </c>
      <c r="P101" s="98">
        <v>444.18300495998676</v>
      </c>
      <c r="Q101" s="98">
        <v>446.26559242164819</v>
      </c>
      <c r="R101" s="98">
        <v>449.20848404951204</v>
      </c>
      <c r="S101" s="98">
        <v>451.22642702696561</v>
      </c>
      <c r="T101" s="98">
        <v>446.6322564352115</v>
      </c>
      <c r="U101" s="98">
        <v>438.61037384931103</v>
      </c>
      <c r="V101" s="98">
        <v>592.810836681046</v>
      </c>
      <c r="W101" s="98">
        <v>543.09005287123045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609.48454732436505</v>
      </c>
      <c r="D102" s="98">
        <v>777.61807968948949</v>
      </c>
      <c r="E102" s="98">
        <v>609.42603271768257</v>
      </c>
      <c r="F102" s="98">
        <v>594.69210336677691</v>
      </c>
      <c r="G102" s="98">
        <v>699.62285935982538</v>
      </c>
      <c r="H102" s="98">
        <v>607.32662655863805</v>
      </c>
      <c r="I102" s="98">
        <v>579.42400947007059</v>
      </c>
      <c r="J102" s="98">
        <v>526.37507143566506</v>
      </c>
      <c r="K102" s="98">
        <v>516.09536946856713</v>
      </c>
      <c r="L102" s="98">
        <v>462.19043347819877</v>
      </c>
      <c r="M102" s="98">
        <v>443.70984200334453</v>
      </c>
      <c r="N102" s="98">
        <v>440.10162070546698</v>
      </c>
      <c r="O102" s="98">
        <v>440.91159365339928</v>
      </c>
      <c r="P102" s="98">
        <v>444.84453241799429</v>
      </c>
      <c r="Q102" s="98">
        <v>446.79079151172346</v>
      </c>
      <c r="R102" s="98">
        <v>449.40177248268134</v>
      </c>
      <c r="S102" s="98">
        <v>451.41738558532052</v>
      </c>
      <c r="T102" s="98">
        <v>447.34366329949518</v>
      </c>
      <c r="U102" s="98">
        <v>440.64238324946359</v>
      </c>
      <c r="V102" s="98">
        <v>593.19678143124429</v>
      </c>
      <c r="W102" s="98">
        <v>540.17586460009602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591.12301006855034</v>
      </c>
      <c r="D103" s="33">
        <v>480.46114838258222</v>
      </c>
      <c r="E103" s="33">
        <v>769.6565558577081</v>
      </c>
      <c r="F103" s="33">
        <v>683.46441917445873</v>
      </c>
      <c r="G103" s="33">
        <v>624.15751120020877</v>
      </c>
      <c r="H103" s="33">
        <v>606.91016476809125</v>
      </c>
      <c r="I103" s="33">
        <v>595.5704484800292</v>
      </c>
      <c r="J103" s="33">
        <v>657.71643795240766</v>
      </c>
      <c r="K103" s="33">
        <v>455.00235842088432</v>
      </c>
      <c r="L103" s="33">
        <v>420.93353646501328</v>
      </c>
      <c r="M103" s="33">
        <v>445.17608947534592</v>
      </c>
      <c r="N103" s="33">
        <v>432.74808154799609</v>
      </c>
      <c r="O103" s="33">
        <v>434.83914675659616</v>
      </c>
      <c r="P103" s="33">
        <v>442.9595665449562</v>
      </c>
      <c r="Q103" s="33">
        <v>451.2156750786632</v>
      </c>
      <c r="R103" s="33">
        <v>449.61007075310209</v>
      </c>
      <c r="S103" s="33">
        <v>453.84539790763984</v>
      </c>
      <c r="T103" s="33">
        <v>452.55467553209706</v>
      </c>
      <c r="U103" s="33">
        <v>453.45463071978133</v>
      </c>
      <c r="V103" s="33">
        <v>573.2898779909591</v>
      </c>
      <c r="W103" s="33">
        <v>554.99585976825426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11866.077113277988</v>
      </c>
      <c r="D124" s="117">
        <f t="shared" si="42"/>
        <v>11252.684109328193</v>
      </c>
      <c r="E124" s="117">
        <f t="shared" si="42"/>
        <v>12097.466544837616</v>
      </c>
      <c r="F124" s="117">
        <f t="shared" si="42"/>
        <v>12430.84598185454</v>
      </c>
      <c r="G124" s="117">
        <f t="shared" si="42"/>
        <v>12660.401771224251</v>
      </c>
      <c r="H124" s="117">
        <f t="shared" si="42"/>
        <v>11173.90169003807</v>
      </c>
      <c r="I124" s="117">
        <f t="shared" si="42"/>
        <v>10789.564484881066</v>
      </c>
      <c r="J124" s="117">
        <f t="shared" si="42"/>
        <v>11316.848751209674</v>
      </c>
      <c r="K124" s="117">
        <f t="shared" si="42"/>
        <v>10335.390421008386</v>
      </c>
      <c r="L124" s="117">
        <f t="shared" si="42"/>
        <v>10689.330438829558</v>
      </c>
      <c r="M124" s="117">
        <f t="shared" si="42"/>
        <v>10099.124532559925</v>
      </c>
      <c r="N124" s="117">
        <f t="shared" si="42"/>
        <v>9187.5498768731268</v>
      </c>
      <c r="O124" s="117">
        <f t="shared" si="42"/>
        <v>8903.2820254160852</v>
      </c>
      <c r="P124" s="117">
        <f t="shared" si="42"/>
        <v>6959.7708401141881</v>
      </c>
      <c r="Q124" s="117">
        <f t="shared" si="42"/>
        <v>7839.0755727417472</v>
      </c>
      <c r="R124" s="117">
        <f t="shared" ref="R124:V124" si="43">R125+R128+R130+R139</f>
        <v>8244.7864861700054</v>
      </c>
      <c r="S124" s="117">
        <f t="shared" si="43"/>
        <v>8030.8605765856018</v>
      </c>
      <c r="T124" s="117">
        <f t="shared" si="43"/>
        <v>7378.6709138755141</v>
      </c>
      <c r="U124" s="117">
        <f t="shared" si="43"/>
        <v>6989.5097943178525</v>
      </c>
      <c r="V124" s="117">
        <f t="shared" si="43"/>
        <v>7086.984232835197</v>
      </c>
      <c r="W124" s="117">
        <f t="shared" ref="W124" si="44">W125+W128+W130+W139</f>
        <v>7143.2234704646116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9692.4558419096575</v>
      </c>
      <c r="D125" s="122">
        <f t="shared" si="45"/>
        <v>8981.745862268137</v>
      </c>
      <c r="E125" s="122">
        <f t="shared" si="45"/>
        <v>9466.0797090657743</v>
      </c>
      <c r="F125" s="122">
        <f t="shared" si="45"/>
        <v>9826.5718583821144</v>
      </c>
      <c r="G125" s="122">
        <f t="shared" si="45"/>
        <v>10163.25464073146</v>
      </c>
      <c r="H125" s="122">
        <f t="shared" si="45"/>
        <v>8620.533375894327</v>
      </c>
      <c r="I125" s="122">
        <f t="shared" si="45"/>
        <v>8274.568003130993</v>
      </c>
      <c r="J125" s="122">
        <f t="shared" si="45"/>
        <v>8673.4082179028355</v>
      </c>
      <c r="K125" s="122">
        <f t="shared" si="45"/>
        <v>7908.3291974331751</v>
      </c>
      <c r="L125" s="122">
        <f t="shared" si="45"/>
        <v>8268.3120946648232</v>
      </c>
      <c r="M125" s="122">
        <f t="shared" si="45"/>
        <v>7621.9092674905678</v>
      </c>
      <c r="N125" s="122">
        <f t="shared" si="45"/>
        <v>6791.7367080219055</v>
      </c>
      <c r="O125" s="122">
        <f t="shared" si="45"/>
        <v>6508.4351724614753</v>
      </c>
      <c r="P125" s="122">
        <f t="shared" si="45"/>
        <v>4741.2437322437945</v>
      </c>
      <c r="Q125" s="122">
        <f t="shared" si="45"/>
        <v>5586.8522696665768</v>
      </c>
      <c r="R125" s="122">
        <f t="shared" ref="R125:V125" si="46">SUM(R126:R127)</f>
        <v>6051.069252064568</v>
      </c>
      <c r="S125" s="122">
        <f t="shared" si="46"/>
        <v>5699.235578301078</v>
      </c>
      <c r="T125" s="122">
        <f t="shared" si="46"/>
        <v>5174.5391490474503</v>
      </c>
      <c r="U125" s="122">
        <f t="shared" si="46"/>
        <v>4767.9149361317295</v>
      </c>
      <c r="V125" s="122">
        <f t="shared" si="46"/>
        <v>4899.4208056098169</v>
      </c>
      <c r="W125" s="122">
        <f t="shared" ref="W125" si="47">SUM(W126:W127)</f>
        <v>4851.4196526883152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9645.8413437210202</v>
      </c>
      <c r="D126" s="98">
        <v>8939.0915271664708</v>
      </c>
      <c r="E126" s="98">
        <v>9421.4045812370296</v>
      </c>
      <c r="F126" s="98">
        <v>9780.6635927468105</v>
      </c>
      <c r="G126" s="98">
        <v>10117.556446890292</v>
      </c>
      <c r="H126" s="98">
        <v>8582.0494246977669</v>
      </c>
      <c r="I126" s="98">
        <v>8238.8588299544499</v>
      </c>
      <c r="J126" s="98">
        <v>8635.926678031492</v>
      </c>
      <c r="K126" s="98">
        <v>7874.4600208502325</v>
      </c>
      <c r="L126" s="98">
        <v>8233.3347028326862</v>
      </c>
      <c r="M126" s="98">
        <v>7590.0583674146983</v>
      </c>
      <c r="N126" s="98">
        <v>6763.7454575829152</v>
      </c>
      <c r="O126" s="98">
        <v>6481.8845616142044</v>
      </c>
      <c r="P126" s="98">
        <v>4722.1744487948718</v>
      </c>
      <c r="Q126" s="98">
        <v>5564.4495531141874</v>
      </c>
      <c r="R126" s="98">
        <v>6026.9532627172648</v>
      </c>
      <c r="S126" s="98">
        <v>5676.6885418207667</v>
      </c>
      <c r="T126" s="98">
        <v>5154.2689800101807</v>
      </c>
      <c r="U126" s="98">
        <v>4749.3906780896268</v>
      </c>
      <c r="V126" s="98">
        <v>4880.4651626337409</v>
      </c>
      <c r="W126" s="98">
        <v>4832.6138935982535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46.61449818863656</v>
      </c>
      <c r="D127" s="98">
        <v>42.654335101666007</v>
      </c>
      <c r="E127" s="98">
        <v>44.675127828744579</v>
      </c>
      <c r="F127" s="98">
        <v>45.908265635304645</v>
      </c>
      <c r="G127" s="98">
        <v>45.698193841168226</v>
      </c>
      <c r="H127" s="98">
        <v>38.483951196560973</v>
      </c>
      <c r="I127" s="98">
        <v>35.70917317654223</v>
      </c>
      <c r="J127" s="98">
        <v>37.481539871342854</v>
      </c>
      <c r="K127" s="98">
        <v>33.869176582942728</v>
      </c>
      <c r="L127" s="98">
        <v>34.977391832137009</v>
      </c>
      <c r="M127" s="98">
        <v>31.850900075869792</v>
      </c>
      <c r="N127" s="98">
        <v>27.991250438990811</v>
      </c>
      <c r="O127" s="98">
        <v>26.550610847270502</v>
      </c>
      <c r="P127" s="98">
        <v>19.069283448923002</v>
      </c>
      <c r="Q127" s="98">
        <v>22.402716552389599</v>
      </c>
      <c r="R127" s="98">
        <v>24.1159893473036</v>
      </c>
      <c r="S127" s="98">
        <v>22.547036480311302</v>
      </c>
      <c r="T127" s="98">
        <v>20.270169037269195</v>
      </c>
      <c r="U127" s="98">
        <v>18.524258042102375</v>
      </c>
      <c r="V127" s="98">
        <v>18.955642976076003</v>
      </c>
      <c r="W127" s="98">
        <v>18.805759090061539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83.274764942697558</v>
      </c>
      <c r="D128" s="122">
        <f t="shared" si="48"/>
        <v>98.632891615982501</v>
      </c>
      <c r="E128" s="122">
        <f t="shared" si="48"/>
        <v>184.052349168273</v>
      </c>
      <c r="F128" s="122">
        <f t="shared" si="48"/>
        <v>104.49548617366378</v>
      </c>
      <c r="G128" s="122">
        <f t="shared" si="48"/>
        <v>157.98446852946932</v>
      </c>
      <c r="H128" s="122">
        <f t="shared" si="48"/>
        <v>128.44864022081964</v>
      </c>
      <c r="I128" s="122">
        <f t="shared" si="48"/>
        <v>271.23136767171019</v>
      </c>
      <c r="J128" s="122">
        <f t="shared" si="48"/>
        <v>261.27557383164788</v>
      </c>
      <c r="K128" s="122">
        <f t="shared" si="48"/>
        <v>145.9721757917454</v>
      </c>
      <c r="L128" s="122">
        <f t="shared" si="48"/>
        <v>209.36232680327424</v>
      </c>
      <c r="M128" s="122">
        <f t="shared" si="48"/>
        <v>297.3961405150165</v>
      </c>
      <c r="N128" s="122">
        <f t="shared" si="48"/>
        <v>328.76547635415551</v>
      </c>
      <c r="O128" s="122">
        <f t="shared" si="48"/>
        <v>262.18859112549336</v>
      </c>
      <c r="P128" s="122">
        <f t="shared" si="48"/>
        <v>43.028610585799868</v>
      </c>
      <c r="Q128" s="122">
        <f t="shared" si="48"/>
        <v>158.78622655568884</v>
      </c>
      <c r="R128" s="122">
        <f t="shared" si="48"/>
        <v>131.7331021710196</v>
      </c>
      <c r="S128" s="122">
        <f t="shared" si="48"/>
        <v>288.42531560209147</v>
      </c>
      <c r="T128" s="122">
        <f t="shared" si="48"/>
        <v>185.90074823573309</v>
      </c>
      <c r="U128" s="122">
        <f t="shared" si="48"/>
        <v>187.95297559585484</v>
      </c>
      <c r="V128" s="122">
        <f t="shared" si="48"/>
        <v>131.43542087073209</v>
      </c>
      <c r="W128" s="122">
        <f t="shared" si="48"/>
        <v>258.92299226694922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83.274764942697558</v>
      </c>
      <c r="D129" s="98">
        <f>IF(RES_hhdet_in_tes!D129=0,0,RES_hhdet_in_tes!D129*1000*11630/RES_hhdet_in_new!D126)</f>
        <v>98.632891615982501</v>
      </c>
      <c r="E129" s="98">
        <f>IF(RES_hhdet_in_tes!E129=0,0,RES_hhdet_in_tes!E129*1000*11630/RES_hhdet_in_new!E126)</f>
        <v>184.052349168273</v>
      </c>
      <c r="F129" s="98">
        <f>IF(RES_hhdet_in_tes!F129=0,0,RES_hhdet_in_tes!F129*1000*11630/RES_hhdet_in_new!F126)</f>
        <v>104.49548617366378</v>
      </c>
      <c r="G129" s="98">
        <f>IF(RES_hhdet_in_tes!G129=0,0,RES_hhdet_in_tes!G129*1000*11630/RES_hhdet_in_new!G126)</f>
        <v>157.98446852946932</v>
      </c>
      <c r="H129" s="98">
        <f>IF(RES_hhdet_in_tes!H129=0,0,RES_hhdet_in_tes!H129*1000*11630/RES_hhdet_in_new!H126)</f>
        <v>128.44864022081964</v>
      </c>
      <c r="I129" s="98">
        <f>IF(RES_hhdet_in_tes!I129=0,0,RES_hhdet_in_tes!I129*1000*11630/RES_hhdet_in_new!I126)</f>
        <v>271.23136767171019</v>
      </c>
      <c r="J129" s="98">
        <f>IF(RES_hhdet_in_tes!J129=0,0,RES_hhdet_in_tes!J129*1000*11630/RES_hhdet_in_new!J126)</f>
        <v>261.27557383164788</v>
      </c>
      <c r="K129" s="98">
        <f>IF(RES_hhdet_in_tes!K129=0,0,RES_hhdet_in_tes!K129*1000*11630/RES_hhdet_in_new!K126)</f>
        <v>145.9721757917454</v>
      </c>
      <c r="L129" s="98">
        <f>IF(RES_hhdet_in_tes!L129=0,0,RES_hhdet_in_tes!L129*1000*11630/RES_hhdet_in_new!L126)</f>
        <v>209.36232680327424</v>
      </c>
      <c r="M129" s="98">
        <f>IF(RES_hhdet_in_tes!M129=0,0,RES_hhdet_in_tes!M129*1000*11630/RES_hhdet_in_new!M126)</f>
        <v>297.3961405150165</v>
      </c>
      <c r="N129" s="98">
        <f>IF(RES_hhdet_in_tes!N129=0,0,RES_hhdet_in_tes!N129*1000*11630/RES_hhdet_in_new!N126)</f>
        <v>328.76547635415551</v>
      </c>
      <c r="O129" s="98">
        <f>IF(RES_hhdet_in_tes!O129=0,0,RES_hhdet_in_tes!O129*1000*11630/RES_hhdet_in_new!O126)</f>
        <v>262.18859112549336</v>
      </c>
      <c r="P129" s="98">
        <f>IF(RES_hhdet_in_tes!P129=0,0,RES_hhdet_in_tes!P129*1000*11630/RES_hhdet_in_new!P126)</f>
        <v>43.028610585799868</v>
      </c>
      <c r="Q129" s="98">
        <f>IF(RES_hhdet_in_tes!Q129=0,0,RES_hhdet_in_tes!Q129*1000*11630/RES_hhdet_in_new!Q126)</f>
        <v>158.78622655568884</v>
      </c>
      <c r="R129" s="98">
        <f>IF(RES_hhdet_in_tes!R129=0,0,RES_hhdet_in_tes!R129*1000*11630/RES_hhdet_in_new!R126)</f>
        <v>131.7331021710196</v>
      </c>
      <c r="S129" s="98">
        <f>IF(RES_hhdet_in_tes!S129=0,0,RES_hhdet_in_tes!S129*1000*11630/RES_hhdet_in_new!S126)</f>
        <v>288.42531560209147</v>
      </c>
      <c r="T129" s="98">
        <f>IF(RES_hhdet_in_tes!T129=0,0,RES_hhdet_in_tes!T129*1000*11630/RES_hhdet_in_new!T126)</f>
        <v>185.90074823573309</v>
      </c>
      <c r="U129" s="98">
        <f>IF(RES_hhdet_in_tes!U129=0,0,RES_hhdet_in_tes!U129*1000*11630/RES_hhdet_in_new!U126)</f>
        <v>187.95297559585484</v>
      </c>
      <c r="V129" s="98">
        <f>IF(RES_hhdet_in_tes!V129=0,0,RES_hhdet_in_tes!V129*1000*11630/RES_hhdet_in_new!V126)</f>
        <v>131.43542087073209</v>
      </c>
      <c r="W129" s="98">
        <f>IF(RES_hhdet_in_tes!W129=0,0,RES_hhdet_in_tes!W129*1000*11630/RES_hhdet_in_new!W126)</f>
        <v>258.92299226694922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1492.1950931672659</v>
      </c>
      <c r="D130" s="122">
        <v>1589.1287194647746</v>
      </c>
      <c r="E130" s="122">
        <v>1727.8519093927132</v>
      </c>
      <c r="F130" s="122">
        <v>1843.7184798186288</v>
      </c>
      <c r="G130" s="122">
        <v>1684.3591642191602</v>
      </c>
      <c r="H130" s="122">
        <v>1817.8624889897628</v>
      </c>
      <c r="I130" s="122">
        <v>1654.7683816463359</v>
      </c>
      <c r="J130" s="122">
        <v>1778.9940414124192</v>
      </c>
      <c r="K130" s="122">
        <v>1792.476295431863</v>
      </c>
      <c r="L130" s="122">
        <v>1773.7685704711873</v>
      </c>
      <c r="M130" s="122">
        <v>1735.2037943002617</v>
      </c>
      <c r="N130" s="122">
        <v>1632.1192384215931</v>
      </c>
      <c r="O130" s="122">
        <v>1695.938501995942</v>
      </c>
      <c r="P130" s="122">
        <v>1731.9634203258156</v>
      </c>
      <c r="Q130" s="122">
        <v>1643.5454605710158</v>
      </c>
      <c r="R130" s="122">
        <v>1612.4440103801157</v>
      </c>
      <c r="S130" s="122">
        <v>1590.2515936765194</v>
      </c>
      <c r="T130" s="122">
        <v>1567.2780778239426</v>
      </c>
      <c r="U130" s="122">
        <v>1583.5455381723982</v>
      </c>
      <c r="V130" s="122">
        <v>1477.0964787945754</v>
      </c>
      <c r="W130" s="122">
        <v>1482.0269267296173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1508.4995034423478</v>
      </c>
      <c r="D131" s="98">
        <v>1618.4309575468046</v>
      </c>
      <c r="E131" s="98">
        <v>1676.6676136724066</v>
      </c>
      <c r="F131" s="98">
        <v>1863.5713258631451</v>
      </c>
      <c r="G131" s="98">
        <v>1678.7556582467546</v>
      </c>
      <c r="H131" s="98">
        <v>1844.4704264150807</v>
      </c>
      <c r="I131" s="98">
        <v>1630.4043998695354</v>
      </c>
      <c r="J131" s="98">
        <v>1766.308783382266</v>
      </c>
      <c r="K131" s="98">
        <v>1789.1525461693573</v>
      </c>
      <c r="L131" s="98">
        <v>1797.2162289705875</v>
      </c>
      <c r="M131" s="98">
        <v>1731.9583861964741</v>
      </c>
      <c r="N131" s="98">
        <v>1632.1146696868939</v>
      </c>
      <c r="O131" s="98">
        <v>1695.9343183078445</v>
      </c>
      <c r="P131" s="98">
        <v>1731.9605770114906</v>
      </c>
      <c r="Q131" s="98">
        <v>1629.3374115149315</v>
      </c>
      <c r="R131" s="98">
        <v>1595.8210764173486</v>
      </c>
      <c r="S131" s="98">
        <v>1576.4525295819033</v>
      </c>
      <c r="T131" s="98">
        <v>1567.2886840967924</v>
      </c>
      <c r="U131" s="98">
        <v>1583.5519777031034</v>
      </c>
      <c r="V131" s="98">
        <v>1477.1008661060343</v>
      </c>
      <c r="W131" s="98">
        <v>1482.0317952765377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1508.5167175969571</v>
      </c>
      <c r="D132" s="98">
        <v>1618.4674680841661</v>
      </c>
      <c r="E132" s="98">
        <v>0</v>
      </c>
      <c r="F132" s="98">
        <v>1863.6291351491352</v>
      </c>
      <c r="G132" s="98">
        <v>1678.7789379928433</v>
      </c>
      <c r="H132" s="98">
        <v>1844.4425926624738</v>
      </c>
      <c r="I132" s="98">
        <v>1630.2864287619584</v>
      </c>
      <c r="J132" s="98">
        <v>1766.0856559701679</v>
      </c>
      <c r="K132" s="98">
        <v>1790.3356245203886</v>
      </c>
      <c r="L132" s="98">
        <v>1798.8323938764988</v>
      </c>
      <c r="M132" s="98">
        <v>1733.2142279959505</v>
      </c>
      <c r="N132" s="98">
        <v>1633.0657971833409</v>
      </c>
      <c r="O132" s="98">
        <v>1696.7227533466341</v>
      </c>
      <c r="P132" s="98">
        <v>1732.52599037441</v>
      </c>
      <c r="Q132" s="98">
        <v>0</v>
      </c>
      <c r="R132" s="98">
        <v>0</v>
      </c>
      <c r="S132" s="98">
        <v>1573.6775040684231</v>
      </c>
      <c r="T132" s="98">
        <v>1564.948554623493</v>
      </c>
      <c r="U132" s="98">
        <v>1582.2516524670784</v>
      </c>
      <c r="V132" s="98">
        <v>1475.5594573467044</v>
      </c>
      <c r="W132" s="98">
        <v>1480.9401588670999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501.97229836396491</v>
      </c>
      <c r="D133" s="101">
        <v>605.05008906907335</v>
      </c>
      <c r="E133" s="101">
        <v>0</v>
      </c>
      <c r="F133" s="101">
        <v>907.62559615062958</v>
      </c>
      <c r="G133" s="101">
        <v>716.74845485593994</v>
      </c>
      <c r="H133" s="101">
        <v>808.90256393521383</v>
      </c>
      <c r="I133" s="101">
        <v>591.74560815154098</v>
      </c>
      <c r="J133" s="101">
        <v>651.49811943628333</v>
      </c>
      <c r="K133" s="101">
        <v>641.95029762194554</v>
      </c>
      <c r="L133" s="101">
        <v>625.27529347116626</v>
      </c>
      <c r="M133" s="101">
        <v>616.76812605950579</v>
      </c>
      <c r="N133" s="101">
        <v>572.0774882779325</v>
      </c>
      <c r="O133" s="101">
        <v>593.93256692067609</v>
      </c>
      <c r="P133" s="101">
        <v>635.08922883195623</v>
      </c>
      <c r="Q133" s="101">
        <v>0</v>
      </c>
      <c r="R133" s="101">
        <v>0</v>
      </c>
      <c r="S133" s="101">
        <v>560.57512550516742</v>
      </c>
      <c r="T133" s="101">
        <v>563.97270772135869</v>
      </c>
      <c r="U133" s="101">
        <v>538.33574864322588</v>
      </c>
      <c r="V133" s="101">
        <v>503.72757446512225</v>
      </c>
      <c r="W133" s="101">
        <v>530.45025024604615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1006.5444192329921</v>
      </c>
      <c r="D134" s="104">
        <v>1013.4173790150926</v>
      </c>
      <c r="E134" s="104">
        <v>0</v>
      </c>
      <c r="F134" s="104">
        <v>956.00353899850586</v>
      </c>
      <c r="G134" s="104">
        <v>962.03048313690317</v>
      </c>
      <c r="H134" s="104">
        <v>1035.5400287272598</v>
      </c>
      <c r="I134" s="104">
        <v>1038.5408206104175</v>
      </c>
      <c r="J134" s="104">
        <v>1114.5875365338845</v>
      </c>
      <c r="K134" s="104">
        <v>1148.3853268984426</v>
      </c>
      <c r="L134" s="104">
        <v>1173.5571004053324</v>
      </c>
      <c r="M134" s="104">
        <v>1116.4461019364444</v>
      </c>
      <c r="N134" s="104">
        <v>1060.9883089054081</v>
      </c>
      <c r="O134" s="104">
        <v>1102.7901864259575</v>
      </c>
      <c r="P134" s="104">
        <v>1097.4367615424537</v>
      </c>
      <c r="Q134" s="104">
        <v>0</v>
      </c>
      <c r="R134" s="104">
        <v>0</v>
      </c>
      <c r="S134" s="104">
        <v>1013.1023785632557</v>
      </c>
      <c r="T134" s="104">
        <v>1000.9758469021341</v>
      </c>
      <c r="U134" s="104">
        <v>1043.9159038238522</v>
      </c>
      <c r="V134" s="104">
        <v>971.83188288158192</v>
      </c>
      <c r="W134" s="104">
        <v>950.48990862105393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1478.0280490679716</v>
      </c>
      <c r="D135" s="101">
        <v>1571.5117688739383</v>
      </c>
      <c r="E135" s="101">
        <v>1758.9108423026969</v>
      </c>
      <c r="F135" s="101">
        <v>1826.0127052486964</v>
      </c>
      <c r="G135" s="101">
        <v>1687.6941538471324</v>
      </c>
      <c r="H135" s="101">
        <v>1803.8099135323826</v>
      </c>
      <c r="I135" s="101">
        <v>1686.781118221259</v>
      </c>
      <c r="J135" s="101">
        <v>1808.0766134280434</v>
      </c>
      <c r="K135" s="101">
        <v>1797.198732482615</v>
      </c>
      <c r="L135" s="101">
        <v>1725.3342053030672</v>
      </c>
      <c r="M135" s="101">
        <v>1752.9138731213725</v>
      </c>
      <c r="N135" s="101">
        <v>0</v>
      </c>
      <c r="O135" s="101">
        <v>0</v>
      </c>
      <c r="P135" s="101">
        <v>0</v>
      </c>
      <c r="Q135" s="101">
        <v>1656.1861829952502</v>
      </c>
      <c r="R135" s="101">
        <v>1624.5840717186973</v>
      </c>
      <c r="S135" s="101">
        <v>1624.3275007296988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1478.1914549464916</v>
      </c>
      <c r="D136" s="104">
        <v>1571.7305640024538</v>
      </c>
      <c r="E136" s="104">
        <v>1759.1420414975571</v>
      </c>
      <c r="F136" s="104">
        <v>1826.1620898077365</v>
      </c>
      <c r="G136" s="104">
        <v>1687.7958083288997</v>
      </c>
      <c r="H136" s="104">
        <v>1803.6426504556173</v>
      </c>
      <c r="I136" s="104">
        <v>1686.6537679202206</v>
      </c>
      <c r="J136" s="104">
        <v>1807.9727134310672</v>
      </c>
      <c r="K136" s="104">
        <v>1798.4234275057745</v>
      </c>
      <c r="L136" s="104">
        <v>1726.4611170576345</v>
      </c>
      <c r="M136" s="104">
        <v>1754.0485592966631</v>
      </c>
      <c r="N136" s="104">
        <v>0</v>
      </c>
      <c r="O136" s="104">
        <v>0</v>
      </c>
      <c r="P136" s="104">
        <v>0</v>
      </c>
      <c r="Q136" s="104">
        <v>1654.7354025871803</v>
      </c>
      <c r="R136" s="104">
        <v>1623.0146129751424</v>
      </c>
      <c r="S136" s="104">
        <v>1623.5309901429864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490.92119802018152</v>
      </c>
      <c r="D137" s="98">
        <v>586.30162579461478</v>
      </c>
      <c r="E137" s="98">
        <v>813.8515227749333</v>
      </c>
      <c r="F137" s="98">
        <v>889.25385589769587</v>
      </c>
      <c r="G137" s="98">
        <v>720.43326709216956</v>
      </c>
      <c r="H137" s="98">
        <v>790.7164800651633</v>
      </c>
      <c r="I137" s="98">
        <v>612.08799095440224</v>
      </c>
      <c r="J137" s="98">
        <v>667.79433014553069</v>
      </c>
      <c r="K137" s="98">
        <v>645.06363924382219</v>
      </c>
      <c r="L137" s="98">
        <v>598.9011042901825</v>
      </c>
      <c r="M137" s="98">
        <v>624.51888198764766</v>
      </c>
      <c r="N137" s="98">
        <v>0</v>
      </c>
      <c r="O137" s="98">
        <v>0</v>
      </c>
      <c r="P137" s="98">
        <v>0</v>
      </c>
      <c r="Q137" s="98">
        <v>597.7080869691822</v>
      </c>
      <c r="R137" s="98">
        <v>575.43829270209346</v>
      </c>
      <c r="S137" s="98">
        <v>578.46669652521871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987.27025692631014</v>
      </c>
      <c r="D138" s="98">
        <v>985.428938207839</v>
      </c>
      <c r="E138" s="98">
        <v>945.29051872262414</v>
      </c>
      <c r="F138" s="98">
        <v>936.90823391004028</v>
      </c>
      <c r="G138" s="98">
        <v>967.36254123673018</v>
      </c>
      <c r="H138" s="98">
        <v>1012.926170390454</v>
      </c>
      <c r="I138" s="98">
        <v>1074.5657769658187</v>
      </c>
      <c r="J138" s="98">
        <v>1140.1783832855363</v>
      </c>
      <c r="K138" s="98">
        <v>1153.3597882619522</v>
      </c>
      <c r="L138" s="98">
        <v>1127.5600127674518</v>
      </c>
      <c r="M138" s="98">
        <v>1129.5296773090154</v>
      </c>
      <c r="N138" s="98">
        <v>0</v>
      </c>
      <c r="O138" s="98">
        <v>0</v>
      </c>
      <c r="P138" s="98">
        <v>0</v>
      </c>
      <c r="Q138" s="98">
        <v>1057.0273156179981</v>
      </c>
      <c r="R138" s="98">
        <v>1047.5763202730493</v>
      </c>
      <c r="S138" s="98">
        <v>1045.0642936177678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598.15141325836657</v>
      </c>
      <c r="D139" s="122">
        <v>583.17663597929925</v>
      </c>
      <c r="E139" s="122">
        <v>719.48257721085554</v>
      </c>
      <c r="F139" s="122">
        <v>656.0601574801334</v>
      </c>
      <c r="G139" s="122">
        <v>654.80349774415981</v>
      </c>
      <c r="H139" s="122">
        <v>607.05718493316067</v>
      </c>
      <c r="I139" s="122">
        <v>588.99673243202778</v>
      </c>
      <c r="J139" s="122">
        <v>603.17091806277051</v>
      </c>
      <c r="K139" s="122">
        <v>488.61275235160304</v>
      </c>
      <c r="L139" s="122">
        <v>437.8874468902734</v>
      </c>
      <c r="M139" s="122">
        <v>444.61533025407891</v>
      </c>
      <c r="N139" s="122">
        <v>434.92845407547321</v>
      </c>
      <c r="O139" s="122">
        <v>436.71975983317481</v>
      </c>
      <c r="P139" s="122">
        <v>443.5350769587788</v>
      </c>
      <c r="Q139" s="122">
        <v>449.89161594846604</v>
      </c>
      <c r="R139" s="122">
        <v>449.5401215543024</v>
      </c>
      <c r="S139" s="122">
        <v>452.94808900591318</v>
      </c>
      <c r="T139" s="122">
        <v>450.95293876838838</v>
      </c>
      <c r="U139" s="122">
        <v>450.09634441786926</v>
      </c>
      <c r="V139" s="122">
        <v>579.03152756007364</v>
      </c>
      <c r="W139" s="122">
        <v>550.85389877973046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609.48454732436505</v>
      </c>
      <c r="D140" s="98">
        <v>777.6180796894896</v>
      </c>
      <c r="E140" s="98">
        <v>609.42603271768246</v>
      </c>
      <c r="F140" s="98">
        <v>594.69210336677713</v>
      </c>
      <c r="G140" s="98">
        <v>699.62285935982527</v>
      </c>
      <c r="H140" s="98">
        <v>607.32662655863805</v>
      </c>
      <c r="I140" s="98">
        <v>579.42400947007047</v>
      </c>
      <c r="J140" s="98">
        <v>526.37507143566506</v>
      </c>
      <c r="K140" s="98">
        <v>516.09536946856724</v>
      </c>
      <c r="L140" s="98">
        <v>462.19043347819877</v>
      </c>
      <c r="M140" s="98">
        <v>443.70984200334448</v>
      </c>
      <c r="N140" s="98">
        <v>440.10162070546693</v>
      </c>
      <c r="O140" s="98">
        <v>440.91159365339922</v>
      </c>
      <c r="P140" s="98">
        <v>444.8445324179944</v>
      </c>
      <c r="Q140" s="98">
        <v>446.79079151172346</v>
      </c>
      <c r="R140" s="98">
        <v>449.40177248268128</v>
      </c>
      <c r="S140" s="98">
        <v>451.41738558532063</v>
      </c>
      <c r="T140" s="98">
        <v>447.34366329949523</v>
      </c>
      <c r="U140" s="98">
        <v>440.64238324946365</v>
      </c>
      <c r="V140" s="98">
        <v>593.1967814312444</v>
      </c>
      <c r="W140" s="98">
        <v>540.17586460009591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591.12301006855034</v>
      </c>
      <c r="D141" s="33">
        <v>480.46114838258222</v>
      </c>
      <c r="E141" s="33">
        <v>769.65655585770799</v>
      </c>
      <c r="F141" s="33">
        <v>683.46441917445884</v>
      </c>
      <c r="G141" s="33">
        <v>624.15751120020889</v>
      </c>
      <c r="H141" s="33">
        <v>606.91016476809114</v>
      </c>
      <c r="I141" s="33">
        <v>595.57044848002931</v>
      </c>
      <c r="J141" s="33">
        <v>657.71643795240766</v>
      </c>
      <c r="K141" s="33">
        <v>455.00235842088449</v>
      </c>
      <c r="L141" s="33">
        <v>420.93353646501333</v>
      </c>
      <c r="M141" s="33">
        <v>445.17608947534592</v>
      </c>
      <c r="N141" s="33">
        <v>432.74808154799604</v>
      </c>
      <c r="O141" s="33">
        <v>434.83914675659616</v>
      </c>
      <c r="P141" s="33">
        <v>442.95956654495615</v>
      </c>
      <c r="Q141" s="33">
        <v>451.2156750786632</v>
      </c>
      <c r="R141" s="33">
        <v>449.61007075310198</v>
      </c>
      <c r="S141" s="33">
        <v>453.84539790763989</v>
      </c>
      <c r="T141" s="33">
        <v>452.55467553209701</v>
      </c>
      <c r="U141" s="33">
        <v>453.45463071978133</v>
      </c>
      <c r="V141" s="33">
        <v>573.2898779909591</v>
      </c>
      <c r="W141" s="33">
        <v>554.99585976825426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11645.246566469317</v>
      </c>
      <c r="D143" s="117">
        <f t="shared" si="49"/>
        <v>10750.704815350777</v>
      </c>
      <c r="E143" s="117">
        <f t="shared" si="49"/>
        <v>11684.933587420957</v>
      </c>
      <c r="F143" s="117">
        <f t="shared" si="49"/>
        <v>11835.59346950002</v>
      </c>
      <c r="G143" s="117">
        <f t="shared" si="49"/>
        <v>12180.423469742036</v>
      </c>
      <c r="H143" s="117">
        <f t="shared" si="49"/>
        <v>11153.417063101393</v>
      </c>
      <c r="I143" s="117">
        <f t="shared" si="49"/>
        <v>10882.186788180044</v>
      </c>
      <c r="J143" s="117">
        <f t="shared" si="49"/>
        <v>11337.782762982351</v>
      </c>
      <c r="K143" s="117">
        <f t="shared" si="49"/>
        <v>10478.307163113075</v>
      </c>
      <c r="L143" s="117">
        <f t="shared" si="49"/>
        <v>10346.055813812025</v>
      </c>
      <c r="M143" s="117">
        <f t="shared" si="49"/>
        <v>10054.30130548331</v>
      </c>
      <c r="N143" s="117">
        <f t="shared" si="49"/>
        <v>10422.037629217262</v>
      </c>
      <c r="O143" s="117">
        <f t="shared" si="49"/>
        <v>9621.3698821657217</v>
      </c>
      <c r="P143" s="117">
        <f t="shared" si="49"/>
        <v>7553.4342725937413</v>
      </c>
      <c r="Q143" s="117">
        <f t="shared" si="49"/>
        <v>9128.653952398332</v>
      </c>
      <c r="R143" s="117">
        <f t="shared" ref="R143:V143" si="50">R144+R146+R148+R157</f>
        <v>8912.0780999048657</v>
      </c>
      <c r="S143" s="117">
        <f t="shared" si="50"/>
        <v>8988.3487054691377</v>
      </c>
      <c r="T143" s="117">
        <f t="shared" si="50"/>
        <v>8169.2263323754569</v>
      </c>
      <c r="U143" s="117">
        <f t="shared" si="50"/>
        <v>7697.0883012125096</v>
      </c>
      <c r="V143" s="117">
        <f t="shared" si="50"/>
        <v>7846.5140492713163</v>
      </c>
      <c r="W143" s="117">
        <f t="shared" ref="W143" si="51">W144+W146+W148+W157</f>
        <v>8227.631910881757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9468.4981081118585</v>
      </c>
      <c r="D144" s="122">
        <f t="shared" si="52"/>
        <v>8427.3495194279494</v>
      </c>
      <c r="E144" s="122">
        <f t="shared" si="52"/>
        <v>8884.1197534333878</v>
      </c>
      <c r="F144" s="122">
        <f t="shared" si="52"/>
        <v>9169.1787428530388</v>
      </c>
      <c r="G144" s="122">
        <f t="shared" si="52"/>
        <v>9580.8177624628479</v>
      </c>
      <c r="H144" s="122">
        <f t="shared" si="52"/>
        <v>8410.3148728478445</v>
      </c>
      <c r="I144" s="122">
        <f t="shared" si="52"/>
        <v>8203.8484288174168</v>
      </c>
      <c r="J144" s="122">
        <f t="shared" si="52"/>
        <v>8454.5415362968324</v>
      </c>
      <c r="K144" s="122">
        <f t="shared" si="52"/>
        <v>7687.0921140718383</v>
      </c>
      <c r="L144" s="122">
        <f t="shared" si="52"/>
        <v>7539.1124527862403</v>
      </c>
      <c r="M144" s="122">
        <f t="shared" si="52"/>
        <v>7108.0975363169373</v>
      </c>
      <c r="N144" s="122">
        <f t="shared" si="52"/>
        <v>7182.4022414451338</v>
      </c>
      <c r="O144" s="122">
        <f t="shared" si="52"/>
        <v>6554.4798916213731</v>
      </c>
      <c r="P144" s="122">
        <f t="shared" si="52"/>
        <v>5116.0989907723351</v>
      </c>
      <c r="Q144" s="122">
        <f t="shared" si="52"/>
        <v>5928.4628516196526</v>
      </c>
      <c r="R144" s="122">
        <f t="shared" si="52"/>
        <v>6182.829405761383</v>
      </c>
      <c r="S144" s="122">
        <f t="shared" si="52"/>
        <v>5830.012644518968</v>
      </c>
      <c r="T144" s="122">
        <f t="shared" si="52"/>
        <v>5314.7539750721198</v>
      </c>
      <c r="U144" s="122">
        <f t="shared" si="52"/>
        <v>4706.7187514938068</v>
      </c>
      <c r="V144" s="122">
        <f t="shared" si="52"/>
        <v>5074.893378787473</v>
      </c>
      <c r="W144" s="122">
        <f t="shared" si="52"/>
        <v>5047.368407702128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9468.4981081118585</v>
      </c>
      <c r="D145" s="98">
        <v>8427.3495194279494</v>
      </c>
      <c r="E145" s="98">
        <v>8884.1197534333878</v>
      </c>
      <c r="F145" s="98">
        <v>9169.1787428530388</v>
      </c>
      <c r="G145" s="98">
        <v>9580.8177624628479</v>
      </c>
      <c r="H145" s="98">
        <v>8410.3148728478445</v>
      </c>
      <c r="I145" s="98">
        <v>8203.8484288174168</v>
      </c>
      <c r="J145" s="98">
        <v>8454.5415362968324</v>
      </c>
      <c r="K145" s="98">
        <v>7687.0921140718383</v>
      </c>
      <c r="L145" s="98">
        <v>7539.1124527862403</v>
      </c>
      <c r="M145" s="98">
        <v>7108.0975363169373</v>
      </c>
      <c r="N145" s="98">
        <v>7182.4022414451338</v>
      </c>
      <c r="O145" s="98">
        <v>6554.4798916213731</v>
      </c>
      <c r="P145" s="98">
        <v>5116.0989907723351</v>
      </c>
      <c r="Q145" s="98">
        <v>5928.4628516196526</v>
      </c>
      <c r="R145" s="98">
        <v>6182.829405761383</v>
      </c>
      <c r="S145" s="98">
        <v>5830.012644518968</v>
      </c>
      <c r="T145" s="98">
        <v>5314.7539750721198</v>
      </c>
      <c r="U145" s="98">
        <v>4706.7187514938068</v>
      </c>
      <c r="V145" s="98">
        <v>5074.893378787473</v>
      </c>
      <c r="W145" s="98">
        <v>5047.368407702128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109.60545252457908</v>
      </c>
      <c r="D146" s="122">
        <f t="shared" si="53"/>
        <v>137.93714761526164</v>
      </c>
      <c r="E146" s="122">
        <f t="shared" si="53"/>
        <v>327.17037851206294</v>
      </c>
      <c r="F146" s="122">
        <f t="shared" si="53"/>
        <v>193.99247274307845</v>
      </c>
      <c r="G146" s="122">
        <f t="shared" si="53"/>
        <v>245.17376878799539</v>
      </c>
      <c r="H146" s="122">
        <f t="shared" si="53"/>
        <v>342.80670038770046</v>
      </c>
      <c r="I146" s="122">
        <f t="shared" si="53"/>
        <v>403.32571141403378</v>
      </c>
      <c r="J146" s="122">
        <f t="shared" si="53"/>
        <v>467.60612475456531</v>
      </c>
      <c r="K146" s="122">
        <f t="shared" si="53"/>
        <v>510.74004238865206</v>
      </c>
      <c r="L146" s="122">
        <f t="shared" si="53"/>
        <v>647.229635558871</v>
      </c>
      <c r="M146" s="122">
        <f t="shared" si="53"/>
        <v>733.29137480229224</v>
      </c>
      <c r="N146" s="122">
        <f t="shared" si="53"/>
        <v>1107.7278175890137</v>
      </c>
      <c r="O146" s="122">
        <f t="shared" si="53"/>
        <v>961.01643840746806</v>
      </c>
      <c r="P146" s="122">
        <f t="shared" si="53"/>
        <v>348.97672786109558</v>
      </c>
      <c r="Q146" s="122">
        <f t="shared" si="53"/>
        <v>1080.8532397289682</v>
      </c>
      <c r="R146" s="122">
        <f t="shared" si="53"/>
        <v>654.71383091833002</v>
      </c>
      <c r="S146" s="122">
        <f t="shared" si="53"/>
        <v>1072.5614702509788</v>
      </c>
      <c r="T146" s="122">
        <f t="shared" si="53"/>
        <v>797.63719184759532</v>
      </c>
      <c r="U146" s="122">
        <f t="shared" si="53"/>
        <v>991.76210423409827</v>
      </c>
      <c r="V146" s="122">
        <f t="shared" si="53"/>
        <v>716.13150936821478</v>
      </c>
      <c r="W146" s="122">
        <f t="shared" si="53"/>
        <v>1139.43911472788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109.60545252457908</v>
      </c>
      <c r="D147" s="98">
        <f>IF(RES_hhdet_in_tes!D147=0,0,RES_hhdet_in_tes!D147*1000*11630/RES_hhdet_in_new!D145)</f>
        <v>137.93714761526164</v>
      </c>
      <c r="E147" s="98">
        <f>IF(RES_hhdet_in_tes!E147=0,0,RES_hhdet_in_tes!E147*1000*11630/RES_hhdet_in_new!E145)</f>
        <v>327.17037851206294</v>
      </c>
      <c r="F147" s="98">
        <f>IF(RES_hhdet_in_tes!F147=0,0,RES_hhdet_in_tes!F147*1000*11630/RES_hhdet_in_new!F145)</f>
        <v>193.99247274307845</v>
      </c>
      <c r="G147" s="98">
        <f>IF(RES_hhdet_in_tes!G147=0,0,RES_hhdet_in_tes!G147*1000*11630/RES_hhdet_in_new!G145)</f>
        <v>245.17376878799539</v>
      </c>
      <c r="H147" s="98">
        <f>IF(RES_hhdet_in_tes!H147=0,0,RES_hhdet_in_tes!H147*1000*11630/RES_hhdet_in_new!H145)</f>
        <v>342.80670038770046</v>
      </c>
      <c r="I147" s="98">
        <f>IF(RES_hhdet_in_tes!I147=0,0,RES_hhdet_in_tes!I147*1000*11630/RES_hhdet_in_new!I145)</f>
        <v>403.32571141403378</v>
      </c>
      <c r="J147" s="98">
        <f>IF(RES_hhdet_in_tes!J147=0,0,RES_hhdet_in_tes!J147*1000*11630/RES_hhdet_in_new!J145)</f>
        <v>467.60612475456531</v>
      </c>
      <c r="K147" s="98">
        <f>IF(RES_hhdet_in_tes!K147=0,0,RES_hhdet_in_tes!K147*1000*11630/RES_hhdet_in_new!K145)</f>
        <v>510.74004238865206</v>
      </c>
      <c r="L147" s="98">
        <f>IF(RES_hhdet_in_tes!L147=0,0,RES_hhdet_in_tes!L147*1000*11630/RES_hhdet_in_new!L145)</f>
        <v>647.229635558871</v>
      </c>
      <c r="M147" s="98">
        <f>IF(RES_hhdet_in_tes!M147=0,0,RES_hhdet_in_tes!M147*1000*11630/RES_hhdet_in_new!M145)</f>
        <v>733.29137480229224</v>
      </c>
      <c r="N147" s="98">
        <f>IF(RES_hhdet_in_tes!N147=0,0,RES_hhdet_in_tes!N147*1000*11630/RES_hhdet_in_new!N145)</f>
        <v>1107.7278175890137</v>
      </c>
      <c r="O147" s="98">
        <f>IF(RES_hhdet_in_tes!O147=0,0,RES_hhdet_in_tes!O147*1000*11630/RES_hhdet_in_new!O145)</f>
        <v>961.01643840746806</v>
      </c>
      <c r="P147" s="98">
        <f>IF(RES_hhdet_in_tes!P147=0,0,RES_hhdet_in_tes!P147*1000*11630/RES_hhdet_in_new!P145)</f>
        <v>348.97672786109558</v>
      </c>
      <c r="Q147" s="98">
        <f>IF(RES_hhdet_in_tes!Q147=0,0,RES_hhdet_in_tes!Q147*1000*11630/RES_hhdet_in_new!Q145)</f>
        <v>1080.8532397289682</v>
      </c>
      <c r="R147" s="98">
        <f>IF(RES_hhdet_in_tes!R147=0,0,RES_hhdet_in_tes!R147*1000*11630/RES_hhdet_in_new!R145)</f>
        <v>654.71383091833002</v>
      </c>
      <c r="S147" s="98">
        <f>IF(RES_hhdet_in_tes!S147=0,0,RES_hhdet_in_tes!S147*1000*11630/RES_hhdet_in_new!S145)</f>
        <v>1072.5614702509788</v>
      </c>
      <c r="T147" s="98">
        <f>IF(RES_hhdet_in_tes!T147=0,0,RES_hhdet_in_tes!T147*1000*11630/RES_hhdet_in_new!T145)</f>
        <v>797.63719184759532</v>
      </c>
      <c r="U147" s="98">
        <f>IF(RES_hhdet_in_tes!U147=0,0,RES_hhdet_in_tes!U147*1000*11630/RES_hhdet_in_new!U145)</f>
        <v>991.76210423409827</v>
      </c>
      <c r="V147" s="98">
        <f>IF(RES_hhdet_in_tes!V147=0,0,RES_hhdet_in_tes!V147*1000*11630/RES_hhdet_in_new!V145)</f>
        <v>716.13150936821478</v>
      </c>
      <c r="W147" s="98">
        <f>IF(RES_hhdet_in_tes!W147=0,0,RES_hhdet_in_tes!W147*1000*11630/RES_hhdet_in_new!W145)</f>
        <v>1139.43911472788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1469.0251244287783</v>
      </c>
      <c r="D148" s="122">
        <v>1601.8617380429951</v>
      </c>
      <c r="E148" s="122">
        <v>1754.1175018867541</v>
      </c>
      <c r="F148" s="122">
        <v>1816.3332547556988</v>
      </c>
      <c r="G148" s="122">
        <v>1699.6309222807151</v>
      </c>
      <c r="H148" s="122">
        <v>1793.2383813742804</v>
      </c>
      <c r="I148" s="122">
        <v>1686.0102424556655</v>
      </c>
      <c r="J148" s="122">
        <v>1812.4258551906005</v>
      </c>
      <c r="K148" s="122">
        <v>1791.868017012639</v>
      </c>
      <c r="L148" s="122">
        <v>1721.8228357705593</v>
      </c>
      <c r="M148" s="122">
        <v>1768.2970209514378</v>
      </c>
      <c r="N148" s="122">
        <v>1696.9796175752897</v>
      </c>
      <c r="O148" s="122">
        <v>1669.1525171114472</v>
      </c>
      <c r="P148" s="122">
        <v>1644.8236175651052</v>
      </c>
      <c r="Q148" s="122">
        <v>1669.4466409162546</v>
      </c>
      <c r="R148" s="122">
        <v>1624.9947101560469</v>
      </c>
      <c r="S148" s="122">
        <v>1632.8266231928301</v>
      </c>
      <c r="T148" s="122">
        <v>1605.8813836392337</v>
      </c>
      <c r="U148" s="122">
        <v>1548.5086044779896</v>
      </c>
      <c r="V148" s="122">
        <v>1476.4521409287299</v>
      </c>
      <c r="W148" s="122">
        <v>1489.9670230114325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1414.7533896714788</v>
      </c>
      <c r="D149" s="98">
        <v>1818.9833123608555</v>
      </c>
      <c r="E149" s="98">
        <v>1703.6579370144848</v>
      </c>
      <c r="F149" s="98">
        <v>1678.7708541920049</v>
      </c>
      <c r="G149" s="98">
        <v>1844.9646991732996</v>
      </c>
      <c r="H149" s="98">
        <v>1615.2509493571426</v>
      </c>
      <c r="I149" s="98">
        <v>1676.6116713714123</v>
      </c>
      <c r="J149" s="98">
        <v>1860.7473521555949</v>
      </c>
      <c r="K149" s="98">
        <v>1714.9925274526288</v>
      </c>
      <c r="L149" s="98">
        <v>1659.6375776492876</v>
      </c>
      <c r="M149" s="98">
        <v>2033.4748372950512</v>
      </c>
      <c r="N149" s="98">
        <v>1814.8799819599944</v>
      </c>
      <c r="O149" s="98">
        <v>1487.2445979097531</v>
      </c>
      <c r="P149" s="98">
        <v>1185.9917186250027</v>
      </c>
      <c r="Q149" s="98">
        <v>1859.6772669997131</v>
      </c>
      <c r="R149" s="98">
        <v>1636.3382568386851</v>
      </c>
      <c r="S149" s="98">
        <v>1778.2676937264207</v>
      </c>
      <c r="T149" s="98">
        <v>1684.9792817217806</v>
      </c>
      <c r="U149" s="98">
        <v>1769.1773247727274</v>
      </c>
      <c r="V149" s="98">
        <v>1154.5826321018706</v>
      </c>
      <c r="W149" s="98">
        <v>1648.1591328097415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1716.7701279148082</v>
      </c>
      <c r="L150" s="98">
        <v>1662.2568135130211</v>
      </c>
      <c r="M150" s="98">
        <v>2035.9130015537376</v>
      </c>
      <c r="N150" s="98">
        <v>1816.7038840175778</v>
      </c>
      <c r="O150" s="98">
        <v>0</v>
      </c>
      <c r="P150" s="98">
        <v>0</v>
      </c>
      <c r="Q150" s="98">
        <v>1861.0691681901892</v>
      </c>
      <c r="R150" s="98">
        <v>1639.4447555643633</v>
      </c>
      <c r="S150" s="98">
        <v>1784.8067639370452</v>
      </c>
      <c r="T150" s="98">
        <v>1691.2842387481921</v>
      </c>
      <c r="U150" s="98">
        <v>1778.1844724348396</v>
      </c>
      <c r="V150" s="98">
        <v>0</v>
      </c>
      <c r="W150" s="98">
        <v>1653.0923797219355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613.30364381786694</v>
      </c>
      <c r="L151" s="101">
        <v>574.53196605601249</v>
      </c>
      <c r="M151" s="101">
        <v>726.49691287732344</v>
      </c>
      <c r="N151" s="101">
        <v>638.30040852251818</v>
      </c>
      <c r="O151" s="101">
        <v>0</v>
      </c>
      <c r="P151" s="101">
        <v>0</v>
      </c>
      <c r="Q151" s="101">
        <v>671.70738715019627</v>
      </c>
      <c r="R151" s="101">
        <v>578.67391172845441</v>
      </c>
      <c r="S151" s="101">
        <v>631.90105227534082</v>
      </c>
      <c r="T151" s="101">
        <v>606.14517915497129</v>
      </c>
      <c r="U151" s="101">
        <v>604.26163994379237</v>
      </c>
      <c r="V151" s="101">
        <v>0</v>
      </c>
      <c r="W151" s="101">
        <v>592.21514342301634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1103.4664840969415</v>
      </c>
      <c r="L152" s="104">
        <v>1087.7248474570088</v>
      </c>
      <c r="M152" s="104">
        <v>1309.4160886764137</v>
      </c>
      <c r="N152" s="104">
        <v>1178.4034754950594</v>
      </c>
      <c r="O152" s="104">
        <v>0</v>
      </c>
      <c r="P152" s="104">
        <v>0</v>
      </c>
      <c r="Q152" s="104">
        <v>1189.361781039993</v>
      </c>
      <c r="R152" s="104">
        <v>1060.7708438359089</v>
      </c>
      <c r="S152" s="104">
        <v>1152.9057116617043</v>
      </c>
      <c r="T152" s="104">
        <v>1085.1390595932212</v>
      </c>
      <c r="U152" s="104">
        <v>1173.9228324910471</v>
      </c>
      <c r="V152" s="104">
        <v>0</v>
      </c>
      <c r="W152" s="104">
        <v>1060.8772362989191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1478.0280490679713</v>
      </c>
      <c r="D153" s="101">
        <v>1571.5117688739381</v>
      </c>
      <c r="E153" s="101">
        <v>1758.9108423026964</v>
      </c>
      <c r="F153" s="101">
        <v>1826.0127052486966</v>
      </c>
      <c r="G153" s="101">
        <v>1687.6941538471317</v>
      </c>
      <c r="H153" s="101">
        <v>1803.8099135323826</v>
      </c>
      <c r="I153" s="101">
        <v>1686.7811182212592</v>
      </c>
      <c r="J153" s="101">
        <v>1808.0766134280425</v>
      </c>
      <c r="K153" s="101">
        <v>1797.1987324826152</v>
      </c>
      <c r="L153" s="101">
        <v>1725.3342053030674</v>
      </c>
      <c r="M153" s="101">
        <v>1752.9138731213727</v>
      </c>
      <c r="N153" s="101">
        <v>1692.4786045668966</v>
      </c>
      <c r="O153" s="101">
        <v>1676.0314867952907</v>
      </c>
      <c r="P153" s="101">
        <v>1669.9519565073351</v>
      </c>
      <c r="Q153" s="101">
        <v>1656.1861829952504</v>
      </c>
      <c r="R153" s="101">
        <v>1624.5840717186975</v>
      </c>
      <c r="S153" s="101">
        <v>1624.3275007296991</v>
      </c>
      <c r="T153" s="101">
        <v>1602.3172693096712</v>
      </c>
      <c r="U153" s="101">
        <v>1541.9172132253998</v>
      </c>
      <c r="V153" s="101">
        <v>1484.2505515932316</v>
      </c>
      <c r="W153" s="101">
        <v>1482.1477111376048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1478.1914549464921</v>
      </c>
      <c r="D154" s="104">
        <v>1571.7305640024542</v>
      </c>
      <c r="E154" s="104">
        <v>1759.1420414975578</v>
      </c>
      <c r="F154" s="104">
        <v>1826.1620898077356</v>
      </c>
      <c r="G154" s="104">
        <v>1687.7958083288997</v>
      </c>
      <c r="H154" s="104">
        <v>1803.6426504556171</v>
      </c>
      <c r="I154" s="104">
        <v>1686.6537679202204</v>
      </c>
      <c r="J154" s="104">
        <v>1807.9727134310672</v>
      </c>
      <c r="K154" s="104">
        <v>1798.423427505774</v>
      </c>
      <c r="L154" s="104">
        <v>1726.4611170576341</v>
      </c>
      <c r="M154" s="104">
        <v>1754.0485592966631</v>
      </c>
      <c r="N154" s="104">
        <v>1693.5746467801159</v>
      </c>
      <c r="O154" s="104">
        <v>1676.3705897395625</v>
      </c>
      <c r="P154" s="104">
        <v>1669.6452083965085</v>
      </c>
      <c r="Q154" s="104">
        <v>1654.7354025871807</v>
      </c>
      <c r="R154" s="104">
        <v>1623.0146129751429</v>
      </c>
      <c r="S154" s="104">
        <v>1623.5309901429862</v>
      </c>
      <c r="T154" s="104">
        <v>1601.7427840211406</v>
      </c>
      <c r="U154" s="104">
        <v>1541.1488514130567</v>
      </c>
      <c r="V154" s="104">
        <v>1483.7924550498174</v>
      </c>
      <c r="W154" s="104">
        <v>1481.7204576164279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490.92119802018163</v>
      </c>
      <c r="D155" s="98">
        <v>586.30162579461489</v>
      </c>
      <c r="E155" s="98">
        <v>813.85152277493307</v>
      </c>
      <c r="F155" s="98">
        <v>889.25385589769564</v>
      </c>
      <c r="G155" s="98">
        <v>720.43326709216944</v>
      </c>
      <c r="H155" s="98">
        <v>790.71648006516341</v>
      </c>
      <c r="I155" s="98">
        <v>612.08799095440202</v>
      </c>
      <c r="J155" s="98">
        <v>667.79433014553069</v>
      </c>
      <c r="K155" s="98">
        <v>645.06363924382197</v>
      </c>
      <c r="L155" s="98">
        <v>598.9011042901825</v>
      </c>
      <c r="M155" s="98">
        <v>624.51888198764766</v>
      </c>
      <c r="N155" s="98">
        <v>593.60905800355897</v>
      </c>
      <c r="O155" s="98">
        <v>586.03689357728433</v>
      </c>
      <c r="P155" s="98">
        <v>611.54268565761618</v>
      </c>
      <c r="Q155" s="98">
        <v>597.70808696918243</v>
      </c>
      <c r="R155" s="98">
        <v>575.43829270209346</v>
      </c>
      <c r="S155" s="98">
        <v>578.46669652521871</v>
      </c>
      <c r="T155" s="98">
        <v>577.62892275927027</v>
      </c>
      <c r="U155" s="98">
        <v>524.2714824304353</v>
      </c>
      <c r="V155" s="98">
        <v>506.75108415918561</v>
      </c>
      <c r="W155" s="98">
        <v>530.58631619923835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987.27025692631014</v>
      </c>
      <c r="D156" s="98">
        <v>985.42893820783922</v>
      </c>
      <c r="E156" s="98">
        <v>945.29051872262403</v>
      </c>
      <c r="F156" s="98">
        <v>936.90823391004017</v>
      </c>
      <c r="G156" s="98">
        <v>967.36254123673018</v>
      </c>
      <c r="H156" s="98">
        <v>1012.9261703904535</v>
      </c>
      <c r="I156" s="98">
        <v>1074.5657769658183</v>
      </c>
      <c r="J156" s="98">
        <v>1140.1783832855365</v>
      </c>
      <c r="K156" s="98">
        <v>1153.3597882619522</v>
      </c>
      <c r="L156" s="98">
        <v>1127.5600127674516</v>
      </c>
      <c r="M156" s="98">
        <v>1129.5296773090156</v>
      </c>
      <c r="N156" s="98">
        <v>1099.9655887765571</v>
      </c>
      <c r="O156" s="98">
        <v>1090.3336961622781</v>
      </c>
      <c r="P156" s="98">
        <v>1058.1025227388923</v>
      </c>
      <c r="Q156" s="98">
        <v>1057.0273156179985</v>
      </c>
      <c r="R156" s="98">
        <v>1047.5763202730493</v>
      </c>
      <c r="S156" s="98">
        <v>1045.0642936177676</v>
      </c>
      <c r="T156" s="98">
        <v>1024.1138612618704</v>
      </c>
      <c r="U156" s="98">
        <v>1016.8773689826212</v>
      </c>
      <c r="V156" s="98">
        <v>977.0413708906317</v>
      </c>
      <c r="W156" s="98">
        <v>951.13414141718943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598.11788140409885</v>
      </c>
      <c r="D157" s="122">
        <v>583.55641026457045</v>
      </c>
      <c r="E157" s="122">
        <v>719.52595358875271</v>
      </c>
      <c r="F157" s="122">
        <v>656.08899914820392</v>
      </c>
      <c r="G157" s="122">
        <v>654.8010162104772</v>
      </c>
      <c r="H157" s="122">
        <v>607.0571084915681</v>
      </c>
      <c r="I157" s="122">
        <v>589.00240549292744</v>
      </c>
      <c r="J157" s="122">
        <v>603.20924674035177</v>
      </c>
      <c r="K157" s="122">
        <v>488.60698963994537</v>
      </c>
      <c r="L157" s="122">
        <v>437.89088969635429</v>
      </c>
      <c r="M157" s="122">
        <v>444.61537341264284</v>
      </c>
      <c r="N157" s="122">
        <v>434.92795260782702</v>
      </c>
      <c r="O157" s="122">
        <v>436.7210350254328</v>
      </c>
      <c r="P157" s="122">
        <v>443.53493639520519</v>
      </c>
      <c r="Q157" s="122">
        <v>449.89122013345667</v>
      </c>
      <c r="R157" s="122">
        <v>449.54015306910492</v>
      </c>
      <c r="S157" s="122">
        <v>452.94796750636181</v>
      </c>
      <c r="T157" s="122">
        <v>450.95378181650852</v>
      </c>
      <c r="U157" s="122">
        <v>450.09884100661526</v>
      </c>
      <c r="V157" s="122">
        <v>579.03702018689773</v>
      </c>
      <c r="W157" s="122">
        <v>550.85736544031624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609.48454732436505</v>
      </c>
      <c r="D158" s="98">
        <v>777.61807968948949</v>
      </c>
      <c r="E158" s="98">
        <v>609.42603271768246</v>
      </c>
      <c r="F158" s="98">
        <v>594.69210336677702</v>
      </c>
      <c r="G158" s="98">
        <v>699.62285935982527</v>
      </c>
      <c r="H158" s="98">
        <v>607.32662655863794</v>
      </c>
      <c r="I158" s="98">
        <v>579.42400947007059</v>
      </c>
      <c r="J158" s="98">
        <v>526.37507143566495</v>
      </c>
      <c r="K158" s="98">
        <v>516.09536946856724</v>
      </c>
      <c r="L158" s="98">
        <v>462.19043347819877</v>
      </c>
      <c r="M158" s="98">
        <v>443.70984200334453</v>
      </c>
      <c r="N158" s="98">
        <v>440.10162070546681</v>
      </c>
      <c r="O158" s="98">
        <v>440.91159365339917</v>
      </c>
      <c r="P158" s="98">
        <v>444.84453241799429</v>
      </c>
      <c r="Q158" s="98">
        <v>446.7907915117234</v>
      </c>
      <c r="R158" s="98">
        <v>449.40177248268128</v>
      </c>
      <c r="S158" s="98">
        <v>451.41738558532063</v>
      </c>
      <c r="T158" s="98">
        <v>447.34366329949518</v>
      </c>
      <c r="U158" s="98">
        <v>440.64238324946365</v>
      </c>
      <c r="V158" s="98">
        <v>593.19678143124429</v>
      </c>
      <c r="W158" s="98">
        <v>540.17586460009591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591.12301006855057</v>
      </c>
      <c r="D159" s="33">
        <v>480.46114838258217</v>
      </c>
      <c r="E159" s="33">
        <v>769.65655585770799</v>
      </c>
      <c r="F159" s="33">
        <v>683.46441917445884</v>
      </c>
      <c r="G159" s="33">
        <v>624.15751120020877</v>
      </c>
      <c r="H159" s="33">
        <v>606.91016476809114</v>
      </c>
      <c r="I159" s="33">
        <v>595.57044848002931</v>
      </c>
      <c r="J159" s="33">
        <v>657.71643795240766</v>
      </c>
      <c r="K159" s="33">
        <v>455.00235842088438</v>
      </c>
      <c r="L159" s="33">
        <v>420.93353646501333</v>
      </c>
      <c r="M159" s="33">
        <v>445.17608947534592</v>
      </c>
      <c r="N159" s="33">
        <v>432.74808154799592</v>
      </c>
      <c r="O159" s="33">
        <v>434.83914675659622</v>
      </c>
      <c r="P159" s="33">
        <v>442.9595665449562</v>
      </c>
      <c r="Q159" s="33">
        <v>451.2156750786632</v>
      </c>
      <c r="R159" s="33">
        <v>449.61007075310209</v>
      </c>
      <c r="S159" s="33">
        <v>453.84539790763984</v>
      </c>
      <c r="T159" s="33">
        <v>452.55467553209695</v>
      </c>
      <c r="U159" s="33">
        <v>453.45463071978128</v>
      </c>
      <c r="V159" s="33">
        <v>573.2898779909591</v>
      </c>
      <c r="W159" s="33">
        <v>554.99585976825438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11306.943452772712</v>
      </c>
      <c r="D161" s="117">
        <f t="shared" si="54"/>
        <v>11180.699632264636</v>
      </c>
      <c r="E161" s="117">
        <f t="shared" si="54"/>
        <v>13329.814731391361</v>
      </c>
      <c r="F161" s="117">
        <f t="shared" si="54"/>
        <v>12500.900790724418</v>
      </c>
      <c r="G161" s="117">
        <f t="shared" si="54"/>
        <v>12062.106893144435</v>
      </c>
      <c r="H161" s="117">
        <f t="shared" si="54"/>
        <v>11493.91969307183</v>
      </c>
      <c r="I161" s="117">
        <f t="shared" si="54"/>
        <v>10302.00735186515</v>
      </c>
      <c r="J161" s="117">
        <f t="shared" si="54"/>
        <v>11632.547408670151</v>
      </c>
      <c r="K161" s="117">
        <f t="shared" si="54"/>
        <v>11157.625206471965</v>
      </c>
      <c r="L161" s="117">
        <f t="shared" si="54"/>
        <v>10990.741495474778</v>
      </c>
      <c r="M161" s="117">
        <f t="shared" si="54"/>
        <v>10291.621324588312</v>
      </c>
      <c r="N161" s="117">
        <f t="shared" si="54"/>
        <v>9649.8216154615038</v>
      </c>
      <c r="O161" s="117">
        <f t="shared" si="54"/>
        <v>9193.6912655854958</v>
      </c>
      <c r="P161" s="117">
        <f t="shared" si="54"/>
        <v>8569.5669012431772</v>
      </c>
      <c r="Q161" s="117">
        <f t="shared" si="54"/>
        <v>7340.660359531731</v>
      </c>
      <c r="R161" s="117">
        <f t="shared" ref="R161:V161" si="55">R162+R164+R166+R175</f>
        <v>6794.7192807026668</v>
      </c>
      <c r="S161" s="117">
        <f t="shared" si="55"/>
        <v>7309.9555763984526</v>
      </c>
      <c r="T161" s="117">
        <f t="shared" si="55"/>
        <v>7553.416429565038</v>
      </c>
      <c r="U161" s="117">
        <f t="shared" si="55"/>
        <v>7969.4120469297541</v>
      </c>
      <c r="V161" s="117">
        <f t="shared" si="55"/>
        <v>8146.5296142642746</v>
      </c>
      <c r="W161" s="117">
        <f t="shared" ref="W161" si="56">W162+W164+W166+W175</f>
        <v>7968.7011571064395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9128.0253483839042</v>
      </c>
      <c r="D162" s="122">
        <f t="shared" si="57"/>
        <v>8858.2853918093824</v>
      </c>
      <c r="E162" s="122">
        <f t="shared" si="57"/>
        <v>10532.239846959361</v>
      </c>
      <c r="F162" s="122">
        <f t="shared" si="57"/>
        <v>9838.6217826931861</v>
      </c>
      <c r="G162" s="122">
        <f t="shared" si="57"/>
        <v>9465.2286405724535</v>
      </c>
      <c r="H162" s="122">
        <f t="shared" si="57"/>
        <v>8755.2464966355965</v>
      </c>
      <c r="I162" s="122">
        <f t="shared" si="57"/>
        <v>7628.4045736747175</v>
      </c>
      <c r="J162" s="122">
        <f t="shared" si="57"/>
        <v>8753.0083798229025</v>
      </c>
      <c r="K162" s="122">
        <f t="shared" si="57"/>
        <v>8370.6832586077035</v>
      </c>
      <c r="L162" s="122">
        <f t="shared" si="57"/>
        <v>8186.3066790759503</v>
      </c>
      <c r="M162" s="122">
        <f t="shared" si="57"/>
        <v>7347.7552314519144</v>
      </c>
      <c r="N162" s="122">
        <f t="shared" si="57"/>
        <v>6410.7484273262789</v>
      </c>
      <c r="O162" s="122">
        <f t="shared" si="57"/>
        <v>6128.8271802331255</v>
      </c>
      <c r="P162" s="122">
        <f t="shared" si="57"/>
        <v>6268.281551319621</v>
      </c>
      <c r="Q162" s="122">
        <f t="shared" si="57"/>
        <v>4445.9364766351855</v>
      </c>
      <c r="R162" s="122">
        <f t="shared" si="57"/>
        <v>4082.9973829551059</v>
      </c>
      <c r="S162" s="122">
        <f t="shared" si="57"/>
        <v>4166.0154722661846</v>
      </c>
      <c r="T162" s="122">
        <f t="shared" si="57"/>
        <v>4715.3521774082619</v>
      </c>
      <c r="U162" s="122">
        <f t="shared" si="57"/>
        <v>5094.6795684918252</v>
      </c>
      <c r="V162" s="122">
        <f t="shared" si="57"/>
        <v>5463.5306776878642</v>
      </c>
      <c r="W162" s="122">
        <f t="shared" si="57"/>
        <v>4810.8715591660866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9128.0253483839042</v>
      </c>
      <c r="D163" s="33">
        <v>8858.2853918093824</v>
      </c>
      <c r="E163" s="33">
        <v>10532.239846959361</v>
      </c>
      <c r="F163" s="33">
        <v>9838.6217826931861</v>
      </c>
      <c r="G163" s="33">
        <v>9465.2286405724535</v>
      </c>
      <c r="H163" s="33">
        <v>8755.2464966355965</v>
      </c>
      <c r="I163" s="33">
        <v>7628.4045736747175</v>
      </c>
      <c r="J163" s="33">
        <v>8753.0083798229025</v>
      </c>
      <c r="K163" s="33">
        <v>8370.6832586077035</v>
      </c>
      <c r="L163" s="33">
        <v>8186.3066790759503</v>
      </c>
      <c r="M163" s="33">
        <v>7347.7552314519144</v>
      </c>
      <c r="N163" s="33">
        <v>6410.7484273262789</v>
      </c>
      <c r="O163" s="33">
        <v>6128.8271802331255</v>
      </c>
      <c r="P163" s="33">
        <v>6268.281551319621</v>
      </c>
      <c r="Q163" s="33">
        <v>4445.9364766351855</v>
      </c>
      <c r="R163" s="33">
        <v>4082.9973829551059</v>
      </c>
      <c r="S163" s="33">
        <v>4166.0154722661846</v>
      </c>
      <c r="T163" s="33">
        <v>4715.3521774082619</v>
      </c>
      <c r="U163" s="33">
        <v>5094.6795684918252</v>
      </c>
      <c r="V163" s="33">
        <v>5463.5306776878642</v>
      </c>
      <c r="W163" s="33">
        <v>4810.8715591660866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111.59827893411686</v>
      </c>
      <c r="D164" s="122">
        <f t="shared" si="58"/>
        <v>137.38983138899363</v>
      </c>
      <c r="E164" s="122">
        <f t="shared" si="58"/>
        <v>324.0402900792796</v>
      </c>
      <c r="F164" s="122">
        <f t="shared" si="58"/>
        <v>189.94977306506217</v>
      </c>
      <c r="G164" s="122">
        <f t="shared" si="58"/>
        <v>242.43373152748811</v>
      </c>
      <c r="H164" s="122">
        <f t="shared" si="58"/>
        <v>338.24707586025067</v>
      </c>
      <c r="I164" s="122">
        <f t="shared" si="58"/>
        <v>398.61343184655573</v>
      </c>
      <c r="J164" s="122">
        <f t="shared" si="58"/>
        <v>463.97803413428653</v>
      </c>
      <c r="K164" s="122">
        <f t="shared" si="58"/>
        <v>506.55294119462542</v>
      </c>
      <c r="L164" s="122">
        <f t="shared" si="58"/>
        <v>644.75088645647293</v>
      </c>
      <c r="M164" s="122">
        <f t="shared" si="58"/>
        <v>730.98268003819385</v>
      </c>
      <c r="N164" s="122">
        <f t="shared" si="58"/>
        <v>1107.2407819302539</v>
      </c>
      <c r="O164" s="122">
        <f t="shared" si="58"/>
        <v>958.96948943188704</v>
      </c>
      <c r="P164" s="122">
        <f t="shared" si="58"/>
        <v>213.1524054641759</v>
      </c>
      <c r="Q164" s="122">
        <f t="shared" si="58"/>
        <v>775.44229488458859</v>
      </c>
      <c r="R164" s="122">
        <f t="shared" si="58"/>
        <v>637.18763368103373</v>
      </c>
      <c r="S164" s="122">
        <f t="shared" si="58"/>
        <v>1058.2081695332508</v>
      </c>
      <c r="T164" s="122">
        <f t="shared" si="58"/>
        <v>781.21892186070284</v>
      </c>
      <c r="U164" s="122">
        <f t="shared" si="58"/>
        <v>876.10959956519184</v>
      </c>
      <c r="V164" s="122">
        <f t="shared" si="58"/>
        <v>627.51456028917028</v>
      </c>
      <c r="W164" s="122">
        <f t="shared" si="58"/>
        <v>1116.9272183252194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111.59827893411686</v>
      </c>
      <c r="D165" s="98">
        <f>IF(RES_hhdet_in_tes!D165=0,0,RES_hhdet_in_tes!D165*1000*11630/RES_hhdet_in_new!D163)</f>
        <v>137.38983138899363</v>
      </c>
      <c r="E165" s="98">
        <f>IF(RES_hhdet_in_tes!E165=0,0,RES_hhdet_in_tes!E165*1000*11630/RES_hhdet_in_new!E163)</f>
        <v>324.0402900792796</v>
      </c>
      <c r="F165" s="98">
        <f>IF(RES_hhdet_in_tes!F165=0,0,RES_hhdet_in_tes!F165*1000*11630/RES_hhdet_in_new!F163)</f>
        <v>189.94977306506217</v>
      </c>
      <c r="G165" s="98">
        <f>IF(RES_hhdet_in_tes!G165=0,0,RES_hhdet_in_tes!G165*1000*11630/RES_hhdet_in_new!G163)</f>
        <v>242.43373152748811</v>
      </c>
      <c r="H165" s="98">
        <f>IF(RES_hhdet_in_tes!H165=0,0,RES_hhdet_in_tes!H165*1000*11630/RES_hhdet_in_new!H163)</f>
        <v>338.24707586025067</v>
      </c>
      <c r="I165" s="98">
        <f>IF(RES_hhdet_in_tes!I165=0,0,RES_hhdet_in_tes!I165*1000*11630/RES_hhdet_in_new!I163)</f>
        <v>398.61343184655573</v>
      </c>
      <c r="J165" s="98">
        <f>IF(RES_hhdet_in_tes!J165=0,0,RES_hhdet_in_tes!J165*1000*11630/RES_hhdet_in_new!J163)</f>
        <v>463.97803413428653</v>
      </c>
      <c r="K165" s="98">
        <f>IF(RES_hhdet_in_tes!K165=0,0,RES_hhdet_in_tes!K165*1000*11630/RES_hhdet_in_new!K163)</f>
        <v>506.55294119462542</v>
      </c>
      <c r="L165" s="98">
        <f>IF(RES_hhdet_in_tes!L165=0,0,RES_hhdet_in_tes!L165*1000*11630/RES_hhdet_in_new!L163)</f>
        <v>644.75088645647293</v>
      </c>
      <c r="M165" s="98">
        <f>IF(RES_hhdet_in_tes!M165=0,0,RES_hhdet_in_tes!M165*1000*11630/RES_hhdet_in_new!M163)</f>
        <v>730.98268003819385</v>
      </c>
      <c r="N165" s="98">
        <f>IF(RES_hhdet_in_tes!N165=0,0,RES_hhdet_in_tes!N165*1000*11630/RES_hhdet_in_new!N163)</f>
        <v>1107.2407819302539</v>
      </c>
      <c r="O165" s="98">
        <f>IF(RES_hhdet_in_tes!O165=0,0,RES_hhdet_in_tes!O165*1000*11630/RES_hhdet_in_new!O163)</f>
        <v>958.96948943188704</v>
      </c>
      <c r="P165" s="98">
        <f>IF(RES_hhdet_in_tes!P165=0,0,RES_hhdet_in_tes!P165*1000*11630/RES_hhdet_in_new!P163)</f>
        <v>213.1524054641759</v>
      </c>
      <c r="Q165" s="98">
        <f>IF(RES_hhdet_in_tes!Q165=0,0,RES_hhdet_in_tes!Q165*1000*11630/RES_hhdet_in_new!Q163)</f>
        <v>775.44229488458859</v>
      </c>
      <c r="R165" s="98">
        <f>IF(RES_hhdet_in_tes!R165=0,0,RES_hhdet_in_tes!R165*1000*11630/RES_hhdet_in_new!R163)</f>
        <v>637.18763368103373</v>
      </c>
      <c r="S165" s="98">
        <f>IF(RES_hhdet_in_tes!S165=0,0,RES_hhdet_in_tes!S165*1000*11630/RES_hhdet_in_new!S163)</f>
        <v>1058.2081695332508</v>
      </c>
      <c r="T165" s="98">
        <f>IF(RES_hhdet_in_tes!T165=0,0,RES_hhdet_in_tes!T165*1000*11630/RES_hhdet_in_new!T163)</f>
        <v>781.21892186070284</v>
      </c>
      <c r="U165" s="98">
        <f>IF(RES_hhdet_in_tes!U165=0,0,RES_hhdet_in_tes!U165*1000*11630/RES_hhdet_in_new!U163)</f>
        <v>876.10959956519184</v>
      </c>
      <c r="V165" s="98">
        <f>IF(RES_hhdet_in_tes!V165=0,0,RES_hhdet_in_tes!V165*1000*11630/RES_hhdet_in_new!V163)</f>
        <v>627.51456028917028</v>
      </c>
      <c r="W165" s="98">
        <f>IF(RES_hhdet_in_tes!W165=0,0,RES_hhdet_in_tes!W165*1000*11630/RES_hhdet_in_new!W163)</f>
        <v>1116.9272183252194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1469.1622004634594</v>
      </c>
      <c r="D166" s="122">
        <v>1601.9350545644445</v>
      </c>
      <c r="E166" s="122">
        <v>1754.1712153165656</v>
      </c>
      <c r="F166" s="122">
        <v>1816.1793745017678</v>
      </c>
      <c r="G166" s="122">
        <v>1699.4848269219922</v>
      </c>
      <c r="H166" s="122">
        <v>1793.3691773424353</v>
      </c>
      <c r="I166" s="122">
        <v>1686.0083905408853</v>
      </c>
      <c r="J166" s="122">
        <v>1812.4322783607108</v>
      </c>
      <c r="K166" s="122">
        <v>1791.8094189392534</v>
      </c>
      <c r="L166" s="122">
        <v>1721.8159729729366</v>
      </c>
      <c r="M166" s="122">
        <v>1768.2712649582429</v>
      </c>
      <c r="N166" s="122">
        <v>1696.9010334317154</v>
      </c>
      <c r="O166" s="122">
        <v>1669.1766810632175</v>
      </c>
      <c r="P166" s="122">
        <v>1644.598720465586</v>
      </c>
      <c r="Q166" s="122">
        <v>1669.393378003376</v>
      </c>
      <c r="R166" s="122">
        <v>1624.9942022756823</v>
      </c>
      <c r="S166" s="122">
        <v>1632.784952152361</v>
      </c>
      <c r="T166" s="122">
        <v>1605.8917193919644</v>
      </c>
      <c r="U166" s="122">
        <v>1548.5245718448357</v>
      </c>
      <c r="V166" s="122">
        <v>1476.4521223038912</v>
      </c>
      <c r="W166" s="122">
        <v>1490.0423324519463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1414.7533896714795</v>
      </c>
      <c r="D167" s="98">
        <v>1818.9833123608562</v>
      </c>
      <c r="E167" s="98">
        <v>1703.6579370144848</v>
      </c>
      <c r="F167" s="98">
        <v>1678.7708541920049</v>
      </c>
      <c r="G167" s="98">
        <v>1844.9646991733002</v>
      </c>
      <c r="H167" s="98">
        <v>1615.2509493571429</v>
      </c>
      <c r="I167" s="98">
        <v>1676.6116713714121</v>
      </c>
      <c r="J167" s="98">
        <v>1860.7473521555946</v>
      </c>
      <c r="K167" s="98">
        <v>1714.9925274526283</v>
      </c>
      <c r="L167" s="98">
        <v>1659.6375776492876</v>
      </c>
      <c r="M167" s="98">
        <v>2033.4748372950517</v>
      </c>
      <c r="N167" s="98">
        <v>1814.8799819599942</v>
      </c>
      <c r="O167" s="98">
        <v>1487.2445979097536</v>
      </c>
      <c r="P167" s="98">
        <v>1185.9917186250027</v>
      </c>
      <c r="Q167" s="98">
        <v>1859.6772669997126</v>
      </c>
      <c r="R167" s="98">
        <v>1636.3382568386851</v>
      </c>
      <c r="S167" s="98">
        <v>1778.2676937264205</v>
      </c>
      <c r="T167" s="98">
        <v>1684.9792817217806</v>
      </c>
      <c r="U167" s="98">
        <v>1769.1773247727274</v>
      </c>
      <c r="V167" s="98">
        <v>1154.5826321018706</v>
      </c>
      <c r="W167" s="98">
        <v>1648.1591328097418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1819.2531623733166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1784.8067639370452</v>
      </c>
      <c r="T168" s="98">
        <v>0</v>
      </c>
      <c r="U168" s="98">
        <v>1778.1844724348396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681.17206155815734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631.90105227534082</v>
      </c>
      <c r="T169" s="101">
        <v>0</v>
      </c>
      <c r="U169" s="101">
        <v>604.26163994379237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1138.0811008151591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0</v>
      </c>
      <c r="U170" s="104">
        <v>1173.9228324910471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1478.0280490679713</v>
      </c>
      <c r="D171" s="101">
        <v>1571.5117688739379</v>
      </c>
      <c r="E171" s="101">
        <v>1758.9108423026964</v>
      </c>
      <c r="F171" s="101">
        <v>1826.0127052486966</v>
      </c>
      <c r="G171" s="101">
        <v>1687.6941538471319</v>
      </c>
      <c r="H171" s="101">
        <v>1803.8099135323826</v>
      </c>
      <c r="I171" s="101">
        <v>1686.781118221259</v>
      </c>
      <c r="J171" s="101">
        <v>1808.0766134280425</v>
      </c>
      <c r="K171" s="101">
        <v>1797.1987324826155</v>
      </c>
      <c r="L171" s="101">
        <v>1725.3342053030672</v>
      </c>
      <c r="M171" s="101">
        <v>1752.9138731213723</v>
      </c>
      <c r="N171" s="101">
        <v>1692.4786045668961</v>
      </c>
      <c r="O171" s="101">
        <v>1676.0314867952904</v>
      </c>
      <c r="P171" s="101">
        <v>1669.9519565073349</v>
      </c>
      <c r="Q171" s="101">
        <v>1656.18618299525</v>
      </c>
      <c r="R171" s="101">
        <v>1624.5840717186973</v>
      </c>
      <c r="S171" s="101">
        <v>1624.3275007296995</v>
      </c>
      <c r="T171" s="101">
        <v>1602.317269309671</v>
      </c>
      <c r="U171" s="101">
        <v>1541.9172132253998</v>
      </c>
      <c r="V171" s="101">
        <v>1484.2505515932321</v>
      </c>
      <c r="W171" s="101">
        <v>1482.1477111376048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1478.1914549464918</v>
      </c>
      <c r="D172" s="104">
        <v>1571.7305640024545</v>
      </c>
      <c r="E172" s="104">
        <v>1759.1420414975576</v>
      </c>
      <c r="F172" s="104">
        <v>1826.1620898077363</v>
      </c>
      <c r="G172" s="104">
        <v>1687.7958083288997</v>
      </c>
      <c r="H172" s="104">
        <v>1803.6426504556173</v>
      </c>
      <c r="I172" s="104">
        <v>1686.6537679202206</v>
      </c>
      <c r="J172" s="104">
        <v>1807.9727134310669</v>
      </c>
      <c r="K172" s="104">
        <v>1798.423427505774</v>
      </c>
      <c r="L172" s="104">
        <v>1726.4611170576338</v>
      </c>
      <c r="M172" s="104">
        <v>1754.0485592966629</v>
      </c>
      <c r="N172" s="104">
        <v>1693.5746467801164</v>
      </c>
      <c r="O172" s="104">
        <v>1676.3705897395628</v>
      </c>
      <c r="P172" s="104">
        <v>1669.6452083965078</v>
      </c>
      <c r="Q172" s="104">
        <v>1654.7354025871805</v>
      </c>
      <c r="R172" s="104">
        <v>1623.0146129751427</v>
      </c>
      <c r="S172" s="104">
        <v>1623.5309901429866</v>
      </c>
      <c r="T172" s="104">
        <v>1601.7427840211403</v>
      </c>
      <c r="U172" s="104">
        <v>1541.1488514130567</v>
      </c>
      <c r="V172" s="104">
        <v>1483.7924550498178</v>
      </c>
      <c r="W172" s="104">
        <v>1481.7204576164281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490.92119802018163</v>
      </c>
      <c r="D173" s="98">
        <v>586.30162579461478</v>
      </c>
      <c r="E173" s="98">
        <v>813.85152277493319</v>
      </c>
      <c r="F173" s="98">
        <v>889.25385589769598</v>
      </c>
      <c r="G173" s="98">
        <v>720.43326709216933</v>
      </c>
      <c r="H173" s="98">
        <v>790.71648006516352</v>
      </c>
      <c r="I173" s="98">
        <v>612.08799095440202</v>
      </c>
      <c r="J173" s="98">
        <v>667.79433014553069</v>
      </c>
      <c r="K173" s="98">
        <v>645.06363924382208</v>
      </c>
      <c r="L173" s="98">
        <v>598.90110429018227</v>
      </c>
      <c r="M173" s="98">
        <v>624.51888198764766</v>
      </c>
      <c r="N173" s="98">
        <v>593.60905800355886</v>
      </c>
      <c r="O173" s="98">
        <v>586.03689357728456</v>
      </c>
      <c r="P173" s="98">
        <v>611.54268565761629</v>
      </c>
      <c r="Q173" s="98">
        <v>597.70808696918232</v>
      </c>
      <c r="R173" s="98">
        <v>575.43829270209346</v>
      </c>
      <c r="S173" s="98">
        <v>578.46669652521882</v>
      </c>
      <c r="T173" s="98">
        <v>577.62892275927015</v>
      </c>
      <c r="U173" s="98">
        <v>524.27148243043541</v>
      </c>
      <c r="V173" s="98">
        <v>506.75108415918567</v>
      </c>
      <c r="W173" s="98">
        <v>530.58631619923835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987.27025692631025</v>
      </c>
      <c r="D174" s="33">
        <v>985.42893820783956</v>
      </c>
      <c r="E174" s="33">
        <v>945.29051872262426</v>
      </c>
      <c r="F174" s="33">
        <v>936.90823391004039</v>
      </c>
      <c r="G174" s="33">
        <v>967.36254123673029</v>
      </c>
      <c r="H174" s="33">
        <v>1012.926170390454</v>
      </c>
      <c r="I174" s="33">
        <v>1074.5657769658185</v>
      </c>
      <c r="J174" s="33">
        <v>1140.1783832855363</v>
      </c>
      <c r="K174" s="33">
        <v>1153.359788261952</v>
      </c>
      <c r="L174" s="33">
        <v>1127.5600127674516</v>
      </c>
      <c r="M174" s="33">
        <v>1129.5296773090156</v>
      </c>
      <c r="N174" s="33">
        <v>1099.9655887765573</v>
      </c>
      <c r="O174" s="33">
        <v>1090.3336961622781</v>
      </c>
      <c r="P174" s="33">
        <v>1058.1025227388918</v>
      </c>
      <c r="Q174" s="33">
        <v>1057.0273156179983</v>
      </c>
      <c r="R174" s="33">
        <v>1047.5763202730493</v>
      </c>
      <c r="S174" s="33">
        <v>1045.0642936177678</v>
      </c>
      <c r="T174" s="33">
        <v>1024.1138612618702</v>
      </c>
      <c r="U174" s="33">
        <v>1016.8773689826213</v>
      </c>
      <c r="V174" s="33">
        <v>977.04137089063192</v>
      </c>
      <c r="W174" s="33">
        <v>951.13414141718965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598.15762499123252</v>
      </c>
      <c r="D175" s="122">
        <v>583.0893545018148</v>
      </c>
      <c r="E175" s="122">
        <v>719.36337903615436</v>
      </c>
      <c r="F175" s="122">
        <v>656.14986046440276</v>
      </c>
      <c r="G175" s="122">
        <v>654.95969412250111</v>
      </c>
      <c r="H175" s="122">
        <v>607.05694323354919</v>
      </c>
      <c r="I175" s="122">
        <v>588.98095580299196</v>
      </c>
      <c r="J175" s="122">
        <v>603.12871635225019</v>
      </c>
      <c r="K175" s="122">
        <v>488.57958773038104</v>
      </c>
      <c r="L175" s="122">
        <v>437.86795696941948</v>
      </c>
      <c r="M175" s="122">
        <v>444.61214813996082</v>
      </c>
      <c r="N175" s="122">
        <v>434.93137277325604</v>
      </c>
      <c r="O175" s="122">
        <v>436.71791485726459</v>
      </c>
      <c r="P175" s="122">
        <v>443.53422399379457</v>
      </c>
      <c r="Q175" s="122">
        <v>449.88821000858127</v>
      </c>
      <c r="R175" s="122">
        <v>449.54006179084439</v>
      </c>
      <c r="S175" s="122">
        <v>452.94698244665602</v>
      </c>
      <c r="T175" s="122">
        <v>450.95361090410915</v>
      </c>
      <c r="U175" s="122">
        <v>450.09830702790117</v>
      </c>
      <c r="V175" s="122">
        <v>579.03225398334916</v>
      </c>
      <c r="W175" s="122">
        <v>550.86004716318678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609.48454732436494</v>
      </c>
      <c r="D176" s="98">
        <v>777.61807968948949</v>
      </c>
      <c r="E176" s="98">
        <v>609.42603271768235</v>
      </c>
      <c r="F176" s="98">
        <v>594.69210336677702</v>
      </c>
      <c r="G176" s="98">
        <v>699.62285935982516</v>
      </c>
      <c r="H176" s="98">
        <v>607.32662655863794</v>
      </c>
      <c r="I176" s="98">
        <v>579.42400947007059</v>
      </c>
      <c r="J176" s="98">
        <v>526.37507143566506</v>
      </c>
      <c r="K176" s="98">
        <v>516.09536946856713</v>
      </c>
      <c r="L176" s="98">
        <v>462.19043347819883</v>
      </c>
      <c r="M176" s="98">
        <v>443.70984200334459</v>
      </c>
      <c r="N176" s="98">
        <v>440.10162070546698</v>
      </c>
      <c r="O176" s="98">
        <v>440.91159365339928</v>
      </c>
      <c r="P176" s="98">
        <v>444.84453241799434</v>
      </c>
      <c r="Q176" s="98">
        <v>446.79079151172357</v>
      </c>
      <c r="R176" s="98">
        <v>449.40177248268128</v>
      </c>
      <c r="S176" s="98">
        <v>451.41738558532057</v>
      </c>
      <c r="T176" s="98">
        <v>447.34366329949512</v>
      </c>
      <c r="U176" s="98">
        <v>440.64238324946365</v>
      </c>
      <c r="V176" s="98">
        <v>593.19678143124452</v>
      </c>
      <c r="W176" s="98">
        <v>540.17586460009602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591.12301006855034</v>
      </c>
      <c r="D177" s="33">
        <v>480.46114838258205</v>
      </c>
      <c r="E177" s="33">
        <v>769.65655585770821</v>
      </c>
      <c r="F177" s="33">
        <v>683.46441917445873</v>
      </c>
      <c r="G177" s="33">
        <v>624.15751120020866</v>
      </c>
      <c r="H177" s="33">
        <v>606.91016476809114</v>
      </c>
      <c r="I177" s="33">
        <v>595.5704484800292</v>
      </c>
      <c r="J177" s="33">
        <v>657.71643795240766</v>
      </c>
      <c r="K177" s="33">
        <v>455.00235842088432</v>
      </c>
      <c r="L177" s="33">
        <v>420.93353646501339</v>
      </c>
      <c r="M177" s="33">
        <v>445.17608947534586</v>
      </c>
      <c r="N177" s="33">
        <v>432.74808154799604</v>
      </c>
      <c r="O177" s="33">
        <v>434.83914675659622</v>
      </c>
      <c r="P177" s="33">
        <v>442.95956654495609</v>
      </c>
      <c r="Q177" s="33">
        <v>451.2156750786632</v>
      </c>
      <c r="R177" s="33">
        <v>449.61007075310209</v>
      </c>
      <c r="S177" s="33">
        <v>453.84539790763989</v>
      </c>
      <c r="T177" s="33">
        <v>452.55467553209689</v>
      </c>
      <c r="U177" s="33">
        <v>453.45463071978133</v>
      </c>
      <c r="V177" s="33">
        <v>573.2898779909591</v>
      </c>
      <c r="W177" s="33">
        <v>554.99585976825426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3301.8869780586956</v>
      </c>
      <c r="D24" s="117">
        <f t="shared" si="7"/>
        <v>3821.1284864389572</v>
      </c>
      <c r="E24" s="117">
        <f t="shared" si="7"/>
        <v>4797.8362533303025</v>
      </c>
      <c r="F24" s="117">
        <f t="shared" si="7"/>
        <v>3896.1871010508212</v>
      </c>
      <c r="G24" s="117">
        <f t="shared" si="7"/>
        <v>0</v>
      </c>
      <c r="H24" s="117">
        <f t="shared" si="7"/>
        <v>0</v>
      </c>
      <c r="I24" s="117">
        <f t="shared" si="7"/>
        <v>3135.1008266886738</v>
      </c>
      <c r="J24" s="117">
        <f t="shared" si="7"/>
        <v>4165.4277894335801</v>
      </c>
      <c r="K24" s="117">
        <f t="shared" si="7"/>
        <v>2812.8673110952682</v>
      </c>
      <c r="L24" s="117">
        <f t="shared" si="7"/>
        <v>2751.4594753074398</v>
      </c>
      <c r="M24" s="117">
        <f t="shared" si="7"/>
        <v>3135.9981194100988</v>
      </c>
      <c r="N24" s="117">
        <f t="shared" si="7"/>
        <v>2702.5334373530986</v>
      </c>
      <c r="O24" s="117">
        <f t="shared" si="7"/>
        <v>1893.2966671728541</v>
      </c>
      <c r="P24" s="117">
        <f t="shared" si="7"/>
        <v>1056.2179960187723</v>
      </c>
      <c r="Q24" s="117">
        <f t="shared" si="7"/>
        <v>2107.5258338315257</v>
      </c>
      <c r="R24" s="117">
        <f t="shared" ref="R24:V24" si="8">R25+R28+R30+R39</f>
        <v>2048.0646673128881</v>
      </c>
      <c r="S24" s="117">
        <f t="shared" si="8"/>
        <v>2050.8954793570506</v>
      </c>
      <c r="T24" s="117">
        <f t="shared" si="8"/>
        <v>1659.4167013292229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1651.2489975155552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3141.6687199009812</v>
      </c>
      <c r="D25" s="122">
        <f t="shared" si="10"/>
        <v>3639.7788725159708</v>
      </c>
      <c r="E25" s="122">
        <f t="shared" si="10"/>
        <v>4672.563405442068</v>
      </c>
      <c r="F25" s="122">
        <f t="shared" si="10"/>
        <v>3788.1319059195052</v>
      </c>
      <c r="G25" s="122">
        <f t="shared" si="10"/>
        <v>0</v>
      </c>
      <c r="H25" s="122">
        <f t="shared" si="10"/>
        <v>0</v>
      </c>
      <c r="I25" s="122">
        <f t="shared" si="10"/>
        <v>3004.9322306184708</v>
      </c>
      <c r="J25" s="122">
        <f t="shared" si="10"/>
        <v>4028.8365450351243</v>
      </c>
      <c r="K25" s="122">
        <f t="shared" si="10"/>
        <v>2664.122674758511</v>
      </c>
      <c r="L25" s="122">
        <f t="shared" si="10"/>
        <v>2647.6473816399134</v>
      </c>
      <c r="M25" s="122">
        <f t="shared" si="10"/>
        <v>3035.8331486490661</v>
      </c>
      <c r="N25" s="122">
        <f t="shared" si="10"/>
        <v>2632.8236073472972</v>
      </c>
      <c r="O25" s="122">
        <f t="shared" si="10"/>
        <v>1825.0164040263194</v>
      </c>
      <c r="P25" s="122">
        <f t="shared" si="10"/>
        <v>987.04150301173615</v>
      </c>
      <c r="Q25" s="122">
        <f t="shared" si="10"/>
        <v>2020.2395576491663</v>
      </c>
      <c r="R25" s="122">
        <f t="shared" ref="R25:V25" si="11">SUM(R26:R27)</f>
        <v>1957.0338825087833</v>
      </c>
      <c r="S25" s="122">
        <f t="shared" si="11"/>
        <v>1959.737656638167</v>
      </c>
      <c r="T25" s="122">
        <f t="shared" si="11"/>
        <v>1587.3932668690334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1575.0524865715531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3141.6687199009812</v>
      </c>
      <c r="D26" s="98">
        <v>3639.7788725159708</v>
      </c>
      <c r="E26" s="98">
        <v>4672.563405442068</v>
      </c>
      <c r="F26" s="98">
        <v>3788.1319059195052</v>
      </c>
      <c r="G26" s="98">
        <v>0</v>
      </c>
      <c r="H26" s="98">
        <v>0</v>
      </c>
      <c r="I26" s="98">
        <v>3004.9322306184708</v>
      </c>
      <c r="J26" s="98">
        <v>4028.8365450351243</v>
      </c>
      <c r="K26" s="98">
        <v>2664.122674758511</v>
      </c>
      <c r="L26" s="98">
        <v>2647.6473816399134</v>
      </c>
      <c r="M26" s="98">
        <v>3035.8331486490661</v>
      </c>
      <c r="N26" s="98">
        <v>2632.8236073472972</v>
      </c>
      <c r="O26" s="98">
        <v>1825.0164040263194</v>
      </c>
      <c r="P26" s="98">
        <v>987.04150301173615</v>
      </c>
      <c r="Q26" s="98">
        <v>2020.2395576491663</v>
      </c>
      <c r="R26" s="98">
        <v>1957.0338825087833</v>
      </c>
      <c r="S26" s="98">
        <v>1959.737656638167</v>
      </c>
      <c r="T26" s="98">
        <v>1587.3932668690334</v>
      </c>
      <c r="U26" s="98">
        <v>0</v>
      </c>
      <c r="V26" s="98">
        <v>0</v>
      </c>
      <c r="W26" s="98">
        <v>1575.0524865715531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74.582914328419989</v>
      </c>
      <c r="D30" s="122">
        <v>83.059330857989977</v>
      </c>
      <c r="E30" s="122">
        <v>55.519433092843542</v>
      </c>
      <c r="F30" s="122">
        <v>41.066735787521417</v>
      </c>
      <c r="G30" s="122">
        <v>0</v>
      </c>
      <c r="H30" s="122">
        <v>0</v>
      </c>
      <c r="I30" s="122">
        <v>44.111320253701088</v>
      </c>
      <c r="J30" s="122">
        <v>56.816114622920672</v>
      </c>
      <c r="K30" s="122">
        <v>44.948995388489358</v>
      </c>
      <c r="L30" s="122">
        <v>34.583906241232448</v>
      </c>
      <c r="M30" s="122">
        <v>38.157693929674672</v>
      </c>
      <c r="N30" s="122">
        <v>21.918267968813911</v>
      </c>
      <c r="O30" s="122">
        <v>18.352269163363896</v>
      </c>
      <c r="P30" s="122">
        <v>19.57109256883022</v>
      </c>
      <c r="Q30" s="122">
        <v>38.532690014601009</v>
      </c>
      <c r="R30" s="122">
        <v>35.967918195604192</v>
      </c>
      <c r="S30" s="122">
        <v>30.259071251648678</v>
      </c>
      <c r="T30" s="122">
        <v>21.924999842884446</v>
      </c>
      <c r="U30" s="122">
        <v>0</v>
      </c>
      <c r="V30" s="122">
        <v>0</v>
      </c>
      <c r="W30" s="122">
        <v>20.934793620805703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532.36769882699775</v>
      </c>
      <c r="D31" s="98">
        <v>682.59123350582774</v>
      </c>
      <c r="E31" s="98">
        <v>637.26653637003017</v>
      </c>
      <c r="F31" s="98">
        <v>625.91369717532643</v>
      </c>
      <c r="G31" s="98">
        <v>0</v>
      </c>
      <c r="H31" s="98">
        <v>0</v>
      </c>
      <c r="I31" s="98">
        <v>617.55848355181524</v>
      </c>
      <c r="J31" s="98">
        <v>681.79337547504804</v>
      </c>
      <c r="K31" s="98">
        <v>624.42658458604137</v>
      </c>
      <c r="L31" s="98">
        <v>599.78374538365995</v>
      </c>
      <c r="M31" s="98">
        <v>723.58293674049753</v>
      </c>
      <c r="N31" s="98">
        <v>629.65206164956328</v>
      </c>
      <c r="O31" s="98">
        <v>497.67035790063272</v>
      </c>
      <c r="P31" s="98">
        <v>380.4131118066374</v>
      </c>
      <c r="Q31" s="98">
        <v>574.86607805566916</v>
      </c>
      <c r="R31" s="98">
        <v>493.7414225032939</v>
      </c>
      <c r="S31" s="98">
        <v>524.49056836191039</v>
      </c>
      <c r="T31" s="98">
        <v>487.04821079550447</v>
      </c>
      <c r="U31" s="98">
        <v>0</v>
      </c>
      <c r="V31" s="98">
        <v>0</v>
      </c>
      <c r="W31" s="98">
        <v>460.56545965772546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255.61646144252788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255.61646144252788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85.635343829294499</v>
      </c>
      <c r="D39" s="122">
        <v>98.290283064996572</v>
      </c>
      <c r="E39" s="122">
        <v>69.753414795391095</v>
      </c>
      <c r="F39" s="122">
        <v>66.98845934379456</v>
      </c>
      <c r="G39" s="122">
        <v>0</v>
      </c>
      <c r="H39" s="122">
        <v>0</v>
      </c>
      <c r="I39" s="122">
        <v>86.057275816501715</v>
      </c>
      <c r="J39" s="122">
        <v>79.775129775534765</v>
      </c>
      <c r="K39" s="122">
        <v>103.79564094826769</v>
      </c>
      <c r="L39" s="122">
        <v>69.228187426293985</v>
      </c>
      <c r="M39" s="122">
        <v>62.007276831357956</v>
      </c>
      <c r="N39" s="122">
        <v>47.791562036987685</v>
      </c>
      <c r="O39" s="122">
        <v>49.927993983170907</v>
      </c>
      <c r="P39" s="122">
        <v>49.605400438205983</v>
      </c>
      <c r="Q39" s="122">
        <v>48.753586167758257</v>
      </c>
      <c r="R39" s="122">
        <v>55.06286660850067</v>
      </c>
      <c r="S39" s="122">
        <v>60.898751467234845</v>
      </c>
      <c r="T39" s="122">
        <v>50.098434617304889</v>
      </c>
      <c r="U39" s="122">
        <v>0</v>
      </c>
      <c r="V39" s="122">
        <v>0</v>
      </c>
      <c r="W39" s="122">
        <v>55.261717323196258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223.44348116803312</v>
      </c>
      <c r="D40" s="98">
        <v>284.94731100092753</v>
      </c>
      <c r="E40" s="98">
        <v>223.21092734525149</v>
      </c>
      <c r="F40" s="98">
        <v>217.71249286733229</v>
      </c>
      <c r="G40" s="98">
        <v>0</v>
      </c>
      <c r="H40" s="98">
        <v>0</v>
      </c>
      <c r="I40" s="98">
        <v>211.83329431754268</v>
      </c>
      <c r="J40" s="98">
        <v>192.35498581390627</v>
      </c>
      <c r="K40" s="98">
        <v>188.51929133360281</v>
      </c>
      <c r="L40" s="98">
        <v>168.76108340466044</v>
      </c>
      <c r="M40" s="98">
        <v>161.97819253905752</v>
      </c>
      <c r="N40" s="98">
        <v>160.66099578391604</v>
      </c>
      <c r="O40" s="98">
        <v>160.95667990378874</v>
      </c>
      <c r="P40" s="98">
        <v>162.39241617139012</v>
      </c>
      <c r="Q40" s="98">
        <v>163.10290645213672</v>
      </c>
      <c r="R40" s="98">
        <v>163.8323715839133</v>
      </c>
      <c r="S40" s="98">
        <v>164.20107803017396</v>
      </c>
      <c r="T40" s="98">
        <v>162.29805381231063</v>
      </c>
      <c r="U40" s="98">
        <v>0</v>
      </c>
      <c r="V40" s="98">
        <v>0</v>
      </c>
      <c r="W40" s="98">
        <v>194.52124497765081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4265.3489876298181</v>
      </c>
      <c r="D43" s="117">
        <f t="shared" si="14"/>
        <v>5016.1950369499345</v>
      </c>
      <c r="E43" s="117">
        <f t="shared" si="14"/>
        <v>5332.7322693814631</v>
      </c>
      <c r="F43" s="117">
        <f t="shared" si="14"/>
        <v>5064.7333212540925</v>
      </c>
      <c r="G43" s="117">
        <f t="shared" si="14"/>
        <v>0</v>
      </c>
      <c r="H43" s="117">
        <f t="shared" si="14"/>
        <v>4377.8112757347872</v>
      </c>
      <c r="I43" s="117">
        <f t="shared" si="14"/>
        <v>0</v>
      </c>
      <c r="J43" s="117">
        <f t="shared" si="14"/>
        <v>4432.1282972353474</v>
      </c>
      <c r="K43" s="117">
        <f t="shared" si="14"/>
        <v>4097.6166785145879</v>
      </c>
      <c r="L43" s="117">
        <f t="shared" si="14"/>
        <v>4312.4287091792412</v>
      </c>
      <c r="M43" s="117">
        <f t="shared" si="14"/>
        <v>3731.9671685804574</v>
      </c>
      <c r="N43" s="117">
        <f t="shared" si="14"/>
        <v>3413.1402877049127</v>
      </c>
      <c r="O43" s="117">
        <f t="shared" si="14"/>
        <v>2992.809641797528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2229.6354625139552</v>
      </c>
      <c r="S43" s="117">
        <f t="shared" si="15"/>
        <v>2173.8636176031318</v>
      </c>
      <c r="T43" s="117">
        <f t="shared" si="15"/>
        <v>2079.1374391866007</v>
      </c>
      <c r="U43" s="117">
        <f t="shared" si="15"/>
        <v>2090.2548078180612</v>
      </c>
      <c r="V43" s="117">
        <f t="shared" si="15"/>
        <v>2521.2013649511805</v>
      </c>
      <c r="W43" s="117">
        <f t="shared" ref="W43" si="16">W44+W47+W49+W58</f>
        <v>1749.5776485040599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3979.9809846123617</v>
      </c>
      <c r="D44" s="122">
        <f t="shared" si="17"/>
        <v>4609.0283002468341</v>
      </c>
      <c r="E44" s="122">
        <f t="shared" si="17"/>
        <v>5062.2072594896426</v>
      </c>
      <c r="F44" s="122">
        <f t="shared" si="17"/>
        <v>4835.9650945499934</v>
      </c>
      <c r="G44" s="122">
        <f t="shared" si="17"/>
        <v>0</v>
      </c>
      <c r="H44" s="122">
        <f t="shared" si="17"/>
        <v>4299.4682936314248</v>
      </c>
      <c r="I44" s="122">
        <f t="shared" si="17"/>
        <v>0</v>
      </c>
      <c r="J44" s="122">
        <f t="shared" si="17"/>
        <v>3929.2026162470379</v>
      </c>
      <c r="K44" s="122">
        <f t="shared" si="17"/>
        <v>3626.7228705867115</v>
      </c>
      <c r="L44" s="122">
        <f t="shared" si="17"/>
        <v>3827.1363561789067</v>
      </c>
      <c r="M44" s="122">
        <f t="shared" si="17"/>
        <v>3319.1967627126151</v>
      </c>
      <c r="N44" s="122">
        <f t="shared" si="17"/>
        <v>2936.7610039303454</v>
      </c>
      <c r="O44" s="122">
        <f t="shared" si="17"/>
        <v>2539.2404550904948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2060.8253441652023</v>
      </c>
      <c r="S44" s="122">
        <f t="shared" si="18"/>
        <v>1970.4977769738282</v>
      </c>
      <c r="T44" s="122">
        <f t="shared" si="18"/>
        <v>1809.8678564394338</v>
      </c>
      <c r="U44" s="122">
        <f t="shared" si="18"/>
        <v>1750.8159991256839</v>
      </c>
      <c r="V44" s="122">
        <f t="shared" si="18"/>
        <v>1999.1740240824431</v>
      </c>
      <c r="W44" s="122">
        <f t="shared" ref="W44" si="19">SUM(W45:W46)</f>
        <v>1537.1132478118011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3979.9809846123617</v>
      </c>
      <c r="D45" s="98">
        <v>4609.0283002468341</v>
      </c>
      <c r="E45" s="98">
        <v>5062.2072594896426</v>
      </c>
      <c r="F45" s="98">
        <v>4835.9650945499934</v>
      </c>
      <c r="G45" s="98">
        <v>0</v>
      </c>
      <c r="H45" s="98">
        <v>4299.4682936314248</v>
      </c>
      <c r="I45" s="98">
        <v>0</v>
      </c>
      <c r="J45" s="98">
        <v>3929.2026162470379</v>
      </c>
      <c r="K45" s="98">
        <v>3626.7228705867115</v>
      </c>
      <c r="L45" s="98">
        <v>3827.1363561789067</v>
      </c>
      <c r="M45" s="98">
        <v>3319.1967627126151</v>
      </c>
      <c r="N45" s="98">
        <v>2936.7610039303454</v>
      </c>
      <c r="O45" s="98">
        <v>2539.2404550904948</v>
      </c>
      <c r="P45" s="98">
        <v>0</v>
      </c>
      <c r="Q45" s="98">
        <v>0</v>
      </c>
      <c r="R45" s="98">
        <v>2060.8253441652023</v>
      </c>
      <c r="S45" s="98">
        <v>1970.4977769738282</v>
      </c>
      <c r="T45" s="98">
        <v>1809.8678564394338</v>
      </c>
      <c r="U45" s="98">
        <v>1750.8159991256839</v>
      </c>
      <c r="V45" s="98">
        <v>1999.1740240824431</v>
      </c>
      <c r="W45" s="98">
        <v>1537.1132478118011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199.82586054746844</v>
      </c>
      <c r="D49" s="122">
        <v>308.73566693759523</v>
      </c>
      <c r="E49" s="122">
        <v>200.60387784891381</v>
      </c>
      <c r="F49" s="122">
        <v>161.56323900687082</v>
      </c>
      <c r="G49" s="122">
        <v>0</v>
      </c>
      <c r="H49" s="122">
        <v>0</v>
      </c>
      <c r="I49" s="122">
        <v>0</v>
      </c>
      <c r="J49" s="122">
        <v>423.07042650415423</v>
      </c>
      <c r="K49" s="122">
        <v>367.16433199561754</v>
      </c>
      <c r="L49" s="122">
        <v>415.92535834552893</v>
      </c>
      <c r="M49" s="122">
        <v>350.84119592526287</v>
      </c>
      <c r="N49" s="122">
        <v>428.75477431004936</v>
      </c>
      <c r="O49" s="122">
        <v>403.69116158220828</v>
      </c>
      <c r="P49" s="122">
        <v>0</v>
      </c>
      <c r="Q49" s="122">
        <v>0</v>
      </c>
      <c r="R49" s="122">
        <v>113.9843247084667</v>
      </c>
      <c r="S49" s="122">
        <v>142.68418513613858</v>
      </c>
      <c r="T49" s="122">
        <v>219.42523663252467</v>
      </c>
      <c r="U49" s="122">
        <v>297.6561893863435</v>
      </c>
      <c r="V49" s="122">
        <v>460.22364884758036</v>
      </c>
      <c r="W49" s="122">
        <v>158.22563019484068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599.29021562220146</v>
      </c>
      <c r="D50" s="98">
        <v>809.16248668143351</v>
      </c>
      <c r="E50" s="98">
        <v>896.86195821874617</v>
      </c>
      <c r="F50" s="98">
        <v>922.44726692322638</v>
      </c>
      <c r="G50" s="98">
        <v>0</v>
      </c>
      <c r="H50" s="98">
        <v>0</v>
      </c>
      <c r="I50" s="98">
        <v>0</v>
      </c>
      <c r="J50" s="98">
        <v>823.79623456864215</v>
      </c>
      <c r="K50" s="98">
        <v>856.5667266075842</v>
      </c>
      <c r="L50" s="98">
        <v>889.66055505612871</v>
      </c>
      <c r="M50" s="98">
        <v>787.44357307670111</v>
      </c>
      <c r="N50" s="98">
        <v>756.96096285382737</v>
      </c>
      <c r="O50" s="98">
        <v>688.15540534414959</v>
      </c>
      <c r="P50" s="98">
        <v>0</v>
      </c>
      <c r="Q50" s="98">
        <v>0</v>
      </c>
      <c r="R50" s="98">
        <v>590.85751991735799</v>
      </c>
      <c r="S50" s="98">
        <v>568.36943128890186</v>
      </c>
      <c r="T50" s="98">
        <v>564.954301755595</v>
      </c>
      <c r="U50" s="98">
        <v>569.93128932155582</v>
      </c>
      <c r="V50" s="98">
        <v>592.06525163837057</v>
      </c>
      <c r="W50" s="98">
        <v>463.18186616865756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302.6137274806548</v>
      </c>
      <c r="E51" s="98">
        <v>415.20720542573059</v>
      </c>
      <c r="F51" s="98">
        <v>449.34996424823515</v>
      </c>
      <c r="G51" s="98">
        <v>0</v>
      </c>
      <c r="H51" s="98">
        <v>0</v>
      </c>
      <c r="I51" s="98">
        <v>0</v>
      </c>
      <c r="J51" s="98">
        <v>303.77519263425347</v>
      </c>
      <c r="K51" s="98">
        <v>307.45515152236607</v>
      </c>
      <c r="L51" s="98">
        <v>309.97542597667427</v>
      </c>
      <c r="M51" s="98">
        <v>0</v>
      </c>
      <c r="N51" s="98">
        <v>265.57913994373473</v>
      </c>
      <c r="O51" s="98">
        <v>240.44848126876178</v>
      </c>
      <c r="P51" s="98">
        <v>0</v>
      </c>
      <c r="Q51" s="98">
        <v>0</v>
      </c>
      <c r="R51" s="98">
        <v>0</v>
      </c>
      <c r="S51" s="98">
        <v>0</v>
      </c>
      <c r="T51" s="98">
        <v>203.43458383176355</v>
      </c>
      <c r="U51" s="98">
        <v>193.93815560336395</v>
      </c>
      <c r="V51" s="98">
        <v>202.9528879194003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302.6137274806548</v>
      </c>
      <c r="E52" s="101">
        <v>415.20720542573059</v>
      </c>
      <c r="F52" s="101">
        <v>449.34996424823515</v>
      </c>
      <c r="G52" s="101">
        <v>0</v>
      </c>
      <c r="H52" s="101">
        <v>0</v>
      </c>
      <c r="I52" s="101">
        <v>0</v>
      </c>
      <c r="J52" s="101">
        <v>303.77519263425347</v>
      </c>
      <c r="K52" s="101">
        <v>307.45515152236607</v>
      </c>
      <c r="L52" s="101">
        <v>309.97542597667427</v>
      </c>
      <c r="M52" s="101">
        <v>0</v>
      </c>
      <c r="N52" s="101">
        <v>265.57913994373473</v>
      </c>
      <c r="O52" s="101">
        <v>240.44848126876178</v>
      </c>
      <c r="P52" s="101">
        <v>0</v>
      </c>
      <c r="Q52" s="101">
        <v>0</v>
      </c>
      <c r="R52" s="101">
        <v>0</v>
      </c>
      <c r="S52" s="101">
        <v>0</v>
      </c>
      <c r="T52" s="101">
        <v>203.43458383176355</v>
      </c>
      <c r="U52" s="101">
        <v>193.93815560336395</v>
      </c>
      <c r="V52" s="101">
        <v>202.9528879194003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85.542142469987979</v>
      </c>
      <c r="D58" s="122">
        <v>98.431069765505356</v>
      </c>
      <c r="E58" s="122">
        <v>69.921132042906692</v>
      </c>
      <c r="F58" s="122">
        <v>67.204987697229029</v>
      </c>
      <c r="G58" s="122">
        <v>0</v>
      </c>
      <c r="H58" s="122">
        <v>78.342982103362701</v>
      </c>
      <c r="I58" s="122">
        <v>0</v>
      </c>
      <c r="J58" s="122">
        <v>79.855254484154869</v>
      </c>
      <c r="K58" s="122">
        <v>103.72947593225886</v>
      </c>
      <c r="L58" s="122">
        <v>69.366994654805367</v>
      </c>
      <c r="M58" s="122">
        <v>61.92920994257949</v>
      </c>
      <c r="N58" s="122">
        <v>47.624509464517963</v>
      </c>
      <c r="O58" s="122">
        <v>49.878025124824767</v>
      </c>
      <c r="P58" s="122">
        <v>0</v>
      </c>
      <c r="Q58" s="122">
        <v>0</v>
      </c>
      <c r="R58" s="122">
        <v>54.825793640285944</v>
      </c>
      <c r="S58" s="122">
        <v>60.681655493165394</v>
      </c>
      <c r="T58" s="122">
        <v>49.844346114642207</v>
      </c>
      <c r="U58" s="122">
        <v>41.782619306033695</v>
      </c>
      <c r="V58" s="122">
        <v>61.803692021156941</v>
      </c>
      <c r="W58" s="122">
        <v>54.238770497417988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223.44348116803312</v>
      </c>
      <c r="D59" s="98">
        <v>284.94731100092758</v>
      </c>
      <c r="E59" s="98">
        <v>223.21092734525149</v>
      </c>
      <c r="F59" s="98">
        <v>217.71249286733229</v>
      </c>
      <c r="G59" s="98">
        <v>0</v>
      </c>
      <c r="H59" s="98">
        <v>222.13398341729857</v>
      </c>
      <c r="I59" s="98">
        <v>0</v>
      </c>
      <c r="J59" s="98">
        <v>192.35498581390627</v>
      </c>
      <c r="K59" s="98">
        <v>188.51929133360281</v>
      </c>
      <c r="L59" s="98">
        <v>168.76108340466047</v>
      </c>
      <c r="M59" s="98">
        <v>161.97819253905752</v>
      </c>
      <c r="N59" s="98">
        <v>160.66099578391604</v>
      </c>
      <c r="O59" s="98">
        <v>160.95667990378871</v>
      </c>
      <c r="P59" s="98">
        <v>0</v>
      </c>
      <c r="Q59" s="98">
        <v>0</v>
      </c>
      <c r="R59" s="98">
        <v>163.8323715839133</v>
      </c>
      <c r="S59" s="98">
        <v>164.20107803017399</v>
      </c>
      <c r="T59" s="98">
        <v>162.2980538123106</v>
      </c>
      <c r="U59" s="98">
        <v>159.43932726626042</v>
      </c>
      <c r="V59" s="98">
        <v>214.10564735900797</v>
      </c>
      <c r="W59" s="98">
        <v>194.52124497765089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3588.8528571275028</v>
      </c>
      <c r="D62" s="117">
        <f t="shared" si="21"/>
        <v>3441.6353428791376</v>
      </c>
      <c r="E62" s="117">
        <f t="shared" si="21"/>
        <v>3877.264869159274</v>
      </c>
      <c r="F62" s="117">
        <f t="shared" si="21"/>
        <v>3951.2007598029204</v>
      </c>
      <c r="G62" s="117">
        <f t="shared" si="21"/>
        <v>3785.5565749484222</v>
      </c>
      <c r="H62" s="117">
        <f t="shared" si="21"/>
        <v>3291.7042731367524</v>
      </c>
      <c r="I62" s="117">
        <f t="shared" si="21"/>
        <v>2960.9245610385019</v>
      </c>
      <c r="J62" s="117">
        <f t="shared" si="21"/>
        <v>3257.2454885538095</v>
      </c>
      <c r="K62" s="117">
        <f t="shared" si="21"/>
        <v>2996.1880420925631</v>
      </c>
      <c r="L62" s="117">
        <f t="shared" si="21"/>
        <v>2934.0202942789183</v>
      </c>
      <c r="M62" s="117">
        <f t="shared" si="21"/>
        <v>2797.9988408277618</v>
      </c>
      <c r="N62" s="117">
        <f t="shared" si="21"/>
        <v>2628.1253955045045</v>
      </c>
      <c r="O62" s="117">
        <f t="shared" si="21"/>
        <v>2374.7617550894038</v>
      </c>
      <c r="P62" s="117">
        <f t="shared" si="21"/>
        <v>1622.7429442506143</v>
      </c>
      <c r="Q62" s="117">
        <f t="shared" si="21"/>
        <v>1853.6627084322897</v>
      </c>
      <c r="R62" s="117">
        <f t="shared" ref="R62:V62" si="22">R63+R66+R68+R77</f>
        <v>1975.8497593250829</v>
      </c>
      <c r="S62" s="117">
        <f t="shared" si="22"/>
        <v>1944.1030920508531</v>
      </c>
      <c r="T62" s="117">
        <f t="shared" si="22"/>
        <v>1760.6078456274427</v>
      </c>
      <c r="U62" s="117">
        <f t="shared" si="22"/>
        <v>1622.5099896929523</v>
      </c>
      <c r="V62" s="117">
        <f t="shared" si="22"/>
        <v>1684.1245282007646</v>
      </c>
      <c r="W62" s="117">
        <f t="shared" ref="W62" si="23">W63+W66+W68+W77</f>
        <v>1611.8668757193032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2960.3857001800493</v>
      </c>
      <c r="D63" s="122">
        <f t="shared" si="24"/>
        <v>2754.8550232070343</v>
      </c>
      <c r="E63" s="122">
        <f t="shared" si="24"/>
        <v>3095.2104436368818</v>
      </c>
      <c r="F63" s="122">
        <f t="shared" si="24"/>
        <v>3132.8412080387225</v>
      </c>
      <c r="G63" s="122">
        <f t="shared" si="24"/>
        <v>3078.9972651288913</v>
      </c>
      <c r="H63" s="122">
        <f t="shared" si="24"/>
        <v>2565.4768882545391</v>
      </c>
      <c r="I63" s="122">
        <f t="shared" si="24"/>
        <v>2337.1961289017645</v>
      </c>
      <c r="J63" s="122">
        <f t="shared" si="24"/>
        <v>2545.4605355759172</v>
      </c>
      <c r="K63" s="122">
        <f t="shared" si="24"/>
        <v>2321.0795306543232</v>
      </c>
      <c r="L63" s="122">
        <f t="shared" si="24"/>
        <v>2291.9907740518465</v>
      </c>
      <c r="M63" s="122">
        <f t="shared" si="24"/>
        <v>2165.6432250907415</v>
      </c>
      <c r="N63" s="122">
        <f t="shared" si="24"/>
        <v>1997.8941407142163</v>
      </c>
      <c r="O63" s="122">
        <f t="shared" si="24"/>
        <v>1810.685930275715</v>
      </c>
      <c r="P63" s="122">
        <f t="shared" si="24"/>
        <v>1223.7720684879578</v>
      </c>
      <c r="Q63" s="122">
        <f t="shared" si="24"/>
        <v>1407.4390504942965</v>
      </c>
      <c r="R63" s="122">
        <f t="shared" ref="R63:V63" si="25">SUM(R64:R65)</f>
        <v>1522.7741461177093</v>
      </c>
      <c r="S63" s="122">
        <f t="shared" si="25"/>
        <v>1489.6929849153305</v>
      </c>
      <c r="T63" s="122">
        <f t="shared" si="25"/>
        <v>1318.2415396403956</v>
      </c>
      <c r="U63" s="122">
        <f t="shared" si="25"/>
        <v>1192.231003791888</v>
      </c>
      <c r="V63" s="122">
        <f t="shared" si="25"/>
        <v>1206.408755255866</v>
      </c>
      <c r="W63" s="122">
        <f t="shared" ref="W63" si="26">SUM(W64:W65)</f>
        <v>1186.5413866920708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2960.3857001800493</v>
      </c>
      <c r="D64" s="98">
        <v>2754.8550232070343</v>
      </c>
      <c r="E64" s="98">
        <v>3095.2104436368818</v>
      </c>
      <c r="F64" s="98">
        <v>3132.8412080387225</v>
      </c>
      <c r="G64" s="98">
        <v>3078.9972651288913</v>
      </c>
      <c r="H64" s="98">
        <v>2565.4768882545391</v>
      </c>
      <c r="I64" s="98">
        <v>2337.1961289017645</v>
      </c>
      <c r="J64" s="98">
        <v>2545.4605355759172</v>
      </c>
      <c r="K64" s="98">
        <v>2321.0795306543232</v>
      </c>
      <c r="L64" s="98">
        <v>2291.9907740518465</v>
      </c>
      <c r="M64" s="98">
        <v>2165.6432250907415</v>
      </c>
      <c r="N64" s="98">
        <v>1997.8941407142163</v>
      </c>
      <c r="O64" s="98">
        <v>1810.685930275715</v>
      </c>
      <c r="P64" s="98">
        <v>1223.7720684879578</v>
      </c>
      <c r="Q64" s="98">
        <v>1407.4390504942965</v>
      </c>
      <c r="R64" s="98">
        <v>1522.7741461177093</v>
      </c>
      <c r="S64" s="98">
        <v>1489.6929849153305</v>
      </c>
      <c r="T64" s="98">
        <v>1318.2415396403956</v>
      </c>
      <c r="U64" s="98">
        <v>1192.231003791888</v>
      </c>
      <c r="V64" s="98">
        <v>1206.408755255866</v>
      </c>
      <c r="W64" s="98">
        <v>1186.5413866920708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448.03323112460112</v>
      </c>
      <c r="D68" s="122">
        <v>498.22961517718284</v>
      </c>
      <c r="E68" s="122">
        <v>553.80038662564152</v>
      </c>
      <c r="F68" s="122">
        <v>599.15583847312178</v>
      </c>
      <c r="G68" s="122">
        <v>504.90873300280964</v>
      </c>
      <c r="H68" s="122">
        <v>539.45166006124725</v>
      </c>
      <c r="I68" s="122">
        <v>456.51024851486528</v>
      </c>
      <c r="J68" s="122">
        <v>522.33310148213548</v>
      </c>
      <c r="K68" s="122">
        <v>523.44982421693385</v>
      </c>
      <c r="L68" s="122">
        <v>503.36203464260518</v>
      </c>
      <c r="M68" s="122">
        <v>493.95694064226376</v>
      </c>
      <c r="N68" s="122">
        <v>487.69744925847255</v>
      </c>
      <c r="O68" s="122">
        <v>433.77156322929943</v>
      </c>
      <c r="P68" s="122">
        <v>313.44887241117067</v>
      </c>
      <c r="Q68" s="122">
        <v>362.63021435919865</v>
      </c>
      <c r="R68" s="122">
        <v>381.80695755421692</v>
      </c>
      <c r="S68" s="122">
        <v>379.75240374921202</v>
      </c>
      <c r="T68" s="122">
        <v>351.83212859262858</v>
      </c>
      <c r="U68" s="122">
        <v>325.70125160095648</v>
      </c>
      <c r="V68" s="122">
        <v>304.37590410691246</v>
      </c>
      <c r="W68" s="122">
        <v>316.02836575767361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478.81958487749733</v>
      </c>
      <c r="D69" s="98">
        <v>521.37654405231899</v>
      </c>
      <c r="E69" s="98">
        <v>580.0698016607389</v>
      </c>
      <c r="F69" s="98">
        <v>631.02516495302132</v>
      </c>
      <c r="G69" s="98">
        <v>540.89967707741721</v>
      </c>
      <c r="H69" s="98">
        <v>584.33223148977675</v>
      </c>
      <c r="I69" s="98">
        <v>490.27133047970079</v>
      </c>
      <c r="J69" s="98">
        <v>551.37663155440953</v>
      </c>
      <c r="K69" s="98">
        <v>559.21686014743409</v>
      </c>
      <c r="L69" s="98">
        <v>533.67808871080877</v>
      </c>
      <c r="M69" s="98">
        <v>519.98128659674194</v>
      </c>
      <c r="N69" s="98">
        <v>516.15425688152641</v>
      </c>
      <c r="O69" s="98">
        <v>484.74591274353088</v>
      </c>
      <c r="P69" s="98">
        <v>414.36530534416971</v>
      </c>
      <c r="Q69" s="98">
        <v>409.72373774789321</v>
      </c>
      <c r="R69" s="98">
        <v>416.53335746949</v>
      </c>
      <c r="S69" s="98">
        <v>415.88605799650901</v>
      </c>
      <c r="T69" s="98">
        <v>394.63844787298956</v>
      </c>
      <c r="U69" s="98">
        <v>374.84167596346225</v>
      </c>
      <c r="V69" s="98">
        <v>347.67993047481906</v>
      </c>
      <c r="W69" s="98">
        <v>349.26692382197655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159.16603837331982</v>
      </c>
      <c r="D70" s="98">
        <v>194.83537843503288</v>
      </c>
      <c r="E70" s="98">
        <v>268.42545755186205</v>
      </c>
      <c r="F70" s="98">
        <v>307.41781755221706</v>
      </c>
      <c r="G70" s="98">
        <v>230.95613616068422</v>
      </c>
      <c r="H70" s="98">
        <v>256.25576222281512</v>
      </c>
      <c r="I70" s="98">
        <v>177.82923758944614</v>
      </c>
      <c r="J70" s="98">
        <v>203.42371240172938</v>
      </c>
      <c r="K70" s="98">
        <v>200.75471426900617</v>
      </c>
      <c r="L70" s="98">
        <v>185.57685234282292</v>
      </c>
      <c r="M70" s="98">
        <v>185.30990892550903</v>
      </c>
      <c r="N70" s="98">
        <v>181.64736408085631</v>
      </c>
      <c r="O70" s="98">
        <v>170.06283424488069</v>
      </c>
      <c r="P70" s="98">
        <v>0</v>
      </c>
      <c r="Q70" s="98">
        <v>0</v>
      </c>
      <c r="R70" s="98">
        <v>147.74781566395197</v>
      </c>
      <c r="S70" s="98">
        <v>148.14015397213288</v>
      </c>
      <c r="T70" s="98">
        <v>142.0970708871219</v>
      </c>
      <c r="U70" s="98">
        <v>127.24742938454112</v>
      </c>
      <c r="V70" s="98">
        <v>118.3841076779985</v>
      </c>
      <c r="W70" s="98">
        <v>124.77404905550259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159.16603837331982</v>
      </c>
      <c r="D71" s="101">
        <v>194.83537843503288</v>
      </c>
      <c r="E71" s="101">
        <v>268.42545755186205</v>
      </c>
      <c r="F71" s="101">
        <v>307.41781755221706</v>
      </c>
      <c r="G71" s="101">
        <v>230.95613616068422</v>
      </c>
      <c r="H71" s="101">
        <v>256.25576222281512</v>
      </c>
      <c r="I71" s="101">
        <v>177.82923758944614</v>
      </c>
      <c r="J71" s="101">
        <v>203.42371240172938</v>
      </c>
      <c r="K71" s="101">
        <v>200.75471426900617</v>
      </c>
      <c r="L71" s="101">
        <v>185.57685234282292</v>
      </c>
      <c r="M71" s="101">
        <v>185.30990892550903</v>
      </c>
      <c r="N71" s="101">
        <v>181.64736408085631</v>
      </c>
      <c r="O71" s="101">
        <v>170.06283424488069</v>
      </c>
      <c r="P71" s="101">
        <v>0</v>
      </c>
      <c r="Q71" s="101">
        <v>0</v>
      </c>
      <c r="R71" s="101">
        <v>147.74781566395197</v>
      </c>
      <c r="S71" s="101">
        <v>148.14015397213288</v>
      </c>
      <c r="T71" s="101">
        <v>142.0970708871219</v>
      </c>
      <c r="U71" s="101">
        <v>127.24742938454112</v>
      </c>
      <c r="V71" s="101">
        <v>118.3841076779985</v>
      </c>
      <c r="W71" s="101">
        <v>124.77404905550259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180.43392582285264</v>
      </c>
      <c r="D77" s="122">
        <v>188.55070449492047</v>
      </c>
      <c r="E77" s="122">
        <v>228.25403889675087</v>
      </c>
      <c r="F77" s="122">
        <v>219.20371329107621</v>
      </c>
      <c r="G77" s="122">
        <v>201.65057681672101</v>
      </c>
      <c r="H77" s="122">
        <v>186.77572482096591</v>
      </c>
      <c r="I77" s="122">
        <v>167.2181836218719</v>
      </c>
      <c r="J77" s="122">
        <v>189.45185149575667</v>
      </c>
      <c r="K77" s="122">
        <v>151.65868722130614</v>
      </c>
      <c r="L77" s="122">
        <v>138.66748558446693</v>
      </c>
      <c r="M77" s="122">
        <v>138.39867509475641</v>
      </c>
      <c r="N77" s="122">
        <v>142.53380553181574</v>
      </c>
      <c r="O77" s="122">
        <v>130.3042615843892</v>
      </c>
      <c r="P77" s="122">
        <v>85.522003351485878</v>
      </c>
      <c r="Q77" s="122">
        <v>83.593443578794734</v>
      </c>
      <c r="R77" s="122">
        <v>71.268655653156657</v>
      </c>
      <c r="S77" s="122">
        <v>74.657703386310658</v>
      </c>
      <c r="T77" s="122">
        <v>90.534177394418592</v>
      </c>
      <c r="U77" s="122">
        <v>104.57773430010783</v>
      </c>
      <c r="V77" s="122">
        <v>173.33986883798613</v>
      </c>
      <c r="W77" s="122">
        <v>109.29712326955882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191.55410813002646</v>
      </c>
      <c r="D78" s="98">
        <v>192.31231455965704</v>
      </c>
      <c r="E78" s="98">
        <v>233.60786670040773</v>
      </c>
      <c r="F78" s="98">
        <v>226.60267940625403</v>
      </c>
      <c r="G78" s="98">
        <v>214.01473987059077</v>
      </c>
      <c r="H78" s="98">
        <v>200.36413482879337</v>
      </c>
      <c r="I78" s="98">
        <v>179.93811567034663</v>
      </c>
      <c r="J78" s="98">
        <v>198.42499548974695</v>
      </c>
      <c r="K78" s="98">
        <v>159.16513409057558</v>
      </c>
      <c r="L78" s="98">
        <v>144.02502495844053</v>
      </c>
      <c r="M78" s="98">
        <v>143.98193788490386</v>
      </c>
      <c r="N78" s="98">
        <v>149.39997108698691</v>
      </c>
      <c r="O78" s="98">
        <v>147.29340111722598</v>
      </c>
      <c r="P78" s="98">
        <v>137.35107795563803</v>
      </c>
      <c r="Q78" s="98">
        <v>148.24974302079571</v>
      </c>
      <c r="R78" s="98">
        <v>148.01313351016469</v>
      </c>
      <c r="S78" s="98">
        <v>146.2165421759567</v>
      </c>
      <c r="T78" s="98">
        <v>144.02178675106362</v>
      </c>
      <c r="U78" s="98">
        <v>141.15584505300271</v>
      </c>
      <c r="V78" s="98">
        <v>189.10881723432823</v>
      </c>
      <c r="W78" s="98">
        <v>171.51870655410167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142.96351025777184</v>
      </c>
      <c r="D81" s="117">
        <f t="shared" si="28"/>
        <v>151.40207688517535</v>
      </c>
      <c r="E81" s="117">
        <f t="shared" si="28"/>
        <v>98.994026041508505</v>
      </c>
      <c r="F81" s="117">
        <f t="shared" si="28"/>
        <v>93.5709695713809</v>
      </c>
      <c r="G81" s="117">
        <f t="shared" si="28"/>
        <v>124.42000749689885</v>
      </c>
      <c r="H81" s="117">
        <f t="shared" si="28"/>
        <v>94.318899017039229</v>
      </c>
      <c r="I81" s="117">
        <f t="shared" si="28"/>
        <v>96.5178285946415</v>
      </c>
      <c r="J81" s="117">
        <f t="shared" si="28"/>
        <v>83.404802823770112</v>
      </c>
      <c r="K81" s="117">
        <f t="shared" si="28"/>
        <v>115.5316898170712</v>
      </c>
      <c r="L81" s="117">
        <f t="shared" si="28"/>
        <v>82.501899556136323</v>
      </c>
      <c r="M81" s="117">
        <f t="shared" si="28"/>
        <v>73.073743532545933</v>
      </c>
      <c r="N81" s="117">
        <f t="shared" si="28"/>
        <v>55.75677632457532</v>
      </c>
      <c r="O81" s="117">
        <f t="shared" si="28"/>
        <v>57.058758925752983</v>
      </c>
      <c r="P81" s="117">
        <f t="shared" si="28"/>
        <v>62.927792345370307</v>
      </c>
      <c r="Q81" s="117">
        <f t="shared" si="28"/>
        <v>76.668339587967708</v>
      </c>
      <c r="R81" s="117">
        <f t="shared" ref="R81:V81" si="29">R82+R85+R87+R100</f>
        <v>78.048842723563169</v>
      </c>
      <c r="S81" s="117">
        <f t="shared" si="29"/>
        <v>76.655457208956364</v>
      </c>
      <c r="T81" s="117">
        <f t="shared" si="29"/>
        <v>61.612363843920264</v>
      </c>
      <c r="U81" s="117">
        <f t="shared" si="29"/>
        <v>49.507670176514324</v>
      </c>
      <c r="V81" s="117">
        <f t="shared" si="29"/>
        <v>60.288462169816256</v>
      </c>
      <c r="W81" s="117">
        <f t="shared" ref="W81" si="30">W82+W85+W87+W100</f>
        <v>59.384094196895603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60.370623807683756</v>
      </c>
      <c r="D87" s="122">
        <v>59.613156830803774</v>
      </c>
      <c r="E87" s="122">
        <v>35.784150899543086</v>
      </c>
      <c r="F87" s="122">
        <v>31.691832768370965</v>
      </c>
      <c r="G87" s="122">
        <v>31.047850382994895</v>
      </c>
      <c r="H87" s="122">
        <v>24.168932497822741</v>
      </c>
      <c r="I87" s="122">
        <v>20.907652296468214</v>
      </c>
      <c r="J87" s="122">
        <v>19.981726760514501</v>
      </c>
      <c r="K87" s="122">
        <v>24.907301228966087</v>
      </c>
      <c r="L87" s="122">
        <v>20.482851772454897</v>
      </c>
      <c r="M87" s="122">
        <v>17.544589870989444</v>
      </c>
      <c r="N87" s="122">
        <v>12.37240374175005</v>
      </c>
      <c r="O87" s="122">
        <v>11.562558470355961</v>
      </c>
      <c r="P87" s="122">
        <v>16.440618011326652</v>
      </c>
      <c r="Q87" s="122">
        <v>30.989363606512615</v>
      </c>
      <c r="R87" s="122">
        <v>27.903814043973885</v>
      </c>
      <c r="S87" s="122">
        <v>21.734095433391591</v>
      </c>
      <c r="T87" s="122">
        <v>16.385782172549131</v>
      </c>
      <c r="U87" s="122">
        <v>11.312993296958158</v>
      </c>
      <c r="V87" s="122">
        <v>5.2420824252544067</v>
      </c>
      <c r="W87" s="122">
        <v>11.022029133301849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532.36769882699787</v>
      </c>
      <c r="D92" s="101">
        <v>682.59123350582763</v>
      </c>
      <c r="E92" s="101">
        <v>637.26653637003017</v>
      </c>
      <c r="F92" s="101">
        <v>625.91369717532655</v>
      </c>
      <c r="G92" s="101">
        <v>685.36083522144031</v>
      </c>
      <c r="H92" s="101">
        <v>597.61844222855223</v>
      </c>
      <c r="I92" s="101">
        <v>617.55848355181536</v>
      </c>
      <c r="J92" s="101">
        <v>681.79337547504826</v>
      </c>
      <c r="K92" s="101">
        <v>624.42658458604126</v>
      </c>
      <c r="L92" s="101">
        <v>599.78374538365995</v>
      </c>
      <c r="M92" s="101">
        <v>723.58293674049753</v>
      </c>
      <c r="N92" s="101">
        <v>629.65206164956317</v>
      </c>
      <c r="O92" s="101">
        <v>497.67035790063272</v>
      </c>
      <c r="P92" s="101">
        <v>380.41311180663746</v>
      </c>
      <c r="Q92" s="101">
        <v>574.86607805566916</v>
      </c>
      <c r="R92" s="101">
        <v>493.7414225032939</v>
      </c>
      <c r="S92" s="101">
        <v>524.49056836191028</v>
      </c>
      <c r="T92" s="101">
        <v>487.04821079550447</v>
      </c>
      <c r="U92" s="101">
        <v>503.01254461009938</v>
      </c>
      <c r="V92" s="101">
        <v>324.41976382092213</v>
      </c>
      <c r="W92" s="101">
        <v>460.56545965772551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176.82678372291883</v>
      </c>
      <c r="D93" s="104">
        <v>255.61646144252785</v>
      </c>
      <c r="E93" s="104">
        <v>0</v>
      </c>
      <c r="F93" s="104">
        <v>0</v>
      </c>
      <c r="G93" s="104">
        <v>292.86741862054316</v>
      </c>
      <c r="H93" s="104">
        <v>0</v>
      </c>
      <c r="I93" s="104">
        <v>224.09149379431929</v>
      </c>
      <c r="J93" s="104">
        <v>251.44734006644183</v>
      </c>
      <c r="K93" s="104">
        <v>223.30307187530457</v>
      </c>
      <c r="L93" s="104">
        <v>207.63264165890817</v>
      </c>
      <c r="M93" s="104">
        <v>258.51353560486876</v>
      </c>
      <c r="N93" s="104">
        <v>221.45109989252245</v>
      </c>
      <c r="O93" s="104">
        <v>0</v>
      </c>
      <c r="P93" s="104">
        <v>0</v>
      </c>
      <c r="Q93" s="104">
        <v>207.6391415350424</v>
      </c>
      <c r="R93" s="104">
        <v>174.60649052741624</v>
      </c>
      <c r="S93" s="104">
        <v>186.37584387638955</v>
      </c>
      <c r="T93" s="104">
        <v>175.20804450965088</v>
      </c>
      <c r="U93" s="104">
        <v>171.80368573706701</v>
      </c>
      <c r="V93" s="104">
        <v>0</v>
      </c>
      <c r="W93" s="104">
        <v>165.48999081290359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176.82678372291883</v>
      </c>
      <c r="D94" s="98">
        <v>255.61646144252785</v>
      </c>
      <c r="E94" s="98">
        <v>0</v>
      </c>
      <c r="F94" s="98">
        <v>0</v>
      </c>
      <c r="G94" s="98">
        <v>292.86741862054316</v>
      </c>
      <c r="H94" s="98">
        <v>0</v>
      </c>
      <c r="I94" s="98">
        <v>224.09149379431929</v>
      </c>
      <c r="J94" s="98">
        <v>251.44734006644183</v>
      </c>
      <c r="K94" s="98">
        <v>223.30307187530457</v>
      </c>
      <c r="L94" s="98">
        <v>207.63264165890817</v>
      </c>
      <c r="M94" s="98">
        <v>258.51353560486876</v>
      </c>
      <c r="N94" s="98">
        <v>221.45109989252245</v>
      </c>
      <c r="O94" s="98">
        <v>0</v>
      </c>
      <c r="P94" s="98">
        <v>0</v>
      </c>
      <c r="Q94" s="98">
        <v>207.6391415350424</v>
      </c>
      <c r="R94" s="98">
        <v>174.60649052741624</v>
      </c>
      <c r="S94" s="98">
        <v>186.37584387638955</v>
      </c>
      <c r="T94" s="98">
        <v>175.20804450965088</v>
      </c>
      <c r="U94" s="98">
        <v>171.80368573706701</v>
      </c>
      <c r="V94" s="98">
        <v>0</v>
      </c>
      <c r="W94" s="98">
        <v>165.48999081290359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82.592886450088088</v>
      </c>
      <c r="D100" s="122">
        <v>91.788920054371587</v>
      </c>
      <c r="E100" s="122">
        <v>63.209875141965419</v>
      </c>
      <c r="F100" s="122">
        <v>61.879136803009935</v>
      </c>
      <c r="G100" s="122">
        <v>93.372157113903953</v>
      </c>
      <c r="H100" s="122">
        <v>70.149966519216491</v>
      </c>
      <c r="I100" s="122">
        <v>75.610176298173286</v>
      </c>
      <c r="J100" s="122">
        <v>63.423076063255614</v>
      </c>
      <c r="K100" s="122">
        <v>90.624388588105106</v>
      </c>
      <c r="L100" s="122">
        <v>62.019047783681422</v>
      </c>
      <c r="M100" s="122">
        <v>55.529153661556485</v>
      </c>
      <c r="N100" s="122">
        <v>43.384372582825272</v>
      </c>
      <c r="O100" s="122">
        <v>45.496200455397023</v>
      </c>
      <c r="P100" s="122">
        <v>46.487174334043651</v>
      </c>
      <c r="Q100" s="122">
        <v>45.678975981455089</v>
      </c>
      <c r="R100" s="122">
        <v>50.145028679589281</v>
      </c>
      <c r="S100" s="122">
        <v>54.921361775564776</v>
      </c>
      <c r="T100" s="122">
        <v>45.226581671371136</v>
      </c>
      <c r="U100" s="122">
        <v>38.19467687955617</v>
      </c>
      <c r="V100" s="122">
        <v>55.046379744561847</v>
      </c>
      <c r="W100" s="122">
        <v>48.362065063593754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223.44348116803309</v>
      </c>
      <c r="D102" s="98">
        <v>284.94731100092758</v>
      </c>
      <c r="E102" s="98">
        <v>223.21092734525149</v>
      </c>
      <c r="F102" s="98">
        <v>217.71249286733226</v>
      </c>
      <c r="G102" s="98">
        <v>256.00867114306175</v>
      </c>
      <c r="H102" s="98">
        <v>222.13398341729859</v>
      </c>
      <c r="I102" s="98">
        <v>211.83329431754268</v>
      </c>
      <c r="J102" s="98">
        <v>192.3549858139063</v>
      </c>
      <c r="K102" s="98">
        <v>188.51929133360275</v>
      </c>
      <c r="L102" s="98">
        <v>168.76108340466044</v>
      </c>
      <c r="M102" s="98">
        <v>161.97819253905752</v>
      </c>
      <c r="N102" s="98">
        <v>160.66099578391604</v>
      </c>
      <c r="O102" s="98">
        <v>160.95667990378874</v>
      </c>
      <c r="P102" s="98">
        <v>162.39241617139015</v>
      </c>
      <c r="Q102" s="98">
        <v>163.10290645213664</v>
      </c>
      <c r="R102" s="98">
        <v>163.8323715839133</v>
      </c>
      <c r="S102" s="98">
        <v>164.20107803017393</v>
      </c>
      <c r="T102" s="98">
        <v>162.29805381231063</v>
      </c>
      <c r="U102" s="98">
        <v>159.43932726626042</v>
      </c>
      <c r="V102" s="98">
        <v>214.10564735900795</v>
      </c>
      <c r="W102" s="98">
        <v>194.52124497765089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85.529378826258693</v>
      </c>
      <c r="D124" s="117">
        <f t="shared" si="42"/>
        <v>98.495101090557313</v>
      </c>
      <c r="E124" s="117">
        <f t="shared" si="42"/>
        <v>69.895423686394778</v>
      </c>
      <c r="F124" s="117">
        <f t="shared" si="42"/>
        <v>67.208454284168269</v>
      </c>
      <c r="G124" s="117">
        <f t="shared" si="42"/>
        <v>103.96345451677755</v>
      </c>
      <c r="H124" s="117">
        <f t="shared" si="42"/>
        <v>78.418178211875997</v>
      </c>
      <c r="I124" s="117">
        <f t="shared" si="42"/>
        <v>86.243903407888439</v>
      </c>
      <c r="J124" s="117">
        <f t="shared" si="42"/>
        <v>79.884220659801187</v>
      </c>
      <c r="K124" s="117">
        <f t="shared" si="42"/>
        <v>103.71411617471142</v>
      </c>
      <c r="L124" s="117">
        <f t="shared" si="42"/>
        <v>69.349866287763717</v>
      </c>
      <c r="M124" s="117">
        <f t="shared" si="42"/>
        <v>61.947772695188135</v>
      </c>
      <c r="N124" s="117">
        <f t="shared" si="42"/>
        <v>47.637037614532304</v>
      </c>
      <c r="O124" s="117">
        <f t="shared" si="42"/>
        <v>49.84765484719361</v>
      </c>
      <c r="P124" s="117">
        <f t="shared" si="42"/>
        <v>49.581017868420126</v>
      </c>
      <c r="Q124" s="117">
        <f t="shared" si="42"/>
        <v>48.805327684362901</v>
      </c>
      <c r="R124" s="117">
        <f t="shared" ref="R124:V124" si="43">R125+R128+R130+R139</f>
        <v>55.016986490575846</v>
      </c>
      <c r="S124" s="117">
        <f t="shared" si="43"/>
        <v>60.683007098107765</v>
      </c>
      <c r="T124" s="117">
        <f t="shared" si="43"/>
        <v>49.886422803454359</v>
      </c>
      <c r="U124" s="117">
        <f t="shared" si="43"/>
        <v>41.791489743296417</v>
      </c>
      <c r="V124" s="117">
        <f t="shared" si="43"/>
        <v>61.753431496336255</v>
      </c>
      <c r="W124" s="117">
        <f t="shared" ref="W124" si="44">W125+W128+W130+W139</f>
        <v>54.365699785626902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85.529378826258693</v>
      </c>
      <c r="D139" s="122">
        <v>98.495101090557313</v>
      </c>
      <c r="E139" s="122">
        <v>69.895423686394778</v>
      </c>
      <c r="F139" s="122">
        <v>67.208454284168269</v>
      </c>
      <c r="G139" s="122">
        <v>103.96345451677755</v>
      </c>
      <c r="H139" s="122">
        <v>78.418178211875997</v>
      </c>
      <c r="I139" s="122">
        <v>86.243903407888439</v>
      </c>
      <c r="J139" s="122">
        <v>79.884220659801187</v>
      </c>
      <c r="K139" s="122">
        <v>103.71411617471142</v>
      </c>
      <c r="L139" s="122">
        <v>69.349866287763717</v>
      </c>
      <c r="M139" s="122">
        <v>61.947772695188135</v>
      </c>
      <c r="N139" s="122">
        <v>47.637037614532304</v>
      </c>
      <c r="O139" s="122">
        <v>49.84765484719361</v>
      </c>
      <c r="P139" s="122">
        <v>49.581017868420126</v>
      </c>
      <c r="Q139" s="122">
        <v>48.805327684362901</v>
      </c>
      <c r="R139" s="122">
        <v>55.016986490575846</v>
      </c>
      <c r="S139" s="122">
        <v>60.683007098107765</v>
      </c>
      <c r="T139" s="122">
        <v>49.886422803454359</v>
      </c>
      <c r="U139" s="122">
        <v>41.791489743296417</v>
      </c>
      <c r="V139" s="122">
        <v>61.753431496336255</v>
      </c>
      <c r="W139" s="122">
        <v>54.365699785626902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223.44348116803309</v>
      </c>
      <c r="D140" s="98">
        <v>284.94731100092758</v>
      </c>
      <c r="E140" s="98">
        <v>223.21092734525146</v>
      </c>
      <c r="F140" s="98">
        <v>217.71249286733234</v>
      </c>
      <c r="G140" s="98">
        <v>256.00867114306169</v>
      </c>
      <c r="H140" s="98">
        <v>222.13398341729854</v>
      </c>
      <c r="I140" s="98">
        <v>211.83329431754268</v>
      </c>
      <c r="J140" s="98">
        <v>192.35498581390627</v>
      </c>
      <c r="K140" s="98">
        <v>188.51929133360281</v>
      </c>
      <c r="L140" s="98">
        <v>168.76108340466041</v>
      </c>
      <c r="M140" s="98">
        <v>161.97819253905749</v>
      </c>
      <c r="N140" s="98">
        <v>160.66099578391601</v>
      </c>
      <c r="O140" s="98">
        <v>160.95667990378871</v>
      </c>
      <c r="P140" s="98">
        <v>162.39241617139015</v>
      </c>
      <c r="Q140" s="98">
        <v>163.10290645213666</v>
      </c>
      <c r="R140" s="98">
        <v>163.8323715839133</v>
      </c>
      <c r="S140" s="98">
        <v>164.20107803017396</v>
      </c>
      <c r="T140" s="98">
        <v>162.29805381231063</v>
      </c>
      <c r="U140" s="98">
        <v>159.43932726626042</v>
      </c>
      <c r="V140" s="98">
        <v>214.10564735900795</v>
      </c>
      <c r="W140" s="98">
        <v>194.52124497765087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161.17385456310754</v>
      </c>
      <c r="D143" s="117">
        <f t="shared" si="49"/>
        <v>182.44187118470887</v>
      </c>
      <c r="E143" s="117">
        <f t="shared" si="49"/>
        <v>125.73557110246439</v>
      </c>
      <c r="F143" s="117">
        <f t="shared" si="49"/>
        <v>108.41901615246982</v>
      </c>
      <c r="G143" s="117">
        <f t="shared" si="49"/>
        <v>155.87631155668564</v>
      </c>
      <c r="H143" s="117">
        <f t="shared" si="49"/>
        <v>111.78140576700082</v>
      </c>
      <c r="I143" s="117">
        <f t="shared" si="49"/>
        <v>131.1164041683349</v>
      </c>
      <c r="J143" s="117">
        <f t="shared" si="49"/>
        <v>136.41748098374799</v>
      </c>
      <c r="K143" s="117">
        <f t="shared" si="49"/>
        <v>147.86709572249052</v>
      </c>
      <c r="L143" s="117">
        <f t="shared" si="49"/>
        <v>104.15430160852404</v>
      </c>
      <c r="M143" s="117">
        <f t="shared" si="49"/>
        <v>100.34795484695778</v>
      </c>
      <c r="N143" s="117">
        <f t="shared" si="49"/>
        <v>68.560150136352547</v>
      </c>
      <c r="O143" s="117">
        <f t="shared" si="49"/>
        <v>68.274603818677079</v>
      </c>
      <c r="P143" s="117">
        <f t="shared" si="49"/>
        <v>69.247695337961929</v>
      </c>
      <c r="Q143" s="117">
        <f t="shared" si="49"/>
        <v>87.089741369145088</v>
      </c>
      <c r="R143" s="117">
        <f t="shared" ref="R143:V143" si="50">R144+R146+R148+R157</f>
        <v>91.012572201962854</v>
      </c>
      <c r="S143" s="117">
        <f t="shared" si="50"/>
        <v>90.306692069567575</v>
      </c>
      <c r="T143" s="117">
        <f t="shared" si="50"/>
        <v>71.816565771192131</v>
      </c>
      <c r="U143" s="117">
        <f t="shared" si="50"/>
        <v>56.719440850248937</v>
      </c>
      <c r="V143" s="117">
        <f t="shared" si="50"/>
        <v>69.357152272138137</v>
      </c>
      <c r="W143" s="117">
        <f t="shared" ref="W143" si="51">W144+W146+W148+W157</f>
        <v>76.267976143424008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76.052528403856826</v>
      </c>
      <c r="D148" s="122">
        <v>83.582600021121763</v>
      </c>
      <c r="E148" s="122">
        <v>55.900573365792127</v>
      </c>
      <c r="F148" s="122">
        <v>41.281295535627592</v>
      </c>
      <c r="G148" s="122">
        <v>51.92127539556364</v>
      </c>
      <c r="H148" s="122">
        <v>33.404000264303349</v>
      </c>
      <c r="I148" s="122">
        <v>44.946928513741284</v>
      </c>
      <c r="J148" s="122">
        <v>56.589394293220273</v>
      </c>
      <c r="K148" s="122">
        <v>44.170761979831873</v>
      </c>
      <c r="L148" s="122">
        <v>34.790352543667559</v>
      </c>
      <c r="M148" s="122">
        <v>38.404949932320335</v>
      </c>
      <c r="N148" s="122">
        <v>20.934068646435531</v>
      </c>
      <c r="O148" s="122">
        <v>18.393148640980669</v>
      </c>
      <c r="P148" s="122">
        <v>19.678787215759598</v>
      </c>
      <c r="Q148" s="122">
        <v>38.269823791634799</v>
      </c>
      <c r="R148" s="122">
        <v>36.020372978240836</v>
      </c>
      <c r="S148" s="122">
        <v>29.615468226780482</v>
      </c>
      <c r="T148" s="122">
        <v>21.956399875811844</v>
      </c>
      <c r="U148" s="122">
        <v>14.959019382135899</v>
      </c>
      <c r="V148" s="122">
        <v>7.5446456702540035</v>
      </c>
      <c r="W148" s="122">
        <v>21.947778338425824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532.36769882699775</v>
      </c>
      <c r="D149" s="98">
        <v>682.59123350582774</v>
      </c>
      <c r="E149" s="98">
        <v>637.26653637003028</v>
      </c>
      <c r="F149" s="98">
        <v>625.91369717532643</v>
      </c>
      <c r="G149" s="98">
        <v>685.36083522144008</v>
      </c>
      <c r="H149" s="98">
        <v>597.61844222855211</v>
      </c>
      <c r="I149" s="98">
        <v>617.55848355181524</v>
      </c>
      <c r="J149" s="98">
        <v>681.79337547504815</v>
      </c>
      <c r="K149" s="98">
        <v>624.42658458604137</v>
      </c>
      <c r="L149" s="98">
        <v>599.78374538365983</v>
      </c>
      <c r="M149" s="98">
        <v>723.58293674049742</v>
      </c>
      <c r="N149" s="98">
        <v>629.65206164956339</v>
      </c>
      <c r="O149" s="98">
        <v>497.67035790063272</v>
      </c>
      <c r="P149" s="98">
        <v>380.41311180663752</v>
      </c>
      <c r="Q149" s="98">
        <v>574.86607805566905</v>
      </c>
      <c r="R149" s="98">
        <v>493.74142250329396</v>
      </c>
      <c r="S149" s="98">
        <v>524.49056836191028</v>
      </c>
      <c r="T149" s="98">
        <v>487.04821079550447</v>
      </c>
      <c r="U149" s="98">
        <v>503.01254461009944</v>
      </c>
      <c r="V149" s="98">
        <v>324.41976382092219</v>
      </c>
      <c r="W149" s="98">
        <v>460.5654596577254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223.30307187530465</v>
      </c>
      <c r="L150" s="98">
        <v>207.63264165890817</v>
      </c>
      <c r="M150" s="98">
        <v>258.51353560486876</v>
      </c>
      <c r="N150" s="98">
        <v>221.45109989252245</v>
      </c>
      <c r="O150" s="98">
        <v>0</v>
      </c>
      <c r="P150" s="98">
        <v>0</v>
      </c>
      <c r="Q150" s="98">
        <v>207.6391415350424</v>
      </c>
      <c r="R150" s="98">
        <v>174.60649052741624</v>
      </c>
      <c r="S150" s="98">
        <v>186.37584387638955</v>
      </c>
      <c r="T150" s="98">
        <v>175.20804450965088</v>
      </c>
      <c r="U150" s="98">
        <v>171.80368573706701</v>
      </c>
      <c r="V150" s="98">
        <v>0</v>
      </c>
      <c r="W150" s="98">
        <v>165.48999081290359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223.30307187530465</v>
      </c>
      <c r="L151" s="101">
        <v>207.63264165890817</v>
      </c>
      <c r="M151" s="101">
        <v>258.51353560486876</v>
      </c>
      <c r="N151" s="101">
        <v>221.45109989252245</v>
      </c>
      <c r="O151" s="101">
        <v>0</v>
      </c>
      <c r="P151" s="101">
        <v>0</v>
      </c>
      <c r="Q151" s="101">
        <v>207.6391415350424</v>
      </c>
      <c r="R151" s="101">
        <v>174.60649052741624</v>
      </c>
      <c r="S151" s="101">
        <v>186.37584387638955</v>
      </c>
      <c r="T151" s="101">
        <v>175.20804450965088</v>
      </c>
      <c r="U151" s="101">
        <v>171.80368573706701</v>
      </c>
      <c r="V151" s="101">
        <v>0</v>
      </c>
      <c r="W151" s="101">
        <v>165.48999081290359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85.121326159250714</v>
      </c>
      <c r="D157" s="122">
        <v>98.85927116358711</v>
      </c>
      <c r="E157" s="122">
        <v>69.834997736672264</v>
      </c>
      <c r="F157" s="122">
        <v>67.13772061684223</v>
      </c>
      <c r="G157" s="122">
        <v>103.955036161122</v>
      </c>
      <c r="H157" s="122">
        <v>78.377405502697471</v>
      </c>
      <c r="I157" s="122">
        <v>86.169475654593626</v>
      </c>
      <c r="J157" s="122">
        <v>79.828086690527726</v>
      </c>
      <c r="K157" s="122">
        <v>103.69633374265864</v>
      </c>
      <c r="L157" s="122">
        <v>69.363949064856484</v>
      </c>
      <c r="M157" s="122">
        <v>61.943004914637442</v>
      </c>
      <c r="N157" s="122">
        <v>47.62608148991702</v>
      </c>
      <c r="O157" s="122">
        <v>49.881455177696409</v>
      </c>
      <c r="P157" s="122">
        <v>49.56890812220233</v>
      </c>
      <c r="Q157" s="122">
        <v>48.819917577510296</v>
      </c>
      <c r="R157" s="122">
        <v>54.992199223722011</v>
      </c>
      <c r="S157" s="122">
        <v>60.691223842787096</v>
      </c>
      <c r="T157" s="122">
        <v>49.860165895380291</v>
      </c>
      <c r="U157" s="122">
        <v>41.760421468113037</v>
      </c>
      <c r="V157" s="122">
        <v>61.812506601884131</v>
      </c>
      <c r="W157" s="122">
        <v>54.32019780499818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223.44348116803312</v>
      </c>
      <c r="D158" s="98">
        <v>284.94731100092753</v>
      </c>
      <c r="E158" s="98">
        <v>223.21092734525152</v>
      </c>
      <c r="F158" s="98">
        <v>217.71249286733232</v>
      </c>
      <c r="G158" s="98">
        <v>256.00867114306163</v>
      </c>
      <c r="H158" s="98">
        <v>222.13398341729854</v>
      </c>
      <c r="I158" s="98">
        <v>211.83329431754268</v>
      </c>
      <c r="J158" s="98">
        <v>192.35498581390624</v>
      </c>
      <c r="K158" s="98">
        <v>188.51929133360278</v>
      </c>
      <c r="L158" s="98">
        <v>168.76108340466047</v>
      </c>
      <c r="M158" s="98">
        <v>161.97819253905752</v>
      </c>
      <c r="N158" s="98">
        <v>160.66099578391601</v>
      </c>
      <c r="O158" s="98">
        <v>160.95667990378871</v>
      </c>
      <c r="P158" s="98">
        <v>162.39241617139012</v>
      </c>
      <c r="Q158" s="98">
        <v>163.10290645213666</v>
      </c>
      <c r="R158" s="98">
        <v>163.8323715839133</v>
      </c>
      <c r="S158" s="98">
        <v>164.20107803017399</v>
      </c>
      <c r="T158" s="98">
        <v>162.2980538123106</v>
      </c>
      <c r="U158" s="98">
        <v>159.43932726626042</v>
      </c>
      <c r="V158" s="98">
        <v>214.10564735900795</v>
      </c>
      <c r="W158" s="98">
        <v>194.52124497765084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160.50518742531756</v>
      </c>
      <c r="D161" s="117">
        <f t="shared" si="54"/>
        <v>181.68135896846852</v>
      </c>
      <c r="E161" s="117">
        <f t="shared" si="54"/>
        <v>125.34484864677714</v>
      </c>
      <c r="F161" s="117">
        <f t="shared" si="54"/>
        <v>108.92312391881643</v>
      </c>
      <c r="G161" s="117">
        <f t="shared" si="54"/>
        <v>155.77883983686763</v>
      </c>
      <c r="H161" s="117">
        <f t="shared" si="54"/>
        <v>111.27881262253486</v>
      </c>
      <c r="I161" s="117">
        <f t="shared" si="54"/>
        <v>131.51596350769719</v>
      </c>
      <c r="J161" s="117">
        <f t="shared" si="54"/>
        <v>136.61902783368041</v>
      </c>
      <c r="K161" s="117">
        <f t="shared" si="54"/>
        <v>148.44658460010317</v>
      </c>
      <c r="L161" s="117">
        <f t="shared" si="54"/>
        <v>104.26758476997358</v>
      </c>
      <c r="M161" s="117">
        <f t="shared" si="54"/>
        <v>100.83330737102494</v>
      </c>
      <c r="N161" s="117">
        <f t="shared" si="54"/>
        <v>68.345135560055468</v>
      </c>
      <c r="O161" s="117">
        <f t="shared" si="54"/>
        <v>68.129151716112645</v>
      </c>
      <c r="P161" s="117">
        <f t="shared" si="54"/>
        <v>69.36302239091259</v>
      </c>
      <c r="Q161" s="117">
        <f t="shared" si="54"/>
        <v>87.255277139352273</v>
      </c>
      <c r="R161" s="117">
        <f t="shared" ref="R161:V161" si="55">R162+R164+R166+R175</f>
        <v>91.258038295387976</v>
      </c>
      <c r="S161" s="117">
        <f t="shared" si="55"/>
        <v>90.091568670554551</v>
      </c>
      <c r="T161" s="117">
        <f t="shared" si="55"/>
        <v>71.982654125317381</v>
      </c>
      <c r="U161" s="117">
        <f t="shared" si="55"/>
        <v>56.717456306998201</v>
      </c>
      <c r="V161" s="117">
        <f t="shared" si="55"/>
        <v>69.305890100737059</v>
      </c>
      <c r="W161" s="117">
        <f t="shared" ref="W161" si="56">W162+W164+W166+W175</f>
        <v>76.530557472758716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74.900217367434763</v>
      </c>
      <c r="D166" s="122">
        <v>83.269953123382834</v>
      </c>
      <c r="E166" s="122">
        <v>55.283374606232904</v>
      </c>
      <c r="F166" s="122">
        <v>41.934664575021877</v>
      </c>
      <c r="G166" s="122">
        <v>51.285504676434293</v>
      </c>
      <c r="H166" s="122">
        <v>32.989553074187597</v>
      </c>
      <c r="I166" s="122">
        <v>45.065078529456791</v>
      </c>
      <c r="J166" s="122">
        <v>56.673000984072011</v>
      </c>
      <c r="K166" s="122">
        <v>44.834806987248385</v>
      </c>
      <c r="L166" s="122">
        <v>34.997441883553591</v>
      </c>
      <c r="M166" s="122">
        <v>38.534002548310518</v>
      </c>
      <c r="N166" s="122">
        <v>20.64432989014961</v>
      </c>
      <c r="O166" s="122">
        <v>18.330399922675245</v>
      </c>
      <c r="P166" s="122">
        <v>19.855488635221885</v>
      </c>
      <c r="Q166" s="122">
        <v>38.324405203711265</v>
      </c>
      <c r="R166" s="122">
        <v>36.194046186271898</v>
      </c>
      <c r="S166" s="122">
        <v>29.333727428781589</v>
      </c>
      <c r="T166" s="122">
        <v>22.117165127911804</v>
      </c>
      <c r="U166" s="122">
        <v>14.950389852738592</v>
      </c>
      <c r="V166" s="122">
        <v>7.5446456702540026</v>
      </c>
      <c r="W166" s="122">
        <v>22.245558874344518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532.36769882699787</v>
      </c>
      <c r="D167" s="98">
        <v>682.59123350582774</v>
      </c>
      <c r="E167" s="98">
        <v>637.26653637003028</v>
      </c>
      <c r="F167" s="98">
        <v>625.91369717532655</v>
      </c>
      <c r="G167" s="98">
        <v>685.36083522144008</v>
      </c>
      <c r="H167" s="98">
        <v>597.61844222855223</v>
      </c>
      <c r="I167" s="98">
        <v>617.55848355181524</v>
      </c>
      <c r="J167" s="98">
        <v>681.79337547504815</v>
      </c>
      <c r="K167" s="98">
        <v>624.42658458604114</v>
      </c>
      <c r="L167" s="98">
        <v>599.78374538365983</v>
      </c>
      <c r="M167" s="98">
        <v>723.58293674049742</v>
      </c>
      <c r="N167" s="98">
        <v>629.65206164956317</v>
      </c>
      <c r="O167" s="98">
        <v>497.67035790063289</v>
      </c>
      <c r="P167" s="98">
        <v>380.41311180663746</v>
      </c>
      <c r="Q167" s="98">
        <v>574.86607805566894</v>
      </c>
      <c r="R167" s="98">
        <v>493.74142250329402</v>
      </c>
      <c r="S167" s="98">
        <v>524.49056836191039</v>
      </c>
      <c r="T167" s="98">
        <v>487.04821079550459</v>
      </c>
      <c r="U167" s="98">
        <v>503.01254461009933</v>
      </c>
      <c r="V167" s="98">
        <v>324.41976382092213</v>
      </c>
      <c r="W167" s="98">
        <v>460.5654596577254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255.61646144252788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186.37584387638955</v>
      </c>
      <c r="T168" s="98">
        <v>0</v>
      </c>
      <c r="U168" s="98">
        <v>171.80368573706701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255.61646144252788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186.37584387638955</v>
      </c>
      <c r="T169" s="101">
        <v>0</v>
      </c>
      <c r="U169" s="101">
        <v>171.80368573706701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85.604970057882795</v>
      </c>
      <c r="D175" s="122">
        <v>98.411405845085682</v>
      </c>
      <c r="E175" s="122">
        <v>70.061474040544226</v>
      </c>
      <c r="F175" s="122">
        <v>66.988459343794545</v>
      </c>
      <c r="G175" s="122">
        <v>104.49333516043335</v>
      </c>
      <c r="H175" s="122">
        <v>78.28925954834726</v>
      </c>
      <c r="I175" s="122">
        <v>86.450884978240396</v>
      </c>
      <c r="J175" s="122">
        <v>79.946026849608401</v>
      </c>
      <c r="K175" s="122">
        <v>103.61177761285478</v>
      </c>
      <c r="L175" s="122">
        <v>69.27014288641999</v>
      </c>
      <c r="M175" s="122">
        <v>62.299304822714433</v>
      </c>
      <c r="N175" s="122">
        <v>47.700805669905854</v>
      </c>
      <c r="O175" s="122">
        <v>49.798751793437397</v>
      </c>
      <c r="P175" s="122">
        <v>49.507533755690709</v>
      </c>
      <c r="Q175" s="122">
        <v>48.930871935641008</v>
      </c>
      <c r="R175" s="122">
        <v>55.063992109116079</v>
      </c>
      <c r="S175" s="122">
        <v>60.757841241772965</v>
      </c>
      <c r="T175" s="122">
        <v>49.865488997405578</v>
      </c>
      <c r="U175" s="122">
        <v>41.767066454259606</v>
      </c>
      <c r="V175" s="122">
        <v>61.76124443048306</v>
      </c>
      <c r="W175" s="122">
        <v>54.284998598414198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223.44348116803306</v>
      </c>
      <c r="D176" s="98">
        <v>284.94731100092753</v>
      </c>
      <c r="E176" s="98">
        <v>223.21092734525143</v>
      </c>
      <c r="F176" s="98">
        <v>217.71249286733226</v>
      </c>
      <c r="G176" s="98">
        <v>256.00867114306169</v>
      </c>
      <c r="H176" s="98">
        <v>222.13398341729854</v>
      </c>
      <c r="I176" s="98">
        <v>211.83329431754268</v>
      </c>
      <c r="J176" s="98">
        <v>192.35498581390627</v>
      </c>
      <c r="K176" s="98">
        <v>188.51929133360278</v>
      </c>
      <c r="L176" s="98">
        <v>168.76108340466047</v>
      </c>
      <c r="M176" s="98">
        <v>161.97819253905752</v>
      </c>
      <c r="N176" s="98">
        <v>160.66099578391604</v>
      </c>
      <c r="O176" s="98">
        <v>160.95667990378874</v>
      </c>
      <c r="P176" s="98">
        <v>162.39241617139015</v>
      </c>
      <c r="Q176" s="98">
        <v>163.10290645213669</v>
      </c>
      <c r="R176" s="98">
        <v>163.83237158391327</v>
      </c>
      <c r="S176" s="98">
        <v>164.20107803017396</v>
      </c>
      <c r="T176" s="98">
        <v>162.2980538123106</v>
      </c>
      <c r="U176" s="98">
        <v>159.43932726626039</v>
      </c>
      <c r="V176" s="98">
        <v>214.10564735900795</v>
      </c>
      <c r="W176" s="98">
        <v>194.52124497765087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184.47673947269018</v>
      </c>
      <c r="D24" s="118">
        <f t="shared" si="7"/>
        <v>211.43879632121607</v>
      </c>
      <c r="E24" s="118">
        <f t="shared" si="7"/>
        <v>261.78003308647436</v>
      </c>
      <c r="F24" s="118">
        <f t="shared" si="7"/>
        <v>218.56719388745529</v>
      </c>
      <c r="G24" s="118">
        <f t="shared" si="7"/>
        <v>0</v>
      </c>
      <c r="H24" s="118">
        <f t="shared" si="7"/>
        <v>0</v>
      </c>
      <c r="I24" s="118">
        <f t="shared" si="7"/>
        <v>183.20117525930456</v>
      </c>
      <c r="J24" s="118">
        <f t="shared" si="7"/>
        <v>235.834257134669</v>
      </c>
      <c r="K24" s="118">
        <f t="shared" si="7"/>
        <v>172.71286424259651</v>
      </c>
      <c r="L24" s="118">
        <f t="shared" si="7"/>
        <v>171.91613379746656</v>
      </c>
      <c r="M24" s="118">
        <f t="shared" si="7"/>
        <v>183.80759231152251</v>
      </c>
      <c r="N24" s="118">
        <f t="shared" si="7"/>
        <v>172.03479132564377</v>
      </c>
      <c r="O24" s="118">
        <f t="shared" si="7"/>
        <v>134.58708033184047</v>
      </c>
      <c r="P24" s="118">
        <f t="shared" si="7"/>
        <v>92.530449033700378</v>
      </c>
      <c r="Q24" s="118">
        <f t="shared" si="7"/>
        <v>147.68277014189172</v>
      </c>
      <c r="R24" s="118">
        <f t="shared" ref="R24:V24" si="8">R25+R28+R30+R39</f>
        <v>133.77224486687169</v>
      </c>
      <c r="S24" s="118">
        <f t="shared" si="8"/>
        <v>128.2097319661473</v>
      </c>
      <c r="T24" s="118">
        <f t="shared" si="8"/>
        <v>105.05432441157225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95.212832332512917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152.04824924063658</v>
      </c>
      <c r="D25" s="123">
        <f t="shared" si="10"/>
        <v>176.78462011734905</v>
      </c>
      <c r="E25" s="123">
        <f t="shared" si="10"/>
        <v>223.45584123116063</v>
      </c>
      <c r="F25" s="123">
        <f t="shared" si="10"/>
        <v>180.692650365585</v>
      </c>
      <c r="G25" s="123">
        <f t="shared" si="10"/>
        <v>0</v>
      </c>
      <c r="H25" s="123">
        <f t="shared" si="10"/>
        <v>0</v>
      </c>
      <c r="I25" s="123">
        <f t="shared" si="10"/>
        <v>147.02526229782993</v>
      </c>
      <c r="J25" s="123">
        <f t="shared" si="10"/>
        <v>197.45461759028993</v>
      </c>
      <c r="K25" s="123">
        <f t="shared" si="10"/>
        <v>136.3133386560711</v>
      </c>
      <c r="L25" s="123">
        <f t="shared" si="10"/>
        <v>136.54510900098421</v>
      </c>
      <c r="M25" s="123">
        <f t="shared" si="10"/>
        <v>149.56846000034233</v>
      </c>
      <c r="N25" s="123">
        <f t="shared" si="10"/>
        <v>137.4755907472146</v>
      </c>
      <c r="O25" s="123">
        <f t="shared" si="10"/>
        <v>99.250338379179709</v>
      </c>
      <c r="P25" s="123">
        <f t="shared" si="10"/>
        <v>56.864380452501848</v>
      </c>
      <c r="Q25" s="123">
        <f t="shared" si="10"/>
        <v>112.5069002508869</v>
      </c>
      <c r="R25" s="123">
        <f t="shared" ref="R25:V25" si="11">SUM(R26:R27)</f>
        <v>102.0730860886145</v>
      </c>
      <c r="S25" s="123">
        <f t="shared" si="11"/>
        <v>97.678965280158025</v>
      </c>
      <c r="T25" s="123">
        <f t="shared" si="11"/>
        <v>76.566047185430563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69.709430231952055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150.0574845041042</v>
      </c>
      <c r="D26" s="99">
        <v>174.47506147107075</v>
      </c>
      <c r="E26" s="99">
        <v>220.52370943292695</v>
      </c>
      <c r="F26" s="99">
        <v>178.3208250828483</v>
      </c>
      <c r="G26" s="99">
        <v>0</v>
      </c>
      <c r="H26" s="99">
        <v>0</v>
      </c>
      <c r="I26" s="99">
        <v>145.18293755691897</v>
      </c>
      <c r="J26" s="99">
        <v>194.94856459624251</v>
      </c>
      <c r="K26" s="99">
        <v>134.57766292092472</v>
      </c>
      <c r="L26" s="99">
        <v>134.8052493644708</v>
      </c>
      <c r="M26" s="99">
        <v>147.64701960204923</v>
      </c>
      <c r="N26" s="99">
        <v>135.68213866767491</v>
      </c>
      <c r="O26" s="99">
        <v>97.918760891721163</v>
      </c>
      <c r="P26" s="99">
        <v>56.079856107300834</v>
      </c>
      <c r="Q26" s="99">
        <v>110.90674401049564</v>
      </c>
      <c r="R26" s="99">
        <v>100.60695683171866</v>
      </c>
      <c r="S26" s="99">
        <v>96.270475146344722</v>
      </c>
      <c r="T26" s="99">
        <v>75.463842818825469</v>
      </c>
      <c r="U26" s="99">
        <v>0</v>
      </c>
      <c r="V26" s="99">
        <v>0</v>
      </c>
      <c r="W26" s="99">
        <v>68.700957263158273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1.9907647365323806</v>
      </c>
      <c r="D27" s="99">
        <v>2.3095586462783069</v>
      </c>
      <c r="E27" s="99">
        <v>2.9321317982336863</v>
      </c>
      <c r="F27" s="99">
        <v>2.3718252827366877</v>
      </c>
      <c r="G27" s="99">
        <v>0</v>
      </c>
      <c r="H27" s="99">
        <v>0</v>
      </c>
      <c r="I27" s="99">
        <v>1.8423247409109464</v>
      </c>
      <c r="J27" s="99">
        <v>2.5060529940474305</v>
      </c>
      <c r="K27" s="99">
        <v>1.7356757351463863</v>
      </c>
      <c r="L27" s="99">
        <v>1.7398596365134149</v>
      </c>
      <c r="M27" s="99">
        <v>1.9214403982930983</v>
      </c>
      <c r="N27" s="99">
        <v>1.7934520795396973</v>
      </c>
      <c r="O27" s="99">
        <v>1.3315774874585524</v>
      </c>
      <c r="P27" s="99">
        <v>0.78452434520101055</v>
      </c>
      <c r="Q27" s="99">
        <v>1.6001562403912526</v>
      </c>
      <c r="R27" s="99">
        <v>1.4661292568958468</v>
      </c>
      <c r="S27" s="99">
        <v>1.4084901338133025</v>
      </c>
      <c r="T27" s="99">
        <v>1.1022043666050951</v>
      </c>
      <c r="U27" s="99">
        <v>0</v>
      </c>
      <c r="V27" s="99">
        <v>0</v>
      </c>
      <c r="W27" s="99">
        <v>1.0084729687937815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0.41664467205144862</v>
      </c>
      <c r="D28" s="123">
        <f t="shared" si="13"/>
        <v>0.48071299289169456</v>
      </c>
      <c r="E28" s="123">
        <f t="shared" si="13"/>
        <v>0.85860402122777002</v>
      </c>
      <c r="F28" s="123">
        <f t="shared" si="13"/>
        <v>0.47113134351796493</v>
      </c>
      <c r="G28" s="123">
        <f t="shared" si="13"/>
        <v>0</v>
      </c>
      <c r="H28" s="123">
        <f t="shared" si="13"/>
        <v>0</v>
      </c>
      <c r="I28" s="123">
        <f t="shared" si="13"/>
        <v>1.1409798023886804</v>
      </c>
      <c r="J28" s="123">
        <f t="shared" si="13"/>
        <v>1.0786889938981152</v>
      </c>
      <c r="K28" s="123">
        <f t="shared" si="13"/>
        <v>0.61432977368785746</v>
      </c>
      <c r="L28" s="123">
        <f t="shared" si="13"/>
        <v>0.86395011093423035</v>
      </c>
      <c r="M28" s="123">
        <f t="shared" si="13"/>
        <v>1.1347286284228431</v>
      </c>
      <c r="N28" s="123">
        <f t="shared" si="13"/>
        <v>1.2736886006063075</v>
      </c>
      <c r="O28" s="123">
        <f t="shared" si="13"/>
        <v>1.0230291181185818</v>
      </c>
      <c r="P28" s="123">
        <f t="shared" si="13"/>
        <v>0.17056793418039826</v>
      </c>
      <c r="Q28" s="123">
        <f t="shared" si="13"/>
        <v>0.58285748819448524</v>
      </c>
      <c r="R28" s="123">
        <f t="shared" si="13"/>
        <v>0.44306284129734297</v>
      </c>
      <c r="S28" s="123">
        <f t="shared" si="13"/>
        <v>0.90505860932621562</v>
      </c>
      <c r="T28" s="123">
        <f t="shared" si="13"/>
        <v>0.56347666838792088</v>
      </c>
      <c r="U28" s="123">
        <f t="shared" si="13"/>
        <v>0</v>
      </c>
      <c r="V28" s="123">
        <f t="shared" si="13"/>
        <v>0</v>
      </c>
      <c r="W28" s="123">
        <f t="shared" si="13"/>
        <v>0.67997885884932519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0.41664467205144862</v>
      </c>
      <c r="D29" s="99">
        <f>RES_hhdet_in_fech!D29/RES_summary!D$21</f>
        <v>0.48071299289169456</v>
      </c>
      <c r="E29" s="99">
        <f>RES_hhdet_in_fech!E29/RES_summary!E$21</f>
        <v>0.85860402122777002</v>
      </c>
      <c r="F29" s="99">
        <f>RES_hhdet_in_fech!F29/RES_summary!F$21</f>
        <v>0.47113134351796493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1.1409798023886804</v>
      </c>
      <c r="J29" s="99">
        <f>RES_hhdet_in_fech!J29/RES_summary!J$21</f>
        <v>1.0786889938981152</v>
      </c>
      <c r="K29" s="99">
        <f>RES_hhdet_in_fech!K29/RES_summary!K$21</f>
        <v>0.61432977368785746</v>
      </c>
      <c r="L29" s="99">
        <f>RES_hhdet_in_fech!L29/RES_summary!L$21</f>
        <v>0.86395011093423035</v>
      </c>
      <c r="M29" s="99">
        <f>RES_hhdet_in_fech!M29/RES_summary!M$21</f>
        <v>1.1347286284228431</v>
      </c>
      <c r="N29" s="99">
        <f>RES_hhdet_in_fech!N29/RES_summary!N$21</f>
        <v>1.2736886006063075</v>
      </c>
      <c r="O29" s="99">
        <f>RES_hhdet_in_fech!O29/RES_summary!O$21</f>
        <v>1.0230291181185818</v>
      </c>
      <c r="P29" s="99">
        <f>RES_hhdet_in_fech!P29/RES_summary!P$21</f>
        <v>0.17056793418039826</v>
      </c>
      <c r="Q29" s="99">
        <f>RES_hhdet_in_fech!Q29/RES_summary!Q$21</f>
        <v>0.58285748819448524</v>
      </c>
      <c r="R29" s="99">
        <f>RES_hhdet_in_fech!R29/RES_summary!R$21</f>
        <v>0.44306284129734297</v>
      </c>
      <c r="S29" s="99">
        <f>RES_hhdet_in_fech!S29/RES_summary!S$21</f>
        <v>0.90505860932621562</v>
      </c>
      <c r="T29" s="99">
        <f>RES_hhdet_in_fech!T29/RES_summary!T$21</f>
        <v>0.56347666838792088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0.67997885884932519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22.787196406391853</v>
      </c>
      <c r="D30" s="123">
        <v>25.021824234281603</v>
      </c>
      <c r="E30" s="123">
        <v>26.838312982884002</v>
      </c>
      <c r="F30" s="123">
        <v>27.720407571243776</v>
      </c>
      <c r="G30" s="123">
        <v>0</v>
      </c>
      <c r="H30" s="123">
        <v>0</v>
      </c>
      <c r="I30" s="123">
        <v>25.899526389262629</v>
      </c>
      <c r="J30" s="123">
        <v>28.026278773118793</v>
      </c>
      <c r="K30" s="123">
        <v>27.5465909867793</v>
      </c>
      <c r="L30" s="123">
        <v>27.326363500299191</v>
      </c>
      <c r="M30" s="123">
        <v>26.237332316466699</v>
      </c>
      <c r="N30" s="123">
        <v>26.327841284365448</v>
      </c>
      <c r="O30" s="123">
        <v>27.046753830182329</v>
      </c>
      <c r="P30" s="123">
        <v>27.734172389136187</v>
      </c>
      <c r="Q30" s="123">
        <v>27.056226512185042</v>
      </c>
      <c r="R30" s="123">
        <v>24.190216484632188</v>
      </c>
      <c r="S30" s="123">
        <v>22.828683597392221</v>
      </c>
      <c r="T30" s="123">
        <v>21.580243056947864</v>
      </c>
      <c r="U30" s="123">
        <v>0</v>
      </c>
      <c r="V30" s="123">
        <v>0</v>
      </c>
      <c r="W30" s="123">
        <v>17.981536810177296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25.427810771765795</v>
      </c>
      <c r="D31" s="99">
        <v>32.720434838729538</v>
      </c>
      <c r="E31" s="99">
        <v>30.076077797920568</v>
      </c>
      <c r="F31" s="99">
        <v>29.463981108088689</v>
      </c>
      <c r="G31" s="99">
        <v>0</v>
      </c>
      <c r="H31" s="99">
        <v>0</v>
      </c>
      <c r="I31" s="99">
        <v>29.837263496886013</v>
      </c>
      <c r="J31" s="99">
        <v>32.99082462501066</v>
      </c>
      <c r="K31" s="99">
        <v>31.542793136168847</v>
      </c>
      <c r="L31" s="99">
        <v>30.538053489253077</v>
      </c>
      <c r="M31" s="99">
        <v>35.191283187672447</v>
      </c>
      <c r="N31" s="99">
        <v>32.449017132295097</v>
      </c>
      <c r="O31" s="99">
        <v>26.701822882610418</v>
      </c>
      <c r="P31" s="99">
        <v>21.613592241412682</v>
      </c>
      <c r="Q31" s="99">
        <v>31.558893457876565</v>
      </c>
      <c r="R31" s="99">
        <v>25.382198245919906</v>
      </c>
      <c r="S31" s="99">
        <v>25.765160992311433</v>
      </c>
      <c r="T31" s="99">
        <v>23.154016330909968</v>
      </c>
      <c r="U31" s="99">
        <v>0</v>
      </c>
      <c r="V31" s="99">
        <v>0</v>
      </c>
      <c r="W31" s="99">
        <v>20.089037178504725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24.645762405834965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12.253133881282764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12.392628524552197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23.674820570524318</v>
      </c>
      <c r="D35" s="102">
        <v>25.217959008228977</v>
      </c>
      <c r="E35" s="102">
        <v>27.736211048232228</v>
      </c>
      <c r="F35" s="102">
        <v>28.664667100303021</v>
      </c>
      <c r="G35" s="102">
        <v>0</v>
      </c>
      <c r="H35" s="102">
        <v>0</v>
      </c>
      <c r="I35" s="102">
        <v>27.001007005264825</v>
      </c>
      <c r="J35" s="102">
        <v>28.912949974020989</v>
      </c>
      <c r="K35" s="102">
        <v>29.915423714451023</v>
      </c>
      <c r="L35" s="102">
        <v>28.852396295392733</v>
      </c>
      <c r="M35" s="102">
        <v>27.836381537650968</v>
      </c>
      <c r="N35" s="102">
        <v>28.211741082048707</v>
      </c>
      <c r="O35" s="102">
        <v>28.678118736739577</v>
      </c>
      <c r="P35" s="102">
        <v>29.715954592360266</v>
      </c>
      <c r="Q35" s="102">
        <v>27.983781429542475</v>
      </c>
      <c r="R35" s="102">
        <v>25.390195331487121</v>
      </c>
      <c r="S35" s="102">
        <v>23.968000659995742</v>
      </c>
      <c r="T35" s="102">
        <v>22.618092134190952</v>
      </c>
      <c r="U35" s="102">
        <v>0</v>
      </c>
      <c r="V35" s="102">
        <v>0</v>
      </c>
      <c r="W35" s="102">
        <v>18.675328856935295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18.575365835493351</v>
      </c>
      <c r="D36" s="105">
        <v>20.138739102012089</v>
      </c>
      <c r="E36" s="105">
        <v>22.967981138482038</v>
      </c>
      <c r="F36" s="105">
        <v>23.978041376154369</v>
      </c>
      <c r="G36" s="105">
        <v>0</v>
      </c>
      <c r="H36" s="105">
        <v>0</v>
      </c>
      <c r="I36" s="105">
        <v>21.591529933960558</v>
      </c>
      <c r="J36" s="105">
        <v>23.211409887011154</v>
      </c>
      <c r="K36" s="105">
        <v>23.972201897582071</v>
      </c>
      <c r="L36" s="105">
        <v>23.056514481234558</v>
      </c>
      <c r="M36" s="105">
        <v>22.396298405047077</v>
      </c>
      <c r="N36" s="105">
        <v>22.771720975094293</v>
      </c>
      <c r="O36" s="105">
        <v>23.316460584480634</v>
      </c>
      <c r="P36" s="105">
        <v>24.53833259674828</v>
      </c>
      <c r="Q36" s="105">
        <v>23.280938659982873</v>
      </c>
      <c r="R36" s="105">
        <v>21.2267737697893</v>
      </c>
      <c r="S36" s="105">
        <v>20.197569178609804</v>
      </c>
      <c r="T36" s="105">
        <v>19.213205517936647</v>
      </c>
      <c r="U36" s="105">
        <v>0</v>
      </c>
      <c r="V36" s="105">
        <v>0</v>
      </c>
      <c r="W36" s="105">
        <v>16.109616033820622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7.8634984530392673</v>
      </c>
      <c r="D37" s="99">
        <v>9.408348482392201</v>
      </c>
      <c r="E37" s="99">
        <v>12.833599665608315</v>
      </c>
      <c r="F37" s="99">
        <v>13.95946790167411</v>
      </c>
      <c r="G37" s="99">
        <v>0</v>
      </c>
      <c r="H37" s="99">
        <v>0</v>
      </c>
      <c r="I37" s="99">
        <v>9.797947079835879</v>
      </c>
      <c r="J37" s="99">
        <v>10.678697969454708</v>
      </c>
      <c r="K37" s="99">
        <v>10.737461440398263</v>
      </c>
      <c r="L37" s="99">
        <v>10.0152955581689</v>
      </c>
      <c r="M37" s="99">
        <v>9.917398762735262</v>
      </c>
      <c r="N37" s="99">
        <v>9.8948045801977553</v>
      </c>
      <c r="O37" s="99">
        <v>10.027517830380777</v>
      </c>
      <c r="P37" s="99">
        <v>10.88209430665256</v>
      </c>
      <c r="Q37" s="99">
        <v>10.099186091605945</v>
      </c>
      <c r="R37" s="99">
        <v>8.9933730776190153</v>
      </c>
      <c r="S37" s="99">
        <v>8.5356494659319289</v>
      </c>
      <c r="T37" s="99">
        <v>8.1537311271514916</v>
      </c>
      <c r="U37" s="99">
        <v>0</v>
      </c>
      <c r="V37" s="99">
        <v>0</v>
      </c>
      <c r="W37" s="99">
        <v>6.6854834154182869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10.711867382454088</v>
      </c>
      <c r="D38" s="99">
        <v>10.730390619619882</v>
      </c>
      <c r="E38" s="99">
        <v>10.134381472873725</v>
      </c>
      <c r="F38" s="99">
        <v>10.018573474480259</v>
      </c>
      <c r="G38" s="99">
        <v>0</v>
      </c>
      <c r="H38" s="99">
        <v>0</v>
      </c>
      <c r="I38" s="99">
        <v>11.793582854124677</v>
      </c>
      <c r="J38" s="99">
        <v>12.532711917556446</v>
      </c>
      <c r="K38" s="99">
        <v>13.234740457183806</v>
      </c>
      <c r="L38" s="99">
        <v>13.041218923065657</v>
      </c>
      <c r="M38" s="99">
        <v>12.478899642311815</v>
      </c>
      <c r="N38" s="99">
        <v>12.87691639489654</v>
      </c>
      <c r="O38" s="99">
        <v>13.288942754099855</v>
      </c>
      <c r="P38" s="99">
        <v>13.656238290095718</v>
      </c>
      <c r="Q38" s="99">
        <v>13.181752568376922</v>
      </c>
      <c r="R38" s="99">
        <v>12.233400692170287</v>
      </c>
      <c r="S38" s="99">
        <v>11.66191971267788</v>
      </c>
      <c r="T38" s="99">
        <v>11.059474390785157</v>
      </c>
      <c r="U38" s="99">
        <v>0</v>
      </c>
      <c r="V38" s="99">
        <v>0</v>
      </c>
      <c r="W38" s="99">
        <v>9.4241326184023357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9.2246491536103115</v>
      </c>
      <c r="D39" s="123">
        <v>9.1516389766937234</v>
      </c>
      <c r="E39" s="123">
        <v>10.627274851201985</v>
      </c>
      <c r="F39" s="123">
        <v>9.6830046071085718</v>
      </c>
      <c r="G39" s="123">
        <v>0</v>
      </c>
      <c r="H39" s="123">
        <v>0</v>
      </c>
      <c r="I39" s="123">
        <v>9.1354067698233283</v>
      </c>
      <c r="J39" s="123">
        <v>9.2746717773621707</v>
      </c>
      <c r="K39" s="123">
        <v>8.2386048260582267</v>
      </c>
      <c r="L39" s="123">
        <v>7.1807111852489207</v>
      </c>
      <c r="M39" s="123">
        <v>6.8670713662906548</v>
      </c>
      <c r="N39" s="123">
        <v>6.9576706934574295</v>
      </c>
      <c r="O39" s="123">
        <v>7.2669590043598529</v>
      </c>
      <c r="P39" s="123">
        <v>7.7613282578819458</v>
      </c>
      <c r="Q39" s="123">
        <v>7.5367858906252883</v>
      </c>
      <c r="R39" s="123">
        <v>7.0658794523276525</v>
      </c>
      <c r="S39" s="123">
        <v>6.7970244792708367</v>
      </c>
      <c r="T39" s="123">
        <v>6.344557500805899</v>
      </c>
      <c r="U39" s="123">
        <v>0</v>
      </c>
      <c r="V39" s="123">
        <v>0</v>
      </c>
      <c r="W39" s="123">
        <v>6.8418864315342303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10.672470493315412</v>
      </c>
      <c r="D40" s="99">
        <v>13.659126376690345</v>
      </c>
      <c r="E40" s="99">
        <v>10.5345390555447</v>
      </c>
      <c r="F40" s="99">
        <v>10.248500401551587</v>
      </c>
      <c r="G40" s="99">
        <v>0</v>
      </c>
      <c r="H40" s="99">
        <v>0</v>
      </c>
      <c r="I40" s="99">
        <v>10.234700013534207</v>
      </c>
      <c r="J40" s="99">
        <v>9.307731390483772</v>
      </c>
      <c r="K40" s="99">
        <v>9.5230170455588734</v>
      </c>
      <c r="L40" s="99">
        <v>8.5924885954007095</v>
      </c>
      <c r="M40" s="99">
        <v>7.8777706803686112</v>
      </c>
      <c r="N40" s="99">
        <v>8.2796384260635847</v>
      </c>
      <c r="O40" s="99">
        <v>8.6359106792977052</v>
      </c>
      <c r="P40" s="99">
        <v>9.2265049686570162</v>
      </c>
      <c r="Q40" s="99">
        <v>8.9539937106786951</v>
      </c>
      <c r="R40" s="99">
        <v>8.4222743831349494</v>
      </c>
      <c r="S40" s="99">
        <v>8.0662407786888295</v>
      </c>
      <c r="T40" s="99">
        <v>7.715564301750292</v>
      </c>
      <c r="U40" s="99">
        <v>0</v>
      </c>
      <c r="V40" s="99">
        <v>0</v>
      </c>
      <c r="W40" s="99">
        <v>8.4846669250211235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8.3249586083105314</v>
      </c>
      <c r="D41" s="110">
        <v>6.7780759913790485</v>
      </c>
      <c r="E41" s="110">
        <v>10.669427485591658</v>
      </c>
      <c r="F41" s="110">
        <v>9.4316731429116771</v>
      </c>
      <c r="G41" s="110">
        <v>0</v>
      </c>
      <c r="H41" s="110">
        <v>0</v>
      </c>
      <c r="I41" s="110">
        <v>8.3832587609685181</v>
      </c>
      <c r="J41" s="110">
        <v>9.2512454289912309</v>
      </c>
      <c r="K41" s="110">
        <v>6.6650608515184713</v>
      </c>
      <c r="L41" s="110">
        <v>6.1987766178528458</v>
      </c>
      <c r="M41" s="110">
        <v>6.2401819183182541</v>
      </c>
      <c r="N41" s="110">
        <v>6.397918590462031</v>
      </c>
      <c r="O41" s="110">
        <v>6.6513612385859107</v>
      </c>
      <c r="P41" s="110">
        <v>7.1169218341614302</v>
      </c>
      <c r="Q41" s="110">
        <v>6.9325499983544558</v>
      </c>
      <c r="R41" s="110">
        <v>6.3792256594252059</v>
      </c>
      <c r="S41" s="110">
        <v>6.0487965298322823</v>
      </c>
      <c r="T41" s="110">
        <v>5.7323870222446818</v>
      </c>
      <c r="U41" s="110">
        <v>0</v>
      </c>
      <c r="V41" s="110">
        <v>0</v>
      </c>
      <c r="W41" s="110">
        <v>6.1899894103092734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196.58889345230631</v>
      </c>
      <c r="D43" s="118">
        <f t="shared" si="14"/>
        <v>227.55521977618636</v>
      </c>
      <c r="E43" s="118">
        <f t="shared" si="14"/>
        <v>246.16132314694016</v>
      </c>
      <c r="F43" s="118">
        <f t="shared" si="14"/>
        <v>235.7051753128726</v>
      </c>
      <c r="G43" s="118">
        <f t="shared" si="14"/>
        <v>0</v>
      </c>
      <c r="H43" s="118">
        <f t="shared" si="14"/>
        <v>224.45272253507369</v>
      </c>
      <c r="I43" s="118">
        <f t="shared" si="14"/>
        <v>0</v>
      </c>
      <c r="J43" s="118">
        <f t="shared" si="14"/>
        <v>205.09559053614072</v>
      </c>
      <c r="K43" s="118">
        <f t="shared" si="14"/>
        <v>198.12344577184385</v>
      </c>
      <c r="L43" s="118">
        <f t="shared" si="14"/>
        <v>208.50277852628921</v>
      </c>
      <c r="M43" s="118">
        <f t="shared" si="14"/>
        <v>175.9855482684838</v>
      </c>
      <c r="N43" s="118">
        <f t="shared" si="14"/>
        <v>168.87908378947625</v>
      </c>
      <c r="O43" s="118">
        <f t="shared" si="14"/>
        <v>155.45240648787325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123.43181258675672</v>
      </c>
      <c r="S43" s="118">
        <f t="shared" si="15"/>
        <v>114.23895965090729</v>
      </c>
      <c r="T43" s="118">
        <f t="shared" si="15"/>
        <v>103.24229364104276</v>
      </c>
      <c r="U43" s="118">
        <f t="shared" si="15"/>
        <v>100.64289445098062</v>
      </c>
      <c r="V43" s="118">
        <f t="shared" si="15"/>
        <v>105.42592887282119</v>
      </c>
      <c r="W43" s="118">
        <f t="shared" ref="W43" si="16">W44+W47+W49+W58</f>
        <v>83.087816084269079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163.92031815221657</v>
      </c>
      <c r="D44" s="123">
        <f t="shared" si="17"/>
        <v>190.50869130689617</v>
      </c>
      <c r="E44" s="123">
        <f t="shared" si="17"/>
        <v>206.02307242366973</v>
      </c>
      <c r="F44" s="123">
        <f t="shared" si="17"/>
        <v>196.3100269053736</v>
      </c>
      <c r="G44" s="123">
        <f t="shared" si="17"/>
        <v>0</v>
      </c>
      <c r="H44" s="123">
        <f t="shared" si="17"/>
        <v>185.34125736871209</v>
      </c>
      <c r="I44" s="123">
        <f t="shared" si="17"/>
        <v>0</v>
      </c>
      <c r="J44" s="123">
        <f t="shared" si="17"/>
        <v>163.89413062443597</v>
      </c>
      <c r="K44" s="123">
        <f t="shared" si="17"/>
        <v>157.93349511142179</v>
      </c>
      <c r="L44" s="123">
        <f t="shared" si="17"/>
        <v>167.98520103045817</v>
      </c>
      <c r="M44" s="123">
        <f t="shared" si="17"/>
        <v>139.18206919306286</v>
      </c>
      <c r="N44" s="123">
        <f t="shared" si="17"/>
        <v>130.51792710382651</v>
      </c>
      <c r="O44" s="123">
        <f t="shared" si="17"/>
        <v>117.53789213687656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91.493516888896579</v>
      </c>
      <c r="S44" s="123">
        <f t="shared" si="18"/>
        <v>83.60261358244415</v>
      </c>
      <c r="T44" s="123">
        <f t="shared" si="18"/>
        <v>74.309361098124384</v>
      </c>
      <c r="U44" s="123">
        <f t="shared" si="18"/>
        <v>71.979807132294184</v>
      </c>
      <c r="V44" s="123">
        <f t="shared" si="18"/>
        <v>76.300858114240185</v>
      </c>
      <c r="W44" s="123">
        <f t="shared" ref="W44" si="19">SUM(W45:W46)</f>
        <v>57.909848740176912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161.87859347634637</v>
      </c>
      <c r="D45" s="99">
        <v>188.13902381251609</v>
      </c>
      <c r="E45" s="99">
        <v>203.44693870638886</v>
      </c>
      <c r="F45" s="99">
        <v>193.85244394038281</v>
      </c>
      <c r="G45" s="99">
        <v>0</v>
      </c>
      <c r="H45" s="99">
        <v>183.07164796334973</v>
      </c>
      <c r="I45" s="99">
        <v>0</v>
      </c>
      <c r="J45" s="99">
        <v>161.90340024673196</v>
      </c>
      <c r="K45" s="99">
        <v>156.00707183123205</v>
      </c>
      <c r="L45" s="99">
        <v>165.93261090286359</v>
      </c>
      <c r="M45" s="99">
        <v>137.46461987379939</v>
      </c>
      <c r="N45" s="99">
        <v>128.87855943044732</v>
      </c>
      <c r="O45" s="99">
        <v>116.01499256647222</v>
      </c>
      <c r="P45" s="99">
        <v>0</v>
      </c>
      <c r="Q45" s="99">
        <v>0</v>
      </c>
      <c r="R45" s="99">
        <v>90.215675610650138</v>
      </c>
      <c r="S45" s="99">
        <v>82.429426464487008</v>
      </c>
      <c r="T45" s="99">
        <v>73.267673466788239</v>
      </c>
      <c r="U45" s="99">
        <v>70.972186625521061</v>
      </c>
      <c r="V45" s="99">
        <v>75.230963119679188</v>
      </c>
      <c r="W45" s="99">
        <v>57.093251182465558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2.0417246758702134</v>
      </c>
      <c r="D46" s="99">
        <v>2.3696674943800691</v>
      </c>
      <c r="E46" s="99">
        <v>2.5761337172808747</v>
      </c>
      <c r="F46" s="99">
        <v>2.4575829649907801</v>
      </c>
      <c r="G46" s="99">
        <v>0</v>
      </c>
      <c r="H46" s="99">
        <v>2.2696094053623543</v>
      </c>
      <c r="I46" s="99">
        <v>0</v>
      </c>
      <c r="J46" s="99">
        <v>1.9907303777040068</v>
      </c>
      <c r="K46" s="99">
        <v>1.9264232801897274</v>
      </c>
      <c r="L46" s="99">
        <v>2.0525901275945935</v>
      </c>
      <c r="M46" s="99">
        <v>1.7174493192634552</v>
      </c>
      <c r="N46" s="99">
        <v>1.6393676733791847</v>
      </c>
      <c r="O46" s="99">
        <v>1.5228995704043524</v>
      </c>
      <c r="P46" s="99">
        <v>0</v>
      </c>
      <c r="Q46" s="99">
        <v>0</v>
      </c>
      <c r="R46" s="99">
        <v>1.2778412782464379</v>
      </c>
      <c r="S46" s="99">
        <v>1.1731871179571425</v>
      </c>
      <c r="T46" s="99">
        <v>1.0416876313361441</v>
      </c>
      <c r="U46" s="99">
        <v>1.0076205067731163</v>
      </c>
      <c r="V46" s="99">
        <v>1.0698949945610032</v>
      </c>
      <c r="W46" s="99">
        <v>0.81659755771135389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0.41746579115434385</v>
      </c>
      <c r="D47" s="123">
        <f t="shared" si="20"/>
        <v>0.48196901258808611</v>
      </c>
      <c r="E47" s="123">
        <f t="shared" si="20"/>
        <v>0.85732823516353862</v>
      </c>
      <c r="F47" s="123">
        <f t="shared" si="20"/>
        <v>0.47116941473764318</v>
      </c>
      <c r="G47" s="123">
        <f t="shared" si="20"/>
        <v>0</v>
      </c>
      <c r="H47" s="123">
        <f t="shared" si="20"/>
        <v>0.5841847810315649</v>
      </c>
      <c r="I47" s="123">
        <f t="shared" si="20"/>
        <v>0</v>
      </c>
      <c r="J47" s="123">
        <f t="shared" si="20"/>
        <v>1.083975115569155</v>
      </c>
      <c r="K47" s="123">
        <f t="shared" si="20"/>
        <v>0.6137243569932842</v>
      </c>
      <c r="L47" s="123">
        <f t="shared" si="20"/>
        <v>0.86434097061667103</v>
      </c>
      <c r="M47" s="123">
        <f t="shared" si="20"/>
        <v>1.1352471639727697</v>
      </c>
      <c r="N47" s="123">
        <f t="shared" si="20"/>
        <v>1.2804299704518591</v>
      </c>
      <c r="O47" s="123">
        <f t="shared" si="20"/>
        <v>1.0194111789500977</v>
      </c>
      <c r="P47" s="123">
        <f t="shared" si="20"/>
        <v>0</v>
      </c>
      <c r="Q47" s="123">
        <f t="shared" si="20"/>
        <v>0</v>
      </c>
      <c r="R47" s="123">
        <f t="shared" si="20"/>
        <v>0.44250465189098415</v>
      </c>
      <c r="S47" s="123">
        <f t="shared" si="20"/>
        <v>0.91014827096307904</v>
      </c>
      <c r="T47" s="123">
        <f t="shared" si="20"/>
        <v>0.56035418481616861</v>
      </c>
      <c r="U47" s="123">
        <f t="shared" si="20"/>
        <v>0.55871296995460407</v>
      </c>
      <c r="V47" s="123">
        <f t="shared" si="20"/>
        <v>0.35767039412288537</v>
      </c>
      <c r="W47" s="123">
        <f t="shared" si="20"/>
        <v>0.6885625335810428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0.41746579115434385</v>
      </c>
      <c r="D48" s="99">
        <f>RES_hhdet_in_fech!D48/RES_summary!D$21</f>
        <v>0.48196901258808611</v>
      </c>
      <c r="E48" s="99">
        <f>RES_hhdet_in_fech!E48/RES_summary!E$21</f>
        <v>0.85732823516353862</v>
      </c>
      <c r="F48" s="99">
        <f>RES_hhdet_in_fech!F48/RES_summary!F$21</f>
        <v>0.47116941473764318</v>
      </c>
      <c r="G48" s="99">
        <f>RES_hhdet_in_fech!G48/RES_summary!G$21</f>
        <v>0</v>
      </c>
      <c r="H48" s="99">
        <f>RES_hhdet_in_fech!H48/RES_summary!H$21</f>
        <v>0.5841847810315649</v>
      </c>
      <c r="I48" s="99">
        <f>RES_hhdet_in_fech!I48/RES_summary!I$21</f>
        <v>0</v>
      </c>
      <c r="J48" s="99">
        <f>RES_hhdet_in_fech!J48/RES_summary!J$21</f>
        <v>1.083975115569155</v>
      </c>
      <c r="K48" s="99">
        <f>RES_hhdet_in_fech!K48/RES_summary!K$21</f>
        <v>0.6137243569932842</v>
      </c>
      <c r="L48" s="99">
        <f>RES_hhdet_in_fech!L48/RES_summary!L$21</f>
        <v>0.86434097061667103</v>
      </c>
      <c r="M48" s="99">
        <f>RES_hhdet_in_fech!M48/RES_summary!M$21</f>
        <v>1.1352471639727697</v>
      </c>
      <c r="N48" s="99">
        <f>RES_hhdet_in_fech!N48/RES_summary!N$21</f>
        <v>1.2804299704518591</v>
      </c>
      <c r="O48" s="99">
        <f>RES_hhdet_in_fech!O48/RES_summary!O$21</f>
        <v>1.0194111789500977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0.44250465189098415</v>
      </c>
      <c r="S48" s="99">
        <f>RES_hhdet_in_fech!S48/RES_summary!S$21</f>
        <v>0.91014827096307904</v>
      </c>
      <c r="T48" s="99">
        <f>RES_hhdet_in_fech!T48/RES_summary!T$21</f>
        <v>0.56035418481616861</v>
      </c>
      <c r="U48" s="99">
        <f>RES_hhdet_in_fech!U48/RES_summary!U$21</f>
        <v>0.55871296995460407</v>
      </c>
      <c r="V48" s="99">
        <f>RES_hhdet_in_fech!V48/RES_summary!V$21</f>
        <v>0.35767039412288537</v>
      </c>
      <c r="W48" s="99">
        <f>RES_hhdet_in_fech!W48/RES_summary!W$21</f>
        <v>0.6885625335810428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23.027439534925811</v>
      </c>
      <c r="D49" s="123">
        <v>27.409520692249792</v>
      </c>
      <c r="E49" s="123">
        <v>28.653748989990415</v>
      </c>
      <c r="F49" s="123">
        <v>29.240162001122048</v>
      </c>
      <c r="G49" s="123">
        <v>0</v>
      </c>
      <c r="H49" s="123">
        <v>28.87454192143484</v>
      </c>
      <c r="I49" s="123">
        <v>0</v>
      </c>
      <c r="J49" s="123">
        <v>30.842789489769547</v>
      </c>
      <c r="K49" s="123">
        <v>31.338624540324957</v>
      </c>
      <c r="L49" s="123">
        <v>32.470556494312426</v>
      </c>
      <c r="M49" s="123">
        <v>28.801949796215013</v>
      </c>
      <c r="N49" s="123">
        <v>30.125012602039703</v>
      </c>
      <c r="O49" s="123">
        <v>29.628760269298319</v>
      </c>
      <c r="P49" s="123">
        <v>0</v>
      </c>
      <c r="Q49" s="123">
        <v>0</v>
      </c>
      <c r="R49" s="123">
        <v>24.432867979003298</v>
      </c>
      <c r="S49" s="123">
        <v>22.931840651657179</v>
      </c>
      <c r="T49" s="123">
        <v>22.031125654511239</v>
      </c>
      <c r="U49" s="123">
        <v>21.94256034173203</v>
      </c>
      <c r="V49" s="123">
        <v>21.380546572791662</v>
      </c>
      <c r="W49" s="123">
        <v>17.659585611428174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24.375055449795575</v>
      </c>
      <c r="D50" s="99">
        <v>33.029747363842418</v>
      </c>
      <c r="E50" s="99">
        <v>36.044320291266907</v>
      </c>
      <c r="F50" s="99">
        <v>36.97682956825269</v>
      </c>
      <c r="G50" s="99">
        <v>0</v>
      </c>
      <c r="H50" s="99">
        <v>0</v>
      </c>
      <c r="I50" s="99">
        <v>0</v>
      </c>
      <c r="J50" s="99">
        <v>33.944650992447549</v>
      </c>
      <c r="K50" s="99">
        <v>36.846065060519678</v>
      </c>
      <c r="L50" s="99">
        <v>38.572887135159426</v>
      </c>
      <c r="M50" s="99">
        <v>32.611995968744949</v>
      </c>
      <c r="N50" s="99">
        <v>33.218923265163134</v>
      </c>
      <c r="O50" s="99">
        <v>31.441033508870248</v>
      </c>
      <c r="P50" s="99">
        <v>0</v>
      </c>
      <c r="Q50" s="99">
        <v>0</v>
      </c>
      <c r="R50" s="99">
        <v>25.86566129919672</v>
      </c>
      <c r="S50" s="99">
        <v>23.775904133746764</v>
      </c>
      <c r="T50" s="99">
        <v>22.870668241005628</v>
      </c>
      <c r="U50" s="99">
        <v>23.103095841968948</v>
      </c>
      <c r="V50" s="99">
        <v>22.280020935592649</v>
      </c>
      <c r="W50" s="99">
        <v>17.204040538962353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23.642107416112115</v>
      </c>
      <c r="E51" s="99">
        <v>27.294129388868381</v>
      </c>
      <c r="F51" s="99">
        <v>28.442534010155082</v>
      </c>
      <c r="G51" s="99">
        <v>0</v>
      </c>
      <c r="H51" s="99">
        <v>0</v>
      </c>
      <c r="I51" s="99">
        <v>0</v>
      </c>
      <c r="J51" s="99">
        <v>24.529523305786139</v>
      </c>
      <c r="K51" s="99">
        <v>26.579389634998922</v>
      </c>
      <c r="L51" s="99">
        <v>27.774056759981871</v>
      </c>
      <c r="M51" s="99">
        <v>0</v>
      </c>
      <c r="N51" s="99">
        <v>24.522567665802914</v>
      </c>
      <c r="O51" s="99">
        <v>23.687342488831366</v>
      </c>
      <c r="P51" s="99">
        <v>0</v>
      </c>
      <c r="Q51" s="99">
        <v>0</v>
      </c>
      <c r="R51" s="99">
        <v>0</v>
      </c>
      <c r="S51" s="99">
        <v>0</v>
      </c>
      <c r="T51" s="99">
        <v>18.910674244263777</v>
      </c>
      <c r="U51" s="99">
        <v>19.188647821113392</v>
      </c>
      <c r="V51" s="99">
        <v>18.674400374447561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12.352593121944626</v>
      </c>
      <c r="E52" s="102">
        <v>16.686917493223287</v>
      </c>
      <c r="F52" s="102">
        <v>18.012451920344095</v>
      </c>
      <c r="G52" s="102">
        <v>0</v>
      </c>
      <c r="H52" s="102">
        <v>0</v>
      </c>
      <c r="I52" s="102">
        <v>0</v>
      </c>
      <c r="J52" s="102">
        <v>12.517103698018976</v>
      </c>
      <c r="K52" s="102">
        <v>13.22548747725865</v>
      </c>
      <c r="L52" s="102">
        <v>13.439560799811876</v>
      </c>
      <c r="M52" s="102">
        <v>0</v>
      </c>
      <c r="N52" s="102">
        <v>11.654832287992853</v>
      </c>
      <c r="O52" s="102">
        <v>10.985816136904912</v>
      </c>
      <c r="P52" s="102">
        <v>0</v>
      </c>
      <c r="Q52" s="102">
        <v>0</v>
      </c>
      <c r="R52" s="102">
        <v>0</v>
      </c>
      <c r="S52" s="102">
        <v>0</v>
      </c>
      <c r="T52" s="102">
        <v>8.2355065907191012</v>
      </c>
      <c r="U52" s="102">
        <v>7.8615999512026464</v>
      </c>
      <c r="V52" s="102">
        <v>7.6373247362017258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11.289514294167486</v>
      </c>
      <c r="E53" s="105">
        <v>10.607211895645094</v>
      </c>
      <c r="F53" s="105">
        <v>10.430082089810993</v>
      </c>
      <c r="G53" s="105">
        <v>0</v>
      </c>
      <c r="H53" s="105">
        <v>0</v>
      </c>
      <c r="I53" s="105">
        <v>0</v>
      </c>
      <c r="J53" s="105">
        <v>12.012419607767159</v>
      </c>
      <c r="K53" s="105">
        <v>13.353902157740272</v>
      </c>
      <c r="L53" s="105">
        <v>14.334495960170001</v>
      </c>
      <c r="M53" s="105">
        <v>0</v>
      </c>
      <c r="N53" s="105">
        <v>12.867735377810064</v>
      </c>
      <c r="O53" s="105">
        <v>12.701526351926452</v>
      </c>
      <c r="P53" s="105">
        <v>0</v>
      </c>
      <c r="Q53" s="105">
        <v>0</v>
      </c>
      <c r="R53" s="105">
        <v>0</v>
      </c>
      <c r="S53" s="105">
        <v>0</v>
      </c>
      <c r="T53" s="105">
        <v>10.675167653544676</v>
      </c>
      <c r="U53" s="105">
        <v>11.327047869910746</v>
      </c>
      <c r="V53" s="105">
        <v>11.037075638245836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23.674820570524325</v>
      </c>
      <c r="D54" s="102">
        <v>25.217959008228984</v>
      </c>
      <c r="E54" s="102">
        <v>27.736211048232228</v>
      </c>
      <c r="F54" s="102">
        <v>28.664667100303024</v>
      </c>
      <c r="G54" s="102">
        <v>0</v>
      </c>
      <c r="H54" s="102">
        <v>29.951859279215931</v>
      </c>
      <c r="I54" s="102">
        <v>0</v>
      </c>
      <c r="J54" s="102">
        <v>28.912949974020982</v>
      </c>
      <c r="K54" s="102">
        <v>29.915423714451023</v>
      </c>
      <c r="L54" s="102">
        <v>28.852396295392733</v>
      </c>
      <c r="M54" s="102">
        <v>27.836381537650968</v>
      </c>
      <c r="N54" s="102">
        <v>28.211741082048697</v>
      </c>
      <c r="O54" s="102">
        <v>28.678118736739584</v>
      </c>
      <c r="P54" s="102">
        <v>0</v>
      </c>
      <c r="Q54" s="102">
        <v>0</v>
      </c>
      <c r="R54" s="102">
        <v>25.390195331487114</v>
      </c>
      <c r="S54" s="102">
        <v>23.968000659995738</v>
      </c>
      <c r="T54" s="102">
        <v>22.618092134190949</v>
      </c>
      <c r="U54" s="102">
        <v>21.562370813815303</v>
      </c>
      <c r="V54" s="102">
        <v>19.087408732304365</v>
      </c>
      <c r="W54" s="102">
        <v>18.675328856935291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18.575365835493358</v>
      </c>
      <c r="D55" s="105">
        <v>20.138739102012082</v>
      </c>
      <c r="E55" s="105">
        <v>22.967981138482038</v>
      </c>
      <c r="F55" s="105">
        <v>23.978041376154362</v>
      </c>
      <c r="G55" s="105">
        <v>0</v>
      </c>
      <c r="H55" s="105">
        <v>24.63515253513954</v>
      </c>
      <c r="I55" s="105">
        <v>0</v>
      </c>
      <c r="J55" s="105">
        <v>23.211409887011158</v>
      </c>
      <c r="K55" s="105">
        <v>23.972201897582078</v>
      </c>
      <c r="L55" s="105">
        <v>23.056514481234558</v>
      </c>
      <c r="M55" s="105">
        <v>22.39629840504708</v>
      </c>
      <c r="N55" s="105">
        <v>22.771720975094297</v>
      </c>
      <c r="O55" s="105">
        <v>23.316460584480627</v>
      </c>
      <c r="P55" s="105">
        <v>0</v>
      </c>
      <c r="Q55" s="105">
        <v>0</v>
      </c>
      <c r="R55" s="105">
        <v>21.2267737697893</v>
      </c>
      <c r="S55" s="105">
        <v>20.197569178609804</v>
      </c>
      <c r="T55" s="105">
        <v>19.213205517936647</v>
      </c>
      <c r="U55" s="105">
        <v>18.327537271929238</v>
      </c>
      <c r="V55" s="105">
        <v>16.324783256732413</v>
      </c>
      <c r="W55" s="105">
        <v>16.109616033820622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7.8634984530392664</v>
      </c>
      <c r="D56" s="99">
        <v>9.4083484823922028</v>
      </c>
      <c r="E56" s="99">
        <v>12.833599665608315</v>
      </c>
      <c r="F56" s="99">
        <v>13.95946790167411</v>
      </c>
      <c r="G56" s="99">
        <v>0</v>
      </c>
      <c r="H56" s="99">
        <v>13.129669907562329</v>
      </c>
      <c r="I56" s="99">
        <v>0</v>
      </c>
      <c r="J56" s="99">
        <v>10.67869796945471</v>
      </c>
      <c r="K56" s="99">
        <v>10.737461440398265</v>
      </c>
      <c r="L56" s="99">
        <v>10.0152955581689</v>
      </c>
      <c r="M56" s="99">
        <v>9.9173987627352638</v>
      </c>
      <c r="N56" s="99">
        <v>9.8948045801977553</v>
      </c>
      <c r="O56" s="99">
        <v>10.027517830380773</v>
      </c>
      <c r="P56" s="99">
        <v>0</v>
      </c>
      <c r="Q56" s="99">
        <v>0</v>
      </c>
      <c r="R56" s="99">
        <v>8.9933730776190153</v>
      </c>
      <c r="S56" s="99">
        <v>8.5356494659319253</v>
      </c>
      <c r="T56" s="99">
        <v>8.1537311271514898</v>
      </c>
      <c r="U56" s="99">
        <v>7.3314805842440416</v>
      </c>
      <c r="V56" s="99">
        <v>6.5168007237740069</v>
      </c>
      <c r="W56" s="99">
        <v>6.6854834154182869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10.711867382454088</v>
      </c>
      <c r="D57" s="99">
        <v>10.730390619619881</v>
      </c>
      <c r="E57" s="99">
        <v>10.134381472873722</v>
      </c>
      <c r="F57" s="99">
        <v>10.018573474480256</v>
      </c>
      <c r="G57" s="99">
        <v>0</v>
      </c>
      <c r="H57" s="99">
        <v>11.50548262757721</v>
      </c>
      <c r="I57" s="99">
        <v>0</v>
      </c>
      <c r="J57" s="99">
        <v>12.532711917556449</v>
      </c>
      <c r="K57" s="99">
        <v>13.234740457183815</v>
      </c>
      <c r="L57" s="99">
        <v>13.041218923065657</v>
      </c>
      <c r="M57" s="99">
        <v>12.47889964231182</v>
      </c>
      <c r="N57" s="99">
        <v>12.876916394896543</v>
      </c>
      <c r="O57" s="99">
        <v>13.28894275409985</v>
      </c>
      <c r="P57" s="99">
        <v>0</v>
      </c>
      <c r="Q57" s="99">
        <v>0</v>
      </c>
      <c r="R57" s="99">
        <v>12.233400692170289</v>
      </c>
      <c r="S57" s="99">
        <v>11.661919712677877</v>
      </c>
      <c r="T57" s="99">
        <v>11.059474390785155</v>
      </c>
      <c r="U57" s="99">
        <v>10.996056687685195</v>
      </c>
      <c r="V57" s="99">
        <v>9.8079825329584054</v>
      </c>
      <c r="W57" s="99">
        <v>9.4241326184023304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9.2236699740096011</v>
      </c>
      <c r="D58" s="123">
        <v>9.1550387644523106</v>
      </c>
      <c r="E58" s="123">
        <v>10.627173498116461</v>
      </c>
      <c r="F58" s="123">
        <v>9.6838169916393095</v>
      </c>
      <c r="G58" s="123">
        <v>0</v>
      </c>
      <c r="H58" s="123">
        <v>9.6527384638952114</v>
      </c>
      <c r="I58" s="123">
        <v>0</v>
      </c>
      <c r="J58" s="123">
        <v>9.2746953063660413</v>
      </c>
      <c r="K58" s="123">
        <v>8.2376017631038021</v>
      </c>
      <c r="L58" s="123">
        <v>7.1826800309019303</v>
      </c>
      <c r="M58" s="123">
        <v>6.8662821152331661</v>
      </c>
      <c r="N58" s="123">
        <v>6.955714113158205</v>
      </c>
      <c r="O58" s="123">
        <v>7.2663429027482689</v>
      </c>
      <c r="P58" s="123">
        <v>0</v>
      </c>
      <c r="Q58" s="123">
        <v>0</v>
      </c>
      <c r="R58" s="123">
        <v>7.0629230669658671</v>
      </c>
      <c r="S58" s="123">
        <v>6.7943571458428798</v>
      </c>
      <c r="T58" s="123">
        <v>6.3414527035909742</v>
      </c>
      <c r="U58" s="123">
        <v>6.1618140069998022</v>
      </c>
      <c r="V58" s="123">
        <v>7.3868537916664581</v>
      </c>
      <c r="W58" s="123">
        <v>6.8298191990829418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10.672470493315412</v>
      </c>
      <c r="D59" s="99">
        <v>13.659126376690343</v>
      </c>
      <c r="E59" s="99">
        <v>10.534539055544698</v>
      </c>
      <c r="F59" s="99">
        <v>10.248500401551585</v>
      </c>
      <c r="G59" s="99">
        <v>0</v>
      </c>
      <c r="H59" s="99">
        <v>11.107343267691432</v>
      </c>
      <c r="I59" s="99">
        <v>0</v>
      </c>
      <c r="J59" s="99">
        <v>9.3077313904837737</v>
      </c>
      <c r="K59" s="99">
        <v>9.5230170455588734</v>
      </c>
      <c r="L59" s="99">
        <v>8.5924885954007095</v>
      </c>
      <c r="M59" s="99">
        <v>7.8777706803686085</v>
      </c>
      <c r="N59" s="99">
        <v>8.2796384260635865</v>
      </c>
      <c r="O59" s="99">
        <v>8.6359106792977087</v>
      </c>
      <c r="P59" s="99">
        <v>0</v>
      </c>
      <c r="Q59" s="99">
        <v>0</v>
      </c>
      <c r="R59" s="99">
        <v>8.4222743831349476</v>
      </c>
      <c r="S59" s="99">
        <v>8.0662407786888313</v>
      </c>
      <c r="T59" s="99">
        <v>7.7155643017502911</v>
      </c>
      <c r="U59" s="99">
        <v>7.5898288250978094</v>
      </c>
      <c r="V59" s="99">
        <v>9.4615653402855759</v>
      </c>
      <c r="W59" s="99">
        <v>8.4846669250211235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8.3249586083105296</v>
      </c>
      <c r="D60" s="110">
        <v>6.7780759913790485</v>
      </c>
      <c r="E60" s="110">
        <v>10.66942748559166</v>
      </c>
      <c r="F60" s="110">
        <v>9.4316731429116754</v>
      </c>
      <c r="G60" s="110">
        <v>0</v>
      </c>
      <c r="H60" s="110">
        <v>8.8602126655493816</v>
      </c>
      <c r="I60" s="110">
        <v>0</v>
      </c>
      <c r="J60" s="110">
        <v>9.2512454289912309</v>
      </c>
      <c r="K60" s="110">
        <v>6.6650608515184713</v>
      </c>
      <c r="L60" s="110">
        <v>6.1987766178528476</v>
      </c>
      <c r="M60" s="110">
        <v>6.240181918318255</v>
      </c>
      <c r="N60" s="110">
        <v>6.397918590462031</v>
      </c>
      <c r="O60" s="110">
        <v>6.6513612385859107</v>
      </c>
      <c r="P60" s="110">
        <v>0</v>
      </c>
      <c r="Q60" s="110">
        <v>0</v>
      </c>
      <c r="R60" s="110">
        <v>6.379225659425205</v>
      </c>
      <c r="S60" s="110">
        <v>6.0487965298322806</v>
      </c>
      <c r="T60" s="110">
        <v>5.7323870222446827</v>
      </c>
      <c r="U60" s="110">
        <v>5.6546929040692842</v>
      </c>
      <c r="V60" s="110">
        <v>6.544941858893484</v>
      </c>
      <c r="W60" s="110">
        <v>6.1899894103092743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197.47820416792899</v>
      </c>
      <c r="D62" s="118">
        <f t="shared" si="21"/>
        <v>189.41862264943271</v>
      </c>
      <c r="E62" s="118">
        <f t="shared" si="21"/>
        <v>210.55494747746849</v>
      </c>
      <c r="F62" s="118">
        <f t="shared" si="21"/>
        <v>213.8381953094667</v>
      </c>
      <c r="G62" s="118">
        <f t="shared" si="21"/>
        <v>205.30584337353207</v>
      </c>
      <c r="H62" s="118">
        <f t="shared" si="21"/>
        <v>190.62964695741755</v>
      </c>
      <c r="I62" s="118">
        <f t="shared" si="21"/>
        <v>166.22932523887474</v>
      </c>
      <c r="J62" s="118">
        <f t="shared" si="21"/>
        <v>182.22410964030269</v>
      </c>
      <c r="K62" s="118">
        <f t="shared" si="21"/>
        <v>174.79903778242411</v>
      </c>
      <c r="L62" s="118">
        <f t="shared" si="21"/>
        <v>172.55632785299622</v>
      </c>
      <c r="M62" s="118">
        <f t="shared" si="21"/>
        <v>157.43940505341791</v>
      </c>
      <c r="N62" s="118">
        <f t="shared" si="21"/>
        <v>157.03384428886579</v>
      </c>
      <c r="O62" s="118">
        <f t="shared" si="21"/>
        <v>149.56911323806449</v>
      </c>
      <c r="P62" s="118">
        <f t="shared" si="21"/>
        <v>114.57800215974194</v>
      </c>
      <c r="Q62" s="118">
        <f t="shared" si="21"/>
        <v>122.48419912404722</v>
      </c>
      <c r="R62" s="118">
        <f t="shared" ref="R62:V62" si="22">R63+R66+R68+R77</f>
        <v>121.36790177298201</v>
      </c>
      <c r="S62" s="118">
        <f t="shared" si="22"/>
        <v>114.53559823364547</v>
      </c>
      <c r="T62" s="118">
        <f t="shared" si="22"/>
        <v>100.25827316463435</v>
      </c>
      <c r="U62" s="118">
        <f t="shared" si="22"/>
        <v>92.602900331862699</v>
      </c>
      <c r="V62" s="118">
        <f t="shared" si="22"/>
        <v>87.825632673413779</v>
      </c>
      <c r="W62" s="118">
        <f t="shared" ref="W62" si="23">W63+W66+W68+W77</f>
        <v>84.619649853809477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161.38411297957828</v>
      </c>
      <c r="D63" s="123">
        <f t="shared" si="24"/>
        <v>150.7232612520593</v>
      </c>
      <c r="E63" s="123">
        <f t="shared" si="24"/>
        <v>166.74813091777486</v>
      </c>
      <c r="F63" s="123">
        <f t="shared" si="24"/>
        <v>168.34745569108864</v>
      </c>
      <c r="G63" s="123">
        <f t="shared" si="24"/>
        <v>165.10175886042512</v>
      </c>
      <c r="H63" s="123">
        <f t="shared" si="24"/>
        <v>146.39690554129857</v>
      </c>
      <c r="I63" s="123">
        <f t="shared" si="24"/>
        <v>128.82903029110213</v>
      </c>
      <c r="J63" s="123">
        <f t="shared" si="24"/>
        <v>140.55050806367439</v>
      </c>
      <c r="K63" s="123">
        <f t="shared" si="24"/>
        <v>133.80096583116725</v>
      </c>
      <c r="L63" s="123">
        <f t="shared" si="24"/>
        <v>133.17266461788668</v>
      </c>
      <c r="M63" s="123">
        <f t="shared" si="24"/>
        <v>120.20331009198951</v>
      </c>
      <c r="N63" s="123">
        <f t="shared" si="24"/>
        <v>117.51693229632245</v>
      </c>
      <c r="O63" s="123">
        <f t="shared" si="24"/>
        <v>110.90903698531906</v>
      </c>
      <c r="P63" s="123">
        <f t="shared" si="24"/>
        <v>79.393281555727469</v>
      </c>
      <c r="Q63" s="123">
        <f t="shared" si="24"/>
        <v>88.252539103257789</v>
      </c>
      <c r="R63" s="123">
        <f t="shared" ref="R63:V63" si="25">SUM(R64:R65)</f>
        <v>89.423670047530862</v>
      </c>
      <c r="S63" s="123">
        <f t="shared" si="25"/>
        <v>83.598021836758477</v>
      </c>
      <c r="T63" s="123">
        <f t="shared" si="25"/>
        <v>71.587953092185984</v>
      </c>
      <c r="U63" s="123">
        <f t="shared" si="25"/>
        <v>64.830057964416397</v>
      </c>
      <c r="V63" s="123">
        <f t="shared" si="25"/>
        <v>60.900264164765595</v>
      </c>
      <c r="W63" s="123">
        <f t="shared" ref="W63" si="26">SUM(W64:W65)</f>
        <v>59.126292472273519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159.04208829906531</v>
      </c>
      <c r="D64" s="99">
        <v>148.53322369606062</v>
      </c>
      <c r="E64" s="99">
        <v>164.30726472110916</v>
      </c>
      <c r="F64" s="99">
        <v>165.87535010509973</v>
      </c>
      <c r="G64" s="99">
        <v>162.73683526367094</v>
      </c>
      <c r="H64" s="99">
        <v>144.28786046726137</v>
      </c>
      <c r="I64" s="99">
        <v>127.01135633724412</v>
      </c>
      <c r="J64" s="99">
        <v>138.5393865121633</v>
      </c>
      <c r="K64" s="99">
        <v>131.87888989018427</v>
      </c>
      <c r="L64" s="99">
        <v>131.25807258615288</v>
      </c>
      <c r="M64" s="99">
        <v>118.46776497403445</v>
      </c>
      <c r="N64" s="99">
        <v>115.80835380574229</v>
      </c>
      <c r="O64" s="99">
        <v>109.27196718553766</v>
      </c>
      <c r="P64" s="99">
        <v>78.205718608519177</v>
      </c>
      <c r="Q64" s="99">
        <v>86.906283820991959</v>
      </c>
      <c r="R64" s="99">
        <v>88.050466359219612</v>
      </c>
      <c r="S64" s="99">
        <v>82.311108070873345</v>
      </c>
      <c r="T64" s="99">
        <v>70.488111259496804</v>
      </c>
      <c r="U64" s="99">
        <v>63.835672418848603</v>
      </c>
      <c r="V64" s="99">
        <v>59.964725313132234</v>
      </c>
      <c r="W64" s="99">
        <v>58.21262008572549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2.3420246805129548</v>
      </c>
      <c r="D65" s="99">
        <v>2.1900375559986838</v>
      </c>
      <c r="E65" s="99">
        <v>2.4408661966656977</v>
      </c>
      <c r="F65" s="99">
        <v>2.4721055859889254</v>
      </c>
      <c r="G65" s="99">
        <v>2.36492359675418</v>
      </c>
      <c r="H65" s="99">
        <v>2.1090450740371973</v>
      </c>
      <c r="I65" s="99">
        <v>1.8176739538580151</v>
      </c>
      <c r="J65" s="99">
        <v>2.011121551511081</v>
      </c>
      <c r="K65" s="99">
        <v>1.9220759409829908</v>
      </c>
      <c r="L65" s="99">
        <v>1.9145920317338028</v>
      </c>
      <c r="M65" s="99">
        <v>1.7355451179550547</v>
      </c>
      <c r="N65" s="99">
        <v>1.7085784905801622</v>
      </c>
      <c r="O65" s="99">
        <v>1.6370697997814065</v>
      </c>
      <c r="P65" s="99">
        <v>1.1875629472082907</v>
      </c>
      <c r="Q65" s="99">
        <v>1.3462552822658229</v>
      </c>
      <c r="R65" s="99">
        <v>1.3732036883112506</v>
      </c>
      <c r="S65" s="99">
        <v>1.2869137658851244</v>
      </c>
      <c r="T65" s="99">
        <v>1.0998418326891795</v>
      </c>
      <c r="U65" s="99">
        <v>0.99438554556779346</v>
      </c>
      <c r="V65" s="99">
        <v>0.93553885163336326</v>
      </c>
      <c r="W65" s="99">
        <v>0.91367238654802885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0.41819120624746631</v>
      </c>
      <c r="D66" s="123">
        <f t="shared" si="27"/>
        <v>0.48248051950652104</v>
      </c>
      <c r="E66" s="123">
        <f t="shared" si="27"/>
        <v>0.85591621005981589</v>
      </c>
      <c r="F66" s="123">
        <f t="shared" si="27"/>
        <v>0.47114998987720724</v>
      </c>
      <c r="G66" s="123">
        <f t="shared" si="27"/>
        <v>0.69083544186344104</v>
      </c>
      <c r="H66" s="123">
        <f t="shared" si="27"/>
        <v>0.5805010003219726</v>
      </c>
      <c r="I66" s="123">
        <f t="shared" si="27"/>
        <v>1.1532687675670932</v>
      </c>
      <c r="J66" s="123">
        <f t="shared" si="27"/>
        <v>1.0827198687912349</v>
      </c>
      <c r="K66" s="123">
        <f t="shared" si="27"/>
        <v>0.61402768931098828</v>
      </c>
      <c r="L66" s="123">
        <f t="shared" si="27"/>
        <v>0.8641871608367333</v>
      </c>
      <c r="M66" s="123">
        <f t="shared" si="27"/>
        <v>1.1359964816389578</v>
      </c>
      <c r="N66" s="123">
        <f t="shared" si="27"/>
        <v>1.2817448077950326</v>
      </c>
      <c r="O66" s="123">
        <f t="shared" si="27"/>
        <v>1.0204800979567232</v>
      </c>
      <c r="P66" s="123">
        <f t="shared" si="27"/>
        <v>0.16971225300218751</v>
      </c>
      <c r="Q66" s="123">
        <f t="shared" si="27"/>
        <v>0.58190546893781858</v>
      </c>
      <c r="R66" s="123">
        <f t="shared" si="27"/>
        <v>0.4425164633540391</v>
      </c>
      <c r="S66" s="123">
        <f t="shared" si="27"/>
        <v>0.91053243036155329</v>
      </c>
      <c r="T66" s="123">
        <f t="shared" si="27"/>
        <v>0.5610376006093859</v>
      </c>
      <c r="U66" s="123">
        <f t="shared" si="27"/>
        <v>0.55929928733026957</v>
      </c>
      <c r="V66" s="123">
        <f t="shared" si="27"/>
        <v>0.35962879837074746</v>
      </c>
      <c r="W66" s="123">
        <f t="shared" si="27"/>
        <v>0.68675669107988846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0.41819120624746631</v>
      </c>
      <c r="D67" s="99">
        <f>RES_hhdet_in_fech!D67/RES_summary!D$21</f>
        <v>0.48248051950652104</v>
      </c>
      <c r="E67" s="99">
        <f>RES_hhdet_in_fech!E67/RES_summary!E$21</f>
        <v>0.85591621005981589</v>
      </c>
      <c r="F67" s="99">
        <f>RES_hhdet_in_fech!F67/RES_summary!F$21</f>
        <v>0.47114998987720724</v>
      </c>
      <c r="G67" s="99">
        <f>RES_hhdet_in_fech!G67/RES_summary!G$21</f>
        <v>0.69083544186344104</v>
      </c>
      <c r="H67" s="99">
        <f>RES_hhdet_in_fech!H67/RES_summary!H$21</f>
        <v>0.5805010003219726</v>
      </c>
      <c r="I67" s="99">
        <f>RES_hhdet_in_fech!I67/RES_summary!I$21</f>
        <v>1.1532687675670932</v>
      </c>
      <c r="J67" s="99">
        <f>RES_hhdet_in_fech!J67/RES_summary!J$21</f>
        <v>1.0827198687912349</v>
      </c>
      <c r="K67" s="99">
        <f>RES_hhdet_in_fech!K67/RES_summary!K$21</f>
        <v>0.61402768931098828</v>
      </c>
      <c r="L67" s="99">
        <f>RES_hhdet_in_fech!L67/RES_summary!L$21</f>
        <v>0.8641871608367333</v>
      </c>
      <c r="M67" s="99">
        <f>RES_hhdet_in_fech!M67/RES_summary!M$21</f>
        <v>1.1359964816389578</v>
      </c>
      <c r="N67" s="99">
        <f>RES_hhdet_in_fech!N67/RES_summary!N$21</f>
        <v>1.2817448077950326</v>
      </c>
      <c r="O67" s="99">
        <f>RES_hhdet_in_fech!O67/RES_summary!O$21</f>
        <v>1.0204800979567232</v>
      </c>
      <c r="P67" s="99">
        <f>RES_hhdet_in_fech!P67/RES_summary!P$21</f>
        <v>0.16971225300218751</v>
      </c>
      <c r="Q67" s="99">
        <f>RES_hhdet_in_fech!Q67/RES_summary!Q$21</f>
        <v>0.58190546893781858</v>
      </c>
      <c r="R67" s="99">
        <f>RES_hhdet_in_fech!R67/RES_summary!R$21</f>
        <v>0.4425164633540391</v>
      </c>
      <c r="S67" s="99">
        <f>RES_hhdet_in_fech!S67/RES_summary!S$21</f>
        <v>0.91053243036155329</v>
      </c>
      <c r="T67" s="99">
        <f>RES_hhdet_in_fech!T67/RES_summary!T$21</f>
        <v>0.5610376006093859</v>
      </c>
      <c r="U67" s="99">
        <f>RES_hhdet_in_fech!U67/RES_summary!U$21</f>
        <v>0.55929928733026957</v>
      </c>
      <c r="V67" s="99">
        <f>RES_hhdet_in_fech!V67/RES_summary!V$21</f>
        <v>0.35962879837074746</v>
      </c>
      <c r="W67" s="99">
        <f>RES_hhdet_in_fech!W67/RES_summary!W$21</f>
        <v>0.68675669107988846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25.499085609185332</v>
      </c>
      <c r="D68" s="123">
        <v>27.914234202769322</v>
      </c>
      <c r="E68" s="123">
        <v>30.589658769202099</v>
      </c>
      <c r="F68" s="123">
        <v>33.105393875159585</v>
      </c>
      <c r="G68" s="123">
        <v>28.359509294323615</v>
      </c>
      <c r="H68" s="123">
        <v>32.546690588107452</v>
      </c>
      <c r="I68" s="123">
        <v>26.567191687527984</v>
      </c>
      <c r="J68" s="123">
        <v>29.861405601437699</v>
      </c>
      <c r="K68" s="123">
        <v>31.452781042545961</v>
      </c>
      <c r="L68" s="123">
        <v>30.347659395020287</v>
      </c>
      <c r="M68" s="123">
        <v>28.287259665452606</v>
      </c>
      <c r="N68" s="123">
        <v>29.679127860124225</v>
      </c>
      <c r="O68" s="123">
        <v>29.008762335191815</v>
      </c>
      <c r="P68" s="123">
        <v>26.864133195246275</v>
      </c>
      <c r="Q68" s="123">
        <v>25.464542667060641</v>
      </c>
      <c r="R68" s="123">
        <v>24.073175851418615</v>
      </c>
      <c r="S68" s="123">
        <v>22.941626497136671</v>
      </c>
      <c r="T68" s="123">
        <v>21.139375110127872</v>
      </c>
      <c r="U68" s="123">
        <v>20.148816800195029</v>
      </c>
      <c r="V68" s="123">
        <v>17.404102162504444</v>
      </c>
      <c r="W68" s="123">
        <v>17.198867800794737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25.723832773809566</v>
      </c>
      <c r="D69" s="99">
        <v>28.111003372311455</v>
      </c>
      <c r="E69" s="99">
        <v>30.792634036929371</v>
      </c>
      <c r="F69" s="99">
        <v>33.411051888978143</v>
      </c>
      <c r="G69" s="99">
        <v>28.588626121769433</v>
      </c>
      <c r="H69" s="99">
        <v>32.864083816043788</v>
      </c>
      <c r="I69" s="99">
        <v>26.643047148444662</v>
      </c>
      <c r="J69" s="99">
        <v>30.009257344627482</v>
      </c>
      <c r="K69" s="99">
        <v>31.773533715722301</v>
      </c>
      <c r="L69" s="99">
        <v>30.562757101245683</v>
      </c>
      <c r="M69" s="99">
        <v>28.444676453508524</v>
      </c>
      <c r="N69" s="99">
        <v>29.918989991084896</v>
      </c>
      <c r="O69" s="99">
        <v>29.253631778410597</v>
      </c>
      <c r="P69" s="99">
        <v>26.480206000222289</v>
      </c>
      <c r="Q69" s="99">
        <v>25.299544892129152</v>
      </c>
      <c r="R69" s="99">
        <v>24.084961300968338</v>
      </c>
      <c r="S69" s="99">
        <v>22.97925989553196</v>
      </c>
      <c r="T69" s="99">
        <v>21.101837549842898</v>
      </c>
      <c r="U69" s="99">
        <v>20.070162879200389</v>
      </c>
      <c r="V69" s="99">
        <v>17.281482281177325</v>
      </c>
      <c r="W69" s="99">
        <v>17.135300102460906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18.887532078675246</v>
      </c>
      <c r="D70" s="99">
        <v>21.210795440010987</v>
      </c>
      <c r="E70" s="99">
        <v>24.414629533831484</v>
      </c>
      <c r="F70" s="99">
        <v>26.91656443369186</v>
      </c>
      <c r="G70" s="99">
        <v>22.488044111266746</v>
      </c>
      <c r="H70" s="99">
        <v>26.119166627849239</v>
      </c>
      <c r="I70" s="99">
        <v>20.554655916384409</v>
      </c>
      <c r="J70" s="99">
        <v>23.368054205895167</v>
      </c>
      <c r="K70" s="99">
        <v>24.82014912694024</v>
      </c>
      <c r="L70" s="99">
        <v>23.936220103497348</v>
      </c>
      <c r="M70" s="99">
        <v>22.604874221685847</v>
      </c>
      <c r="N70" s="99">
        <v>24.112516193959564</v>
      </c>
      <c r="O70" s="99">
        <v>24.052896230538067</v>
      </c>
      <c r="P70" s="99">
        <v>0</v>
      </c>
      <c r="Q70" s="99">
        <v>0</v>
      </c>
      <c r="R70" s="99">
        <v>20.946855032480912</v>
      </c>
      <c r="S70" s="99">
        <v>20.222197466604865</v>
      </c>
      <c r="T70" s="99">
        <v>18.766983823348117</v>
      </c>
      <c r="U70" s="99">
        <v>17.917415674094403</v>
      </c>
      <c r="V70" s="99">
        <v>15.519033257947376</v>
      </c>
      <c r="W70" s="99">
        <v>15.481515552512917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8.5509462931273976</v>
      </c>
      <c r="D71" s="102">
        <v>10.504918264376661</v>
      </c>
      <c r="E71" s="102">
        <v>14.249193557267795</v>
      </c>
      <c r="F71" s="102">
        <v>16.276930341753019</v>
      </c>
      <c r="G71" s="102">
        <v>12.206919151629018</v>
      </c>
      <c r="H71" s="102">
        <v>14.412367475543103</v>
      </c>
      <c r="I71" s="102">
        <v>9.6638584940951375</v>
      </c>
      <c r="J71" s="102">
        <v>11.071551070732291</v>
      </c>
      <c r="K71" s="102">
        <v>11.406463461660945</v>
      </c>
      <c r="L71" s="102">
        <v>10.627643108729643</v>
      </c>
      <c r="M71" s="102">
        <v>10.13705788820644</v>
      </c>
      <c r="N71" s="102">
        <v>10.529227639576611</v>
      </c>
      <c r="O71" s="102">
        <v>10.263016977359772</v>
      </c>
      <c r="P71" s="102">
        <v>0</v>
      </c>
      <c r="Q71" s="102">
        <v>0</v>
      </c>
      <c r="R71" s="102">
        <v>8.5431343222722287</v>
      </c>
      <c r="S71" s="102">
        <v>8.1852974718338309</v>
      </c>
      <c r="T71" s="102">
        <v>7.5981175233427747</v>
      </c>
      <c r="U71" s="102">
        <v>6.8132142114214354</v>
      </c>
      <c r="V71" s="102">
        <v>5.884299552224201</v>
      </c>
      <c r="W71" s="102">
        <v>6.1215094523379152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10.336585785547848</v>
      </c>
      <c r="D72" s="105">
        <v>10.705877175634328</v>
      </c>
      <c r="E72" s="105">
        <v>10.165435976563689</v>
      </c>
      <c r="F72" s="105">
        <v>10.639634091938843</v>
      </c>
      <c r="G72" s="105">
        <v>10.281124959637726</v>
      </c>
      <c r="H72" s="105">
        <v>11.706799152306131</v>
      </c>
      <c r="I72" s="105">
        <v>10.890797422289271</v>
      </c>
      <c r="J72" s="105">
        <v>12.296503135162878</v>
      </c>
      <c r="K72" s="105">
        <v>13.413685665279294</v>
      </c>
      <c r="L72" s="105">
        <v>13.308576994767705</v>
      </c>
      <c r="M72" s="105">
        <v>12.46781633347941</v>
      </c>
      <c r="N72" s="105">
        <v>13.583288554382952</v>
      </c>
      <c r="O72" s="105">
        <v>13.789879253178293</v>
      </c>
      <c r="P72" s="105">
        <v>0</v>
      </c>
      <c r="Q72" s="105">
        <v>0</v>
      </c>
      <c r="R72" s="105">
        <v>12.40372071020869</v>
      </c>
      <c r="S72" s="105">
        <v>12.03689999477103</v>
      </c>
      <c r="T72" s="105">
        <v>11.168866300005339</v>
      </c>
      <c r="U72" s="105">
        <v>11.104201462672966</v>
      </c>
      <c r="V72" s="105">
        <v>9.634733705723173</v>
      </c>
      <c r="W72" s="105">
        <v>9.3600061001750046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23.674820570524325</v>
      </c>
      <c r="D73" s="102">
        <v>25.217959008228981</v>
      </c>
      <c r="E73" s="102">
        <v>27.736211048232217</v>
      </c>
      <c r="F73" s="102">
        <v>28.664667100303017</v>
      </c>
      <c r="G73" s="102">
        <v>26.392444888907363</v>
      </c>
      <c r="H73" s="102">
        <v>29.951859279215931</v>
      </c>
      <c r="I73" s="102">
        <v>27.001007005264825</v>
      </c>
      <c r="J73" s="102">
        <v>28.912949974020993</v>
      </c>
      <c r="K73" s="102">
        <v>29.915423714451023</v>
      </c>
      <c r="L73" s="102">
        <v>28.852396295392733</v>
      </c>
      <c r="M73" s="102">
        <v>27.836381537650976</v>
      </c>
      <c r="N73" s="102">
        <v>28.2117410820487</v>
      </c>
      <c r="O73" s="102">
        <v>28.678118736739577</v>
      </c>
      <c r="P73" s="102">
        <v>29.715954592360266</v>
      </c>
      <c r="Q73" s="102">
        <v>27.983781429542482</v>
      </c>
      <c r="R73" s="102">
        <v>25.390195331487114</v>
      </c>
      <c r="S73" s="102">
        <v>23.968000659995742</v>
      </c>
      <c r="T73" s="102">
        <v>22.618092134190949</v>
      </c>
      <c r="U73" s="102">
        <v>21.562370813815303</v>
      </c>
      <c r="V73" s="102">
        <v>19.087408732304368</v>
      </c>
      <c r="W73" s="102">
        <v>18.675328856935291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18.575365835493351</v>
      </c>
      <c r="D74" s="105">
        <v>20.138739102012078</v>
      </c>
      <c r="E74" s="105">
        <v>22.967981138482035</v>
      </c>
      <c r="F74" s="105">
        <v>23.978041376154358</v>
      </c>
      <c r="G74" s="105">
        <v>21.59223444139981</v>
      </c>
      <c r="H74" s="105">
        <v>24.635152535139532</v>
      </c>
      <c r="I74" s="105">
        <v>21.591529933960551</v>
      </c>
      <c r="J74" s="105">
        <v>23.211409887011154</v>
      </c>
      <c r="K74" s="105">
        <v>23.972201897582078</v>
      </c>
      <c r="L74" s="105">
        <v>23.056514481234551</v>
      </c>
      <c r="M74" s="105">
        <v>22.39629840504708</v>
      </c>
      <c r="N74" s="105">
        <v>22.771720975094297</v>
      </c>
      <c r="O74" s="105">
        <v>23.316460584480634</v>
      </c>
      <c r="P74" s="105">
        <v>24.538332596748276</v>
      </c>
      <c r="Q74" s="105">
        <v>23.280938659982866</v>
      </c>
      <c r="R74" s="105">
        <v>21.2267737697893</v>
      </c>
      <c r="S74" s="105">
        <v>20.197569178609804</v>
      </c>
      <c r="T74" s="105">
        <v>19.21320551793665</v>
      </c>
      <c r="U74" s="105">
        <v>18.327537271929234</v>
      </c>
      <c r="V74" s="105">
        <v>16.32478325673241</v>
      </c>
      <c r="W74" s="105">
        <v>16.109616033820622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7.8634984530392673</v>
      </c>
      <c r="D75" s="99">
        <v>9.408348482392201</v>
      </c>
      <c r="E75" s="99">
        <v>12.833599665608309</v>
      </c>
      <c r="F75" s="99">
        <v>13.959467901674106</v>
      </c>
      <c r="G75" s="99">
        <v>11.266256539742573</v>
      </c>
      <c r="H75" s="99">
        <v>13.129669907562326</v>
      </c>
      <c r="I75" s="99">
        <v>9.7979470798358772</v>
      </c>
      <c r="J75" s="99">
        <v>10.67869796945471</v>
      </c>
      <c r="K75" s="99">
        <v>10.737461440398267</v>
      </c>
      <c r="L75" s="99">
        <v>10.015295558168901</v>
      </c>
      <c r="M75" s="99">
        <v>9.9173987627352638</v>
      </c>
      <c r="N75" s="99">
        <v>9.8948045801977553</v>
      </c>
      <c r="O75" s="99">
        <v>10.027517830380779</v>
      </c>
      <c r="P75" s="99">
        <v>10.882094306652561</v>
      </c>
      <c r="Q75" s="99">
        <v>10.099186091605944</v>
      </c>
      <c r="R75" s="99">
        <v>8.9933730776190171</v>
      </c>
      <c r="S75" s="99">
        <v>8.5356494659319271</v>
      </c>
      <c r="T75" s="99">
        <v>8.1537311271514898</v>
      </c>
      <c r="U75" s="99">
        <v>7.3314805842440443</v>
      </c>
      <c r="V75" s="99">
        <v>6.5168007237740095</v>
      </c>
      <c r="W75" s="99">
        <v>6.6854834154182869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10.711867382454088</v>
      </c>
      <c r="D76" s="99">
        <v>10.730390619619881</v>
      </c>
      <c r="E76" s="99">
        <v>10.13438147287372</v>
      </c>
      <c r="F76" s="99">
        <v>10.018573474480256</v>
      </c>
      <c r="G76" s="99">
        <v>10.325977901657241</v>
      </c>
      <c r="H76" s="99">
        <v>11.50548262757721</v>
      </c>
      <c r="I76" s="99">
        <v>11.793582854124672</v>
      </c>
      <c r="J76" s="99">
        <v>12.532711917556446</v>
      </c>
      <c r="K76" s="99">
        <v>13.234740457183811</v>
      </c>
      <c r="L76" s="99">
        <v>13.041218923065651</v>
      </c>
      <c r="M76" s="99">
        <v>12.47889964231182</v>
      </c>
      <c r="N76" s="99">
        <v>12.876916394896543</v>
      </c>
      <c r="O76" s="99">
        <v>13.288942754099855</v>
      </c>
      <c r="P76" s="99">
        <v>13.656238290095718</v>
      </c>
      <c r="Q76" s="99">
        <v>13.181752568376925</v>
      </c>
      <c r="R76" s="99">
        <v>12.233400692170283</v>
      </c>
      <c r="S76" s="99">
        <v>11.661919712677877</v>
      </c>
      <c r="T76" s="99">
        <v>11.05947439078516</v>
      </c>
      <c r="U76" s="99">
        <v>10.996056687685192</v>
      </c>
      <c r="V76" s="99">
        <v>9.8079825329584036</v>
      </c>
      <c r="W76" s="99">
        <v>9.4241326184023322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10.176814372917935</v>
      </c>
      <c r="D77" s="123">
        <v>10.29864667509756</v>
      </c>
      <c r="E77" s="123">
        <v>12.361241580431729</v>
      </c>
      <c r="F77" s="123">
        <v>11.914195753341266</v>
      </c>
      <c r="G77" s="123">
        <v>11.153739776919902</v>
      </c>
      <c r="H77" s="123">
        <v>11.105549827689577</v>
      </c>
      <c r="I77" s="123">
        <v>9.6798344926775535</v>
      </c>
      <c r="J77" s="123">
        <v>10.729476106399369</v>
      </c>
      <c r="K77" s="123">
        <v>8.9312632193999075</v>
      </c>
      <c r="L77" s="123">
        <v>8.1718166792525082</v>
      </c>
      <c r="M77" s="123">
        <v>7.8128388143368666</v>
      </c>
      <c r="N77" s="123">
        <v>8.5560393246240629</v>
      </c>
      <c r="O77" s="123">
        <v>8.6308338195968961</v>
      </c>
      <c r="P77" s="123">
        <v>8.1508751557660215</v>
      </c>
      <c r="Q77" s="123">
        <v>8.1852118847909665</v>
      </c>
      <c r="R77" s="123">
        <v>7.428539410678499</v>
      </c>
      <c r="S77" s="123">
        <v>7.085417469388771</v>
      </c>
      <c r="T77" s="123">
        <v>6.9699073617111047</v>
      </c>
      <c r="U77" s="123">
        <v>7.0647262799209996</v>
      </c>
      <c r="V77" s="123">
        <v>9.1616375477730028</v>
      </c>
      <c r="W77" s="123">
        <v>7.607732889661337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10.29094464866909</v>
      </c>
      <c r="D78" s="99">
        <v>10.368882499211646</v>
      </c>
      <c r="E78" s="99">
        <v>12.400924038553184</v>
      </c>
      <c r="F78" s="99">
        <v>11.997990413563745</v>
      </c>
      <c r="G78" s="99">
        <v>11.31150126723473</v>
      </c>
      <c r="H78" s="99">
        <v>11.268903828827671</v>
      </c>
      <c r="I78" s="99">
        <v>9.7784622545980771</v>
      </c>
      <c r="J78" s="99">
        <v>10.799490606759184</v>
      </c>
      <c r="K78" s="99">
        <v>9.0434304020466314</v>
      </c>
      <c r="L78" s="99">
        <v>8.2480468046551714</v>
      </c>
      <c r="M78" s="99">
        <v>7.8762827506548829</v>
      </c>
      <c r="N78" s="99">
        <v>8.6600007265772021</v>
      </c>
      <c r="O78" s="99">
        <v>8.8889185166844182</v>
      </c>
      <c r="P78" s="99">
        <v>8.7774840019410938</v>
      </c>
      <c r="Q78" s="99">
        <v>9.1540974643481405</v>
      </c>
      <c r="R78" s="99">
        <v>8.5584756387452003</v>
      </c>
      <c r="S78" s="99">
        <v>8.0790107268167244</v>
      </c>
      <c r="T78" s="99">
        <v>7.7010346154543257</v>
      </c>
      <c r="U78" s="99">
        <v>7.5579130689861866</v>
      </c>
      <c r="V78" s="99">
        <v>9.3996816836286641</v>
      </c>
      <c r="W78" s="99">
        <v>8.4148377917643842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8.3249586083105296</v>
      </c>
      <c r="D79" s="110">
        <v>6.7780759913790467</v>
      </c>
      <c r="E79" s="110">
        <v>10.66942748559166</v>
      </c>
      <c r="F79" s="110">
        <v>9.4316731429116771</v>
      </c>
      <c r="G79" s="110">
        <v>8.5807637183832099</v>
      </c>
      <c r="H79" s="110">
        <v>8.8602126655493816</v>
      </c>
      <c r="I79" s="110">
        <v>8.3832587609685181</v>
      </c>
      <c r="J79" s="110">
        <v>9.2512454289912291</v>
      </c>
      <c r="K79" s="110">
        <v>6.6650608515184713</v>
      </c>
      <c r="L79" s="110">
        <v>6.1987766178528458</v>
      </c>
      <c r="M79" s="110">
        <v>6.240181918318255</v>
      </c>
      <c r="N79" s="110">
        <v>6.3979185904620293</v>
      </c>
      <c r="O79" s="110">
        <v>6.6513612385859098</v>
      </c>
      <c r="P79" s="110">
        <v>7.1169218341614293</v>
      </c>
      <c r="Q79" s="110">
        <v>6.9325499983544567</v>
      </c>
      <c r="R79" s="110">
        <v>6.379225659425205</v>
      </c>
      <c r="S79" s="110">
        <v>6.0487965298322806</v>
      </c>
      <c r="T79" s="110">
        <v>5.7323870222446818</v>
      </c>
      <c r="U79" s="110">
        <v>5.6546929040692824</v>
      </c>
      <c r="V79" s="110">
        <v>6.5449418588934849</v>
      </c>
      <c r="W79" s="110">
        <v>6.1899894103092725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241.09449482436059</v>
      </c>
      <c r="D81" s="118">
        <f t="shared" si="28"/>
        <v>192.44855201075137</v>
      </c>
      <c r="E81" s="118">
        <f t="shared" si="28"/>
        <v>205.85763591631962</v>
      </c>
      <c r="F81" s="118">
        <f t="shared" si="28"/>
        <v>195.03806591453326</v>
      </c>
      <c r="G81" s="118">
        <f t="shared" si="28"/>
        <v>216.21288717035409</v>
      </c>
      <c r="H81" s="118">
        <f t="shared" si="28"/>
        <v>182.48489341235657</v>
      </c>
      <c r="I81" s="118">
        <f t="shared" si="28"/>
        <v>190.01278338369133</v>
      </c>
      <c r="J81" s="118">
        <f t="shared" si="28"/>
        <v>181.63704168147515</v>
      </c>
      <c r="K81" s="118">
        <f t="shared" si="28"/>
        <v>169.41127279967901</v>
      </c>
      <c r="L81" s="118">
        <f t="shared" si="28"/>
        <v>164.16491826042522</v>
      </c>
      <c r="M81" s="118">
        <f t="shared" si="28"/>
        <v>156.54376419459007</v>
      </c>
      <c r="N81" s="118">
        <f t="shared" si="28"/>
        <v>148.38633215197171</v>
      </c>
      <c r="O81" s="118">
        <f t="shared" si="28"/>
        <v>148.9918559824541</v>
      </c>
      <c r="P81" s="118">
        <f t="shared" si="28"/>
        <v>124.71396038006753</v>
      </c>
      <c r="Q81" s="118">
        <f t="shared" si="28"/>
        <v>132.38480478753019</v>
      </c>
      <c r="R81" s="118">
        <f t="shared" ref="R81:V81" si="29">R82+R85+R87+R100</f>
        <v>124.97169918272012</v>
      </c>
      <c r="S81" s="118">
        <f t="shared" si="29"/>
        <v>115.3240359186744</v>
      </c>
      <c r="T81" s="118">
        <f t="shared" si="29"/>
        <v>100.19582458381497</v>
      </c>
      <c r="U81" s="118">
        <f t="shared" si="29"/>
        <v>91.301299981834788</v>
      </c>
      <c r="V81" s="118">
        <f t="shared" si="29"/>
        <v>85.553265378974459</v>
      </c>
      <c r="W81" s="118">
        <f t="shared" ref="W81" si="30">W82+W85+W87+W100</f>
        <v>85.299533393040051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206.88632921723209</v>
      </c>
      <c r="D82" s="123">
        <f t="shared" si="31"/>
        <v>157.00440136400812</v>
      </c>
      <c r="E82" s="123">
        <f t="shared" si="31"/>
        <v>167.02941710364473</v>
      </c>
      <c r="F82" s="123">
        <f t="shared" si="31"/>
        <v>157.05981792786906</v>
      </c>
      <c r="G82" s="123">
        <f t="shared" si="31"/>
        <v>178.98193301096163</v>
      </c>
      <c r="H82" s="123">
        <f t="shared" si="31"/>
        <v>143.24012468121038</v>
      </c>
      <c r="I82" s="123">
        <f t="shared" si="31"/>
        <v>152.50231950250756</v>
      </c>
      <c r="J82" s="123">
        <f t="shared" si="31"/>
        <v>143.72696390046193</v>
      </c>
      <c r="K82" s="123">
        <f t="shared" si="31"/>
        <v>132.83613111903563</v>
      </c>
      <c r="L82" s="123">
        <f t="shared" si="31"/>
        <v>129.00403980653741</v>
      </c>
      <c r="M82" s="123">
        <f t="shared" si="31"/>
        <v>122.5644479519396</v>
      </c>
      <c r="N82" s="123">
        <f t="shared" si="31"/>
        <v>113.80951577856084</v>
      </c>
      <c r="O82" s="123">
        <f t="shared" si="31"/>
        <v>113.54079821456295</v>
      </c>
      <c r="P82" s="123">
        <f t="shared" si="31"/>
        <v>89.136639354081069</v>
      </c>
      <c r="Q82" s="123">
        <f t="shared" si="31"/>
        <v>97.385634015038903</v>
      </c>
      <c r="R82" s="123">
        <f t="shared" ref="R82:V82" si="32">SUM(R83:R84)</f>
        <v>93.272559705129595</v>
      </c>
      <c r="S82" s="123">
        <f t="shared" si="32"/>
        <v>84.946219924500085</v>
      </c>
      <c r="T82" s="123">
        <f t="shared" si="32"/>
        <v>71.981492204373694</v>
      </c>
      <c r="U82" s="123">
        <f t="shared" si="32"/>
        <v>64.101504816015421</v>
      </c>
      <c r="V82" s="123">
        <f t="shared" si="32"/>
        <v>59.911293662227692</v>
      </c>
      <c r="W82" s="123">
        <f t="shared" ref="W82" si="33">SUM(W83:W84)</f>
        <v>60.25497930668103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205.73530201799733</v>
      </c>
      <c r="D83" s="99">
        <v>156.12455749126423</v>
      </c>
      <c r="E83" s="99">
        <v>166.08075153898716</v>
      </c>
      <c r="F83" s="99">
        <v>156.15945445193782</v>
      </c>
      <c r="G83" s="99">
        <v>177.97525143029645</v>
      </c>
      <c r="H83" s="99">
        <v>142.42493597285147</v>
      </c>
      <c r="I83" s="99">
        <v>151.64747066621428</v>
      </c>
      <c r="J83" s="99">
        <v>142.90525449151016</v>
      </c>
      <c r="K83" s="99">
        <v>132.06982235243612</v>
      </c>
      <c r="L83" s="99">
        <v>128.25591723756889</v>
      </c>
      <c r="M83" s="99">
        <v>121.85104794342723</v>
      </c>
      <c r="N83" s="99">
        <v>113.14719248203839</v>
      </c>
      <c r="O83" s="99">
        <v>112.87942293003265</v>
      </c>
      <c r="P83" s="99">
        <v>88.619743575224589</v>
      </c>
      <c r="Q83" s="99">
        <v>96.816154911211655</v>
      </c>
      <c r="R83" s="99">
        <v>92.721413780393334</v>
      </c>
      <c r="S83" s="99">
        <v>84.438790110795424</v>
      </c>
      <c r="T83" s="99">
        <v>71.547999354889626</v>
      </c>
      <c r="U83" s="99">
        <v>63.712341241666238</v>
      </c>
      <c r="V83" s="99">
        <v>59.544184685098678</v>
      </c>
      <c r="W83" s="99">
        <v>59.881089528121258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1.1510271992347563</v>
      </c>
      <c r="D84" s="99">
        <v>0.87984387274387832</v>
      </c>
      <c r="E84" s="99">
        <v>0.94866556465755991</v>
      </c>
      <c r="F84" s="99">
        <v>0.90036347593125232</v>
      </c>
      <c r="G84" s="99">
        <v>1.0066815806651654</v>
      </c>
      <c r="H84" s="99">
        <v>0.81518870835891455</v>
      </c>
      <c r="I84" s="99">
        <v>0.85484883629329156</v>
      </c>
      <c r="J84" s="99">
        <v>0.82170940895177436</v>
      </c>
      <c r="K84" s="99">
        <v>0.7663087665995012</v>
      </c>
      <c r="L84" s="99">
        <v>0.74812256896851348</v>
      </c>
      <c r="M84" s="99">
        <v>0.71340000851236529</v>
      </c>
      <c r="N84" s="99">
        <v>0.66232329652243915</v>
      </c>
      <c r="O84" s="99">
        <v>0.66137528453030159</v>
      </c>
      <c r="P84" s="99">
        <v>0.5168957788564813</v>
      </c>
      <c r="Q84" s="99">
        <v>0.56947910382725386</v>
      </c>
      <c r="R84" s="99">
        <v>0.55114592473626778</v>
      </c>
      <c r="S84" s="99">
        <v>0.50742981370465545</v>
      </c>
      <c r="T84" s="99">
        <v>0.43349284948406364</v>
      </c>
      <c r="U84" s="99">
        <v>0.38916357434918758</v>
      </c>
      <c r="V84" s="99">
        <v>0.36710897712901419</v>
      </c>
      <c r="W84" s="99">
        <v>0.37388977855976979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0.41793424158960668</v>
      </c>
      <c r="D85" s="123">
        <f t="shared" si="34"/>
        <v>0.48227926746125505</v>
      </c>
      <c r="E85" s="123">
        <f t="shared" si="34"/>
        <v>0.8583416618939832</v>
      </c>
      <c r="F85" s="123">
        <f t="shared" si="34"/>
        <v>0.47105403645269017</v>
      </c>
      <c r="G85" s="123">
        <f t="shared" si="34"/>
        <v>0.69096515431301442</v>
      </c>
      <c r="H85" s="123">
        <f t="shared" si="34"/>
        <v>0.58176398209064029</v>
      </c>
      <c r="I85" s="123">
        <f t="shared" si="34"/>
        <v>1.1531436255248455</v>
      </c>
      <c r="J85" s="123">
        <f t="shared" si="34"/>
        <v>1.0833905874557845</v>
      </c>
      <c r="K85" s="123">
        <f t="shared" si="34"/>
        <v>0.61389451374399506</v>
      </c>
      <c r="L85" s="123">
        <f t="shared" si="34"/>
        <v>0.86433359462556569</v>
      </c>
      <c r="M85" s="123">
        <f t="shared" si="34"/>
        <v>1.1358736623566705</v>
      </c>
      <c r="N85" s="123">
        <f t="shared" si="34"/>
        <v>1.2818287915537527</v>
      </c>
      <c r="O85" s="123">
        <f t="shared" si="34"/>
        <v>1.0198469148556124</v>
      </c>
      <c r="P85" s="123">
        <f t="shared" si="34"/>
        <v>0.16950728495616166</v>
      </c>
      <c r="Q85" s="123">
        <f t="shared" si="34"/>
        <v>0.58239529590704697</v>
      </c>
      <c r="R85" s="123">
        <f t="shared" si="34"/>
        <v>0.44231770957581695</v>
      </c>
      <c r="S85" s="123">
        <f t="shared" si="34"/>
        <v>0.90993758500938449</v>
      </c>
      <c r="T85" s="123">
        <f t="shared" si="34"/>
        <v>0.56032061531256649</v>
      </c>
      <c r="U85" s="123">
        <f t="shared" si="34"/>
        <v>0.55887892686307272</v>
      </c>
      <c r="V85" s="123">
        <f t="shared" si="34"/>
        <v>0.35891517874341056</v>
      </c>
      <c r="W85" s="123">
        <f t="shared" si="34"/>
        <v>0.68855801493126501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0.41793424158960668</v>
      </c>
      <c r="D86" s="99">
        <f>RES_hhdet_in_fech!D86/RES_summary!D$21</f>
        <v>0.48227926746125505</v>
      </c>
      <c r="E86" s="99">
        <f>RES_hhdet_in_fech!E86/RES_summary!E$21</f>
        <v>0.8583416618939832</v>
      </c>
      <c r="F86" s="99">
        <f>RES_hhdet_in_fech!F86/RES_summary!F$21</f>
        <v>0.47105403645269017</v>
      </c>
      <c r="G86" s="99">
        <f>RES_hhdet_in_fech!G86/RES_summary!G$21</f>
        <v>0.69096515431301442</v>
      </c>
      <c r="H86" s="99">
        <f>RES_hhdet_in_fech!H86/RES_summary!H$21</f>
        <v>0.58176398209064029</v>
      </c>
      <c r="I86" s="99">
        <f>RES_hhdet_in_fech!I86/RES_summary!I$21</f>
        <v>1.1531436255248455</v>
      </c>
      <c r="J86" s="99">
        <f>RES_hhdet_in_fech!J86/RES_summary!J$21</f>
        <v>1.0833905874557845</v>
      </c>
      <c r="K86" s="99">
        <f>RES_hhdet_in_fech!K86/RES_summary!K$21</f>
        <v>0.61389451374399506</v>
      </c>
      <c r="L86" s="99">
        <f>RES_hhdet_in_fech!L86/RES_summary!L$21</f>
        <v>0.86433359462556569</v>
      </c>
      <c r="M86" s="99">
        <f>RES_hhdet_in_fech!M86/RES_summary!M$21</f>
        <v>1.1358736623566705</v>
      </c>
      <c r="N86" s="99">
        <f>RES_hhdet_in_fech!N86/RES_summary!N$21</f>
        <v>1.2818287915537527</v>
      </c>
      <c r="O86" s="99">
        <f>RES_hhdet_in_fech!O86/RES_summary!O$21</f>
        <v>1.0198469148556124</v>
      </c>
      <c r="P86" s="99">
        <f>RES_hhdet_in_fech!P86/RES_summary!P$21</f>
        <v>0.16950728495616166</v>
      </c>
      <c r="Q86" s="99">
        <f>RES_hhdet_in_fech!Q86/RES_summary!Q$21</f>
        <v>0.58239529590704697</v>
      </c>
      <c r="R86" s="99">
        <f>RES_hhdet_in_fech!R86/RES_summary!R$21</f>
        <v>0.44231770957581695</v>
      </c>
      <c r="S86" s="99">
        <f>RES_hhdet_in_fech!S86/RES_summary!S$21</f>
        <v>0.90993758500938449</v>
      </c>
      <c r="T86" s="99">
        <f>RES_hhdet_in_fech!T86/RES_summary!T$21</f>
        <v>0.56032061531256649</v>
      </c>
      <c r="U86" s="99">
        <f>RES_hhdet_in_fech!U86/RES_summary!U$21</f>
        <v>0.55887892686307272</v>
      </c>
      <c r="V86" s="99">
        <f>RES_hhdet_in_fech!V86/RES_summary!V$21</f>
        <v>0.35891517874341056</v>
      </c>
      <c r="W86" s="99">
        <f>RES_hhdet_in_fech!W86/RES_summary!W$21</f>
        <v>0.68855801493126501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24.389781562592518</v>
      </c>
      <c r="D87" s="123">
        <v>25.657745408452428</v>
      </c>
      <c r="E87" s="123">
        <v>27.154758276105838</v>
      </c>
      <c r="F87" s="123">
        <v>27.692078334537715</v>
      </c>
      <c r="G87" s="123">
        <v>26.308068678578831</v>
      </c>
      <c r="H87" s="123">
        <v>28.818040405357959</v>
      </c>
      <c r="I87" s="123">
        <v>26.86232515848711</v>
      </c>
      <c r="J87" s="123">
        <v>27.107499642004104</v>
      </c>
      <c r="K87" s="123">
        <v>27.554451069841107</v>
      </c>
      <c r="L87" s="123">
        <v>26.921543463752574</v>
      </c>
      <c r="M87" s="123">
        <v>25.812123420672993</v>
      </c>
      <c r="N87" s="123">
        <v>26.166012203791574</v>
      </c>
      <c r="O87" s="123">
        <v>26.986605007674115</v>
      </c>
      <c r="P87" s="123">
        <v>27.513377422387787</v>
      </c>
      <c r="Q87" s="123">
        <v>26.745381318876376</v>
      </c>
      <c r="R87" s="123">
        <v>24.016524415012515</v>
      </c>
      <c r="S87" s="123">
        <v>22.495787815507903</v>
      </c>
      <c r="T87" s="123">
        <v>21.133557036882021</v>
      </c>
      <c r="U87" s="123">
        <v>20.313087241747805</v>
      </c>
      <c r="V87" s="123">
        <v>17.597745033587472</v>
      </c>
      <c r="W87" s="123">
        <v>17.273277116287584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31.278138937704462</v>
      </c>
      <c r="D88" s="99">
        <v>27.210406616193726</v>
      </c>
      <c r="E88" s="99">
        <v>27.732685552467537</v>
      </c>
      <c r="F88" s="99">
        <v>27.597045778922972</v>
      </c>
      <c r="G88" s="99">
        <v>27.124731431679493</v>
      </c>
      <c r="H88" s="99">
        <v>28.535433192658257</v>
      </c>
      <c r="I88" s="99">
        <v>27.728948983838439</v>
      </c>
      <c r="J88" s="99">
        <v>26.609203604895015</v>
      </c>
      <c r="K88" s="99">
        <v>27.612499547984683</v>
      </c>
      <c r="L88" s="99">
        <v>26.361297590254676</v>
      </c>
      <c r="M88" s="99">
        <v>25.471774488986586</v>
      </c>
      <c r="N88" s="99">
        <v>25.96736099382716</v>
      </c>
      <c r="O88" s="99">
        <v>26.896584164914646</v>
      </c>
      <c r="P88" s="99">
        <v>26.435144657570699</v>
      </c>
      <c r="Q88" s="99">
        <v>25.422262409632143</v>
      </c>
      <c r="R88" s="99">
        <v>23.436006507706509</v>
      </c>
      <c r="S88" s="99">
        <v>21.598879004642352</v>
      </c>
      <c r="T88" s="99">
        <v>19.833067263183139</v>
      </c>
      <c r="U88" s="99">
        <v>18.838579053257199</v>
      </c>
      <c r="V88" s="99">
        <v>16.257622855218436</v>
      </c>
      <c r="W88" s="99">
        <v>16.548050852729222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23.394253383763093</v>
      </c>
      <c r="D89" s="99">
        <v>0</v>
      </c>
      <c r="E89" s="99">
        <v>0</v>
      </c>
      <c r="F89" s="99">
        <v>22.845525542318367</v>
      </c>
      <c r="G89" s="99">
        <v>22.142979409390325</v>
      </c>
      <c r="H89" s="99">
        <v>23.629550967301878</v>
      </c>
      <c r="I89" s="99">
        <v>22.597440127520425</v>
      </c>
      <c r="J89" s="99">
        <v>21.9681310602917</v>
      </c>
      <c r="K89" s="99">
        <v>22.994126504151431</v>
      </c>
      <c r="L89" s="99">
        <v>22.127143106733651</v>
      </c>
      <c r="M89" s="99">
        <v>21.658533934481454</v>
      </c>
      <c r="N89" s="99">
        <v>22.247256306700471</v>
      </c>
      <c r="O89" s="99">
        <v>23.205206222134127</v>
      </c>
      <c r="P89" s="99">
        <v>0</v>
      </c>
      <c r="Q89" s="99">
        <v>22.286076183623081</v>
      </c>
      <c r="R89" s="99">
        <v>20.741630014162482</v>
      </c>
      <c r="S89" s="99">
        <v>19.348499625803235</v>
      </c>
      <c r="T89" s="99">
        <v>17.988322004765628</v>
      </c>
      <c r="U89" s="99">
        <v>17.217101445608375</v>
      </c>
      <c r="V89" s="99">
        <v>14.999730762127154</v>
      </c>
      <c r="W89" s="99">
        <v>15.421807527470362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10.444388323721931</v>
      </c>
      <c r="D90" s="102">
        <v>0</v>
      </c>
      <c r="E90" s="102">
        <v>0</v>
      </c>
      <c r="F90" s="102">
        <v>13.431385471774419</v>
      </c>
      <c r="G90" s="102">
        <v>11.585528726363343</v>
      </c>
      <c r="H90" s="102">
        <v>12.506849668645005</v>
      </c>
      <c r="I90" s="102">
        <v>10.084268724025025</v>
      </c>
      <c r="J90" s="102">
        <v>9.8151378717873126</v>
      </c>
      <c r="K90" s="102">
        <v>9.9055820116505231</v>
      </c>
      <c r="L90" s="102">
        <v>9.1568676034778118</v>
      </c>
      <c r="M90" s="102">
        <v>9.0769505811843931</v>
      </c>
      <c r="N90" s="102">
        <v>9.1187539956801889</v>
      </c>
      <c r="O90" s="102">
        <v>9.4254076777941229</v>
      </c>
      <c r="P90" s="102">
        <v>0</v>
      </c>
      <c r="Q90" s="102">
        <v>9.1838306303911708</v>
      </c>
      <c r="R90" s="102">
        <v>8.3177066405357376</v>
      </c>
      <c r="S90" s="102">
        <v>7.6930931497123822</v>
      </c>
      <c r="T90" s="102">
        <v>7.142517130370436</v>
      </c>
      <c r="U90" s="102">
        <v>6.4005026756923264</v>
      </c>
      <c r="V90" s="102">
        <v>5.5423955769308586</v>
      </c>
      <c r="W90" s="102">
        <v>5.9258013284273234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12.949865060041159</v>
      </c>
      <c r="D91" s="105">
        <v>0</v>
      </c>
      <c r="E91" s="105">
        <v>0</v>
      </c>
      <c r="F91" s="105">
        <v>9.4141400705439455</v>
      </c>
      <c r="G91" s="105">
        <v>10.557450683026984</v>
      </c>
      <c r="H91" s="105">
        <v>11.122701298656867</v>
      </c>
      <c r="I91" s="105">
        <v>12.513171403495395</v>
      </c>
      <c r="J91" s="105">
        <v>12.152993188504384</v>
      </c>
      <c r="K91" s="105">
        <v>13.088544492500908</v>
      </c>
      <c r="L91" s="105">
        <v>12.970275503255845</v>
      </c>
      <c r="M91" s="105">
        <v>12.581583353297063</v>
      </c>
      <c r="N91" s="105">
        <v>13.128502311020277</v>
      </c>
      <c r="O91" s="105">
        <v>13.779798544340006</v>
      </c>
      <c r="P91" s="105">
        <v>0</v>
      </c>
      <c r="Q91" s="105">
        <v>13.102245553231908</v>
      </c>
      <c r="R91" s="105">
        <v>12.423923373626744</v>
      </c>
      <c r="S91" s="105">
        <v>11.655406476090853</v>
      </c>
      <c r="T91" s="105">
        <v>10.845804874395192</v>
      </c>
      <c r="U91" s="105">
        <v>10.816598769916048</v>
      </c>
      <c r="V91" s="105">
        <v>9.4573351851962997</v>
      </c>
      <c r="W91" s="105">
        <v>9.4960061990430393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25.427810771765795</v>
      </c>
      <c r="D92" s="102">
        <v>32.720434838729545</v>
      </c>
      <c r="E92" s="102">
        <v>30.076077797920568</v>
      </c>
      <c r="F92" s="102">
        <v>29.463981108088689</v>
      </c>
      <c r="G92" s="102">
        <v>32.205448235789682</v>
      </c>
      <c r="H92" s="102">
        <v>29.882654958136509</v>
      </c>
      <c r="I92" s="102">
        <v>29.837263496886013</v>
      </c>
      <c r="J92" s="102">
        <v>32.99082462501066</v>
      </c>
      <c r="K92" s="102">
        <v>31.542793136168843</v>
      </c>
      <c r="L92" s="102">
        <v>30.53805348925308</v>
      </c>
      <c r="M92" s="102">
        <v>35.191283187672454</v>
      </c>
      <c r="N92" s="102">
        <v>32.44901713229509</v>
      </c>
      <c r="O92" s="102">
        <v>26.701822882610418</v>
      </c>
      <c r="P92" s="102">
        <v>21.613592241412686</v>
      </c>
      <c r="Q92" s="102">
        <v>31.558893457876557</v>
      </c>
      <c r="R92" s="102">
        <v>25.382198245919906</v>
      </c>
      <c r="S92" s="102">
        <v>25.765160992311429</v>
      </c>
      <c r="T92" s="102">
        <v>23.154016330909968</v>
      </c>
      <c r="U92" s="102">
        <v>23.945027716354552</v>
      </c>
      <c r="V92" s="102">
        <v>14.336468145208533</v>
      </c>
      <c r="W92" s="102">
        <v>20.089037178504725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18.69699288907049</v>
      </c>
      <c r="D93" s="105">
        <v>24.645762405834958</v>
      </c>
      <c r="E93" s="105">
        <v>0</v>
      </c>
      <c r="F93" s="105">
        <v>0</v>
      </c>
      <c r="G93" s="105">
        <v>25.043405752740806</v>
      </c>
      <c r="H93" s="105">
        <v>0</v>
      </c>
      <c r="I93" s="105">
        <v>22.548011659538485</v>
      </c>
      <c r="J93" s="105">
        <v>25.069567846159352</v>
      </c>
      <c r="K93" s="105">
        <v>23.942330791953303</v>
      </c>
      <c r="L93" s="105">
        <v>23.152128491357239</v>
      </c>
      <c r="M93" s="105">
        <v>27.039005762775599</v>
      </c>
      <c r="N93" s="105">
        <v>25.207608190154332</v>
      </c>
      <c r="O93" s="105">
        <v>0</v>
      </c>
      <c r="P93" s="105">
        <v>0</v>
      </c>
      <c r="Q93" s="105">
        <v>26.230977065022635</v>
      </c>
      <c r="R93" s="105">
        <v>21.363632837998153</v>
      </c>
      <c r="S93" s="105">
        <v>22.020884598745223</v>
      </c>
      <c r="T93" s="105">
        <v>20.047788091562314</v>
      </c>
      <c r="U93" s="105">
        <v>20.872688401759582</v>
      </c>
      <c r="V93" s="105">
        <v>0</v>
      </c>
      <c r="W93" s="105">
        <v>17.729877124166684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8.4458880690796647</v>
      </c>
      <c r="D94" s="99">
        <v>12.253133881282764</v>
      </c>
      <c r="E94" s="99">
        <v>0</v>
      </c>
      <c r="F94" s="99">
        <v>0</v>
      </c>
      <c r="G94" s="99">
        <v>13.761986395510608</v>
      </c>
      <c r="H94" s="99">
        <v>0</v>
      </c>
      <c r="I94" s="99">
        <v>10.826953439772316</v>
      </c>
      <c r="J94" s="99">
        <v>12.167110149431176</v>
      </c>
      <c r="K94" s="99">
        <v>11.28011326984625</v>
      </c>
      <c r="L94" s="99">
        <v>10.571638137740363</v>
      </c>
      <c r="M94" s="99">
        <v>12.572744017843029</v>
      </c>
      <c r="N94" s="99">
        <v>11.412446606706091</v>
      </c>
      <c r="O94" s="99">
        <v>0</v>
      </c>
      <c r="P94" s="99">
        <v>0</v>
      </c>
      <c r="Q94" s="99">
        <v>11.398935848767868</v>
      </c>
      <c r="R94" s="99">
        <v>8.9761489629962092</v>
      </c>
      <c r="S94" s="99">
        <v>9.155557625279517</v>
      </c>
      <c r="T94" s="99">
        <v>8.3292984841423863</v>
      </c>
      <c r="U94" s="99">
        <v>8.1784123692873401</v>
      </c>
      <c r="V94" s="99">
        <v>0</v>
      </c>
      <c r="W94" s="99">
        <v>7.2183758212817173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10.251104819990827</v>
      </c>
      <c r="D95" s="99">
        <v>12.392628524552194</v>
      </c>
      <c r="E95" s="99">
        <v>0</v>
      </c>
      <c r="F95" s="99">
        <v>0</v>
      </c>
      <c r="G95" s="99">
        <v>11.281419357230197</v>
      </c>
      <c r="H95" s="99">
        <v>0</v>
      </c>
      <c r="I95" s="99">
        <v>11.721058219766173</v>
      </c>
      <c r="J95" s="99">
        <v>12.902457696728181</v>
      </c>
      <c r="K95" s="99">
        <v>12.662217522107049</v>
      </c>
      <c r="L95" s="99">
        <v>12.580490353616874</v>
      </c>
      <c r="M95" s="99">
        <v>14.466261744932568</v>
      </c>
      <c r="N95" s="99">
        <v>13.795161583448245</v>
      </c>
      <c r="O95" s="99">
        <v>0</v>
      </c>
      <c r="P95" s="99">
        <v>0</v>
      </c>
      <c r="Q95" s="99">
        <v>14.832041216254767</v>
      </c>
      <c r="R95" s="99">
        <v>12.387483875001946</v>
      </c>
      <c r="S95" s="99">
        <v>12.865326973465706</v>
      </c>
      <c r="T95" s="99">
        <v>11.718489607419928</v>
      </c>
      <c r="U95" s="99">
        <v>12.694276032472242</v>
      </c>
      <c r="V95" s="99">
        <v>0</v>
      </c>
      <c r="W95" s="99">
        <v>10.511501302884968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23.674820570524318</v>
      </c>
      <c r="D96" s="102">
        <v>25.217959008228981</v>
      </c>
      <c r="E96" s="102">
        <v>27.736211048232228</v>
      </c>
      <c r="F96" s="102">
        <v>28.664667100303017</v>
      </c>
      <c r="G96" s="102">
        <v>26.392444888907367</v>
      </c>
      <c r="H96" s="102">
        <v>29.951859279215924</v>
      </c>
      <c r="I96" s="102">
        <v>27.001007005264814</v>
      </c>
      <c r="J96" s="102">
        <v>28.912949974020997</v>
      </c>
      <c r="K96" s="102">
        <v>29.915423714451023</v>
      </c>
      <c r="L96" s="102">
        <v>28.852396295392733</v>
      </c>
      <c r="M96" s="102">
        <v>27.836381537650976</v>
      </c>
      <c r="N96" s="102">
        <v>28.211741082048707</v>
      </c>
      <c r="O96" s="102">
        <v>28.678118736739584</v>
      </c>
      <c r="P96" s="102">
        <v>29.715954592360266</v>
      </c>
      <c r="Q96" s="102">
        <v>27.983781429542482</v>
      </c>
      <c r="R96" s="102">
        <v>25.390195331487121</v>
      </c>
      <c r="S96" s="102">
        <v>23.968000659995742</v>
      </c>
      <c r="T96" s="102">
        <v>22.618092134190949</v>
      </c>
      <c r="U96" s="102">
        <v>21.562370813815306</v>
      </c>
      <c r="V96" s="102">
        <v>19.087408732304365</v>
      </c>
      <c r="W96" s="102">
        <v>18.675328856935295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18.575365835493354</v>
      </c>
      <c r="D97" s="105">
        <v>20.138739102012085</v>
      </c>
      <c r="E97" s="105">
        <v>22.967981138482035</v>
      </c>
      <c r="F97" s="105">
        <v>23.978041376154362</v>
      </c>
      <c r="G97" s="105">
        <v>21.592234441399821</v>
      </c>
      <c r="H97" s="105">
        <v>24.63515253513954</v>
      </c>
      <c r="I97" s="105">
        <v>21.591529933960551</v>
      </c>
      <c r="J97" s="105">
        <v>23.211409887011165</v>
      </c>
      <c r="K97" s="105">
        <v>23.972201897582082</v>
      </c>
      <c r="L97" s="105">
        <v>23.056514481234554</v>
      </c>
      <c r="M97" s="105">
        <v>22.39629840504708</v>
      </c>
      <c r="N97" s="105">
        <v>22.771720975094297</v>
      </c>
      <c r="O97" s="105">
        <v>23.316460584480627</v>
      </c>
      <c r="P97" s="105">
        <v>24.53833259674828</v>
      </c>
      <c r="Q97" s="105">
        <v>23.280938659982873</v>
      </c>
      <c r="R97" s="105">
        <v>21.2267737697893</v>
      </c>
      <c r="S97" s="105">
        <v>20.197569178609804</v>
      </c>
      <c r="T97" s="105">
        <v>19.21320551793665</v>
      </c>
      <c r="U97" s="105">
        <v>18.327537271929238</v>
      </c>
      <c r="V97" s="105">
        <v>16.32478325673241</v>
      </c>
      <c r="W97" s="105">
        <v>16.109616033820622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7.8634984530392673</v>
      </c>
      <c r="D98" s="99">
        <v>9.4083484823922028</v>
      </c>
      <c r="E98" s="99">
        <v>12.833599665608315</v>
      </c>
      <c r="F98" s="99">
        <v>13.959467901674106</v>
      </c>
      <c r="G98" s="99">
        <v>11.266256539742578</v>
      </c>
      <c r="H98" s="99">
        <v>13.129669907562324</v>
      </c>
      <c r="I98" s="99">
        <v>9.7979470798358772</v>
      </c>
      <c r="J98" s="99">
        <v>10.678697969454712</v>
      </c>
      <c r="K98" s="99">
        <v>10.737461440398269</v>
      </c>
      <c r="L98" s="99">
        <v>10.015295558168901</v>
      </c>
      <c r="M98" s="99">
        <v>9.917398762735262</v>
      </c>
      <c r="N98" s="99">
        <v>9.8948045801977553</v>
      </c>
      <c r="O98" s="99">
        <v>10.027517830380775</v>
      </c>
      <c r="P98" s="99">
        <v>10.88209430665256</v>
      </c>
      <c r="Q98" s="99">
        <v>10.099186091605944</v>
      </c>
      <c r="R98" s="99">
        <v>8.9933730776190153</v>
      </c>
      <c r="S98" s="99">
        <v>8.5356494659319271</v>
      </c>
      <c r="T98" s="99">
        <v>8.1537311271514898</v>
      </c>
      <c r="U98" s="99">
        <v>7.3314805842440416</v>
      </c>
      <c r="V98" s="99">
        <v>6.5168007237740087</v>
      </c>
      <c r="W98" s="99">
        <v>6.6854834154182869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10.711867382454088</v>
      </c>
      <c r="D99" s="99">
        <v>10.730390619619884</v>
      </c>
      <c r="E99" s="99">
        <v>10.13438147287372</v>
      </c>
      <c r="F99" s="99">
        <v>10.018573474480258</v>
      </c>
      <c r="G99" s="99">
        <v>10.325977901657247</v>
      </c>
      <c r="H99" s="99">
        <v>11.50548262757721</v>
      </c>
      <c r="I99" s="99">
        <v>11.793582854124676</v>
      </c>
      <c r="J99" s="99">
        <v>12.532711917556446</v>
      </c>
      <c r="K99" s="99">
        <v>13.234740457183817</v>
      </c>
      <c r="L99" s="99">
        <v>13.041218923065649</v>
      </c>
      <c r="M99" s="99">
        <v>12.47889964231182</v>
      </c>
      <c r="N99" s="99">
        <v>12.876916394896543</v>
      </c>
      <c r="O99" s="99">
        <v>13.288942754099855</v>
      </c>
      <c r="P99" s="99">
        <v>13.656238290095724</v>
      </c>
      <c r="Q99" s="99">
        <v>13.181752568376925</v>
      </c>
      <c r="R99" s="99">
        <v>12.233400692170287</v>
      </c>
      <c r="S99" s="99">
        <v>11.66191971267788</v>
      </c>
      <c r="T99" s="99">
        <v>11.05947439078516</v>
      </c>
      <c r="U99" s="99">
        <v>10.996056687685194</v>
      </c>
      <c r="V99" s="99">
        <v>9.8079825329584036</v>
      </c>
      <c r="W99" s="99">
        <v>9.424132618402334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9.4004498029463512</v>
      </c>
      <c r="D100" s="123">
        <v>9.3041259708295652</v>
      </c>
      <c r="E100" s="123">
        <v>10.815118874675086</v>
      </c>
      <c r="F100" s="123">
        <v>9.8151156156737986</v>
      </c>
      <c r="G100" s="123">
        <v>10.23192032650064</v>
      </c>
      <c r="H100" s="123">
        <v>9.8449643436975958</v>
      </c>
      <c r="I100" s="123">
        <v>9.4949950971717811</v>
      </c>
      <c r="J100" s="123">
        <v>9.7191875515533255</v>
      </c>
      <c r="K100" s="123">
        <v>8.4067960970583115</v>
      </c>
      <c r="L100" s="123">
        <v>7.3750013955096705</v>
      </c>
      <c r="M100" s="123">
        <v>7.031319159620808</v>
      </c>
      <c r="N100" s="123">
        <v>7.12897537806555</v>
      </c>
      <c r="O100" s="123">
        <v>7.4446058453614148</v>
      </c>
      <c r="P100" s="123">
        <v>7.8944363186425006</v>
      </c>
      <c r="Q100" s="123">
        <v>7.6713941577078488</v>
      </c>
      <c r="R100" s="123">
        <v>7.2402973530021866</v>
      </c>
      <c r="S100" s="123">
        <v>6.9720905936570228</v>
      </c>
      <c r="T100" s="123">
        <v>6.5204547272466851</v>
      </c>
      <c r="U100" s="123">
        <v>6.3278289972084849</v>
      </c>
      <c r="V100" s="123">
        <v>7.6853115044158873</v>
      </c>
      <c r="W100" s="123">
        <v>7.0827189551401624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14.341966535121319</v>
      </c>
      <c r="D101" s="99">
        <v>11.356869321116354</v>
      </c>
      <c r="E101" s="99">
        <v>12.588794405484345</v>
      </c>
      <c r="F101" s="99">
        <v>11.338209443361674</v>
      </c>
      <c r="G101" s="99">
        <v>12.431688738551582</v>
      </c>
      <c r="H101" s="99">
        <v>11.465201387113321</v>
      </c>
      <c r="I101" s="99">
        <v>12.038059879229559</v>
      </c>
      <c r="J101" s="99">
        <v>11.433931450716074</v>
      </c>
      <c r="K101" s="99">
        <v>9.5784937303612416</v>
      </c>
      <c r="L101" s="99">
        <v>8.997218361842382</v>
      </c>
      <c r="M101" s="99">
        <v>8.4635561113871685</v>
      </c>
      <c r="N101" s="99">
        <v>8.9030687705727516</v>
      </c>
      <c r="O101" s="99">
        <v>9.2939967792606772</v>
      </c>
      <c r="P101" s="99">
        <v>9.9103141457257209</v>
      </c>
      <c r="Q101" s="99">
        <v>9.6206074729963884</v>
      </c>
      <c r="R101" s="99">
        <v>9.0510035975001522</v>
      </c>
      <c r="S101" s="99">
        <v>8.6605812951846897</v>
      </c>
      <c r="T101" s="99">
        <v>8.2656771711007551</v>
      </c>
      <c r="U101" s="99">
        <v>8.0975855575567639</v>
      </c>
      <c r="V101" s="99">
        <v>10.124543595138428</v>
      </c>
      <c r="W101" s="99">
        <v>9.1256826408524141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10.672470493315412</v>
      </c>
      <c r="D102" s="99">
        <v>13.659126376690349</v>
      </c>
      <c r="E102" s="99">
        <v>10.534539055544698</v>
      </c>
      <c r="F102" s="99">
        <v>10.248500401551585</v>
      </c>
      <c r="G102" s="99">
        <v>12.029975427100759</v>
      </c>
      <c r="H102" s="99">
        <v>11.107343267691432</v>
      </c>
      <c r="I102" s="99">
        <v>10.234700013534205</v>
      </c>
      <c r="J102" s="99">
        <v>9.3077313904837737</v>
      </c>
      <c r="K102" s="99">
        <v>9.5230170455588734</v>
      </c>
      <c r="L102" s="99">
        <v>8.5924885954007095</v>
      </c>
      <c r="M102" s="99">
        <v>7.8777706803686094</v>
      </c>
      <c r="N102" s="99">
        <v>8.2796384260635847</v>
      </c>
      <c r="O102" s="99">
        <v>8.6359106792977087</v>
      </c>
      <c r="P102" s="99">
        <v>9.2265049686570162</v>
      </c>
      <c r="Q102" s="99">
        <v>8.9539937106786933</v>
      </c>
      <c r="R102" s="99">
        <v>8.4222743831349494</v>
      </c>
      <c r="S102" s="99">
        <v>8.0662407786888277</v>
      </c>
      <c r="T102" s="99">
        <v>7.7155643017502911</v>
      </c>
      <c r="U102" s="99">
        <v>7.5898288250978094</v>
      </c>
      <c r="V102" s="99">
        <v>9.4615653402855724</v>
      </c>
      <c r="W102" s="99">
        <v>8.4846669250211235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8.3249586083105296</v>
      </c>
      <c r="D103" s="110">
        <v>6.7780759913790494</v>
      </c>
      <c r="E103" s="110">
        <v>10.669427485591658</v>
      </c>
      <c r="F103" s="110">
        <v>9.4316731429116754</v>
      </c>
      <c r="G103" s="110">
        <v>8.5807637183832082</v>
      </c>
      <c r="H103" s="110">
        <v>8.8602126655493834</v>
      </c>
      <c r="I103" s="110">
        <v>8.3832587609685199</v>
      </c>
      <c r="J103" s="110">
        <v>9.2512454289912291</v>
      </c>
      <c r="K103" s="110">
        <v>6.6650608515184713</v>
      </c>
      <c r="L103" s="110">
        <v>6.1987766178528476</v>
      </c>
      <c r="M103" s="110">
        <v>6.240181918318255</v>
      </c>
      <c r="N103" s="110">
        <v>6.3979185904620319</v>
      </c>
      <c r="O103" s="110">
        <v>6.6513612385859107</v>
      </c>
      <c r="P103" s="110">
        <v>7.1169218341614293</v>
      </c>
      <c r="Q103" s="110">
        <v>6.9325499983544567</v>
      </c>
      <c r="R103" s="110">
        <v>6.3792256594252033</v>
      </c>
      <c r="S103" s="110">
        <v>6.0487965298322806</v>
      </c>
      <c r="T103" s="110">
        <v>5.7323870222446818</v>
      </c>
      <c r="U103" s="110">
        <v>5.6546929040692842</v>
      </c>
      <c r="V103" s="110">
        <v>6.5449418588934849</v>
      </c>
      <c r="W103" s="110">
        <v>6.1899894103092734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161.54290394931067</v>
      </c>
      <c r="D124" s="118">
        <f t="shared" si="42"/>
        <v>153.9049114647899</v>
      </c>
      <c r="E124" s="118">
        <f t="shared" si="42"/>
        <v>161.75814650243015</v>
      </c>
      <c r="F124" s="118">
        <f t="shared" si="42"/>
        <v>165.74555493886763</v>
      </c>
      <c r="G124" s="118">
        <f t="shared" si="42"/>
        <v>168.1426104831128</v>
      </c>
      <c r="H124" s="118">
        <f t="shared" si="42"/>
        <v>158.0946983031819</v>
      </c>
      <c r="I124" s="118">
        <f t="shared" si="42"/>
        <v>144.7480899160546</v>
      </c>
      <c r="J124" s="118">
        <f t="shared" si="42"/>
        <v>151.30030144150425</v>
      </c>
      <c r="K124" s="118">
        <f t="shared" si="42"/>
        <v>144.88603313988284</v>
      </c>
      <c r="L124" s="118">
        <f t="shared" si="42"/>
        <v>149.64313647556929</v>
      </c>
      <c r="M124" s="118">
        <f t="shared" si="42"/>
        <v>132.87361084872865</v>
      </c>
      <c r="N124" s="118">
        <f t="shared" si="42"/>
        <v>126.21845911939025</v>
      </c>
      <c r="O124" s="118">
        <f t="shared" si="42"/>
        <v>127.00514050412757</v>
      </c>
      <c r="P124" s="118">
        <f t="shared" si="42"/>
        <v>106.05991472028558</v>
      </c>
      <c r="Q124" s="118">
        <f t="shared" si="42"/>
        <v>115.22083504019923</v>
      </c>
      <c r="R124" s="118">
        <f t="shared" ref="R124:V124" si="43">R125+R128+R130+R139</f>
        <v>113.10581366444261</v>
      </c>
      <c r="S124" s="118">
        <f t="shared" si="43"/>
        <v>102.3213223121538</v>
      </c>
      <c r="T124" s="118">
        <f t="shared" si="43"/>
        <v>90.435846022230848</v>
      </c>
      <c r="U124" s="118">
        <f t="shared" si="43"/>
        <v>85.05278495735277</v>
      </c>
      <c r="V124" s="118">
        <f t="shared" si="43"/>
        <v>80.450174607412094</v>
      </c>
      <c r="W124" s="118">
        <f t="shared" ref="W124" si="44">W125+W128+W130+W139</f>
        <v>78.467533392195321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130.78252466960876</v>
      </c>
      <c r="D125" s="123">
        <f t="shared" si="45"/>
        <v>121.35709283576504</v>
      </c>
      <c r="E125" s="123">
        <f t="shared" si="45"/>
        <v>125.63682027599512</v>
      </c>
      <c r="F125" s="123">
        <f t="shared" si="45"/>
        <v>129.78561373223485</v>
      </c>
      <c r="G125" s="123">
        <f t="shared" si="45"/>
        <v>133.68415068149554</v>
      </c>
      <c r="H125" s="123">
        <f t="shared" si="45"/>
        <v>120.37181383614417</v>
      </c>
      <c r="I125" s="123">
        <f t="shared" si="45"/>
        <v>111.36928797438625</v>
      </c>
      <c r="J125" s="123">
        <f t="shared" si="45"/>
        <v>116.615464533243</v>
      </c>
      <c r="K125" s="123">
        <f t="shared" si="45"/>
        <v>110.70269878366507</v>
      </c>
      <c r="L125" s="123">
        <f t="shared" si="45"/>
        <v>116.32746868496773</v>
      </c>
      <c r="M125" s="123">
        <f t="shared" si="45"/>
        <v>102.02863307015903</v>
      </c>
      <c r="N125" s="123">
        <f t="shared" si="45"/>
        <v>95.828156217412882</v>
      </c>
      <c r="O125" s="123">
        <f t="shared" si="45"/>
        <v>94.949081036050728</v>
      </c>
      <c r="P125" s="123">
        <f t="shared" si="45"/>
        <v>72.662878299702882</v>
      </c>
      <c r="Q125" s="123">
        <f t="shared" si="45"/>
        <v>82.115121035071496</v>
      </c>
      <c r="R125" s="123">
        <f t="shared" ref="R125:V125" si="46">SUM(R126:R127)</f>
        <v>82.811609205274564</v>
      </c>
      <c r="S125" s="123">
        <f t="shared" si="46"/>
        <v>74.12260880184165</v>
      </c>
      <c r="T125" s="123">
        <f t="shared" si="46"/>
        <v>64.784366837581814</v>
      </c>
      <c r="U125" s="123">
        <f t="shared" si="46"/>
        <v>59.473505630091992</v>
      </c>
      <c r="V125" s="123">
        <f t="shared" si="46"/>
        <v>56.4644651869379</v>
      </c>
      <c r="W125" s="123">
        <f t="shared" ref="W125" si="47">SUM(W126:W127)</f>
        <v>54.946407354633322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130.27675806801895</v>
      </c>
      <c r="D126" s="99">
        <v>120.89262740399739</v>
      </c>
      <c r="E126" s="99">
        <v>125.15786192530976</v>
      </c>
      <c r="F126" s="99">
        <v>129.29470617511606</v>
      </c>
      <c r="G126" s="99">
        <v>133.19635161999139</v>
      </c>
      <c r="H126" s="99">
        <v>119.93468777022183</v>
      </c>
      <c r="I126" s="99">
        <v>110.97737237318501</v>
      </c>
      <c r="J126" s="99">
        <v>116.20347168342214</v>
      </c>
      <c r="K126" s="99">
        <v>110.31405183573457</v>
      </c>
      <c r="L126" s="99">
        <v>115.92292451962331</v>
      </c>
      <c r="M126" s="99">
        <v>101.67674839324555</v>
      </c>
      <c r="N126" s="99">
        <v>95.500472337690425</v>
      </c>
      <c r="O126" s="99">
        <v>94.625483270634845</v>
      </c>
      <c r="P126" s="99">
        <v>72.416763511009449</v>
      </c>
      <c r="Q126" s="99">
        <v>81.835745978164454</v>
      </c>
      <c r="R126" s="99">
        <v>82.529987183981859</v>
      </c>
      <c r="S126" s="99">
        <v>73.871005402129313</v>
      </c>
      <c r="T126" s="99">
        <v>64.565467920338037</v>
      </c>
      <c r="U126" s="99">
        <v>59.273192595559557</v>
      </c>
      <c r="V126" s="99">
        <v>56.2741798819862</v>
      </c>
      <c r="W126" s="99">
        <v>54.760074050068738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0.50576660158981257</v>
      </c>
      <c r="D127" s="99">
        <v>0.46446543176764904</v>
      </c>
      <c r="E127" s="99">
        <v>0.47895835068535764</v>
      </c>
      <c r="F127" s="99">
        <v>0.49090755711878881</v>
      </c>
      <c r="G127" s="99">
        <v>0.48779906150415581</v>
      </c>
      <c r="H127" s="99">
        <v>0.43712606592234055</v>
      </c>
      <c r="I127" s="99">
        <v>0.39191560120124092</v>
      </c>
      <c r="J127" s="99">
        <v>0.4119928498208571</v>
      </c>
      <c r="K127" s="99">
        <v>0.38864694793049936</v>
      </c>
      <c r="L127" s="99">
        <v>0.40454416534441545</v>
      </c>
      <c r="M127" s="99">
        <v>0.35188467691348951</v>
      </c>
      <c r="N127" s="99">
        <v>0.32768387972245405</v>
      </c>
      <c r="O127" s="99">
        <v>0.32359776541588925</v>
      </c>
      <c r="P127" s="99">
        <v>0.24611478869343303</v>
      </c>
      <c r="Q127" s="99">
        <v>0.2793750569070475</v>
      </c>
      <c r="R127" s="99">
        <v>0.28162202129270963</v>
      </c>
      <c r="S127" s="99">
        <v>0.25160339971234402</v>
      </c>
      <c r="T127" s="99">
        <v>0.21889891724377492</v>
      </c>
      <c r="U127" s="99">
        <v>0.20031303453243357</v>
      </c>
      <c r="V127" s="99">
        <v>0.19028530495169815</v>
      </c>
      <c r="W127" s="99">
        <v>0.18633330456458594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0.41789904212313556</v>
      </c>
      <c r="D128" s="123">
        <f t="shared" si="48"/>
        <v>0.4815772697792331</v>
      </c>
      <c r="E128" s="123">
        <f t="shared" si="48"/>
        <v>0.85826635604962853</v>
      </c>
      <c r="F128" s="123">
        <f t="shared" si="48"/>
        <v>0.47187401361612136</v>
      </c>
      <c r="G128" s="123">
        <f t="shared" si="48"/>
        <v>0.69182834088217637</v>
      </c>
      <c r="H128" s="123">
        <f t="shared" si="48"/>
        <v>0.58180102768297925</v>
      </c>
      <c r="I128" s="123">
        <f t="shared" si="48"/>
        <v>1.1544241834066142</v>
      </c>
      <c r="J128" s="123">
        <f t="shared" si="48"/>
        <v>1.0834131792728516</v>
      </c>
      <c r="K128" s="123">
        <f t="shared" si="48"/>
        <v>0.61474004936836979</v>
      </c>
      <c r="L128" s="123">
        <f t="shared" si="48"/>
        <v>0.86460970916418134</v>
      </c>
      <c r="M128" s="123">
        <f t="shared" si="48"/>
        <v>1.1363886285062201</v>
      </c>
      <c r="N128" s="123">
        <f t="shared" si="48"/>
        <v>1.28255767029069</v>
      </c>
      <c r="O128" s="123">
        <f t="shared" si="48"/>
        <v>1.0203905939355016</v>
      </c>
      <c r="P128" s="123">
        <f t="shared" si="48"/>
        <v>0.16964299682875258</v>
      </c>
      <c r="Q128" s="123">
        <f t="shared" si="48"/>
        <v>0.58316337876499946</v>
      </c>
      <c r="R128" s="123">
        <f t="shared" si="48"/>
        <v>0.44306772353250878</v>
      </c>
      <c r="S128" s="123">
        <f t="shared" si="48"/>
        <v>0.91100974618303077</v>
      </c>
      <c r="T128" s="123">
        <f t="shared" si="48"/>
        <v>0.56017011776664061</v>
      </c>
      <c r="U128" s="123">
        <f t="shared" si="48"/>
        <v>0.55987733726934996</v>
      </c>
      <c r="V128" s="123">
        <f t="shared" si="48"/>
        <v>0.35879023501530055</v>
      </c>
      <c r="W128" s="123">
        <f t="shared" si="48"/>
        <v>0.68897758799051312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0.41789904212313556</v>
      </c>
      <c r="D129" s="99">
        <f>RES_hhdet_in_fech!D129/RES_summary!D$21</f>
        <v>0.4815772697792331</v>
      </c>
      <c r="E129" s="99">
        <f>RES_hhdet_in_fech!E129/RES_summary!E$21</f>
        <v>0.85826635604962853</v>
      </c>
      <c r="F129" s="99">
        <f>RES_hhdet_in_fech!F129/RES_summary!F$21</f>
        <v>0.47187401361612136</v>
      </c>
      <c r="G129" s="99">
        <f>RES_hhdet_in_fech!G129/RES_summary!G$21</f>
        <v>0.69182834088217637</v>
      </c>
      <c r="H129" s="99">
        <f>RES_hhdet_in_fech!H129/RES_summary!H$21</f>
        <v>0.58180102768297925</v>
      </c>
      <c r="I129" s="99">
        <f>RES_hhdet_in_fech!I129/RES_summary!I$21</f>
        <v>1.1544241834066142</v>
      </c>
      <c r="J129" s="99">
        <f>RES_hhdet_in_fech!J129/RES_summary!J$21</f>
        <v>1.0834131792728516</v>
      </c>
      <c r="K129" s="99">
        <f>RES_hhdet_in_fech!K129/RES_summary!K$21</f>
        <v>0.61474004936836979</v>
      </c>
      <c r="L129" s="99">
        <f>RES_hhdet_in_fech!L129/RES_summary!L$21</f>
        <v>0.86460970916418134</v>
      </c>
      <c r="M129" s="99">
        <f>RES_hhdet_in_fech!M129/RES_summary!M$21</f>
        <v>1.1363886285062201</v>
      </c>
      <c r="N129" s="99">
        <f>RES_hhdet_in_fech!N129/RES_summary!N$21</f>
        <v>1.28255767029069</v>
      </c>
      <c r="O129" s="99">
        <f>RES_hhdet_in_fech!O129/RES_summary!O$21</f>
        <v>1.0203905939355016</v>
      </c>
      <c r="P129" s="99">
        <f>RES_hhdet_in_fech!P129/RES_summary!P$21</f>
        <v>0.16964299682875258</v>
      </c>
      <c r="Q129" s="99">
        <f>RES_hhdet_in_fech!Q129/RES_summary!Q$21</f>
        <v>0.58316337876499946</v>
      </c>
      <c r="R129" s="99">
        <f>RES_hhdet_in_fech!R129/RES_summary!R$21</f>
        <v>0.44306772353250878</v>
      </c>
      <c r="S129" s="99">
        <f>RES_hhdet_in_fech!S129/RES_summary!S$21</f>
        <v>0.91100974618303077</v>
      </c>
      <c r="T129" s="99">
        <f>RES_hhdet_in_fech!T129/RES_summary!T$21</f>
        <v>0.56017011776664061</v>
      </c>
      <c r="U129" s="99">
        <f>RES_hhdet_in_fech!U129/RES_summary!U$21</f>
        <v>0.55987733726934996</v>
      </c>
      <c r="V129" s="99">
        <f>RES_hhdet_in_fech!V129/RES_summary!V$21</f>
        <v>0.35879023501530055</v>
      </c>
      <c r="W129" s="99">
        <f>RES_hhdet_in_fech!W129/RES_summary!W$21</f>
        <v>0.68897758799051312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21.118944359248264</v>
      </c>
      <c r="D130" s="123">
        <v>22.909656334285106</v>
      </c>
      <c r="E130" s="123">
        <v>24.635870836471081</v>
      </c>
      <c r="F130" s="123">
        <v>25.804237195221088</v>
      </c>
      <c r="G130" s="123">
        <v>23.785165324746636</v>
      </c>
      <c r="H130" s="123">
        <v>27.487584283763471</v>
      </c>
      <c r="I130" s="123">
        <v>23.087339847202198</v>
      </c>
      <c r="J130" s="123">
        <v>24.32671991656634</v>
      </c>
      <c r="K130" s="123">
        <v>25.33122539797451</v>
      </c>
      <c r="L130" s="123">
        <v>25.26862099977776</v>
      </c>
      <c r="M130" s="123">
        <v>22.842119366634975</v>
      </c>
      <c r="N130" s="123">
        <v>22.151884384293016</v>
      </c>
      <c r="O130" s="123">
        <v>23.769700428156984</v>
      </c>
      <c r="P130" s="123">
        <v>25.466381911316212</v>
      </c>
      <c r="Q130" s="123">
        <v>24.985123468419271</v>
      </c>
      <c r="R130" s="123">
        <v>22.785829424914972</v>
      </c>
      <c r="S130" s="123">
        <v>20.493330011893335</v>
      </c>
      <c r="T130" s="123">
        <v>18.74934221335992</v>
      </c>
      <c r="U130" s="123">
        <v>18.857480321337025</v>
      </c>
      <c r="V130" s="123">
        <v>16.240750060585146</v>
      </c>
      <c r="W130" s="123">
        <v>16.000831924149484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19.703564594103657</v>
      </c>
      <c r="D131" s="99">
        <v>21.159009913294213</v>
      </c>
      <c r="E131" s="99">
        <v>21.522971130034222</v>
      </c>
      <c r="F131" s="99">
        <v>23.79520820027107</v>
      </c>
      <c r="G131" s="99">
        <v>21.33782343531615</v>
      </c>
      <c r="H131" s="99">
        <v>24.876161733827569</v>
      </c>
      <c r="I131" s="99">
        <v>21.185014376245466</v>
      </c>
      <c r="J131" s="99">
        <v>22.916253544181025</v>
      </c>
      <c r="K131" s="99">
        <v>24.155424826310199</v>
      </c>
      <c r="L131" s="99">
        <v>24.374211153110309</v>
      </c>
      <c r="M131" s="99">
        <v>22.333022805585724</v>
      </c>
      <c r="N131" s="99">
        <v>22.161361158234449</v>
      </c>
      <c r="O131" s="99">
        <v>23.780374066149438</v>
      </c>
      <c r="P131" s="99">
        <v>25.476291237641952</v>
      </c>
      <c r="Q131" s="99">
        <v>22.954866378920809</v>
      </c>
      <c r="R131" s="99">
        <v>20.913147759954416</v>
      </c>
      <c r="S131" s="99">
        <v>19.614438231699143</v>
      </c>
      <c r="T131" s="99">
        <v>18.754764938322936</v>
      </c>
      <c r="U131" s="99">
        <v>18.863235588828367</v>
      </c>
      <c r="V131" s="99">
        <v>16.243449343093527</v>
      </c>
      <c r="W131" s="99">
        <v>16.004660749688458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17.477602200619568</v>
      </c>
      <c r="D132" s="99">
        <v>18.945449926004596</v>
      </c>
      <c r="E132" s="99">
        <v>0</v>
      </c>
      <c r="F132" s="99">
        <v>21.811877651894481</v>
      </c>
      <c r="G132" s="99">
        <v>19.379292665806823</v>
      </c>
      <c r="H132" s="99">
        <v>22.671922110918452</v>
      </c>
      <c r="I132" s="99">
        <v>19.087176801316403</v>
      </c>
      <c r="J132" s="99">
        <v>20.704017089524768</v>
      </c>
      <c r="K132" s="99">
        <v>21.844657130151667</v>
      </c>
      <c r="L132" s="99">
        <v>22.053325918703827</v>
      </c>
      <c r="M132" s="99">
        <v>20.287372205749392</v>
      </c>
      <c r="N132" s="99">
        <v>20.188469128608396</v>
      </c>
      <c r="O132" s="99">
        <v>21.768878469934641</v>
      </c>
      <c r="P132" s="99">
        <v>23.505750916865367</v>
      </c>
      <c r="Q132" s="99">
        <v>0</v>
      </c>
      <c r="R132" s="99">
        <v>0</v>
      </c>
      <c r="S132" s="99">
        <v>18.280007726501619</v>
      </c>
      <c r="T132" s="99">
        <v>17.558314621481934</v>
      </c>
      <c r="U132" s="99">
        <v>17.701082646113395</v>
      </c>
      <c r="V132" s="99">
        <v>15.295101421815797</v>
      </c>
      <c r="W132" s="99">
        <v>15.146152978838245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6.5566104481273761</v>
      </c>
      <c r="D133" s="102">
        <v>7.9102916148227687</v>
      </c>
      <c r="E133" s="102">
        <v>0</v>
      </c>
      <c r="F133" s="102">
        <v>11.589113724046111</v>
      </c>
      <c r="G133" s="102">
        <v>9.1102310822434927</v>
      </c>
      <c r="H133" s="102">
        <v>10.909576385277223</v>
      </c>
      <c r="I133" s="102">
        <v>7.6889753344468703</v>
      </c>
      <c r="J133" s="102">
        <v>8.4525968669929128</v>
      </c>
      <c r="K133" s="102">
        <v>8.666998344906105</v>
      </c>
      <c r="L133" s="102">
        <v>8.480110398635091</v>
      </c>
      <c r="M133" s="102">
        <v>7.9530182334777821</v>
      </c>
      <c r="N133" s="102">
        <v>7.7678462571842797</v>
      </c>
      <c r="O133" s="102">
        <v>8.3281165190020339</v>
      </c>
      <c r="P133" s="102">
        <v>9.3418512929033071</v>
      </c>
      <c r="Q133" s="102">
        <v>0</v>
      </c>
      <c r="R133" s="102">
        <v>0</v>
      </c>
      <c r="S133" s="102">
        <v>6.9747524693079255</v>
      </c>
      <c r="T133" s="102">
        <v>6.7487092022482598</v>
      </c>
      <c r="U133" s="102">
        <v>6.4126433457995127</v>
      </c>
      <c r="V133" s="102">
        <v>5.5394140822040621</v>
      </c>
      <c r="W133" s="102">
        <v>5.7284036191620293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10.920991752492192</v>
      </c>
      <c r="D134" s="105">
        <v>11.035158311181824</v>
      </c>
      <c r="E134" s="105">
        <v>0</v>
      </c>
      <c r="F134" s="105">
        <v>10.222763927848369</v>
      </c>
      <c r="G134" s="105">
        <v>10.269061583563328</v>
      </c>
      <c r="H134" s="105">
        <v>11.762345725641229</v>
      </c>
      <c r="I134" s="105">
        <v>11.398201466869534</v>
      </c>
      <c r="J134" s="105">
        <v>12.251420222531854</v>
      </c>
      <c r="K134" s="105">
        <v>13.177658785245562</v>
      </c>
      <c r="L134" s="105">
        <v>13.573215520068739</v>
      </c>
      <c r="M134" s="105">
        <v>12.334353972271606</v>
      </c>
      <c r="N134" s="105">
        <v>12.420622871424118</v>
      </c>
      <c r="O134" s="105">
        <v>13.440761950932602</v>
      </c>
      <c r="P134" s="105">
        <v>14.16389962396206</v>
      </c>
      <c r="Q134" s="105">
        <v>0</v>
      </c>
      <c r="R134" s="105">
        <v>0</v>
      </c>
      <c r="S134" s="105">
        <v>11.305255257193693</v>
      </c>
      <c r="T134" s="105">
        <v>10.809605419233675</v>
      </c>
      <c r="U134" s="105">
        <v>11.288439300313881</v>
      </c>
      <c r="V134" s="105">
        <v>9.7556873396117378</v>
      </c>
      <c r="W134" s="105">
        <v>9.4177493596762201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23.674820570524325</v>
      </c>
      <c r="D135" s="102">
        <v>25.217959008228981</v>
      </c>
      <c r="E135" s="102">
        <v>27.736211048232221</v>
      </c>
      <c r="F135" s="102">
        <v>28.664667100303017</v>
      </c>
      <c r="G135" s="102">
        <v>26.392444888907367</v>
      </c>
      <c r="H135" s="102">
        <v>29.951859279215931</v>
      </c>
      <c r="I135" s="102">
        <v>27.001007005264821</v>
      </c>
      <c r="J135" s="102">
        <v>28.912949974020997</v>
      </c>
      <c r="K135" s="102">
        <v>29.91542371445103</v>
      </c>
      <c r="L135" s="102">
        <v>28.852396295392733</v>
      </c>
      <c r="M135" s="102">
        <v>27.836381537650968</v>
      </c>
      <c r="N135" s="102">
        <v>0</v>
      </c>
      <c r="O135" s="102">
        <v>0</v>
      </c>
      <c r="P135" s="102">
        <v>0</v>
      </c>
      <c r="Q135" s="102">
        <v>27.983781429542482</v>
      </c>
      <c r="R135" s="102">
        <v>25.390195331487121</v>
      </c>
      <c r="S135" s="102">
        <v>23.968000659995742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18.575365835493351</v>
      </c>
      <c r="D136" s="105">
        <v>20.138739102012085</v>
      </c>
      <c r="E136" s="105">
        <v>22.967981138482035</v>
      </c>
      <c r="F136" s="105">
        <v>23.978041376154369</v>
      </c>
      <c r="G136" s="105">
        <v>21.592234441399818</v>
      </c>
      <c r="H136" s="105">
        <v>24.63515253513954</v>
      </c>
      <c r="I136" s="105">
        <v>21.591529933960562</v>
      </c>
      <c r="J136" s="105">
        <v>23.211409887011158</v>
      </c>
      <c r="K136" s="105">
        <v>23.972201897582078</v>
      </c>
      <c r="L136" s="105">
        <v>23.056514481234558</v>
      </c>
      <c r="M136" s="105">
        <v>22.396298405047077</v>
      </c>
      <c r="N136" s="105">
        <v>0</v>
      </c>
      <c r="O136" s="105">
        <v>0</v>
      </c>
      <c r="P136" s="105">
        <v>0</v>
      </c>
      <c r="Q136" s="105">
        <v>23.280938659982869</v>
      </c>
      <c r="R136" s="105">
        <v>21.226773769789297</v>
      </c>
      <c r="S136" s="105">
        <v>20.197569178609804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7.8634984530392655</v>
      </c>
      <c r="D137" s="99">
        <v>9.4083484823922028</v>
      </c>
      <c r="E137" s="99">
        <v>12.833599665608315</v>
      </c>
      <c r="F137" s="99">
        <v>13.95946790167411</v>
      </c>
      <c r="G137" s="99">
        <v>11.266256539742576</v>
      </c>
      <c r="H137" s="99">
        <v>13.129669907562324</v>
      </c>
      <c r="I137" s="99">
        <v>9.7979470798358808</v>
      </c>
      <c r="J137" s="99">
        <v>10.678697969454712</v>
      </c>
      <c r="K137" s="99">
        <v>10.737461440398267</v>
      </c>
      <c r="L137" s="99">
        <v>10.0152955581689</v>
      </c>
      <c r="M137" s="99">
        <v>9.9173987627352638</v>
      </c>
      <c r="N137" s="99">
        <v>0</v>
      </c>
      <c r="O137" s="99">
        <v>0</v>
      </c>
      <c r="P137" s="99">
        <v>0</v>
      </c>
      <c r="Q137" s="99">
        <v>10.099186091605942</v>
      </c>
      <c r="R137" s="99">
        <v>8.9933730776190153</v>
      </c>
      <c r="S137" s="99">
        <v>8.5356494659319271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10.711867382454086</v>
      </c>
      <c r="D138" s="99">
        <v>10.730390619619881</v>
      </c>
      <c r="E138" s="99">
        <v>10.13438147287372</v>
      </c>
      <c r="F138" s="99">
        <v>10.018573474480256</v>
      </c>
      <c r="G138" s="99">
        <v>10.325977901657241</v>
      </c>
      <c r="H138" s="99">
        <v>11.505482627577212</v>
      </c>
      <c r="I138" s="99">
        <v>11.793582854124679</v>
      </c>
      <c r="J138" s="99">
        <v>12.532711917556444</v>
      </c>
      <c r="K138" s="99">
        <v>13.234740457183811</v>
      </c>
      <c r="L138" s="99">
        <v>13.041218923065655</v>
      </c>
      <c r="M138" s="99">
        <v>12.478899642311816</v>
      </c>
      <c r="N138" s="99">
        <v>0</v>
      </c>
      <c r="O138" s="99">
        <v>0</v>
      </c>
      <c r="P138" s="99">
        <v>0</v>
      </c>
      <c r="Q138" s="99">
        <v>13.181752568376925</v>
      </c>
      <c r="R138" s="99">
        <v>12.233400692170287</v>
      </c>
      <c r="S138" s="99">
        <v>11.661919712677882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9.2235358783304893</v>
      </c>
      <c r="D139" s="123">
        <v>9.156585024960517</v>
      </c>
      <c r="E139" s="123">
        <v>10.627189033914327</v>
      </c>
      <c r="F139" s="123">
        <v>9.6838299977955931</v>
      </c>
      <c r="G139" s="123">
        <v>9.9814661359884571</v>
      </c>
      <c r="H139" s="123">
        <v>9.6534991555912857</v>
      </c>
      <c r="I139" s="123">
        <v>9.1370379110595259</v>
      </c>
      <c r="J139" s="123">
        <v>9.2747038124220449</v>
      </c>
      <c r="K139" s="123">
        <v>8.2373689088748723</v>
      </c>
      <c r="L139" s="123">
        <v>7.1824370816596268</v>
      </c>
      <c r="M139" s="123">
        <v>6.8664697834284221</v>
      </c>
      <c r="N139" s="123">
        <v>6.9558608473936712</v>
      </c>
      <c r="O139" s="123">
        <v>7.2659684459843543</v>
      </c>
      <c r="P139" s="123">
        <v>7.7610115124377392</v>
      </c>
      <c r="Q139" s="123">
        <v>7.537427157943462</v>
      </c>
      <c r="R139" s="123">
        <v>7.0653073107205708</v>
      </c>
      <c r="S139" s="123">
        <v>6.7943737522357894</v>
      </c>
      <c r="T139" s="123">
        <v>6.3419668535224689</v>
      </c>
      <c r="U139" s="123">
        <v>6.1619216686544043</v>
      </c>
      <c r="V139" s="123">
        <v>7.386169124873744</v>
      </c>
      <c r="W139" s="123">
        <v>6.8313165254219994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10.672470493315412</v>
      </c>
      <c r="D140" s="99">
        <v>13.659126376690349</v>
      </c>
      <c r="E140" s="99">
        <v>10.534539055544698</v>
      </c>
      <c r="F140" s="99">
        <v>10.248500401551588</v>
      </c>
      <c r="G140" s="99">
        <v>12.029975427100757</v>
      </c>
      <c r="H140" s="99">
        <v>11.10734326769143</v>
      </c>
      <c r="I140" s="99">
        <v>10.234700013534205</v>
      </c>
      <c r="J140" s="99">
        <v>9.3077313904837737</v>
      </c>
      <c r="K140" s="99">
        <v>9.5230170455588734</v>
      </c>
      <c r="L140" s="99">
        <v>8.5924885954007078</v>
      </c>
      <c r="M140" s="99">
        <v>7.8777706803686085</v>
      </c>
      <c r="N140" s="99">
        <v>8.2796384260635811</v>
      </c>
      <c r="O140" s="99">
        <v>8.6359106792977069</v>
      </c>
      <c r="P140" s="99">
        <v>9.226504968657018</v>
      </c>
      <c r="Q140" s="99">
        <v>8.9539937106786951</v>
      </c>
      <c r="R140" s="99">
        <v>8.4222743831349494</v>
      </c>
      <c r="S140" s="99">
        <v>8.0662407786888313</v>
      </c>
      <c r="T140" s="99">
        <v>7.715564301750292</v>
      </c>
      <c r="U140" s="99">
        <v>7.5898288250978068</v>
      </c>
      <c r="V140" s="99">
        <v>9.4615653402855759</v>
      </c>
      <c r="W140" s="99">
        <v>8.4846669250211235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8.3249586083105296</v>
      </c>
      <c r="D141" s="110">
        <v>6.7780759913790485</v>
      </c>
      <c r="E141" s="110">
        <v>10.669427485591658</v>
      </c>
      <c r="F141" s="110">
        <v>9.4316731429116771</v>
      </c>
      <c r="G141" s="110">
        <v>8.5807637183832117</v>
      </c>
      <c r="H141" s="110">
        <v>8.8602126655493816</v>
      </c>
      <c r="I141" s="110">
        <v>8.3832587609685216</v>
      </c>
      <c r="J141" s="110">
        <v>9.2512454289912291</v>
      </c>
      <c r="K141" s="110">
        <v>6.6650608515184722</v>
      </c>
      <c r="L141" s="110">
        <v>6.1987766178528476</v>
      </c>
      <c r="M141" s="110">
        <v>6.2401819183182541</v>
      </c>
      <c r="N141" s="110">
        <v>6.397918590462031</v>
      </c>
      <c r="O141" s="110">
        <v>6.6513612385859107</v>
      </c>
      <c r="P141" s="110">
        <v>7.116921834161432</v>
      </c>
      <c r="Q141" s="110">
        <v>6.9325499983544558</v>
      </c>
      <c r="R141" s="110">
        <v>6.3792256594252033</v>
      </c>
      <c r="S141" s="110">
        <v>6.0487965298322806</v>
      </c>
      <c r="T141" s="110">
        <v>5.7323870222446827</v>
      </c>
      <c r="U141" s="110">
        <v>5.6546929040692842</v>
      </c>
      <c r="V141" s="110">
        <v>6.544941858893484</v>
      </c>
      <c r="W141" s="110">
        <v>6.1899894103092734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100.20126591037834</v>
      </c>
      <c r="D143" s="118">
        <f t="shared" si="49"/>
        <v>91.086067433854595</v>
      </c>
      <c r="E143" s="118">
        <f t="shared" si="49"/>
        <v>93.432141491608505</v>
      </c>
      <c r="F143" s="118">
        <f t="shared" si="49"/>
        <v>90.732871270549651</v>
      </c>
      <c r="G143" s="118">
        <f t="shared" si="49"/>
        <v>88.164944102700673</v>
      </c>
      <c r="H143" s="118">
        <f t="shared" si="49"/>
        <v>85.232771307903249</v>
      </c>
      <c r="I143" s="118">
        <f t="shared" si="49"/>
        <v>76.815344786476118</v>
      </c>
      <c r="J143" s="118">
        <f t="shared" si="49"/>
        <v>78.272978131960727</v>
      </c>
      <c r="K143" s="118">
        <f t="shared" si="49"/>
        <v>72.970005555703366</v>
      </c>
      <c r="L143" s="118">
        <f t="shared" si="49"/>
        <v>69.996194459899229</v>
      </c>
      <c r="M143" s="118">
        <f t="shared" si="49"/>
        <v>63.839686680374854</v>
      </c>
      <c r="N143" s="118">
        <f t="shared" si="49"/>
        <v>65.78976823458764</v>
      </c>
      <c r="O143" s="118">
        <f t="shared" si="49"/>
        <v>63.272796160917274</v>
      </c>
      <c r="P143" s="118">
        <f t="shared" si="49"/>
        <v>56.546910623683921</v>
      </c>
      <c r="Q143" s="118">
        <f t="shared" si="49"/>
        <v>59.64363403484311</v>
      </c>
      <c r="R143" s="118">
        <f t="shared" ref="R143:V143" si="50">R144+R146+R148+R157</f>
        <v>53.692690956594873</v>
      </c>
      <c r="S143" s="118">
        <f t="shared" si="50"/>
        <v>51.044655730531389</v>
      </c>
      <c r="T143" s="118">
        <f t="shared" si="50"/>
        <v>46.130498406748075</v>
      </c>
      <c r="U143" s="118">
        <f t="shared" si="50"/>
        <v>43.839039921252464</v>
      </c>
      <c r="V143" s="118">
        <f t="shared" si="50"/>
        <v>41.387865878254814</v>
      </c>
      <c r="W143" s="118">
        <f t="shared" ref="W143" si="51">W144+W146+W148+W157</f>
        <v>41.370951703134409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67.639946742119562</v>
      </c>
      <c r="D144" s="123">
        <f t="shared" si="52"/>
        <v>56.209347583018271</v>
      </c>
      <c r="E144" s="123">
        <f t="shared" si="52"/>
        <v>54.439237398434081</v>
      </c>
      <c r="F144" s="123">
        <f t="shared" si="52"/>
        <v>52.450035840330415</v>
      </c>
      <c r="G144" s="123">
        <f t="shared" si="52"/>
        <v>51.331720938302361</v>
      </c>
      <c r="H144" s="123">
        <f t="shared" si="52"/>
        <v>45.095876719729226</v>
      </c>
      <c r="I144" s="123">
        <f t="shared" si="52"/>
        <v>40.060052223580186</v>
      </c>
      <c r="J144" s="123">
        <f t="shared" si="52"/>
        <v>39.04101867897343</v>
      </c>
      <c r="K144" s="123">
        <f t="shared" si="52"/>
        <v>35.046744094119539</v>
      </c>
      <c r="L144" s="123">
        <f t="shared" si="52"/>
        <v>32.814828710227751</v>
      </c>
      <c r="M144" s="123">
        <f t="shared" si="52"/>
        <v>27.93115359834853</v>
      </c>
      <c r="N144" s="123">
        <f t="shared" si="52"/>
        <v>28.192693777608806</v>
      </c>
      <c r="O144" s="123">
        <f t="shared" si="52"/>
        <v>25.215640755901877</v>
      </c>
      <c r="P144" s="123">
        <f t="shared" si="52"/>
        <v>19.684044255669619</v>
      </c>
      <c r="Q144" s="123">
        <f t="shared" si="52"/>
        <v>21.07930318284107</v>
      </c>
      <c r="R144" s="123">
        <f t="shared" si="52"/>
        <v>20.235215712582612</v>
      </c>
      <c r="S144" s="123">
        <f t="shared" si="52"/>
        <v>18.038235395239834</v>
      </c>
      <c r="T144" s="123">
        <f t="shared" si="52"/>
        <v>15.805320247873835</v>
      </c>
      <c r="U144" s="123">
        <f t="shared" si="52"/>
        <v>13.940432788685484</v>
      </c>
      <c r="V144" s="123">
        <f t="shared" si="52"/>
        <v>13.863414168156691</v>
      </c>
      <c r="W144" s="123">
        <f t="shared" si="52"/>
        <v>13.509753111049319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67.639946742119562</v>
      </c>
      <c r="D145" s="99">
        <v>56.209347583018271</v>
      </c>
      <c r="E145" s="99">
        <v>54.439237398434081</v>
      </c>
      <c r="F145" s="99">
        <v>52.450035840330415</v>
      </c>
      <c r="G145" s="99">
        <v>51.331720938302361</v>
      </c>
      <c r="H145" s="99">
        <v>45.095876719729226</v>
      </c>
      <c r="I145" s="99">
        <v>40.060052223580186</v>
      </c>
      <c r="J145" s="99">
        <v>39.04101867897343</v>
      </c>
      <c r="K145" s="99">
        <v>35.046744094119539</v>
      </c>
      <c r="L145" s="99">
        <v>32.814828710227751</v>
      </c>
      <c r="M145" s="99">
        <v>27.93115359834853</v>
      </c>
      <c r="N145" s="99">
        <v>28.192693777608806</v>
      </c>
      <c r="O145" s="99">
        <v>25.215640755901877</v>
      </c>
      <c r="P145" s="99">
        <v>19.684044255669619</v>
      </c>
      <c r="Q145" s="99">
        <v>21.07930318284107</v>
      </c>
      <c r="R145" s="99">
        <v>20.235215712582612</v>
      </c>
      <c r="S145" s="99">
        <v>18.038235395239834</v>
      </c>
      <c r="T145" s="99">
        <v>15.805320247873835</v>
      </c>
      <c r="U145" s="99">
        <v>13.940432788685484</v>
      </c>
      <c r="V145" s="99">
        <v>13.863414168156691</v>
      </c>
      <c r="W145" s="99">
        <v>13.509753111049319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0.55003473925159374</v>
      </c>
      <c r="D146" s="123">
        <f t="shared" si="53"/>
        <v>0.67348116699570471</v>
      </c>
      <c r="E146" s="123">
        <f t="shared" si="53"/>
        <v>1.5256492505629493</v>
      </c>
      <c r="F146" s="123">
        <f t="shared" si="53"/>
        <v>0.87601876479582819</v>
      </c>
      <c r="G146" s="123">
        <f t="shared" si="53"/>
        <v>1.0736382080292264</v>
      </c>
      <c r="H146" s="123">
        <f t="shared" si="53"/>
        <v>1.552724032261481</v>
      </c>
      <c r="I146" s="123">
        <f t="shared" si="53"/>
        <v>1.7166486274905934</v>
      </c>
      <c r="J146" s="123">
        <f t="shared" si="53"/>
        <v>1.9389896684113079</v>
      </c>
      <c r="K146" s="123">
        <f t="shared" si="53"/>
        <v>2.1509055213394861</v>
      </c>
      <c r="L146" s="123">
        <f t="shared" si="53"/>
        <v>2.6728831089502525</v>
      </c>
      <c r="M146" s="123">
        <f t="shared" si="53"/>
        <v>2.8019999797708923</v>
      </c>
      <c r="N146" s="123">
        <f t="shared" si="53"/>
        <v>4.321392941857165</v>
      </c>
      <c r="O146" s="123">
        <f t="shared" si="53"/>
        <v>3.740102230073842</v>
      </c>
      <c r="P146" s="123">
        <f t="shared" si="53"/>
        <v>1.375862644223649</v>
      </c>
      <c r="Q146" s="123">
        <f t="shared" si="53"/>
        <v>3.9695762088557474</v>
      </c>
      <c r="R146" s="123">
        <f t="shared" si="53"/>
        <v>2.2020476391244403</v>
      </c>
      <c r="S146" s="123">
        <f t="shared" si="53"/>
        <v>3.387753778614421</v>
      </c>
      <c r="T146" s="123">
        <f t="shared" si="53"/>
        <v>2.4035003835796052</v>
      </c>
      <c r="U146" s="123">
        <f t="shared" si="53"/>
        <v>2.9542768576177871</v>
      </c>
      <c r="V146" s="123">
        <f t="shared" si="53"/>
        <v>1.9548839334625594</v>
      </c>
      <c r="W146" s="123">
        <f t="shared" si="53"/>
        <v>3.03197489745475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0.55003473925159374</v>
      </c>
      <c r="D147" s="99">
        <f>RES_hhdet_in_fech!D147/RES_summary!D$21</f>
        <v>0.67348116699570471</v>
      </c>
      <c r="E147" s="99">
        <f>RES_hhdet_in_fech!E147/RES_summary!E$21</f>
        <v>1.5256492505629493</v>
      </c>
      <c r="F147" s="99">
        <f>RES_hhdet_in_fech!F147/RES_summary!F$21</f>
        <v>0.87601876479582819</v>
      </c>
      <c r="G147" s="99">
        <f>RES_hhdet_in_fech!G147/RES_summary!G$21</f>
        <v>1.0736382080292264</v>
      </c>
      <c r="H147" s="99">
        <f>RES_hhdet_in_fech!H147/RES_summary!H$21</f>
        <v>1.552724032261481</v>
      </c>
      <c r="I147" s="99">
        <f>RES_hhdet_in_fech!I147/RES_summary!I$21</f>
        <v>1.7166486274905934</v>
      </c>
      <c r="J147" s="99">
        <f>RES_hhdet_in_fech!J147/RES_summary!J$21</f>
        <v>1.9389896684113079</v>
      </c>
      <c r="K147" s="99">
        <f>RES_hhdet_in_fech!K147/RES_summary!K$21</f>
        <v>2.1509055213394861</v>
      </c>
      <c r="L147" s="99">
        <f>RES_hhdet_in_fech!L147/RES_summary!L$21</f>
        <v>2.6728831089502525</v>
      </c>
      <c r="M147" s="99">
        <f>RES_hhdet_in_fech!M147/RES_summary!M$21</f>
        <v>2.8019999797708923</v>
      </c>
      <c r="N147" s="99">
        <f>RES_hhdet_in_fech!N147/RES_summary!N$21</f>
        <v>4.321392941857165</v>
      </c>
      <c r="O147" s="99">
        <f>RES_hhdet_in_fech!O147/RES_summary!O$21</f>
        <v>3.740102230073842</v>
      </c>
      <c r="P147" s="99">
        <f>RES_hhdet_in_fech!P147/RES_summary!P$21</f>
        <v>1.375862644223649</v>
      </c>
      <c r="Q147" s="99">
        <f>RES_hhdet_in_fech!Q147/RES_summary!Q$21</f>
        <v>3.9695762088557474</v>
      </c>
      <c r="R147" s="99">
        <f>RES_hhdet_in_fech!R147/RES_summary!R$21</f>
        <v>2.2020476391244403</v>
      </c>
      <c r="S147" s="99">
        <f>RES_hhdet_in_fech!S147/RES_summary!S$21</f>
        <v>3.387753778614421</v>
      </c>
      <c r="T147" s="99">
        <f>RES_hhdet_in_fech!T147/RES_summary!T$21</f>
        <v>2.4035003835796052</v>
      </c>
      <c r="U147" s="99">
        <f>RES_hhdet_in_fech!U147/RES_summary!U$21</f>
        <v>2.9542768576177871</v>
      </c>
      <c r="V147" s="99">
        <f>RES_hhdet_in_fech!V147/RES_summary!V$21</f>
        <v>1.9548839334625594</v>
      </c>
      <c r="W147" s="99">
        <f>RES_hhdet_in_fech!W147/RES_summary!W$21</f>
        <v>3.03197489745475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22.792035578790024</v>
      </c>
      <c r="D148" s="123">
        <v>25.037859497557644</v>
      </c>
      <c r="E148" s="123">
        <v>26.840029292736276</v>
      </c>
      <c r="F148" s="123">
        <v>27.723252050596031</v>
      </c>
      <c r="G148" s="123">
        <v>25.778232241112701</v>
      </c>
      <c r="H148" s="123">
        <v>28.931083861310416</v>
      </c>
      <c r="I148" s="123">
        <v>25.902256529325346</v>
      </c>
      <c r="J148" s="123">
        <v>28.01828245616246</v>
      </c>
      <c r="K148" s="123">
        <v>27.535256613391923</v>
      </c>
      <c r="L148" s="123">
        <v>27.325845808553222</v>
      </c>
      <c r="M148" s="123">
        <v>26.240111520771524</v>
      </c>
      <c r="N148" s="123">
        <v>26.31994898983201</v>
      </c>
      <c r="O148" s="123">
        <v>27.05066798063066</v>
      </c>
      <c r="P148" s="123">
        <v>27.726149524834575</v>
      </c>
      <c r="Q148" s="123">
        <v>27.057146662871652</v>
      </c>
      <c r="R148" s="123">
        <v>24.190429400318983</v>
      </c>
      <c r="S148" s="123">
        <v>22.824191850023162</v>
      </c>
      <c r="T148" s="123">
        <v>21.580031764211732</v>
      </c>
      <c r="U148" s="123">
        <v>20.782785686004932</v>
      </c>
      <c r="V148" s="123">
        <v>18.182593909607032</v>
      </c>
      <c r="W148" s="123">
        <v>17.998443935111901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25.427810771765795</v>
      </c>
      <c r="D149" s="99">
        <v>32.720434838729545</v>
      </c>
      <c r="E149" s="99">
        <v>30.076077797920576</v>
      </c>
      <c r="F149" s="99">
        <v>29.463981108088689</v>
      </c>
      <c r="G149" s="99">
        <v>32.205448235789675</v>
      </c>
      <c r="H149" s="99">
        <v>29.882654958136502</v>
      </c>
      <c r="I149" s="99">
        <v>29.837263496886006</v>
      </c>
      <c r="J149" s="99">
        <v>32.99082462501066</v>
      </c>
      <c r="K149" s="99">
        <v>31.542793136168854</v>
      </c>
      <c r="L149" s="99">
        <v>30.538053489253077</v>
      </c>
      <c r="M149" s="99">
        <v>35.191283187672447</v>
      </c>
      <c r="N149" s="99">
        <v>32.449017132295097</v>
      </c>
      <c r="O149" s="99">
        <v>26.701822882610415</v>
      </c>
      <c r="P149" s="99">
        <v>21.613592241412682</v>
      </c>
      <c r="Q149" s="99">
        <v>31.558893457876557</v>
      </c>
      <c r="R149" s="99">
        <v>25.382198245919906</v>
      </c>
      <c r="S149" s="99">
        <v>25.765160992311429</v>
      </c>
      <c r="T149" s="99">
        <v>23.154016330909968</v>
      </c>
      <c r="U149" s="99">
        <v>23.945027716354552</v>
      </c>
      <c r="V149" s="99">
        <v>14.336468145208535</v>
      </c>
      <c r="W149" s="99">
        <v>20.089037178504721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23.942330791953303</v>
      </c>
      <c r="L150" s="99">
        <v>23.152128491357239</v>
      </c>
      <c r="M150" s="99">
        <v>27.039005762775599</v>
      </c>
      <c r="N150" s="99">
        <v>25.207608190154332</v>
      </c>
      <c r="O150" s="99">
        <v>0</v>
      </c>
      <c r="P150" s="99">
        <v>0</v>
      </c>
      <c r="Q150" s="99">
        <v>26.230977065022635</v>
      </c>
      <c r="R150" s="99">
        <v>21.363632837998153</v>
      </c>
      <c r="S150" s="99">
        <v>22.020884598745223</v>
      </c>
      <c r="T150" s="99">
        <v>20.047788091562314</v>
      </c>
      <c r="U150" s="99">
        <v>20.872688401759579</v>
      </c>
      <c r="V150" s="99">
        <v>0</v>
      </c>
      <c r="W150" s="99">
        <v>17.729877124166684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11.280113269846252</v>
      </c>
      <c r="L151" s="102">
        <v>10.571638137740363</v>
      </c>
      <c r="M151" s="102">
        <v>12.572744017843029</v>
      </c>
      <c r="N151" s="102">
        <v>11.412446606706091</v>
      </c>
      <c r="O151" s="102">
        <v>0</v>
      </c>
      <c r="P151" s="102">
        <v>0</v>
      </c>
      <c r="Q151" s="102">
        <v>11.398935848767868</v>
      </c>
      <c r="R151" s="102">
        <v>8.9761489629962075</v>
      </c>
      <c r="S151" s="102">
        <v>9.155557625279517</v>
      </c>
      <c r="T151" s="102">
        <v>8.3292984841423863</v>
      </c>
      <c r="U151" s="102">
        <v>8.1784123692873401</v>
      </c>
      <c r="V151" s="102">
        <v>0</v>
      </c>
      <c r="W151" s="102">
        <v>7.2183758212817173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12.662217522107049</v>
      </c>
      <c r="L152" s="105">
        <v>12.580490353616874</v>
      </c>
      <c r="M152" s="105">
        <v>14.466261744932568</v>
      </c>
      <c r="N152" s="105">
        <v>13.795161583448245</v>
      </c>
      <c r="O152" s="105">
        <v>0</v>
      </c>
      <c r="P152" s="105">
        <v>0</v>
      </c>
      <c r="Q152" s="105">
        <v>14.832041216254767</v>
      </c>
      <c r="R152" s="105">
        <v>12.387483875001941</v>
      </c>
      <c r="S152" s="105">
        <v>12.865326973465706</v>
      </c>
      <c r="T152" s="105">
        <v>11.718489607419928</v>
      </c>
      <c r="U152" s="105">
        <v>12.694276032472242</v>
      </c>
      <c r="V152" s="105">
        <v>0</v>
      </c>
      <c r="W152" s="105">
        <v>10.511501302884968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23.674820570524325</v>
      </c>
      <c r="D153" s="102">
        <v>25.217959008228981</v>
      </c>
      <c r="E153" s="102">
        <v>27.736211048232221</v>
      </c>
      <c r="F153" s="102">
        <v>28.664667100303017</v>
      </c>
      <c r="G153" s="102">
        <v>26.392444888907367</v>
      </c>
      <c r="H153" s="102">
        <v>29.951859279215931</v>
      </c>
      <c r="I153" s="102">
        <v>27.001007005264821</v>
      </c>
      <c r="J153" s="102">
        <v>28.912949974020993</v>
      </c>
      <c r="K153" s="102">
        <v>29.91542371445103</v>
      </c>
      <c r="L153" s="102">
        <v>28.85239629539274</v>
      </c>
      <c r="M153" s="102">
        <v>27.836381537650976</v>
      </c>
      <c r="N153" s="102">
        <v>28.2117410820487</v>
      </c>
      <c r="O153" s="102">
        <v>28.678118736739584</v>
      </c>
      <c r="P153" s="102">
        <v>29.715954592360273</v>
      </c>
      <c r="Q153" s="102">
        <v>27.983781429542482</v>
      </c>
      <c r="R153" s="102">
        <v>25.390195331487124</v>
      </c>
      <c r="S153" s="102">
        <v>23.968000659995742</v>
      </c>
      <c r="T153" s="102">
        <v>22.618092134190949</v>
      </c>
      <c r="U153" s="102">
        <v>21.562370813815299</v>
      </c>
      <c r="V153" s="102">
        <v>19.087408732304365</v>
      </c>
      <c r="W153" s="102">
        <v>18.675328856935291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18.575365835493351</v>
      </c>
      <c r="D154" s="105">
        <v>20.138739102012089</v>
      </c>
      <c r="E154" s="105">
        <v>22.967981138482035</v>
      </c>
      <c r="F154" s="105">
        <v>23.978041376154358</v>
      </c>
      <c r="G154" s="105">
        <v>21.592234441399814</v>
      </c>
      <c r="H154" s="105">
        <v>24.63515253513954</v>
      </c>
      <c r="I154" s="105">
        <v>21.591529933960555</v>
      </c>
      <c r="J154" s="105">
        <v>23.211409887011158</v>
      </c>
      <c r="K154" s="105">
        <v>23.972201897582071</v>
      </c>
      <c r="L154" s="105">
        <v>23.056514481234551</v>
      </c>
      <c r="M154" s="105">
        <v>22.396298405047084</v>
      </c>
      <c r="N154" s="105">
        <v>22.771720975094297</v>
      </c>
      <c r="O154" s="105">
        <v>23.31646058448063</v>
      </c>
      <c r="P154" s="105">
        <v>24.53833259674828</v>
      </c>
      <c r="Q154" s="105">
        <v>23.280938659982873</v>
      </c>
      <c r="R154" s="105">
        <v>21.226773769789297</v>
      </c>
      <c r="S154" s="105">
        <v>20.197569178609804</v>
      </c>
      <c r="T154" s="105">
        <v>19.213205517936647</v>
      </c>
      <c r="U154" s="105">
        <v>18.327537271929234</v>
      </c>
      <c r="V154" s="105">
        <v>16.32478325673241</v>
      </c>
      <c r="W154" s="105">
        <v>16.109616033820618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7.8634984530392673</v>
      </c>
      <c r="D155" s="99">
        <v>9.4083484823922028</v>
      </c>
      <c r="E155" s="99">
        <v>12.833599665608313</v>
      </c>
      <c r="F155" s="99">
        <v>13.959467901674104</v>
      </c>
      <c r="G155" s="99">
        <v>11.266256539742573</v>
      </c>
      <c r="H155" s="99">
        <v>13.129669907562329</v>
      </c>
      <c r="I155" s="99">
        <v>9.7979470798358772</v>
      </c>
      <c r="J155" s="99">
        <v>10.678697969454708</v>
      </c>
      <c r="K155" s="99">
        <v>10.737461440398263</v>
      </c>
      <c r="L155" s="99">
        <v>10.0152955581689</v>
      </c>
      <c r="M155" s="99">
        <v>9.9173987627352638</v>
      </c>
      <c r="N155" s="99">
        <v>9.8948045801977553</v>
      </c>
      <c r="O155" s="99">
        <v>10.027517830380777</v>
      </c>
      <c r="P155" s="99">
        <v>10.88209430665256</v>
      </c>
      <c r="Q155" s="99">
        <v>10.099186091605944</v>
      </c>
      <c r="R155" s="99">
        <v>8.9933730776190135</v>
      </c>
      <c r="S155" s="99">
        <v>8.5356494659319271</v>
      </c>
      <c r="T155" s="99">
        <v>8.1537311271514916</v>
      </c>
      <c r="U155" s="99">
        <v>7.3314805842440434</v>
      </c>
      <c r="V155" s="99">
        <v>6.5168007237740087</v>
      </c>
      <c r="W155" s="99">
        <v>6.6854834154182869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10.711867382454086</v>
      </c>
      <c r="D156" s="99">
        <v>10.730390619619882</v>
      </c>
      <c r="E156" s="99">
        <v>10.13438147287372</v>
      </c>
      <c r="F156" s="99">
        <v>10.018573474480256</v>
      </c>
      <c r="G156" s="99">
        <v>10.325977901657241</v>
      </c>
      <c r="H156" s="99">
        <v>11.505482627577207</v>
      </c>
      <c r="I156" s="99">
        <v>11.793582854124676</v>
      </c>
      <c r="J156" s="99">
        <v>12.532711917556446</v>
      </c>
      <c r="K156" s="99">
        <v>13.234740457183811</v>
      </c>
      <c r="L156" s="99">
        <v>13.041218923065651</v>
      </c>
      <c r="M156" s="99">
        <v>12.47889964231182</v>
      </c>
      <c r="N156" s="99">
        <v>12.876916394896538</v>
      </c>
      <c r="O156" s="99">
        <v>13.288942754099855</v>
      </c>
      <c r="P156" s="99">
        <v>13.65623829009572</v>
      </c>
      <c r="Q156" s="99">
        <v>13.181752568376931</v>
      </c>
      <c r="R156" s="99">
        <v>12.233400692170287</v>
      </c>
      <c r="S156" s="99">
        <v>11.66191971267788</v>
      </c>
      <c r="T156" s="99">
        <v>11.05947439078516</v>
      </c>
      <c r="U156" s="99">
        <v>10.996056687685192</v>
      </c>
      <c r="V156" s="99">
        <v>9.8079825329584036</v>
      </c>
      <c r="W156" s="99">
        <v>9.4241326184023322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9.2192488502171521</v>
      </c>
      <c r="D157" s="123">
        <v>9.1653791862829692</v>
      </c>
      <c r="E157" s="123">
        <v>10.627225549875211</v>
      </c>
      <c r="F157" s="123">
        <v>9.68356461482737</v>
      </c>
      <c r="G157" s="123">
        <v>9.9813527152563957</v>
      </c>
      <c r="H157" s="123">
        <v>9.6530866946021234</v>
      </c>
      <c r="I157" s="123">
        <v>9.1363874060799848</v>
      </c>
      <c r="J157" s="123">
        <v>9.2746873284135152</v>
      </c>
      <c r="K157" s="123">
        <v>8.2370993268524124</v>
      </c>
      <c r="L157" s="123">
        <v>7.1826368321680016</v>
      </c>
      <c r="M157" s="123">
        <v>6.8664215814839036</v>
      </c>
      <c r="N157" s="123">
        <v>6.955732525289668</v>
      </c>
      <c r="O157" s="123">
        <v>7.2663851943108932</v>
      </c>
      <c r="P157" s="123">
        <v>7.7608541989560758</v>
      </c>
      <c r="Q157" s="123">
        <v>7.5376079802746352</v>
      </c>
      <c r="R157" s="123">
        <v>7.0649982045688349</v>
      </c>
      <c r="S157" s="123">
        <v>6.794474706653971</v>
      </c>
      <c r="T157" s="123">
        <v>6.3416460110828972</v>
      </c>
      <c r="U157" s="123">
        <v>6.1615445889442571</v>
      </c>
      <c r="V157" s="123">
        <v>7.3869738670285265</v>
      </c>
      <c r="W157" s="123">
        <v>6.8307797595184327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10.672470493315412</v>
      </c>
      <c r="D158" s="99">
        <v>13.659126376690345</v>
      </c>
      <c r="E158" s="99">
        <v>10.534539055544698</v>
      </c>
      <c r="F158" s="99">
        <v>10.248500401551587</v>
      </c>
      <c r="G158" s="99">
        <v>12.029975427100755</v>
      </c>
      <c r="H158" s="99">
        <v>11.107343267691428</v>
      </c>
      <c r="I158" s="99">
        <v>10.234700013534207</v>
      </c>
      <c r="J158" s="99">
        <v>9.3077313904837737</v>
      </c>
      <c r="K158" s="99">
        <v>9.5230170455588734</v>
      </c>
      <c r="L158" s="99">
        <v>8.5924885954007113</v>
      </c>
      <c r="M158" s="99">
        <v>7.8777706803686085</v>
      </c>
      <c r="N158" s="99">
        <v>8.2796384260635829</v>
      </c>
      <c r="O158" s="99">
        <v>8.6359106792977069</v>
      </c>
      <c r="P158" s="99">
        <v>9.226504968657018</v>
      </c>
      <c r="Q158" s="99">
        <v>8.9539937106786951</v>
      </c>
      <c r="R158" s="99">
        <v>8.4222743831349476</v>
      </c>
      <c r="S158" s="99">
        <v>8.0662407786888313</v>
      </c>
      <c r="T158" s="99">
        <v>7.7155643017502902</v>
      </c>
      <c r="U158" s="99">
        <v>7.5898288250978077</v>
      </c>
      <c r="V158" s="99">
        <v>9.4615653402855724</v>
      </c>
      <c r="W158" s="99">
        <v>8.4846669250211235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8.3249586083105296</v>
      </c>
      <c r="D159" s="110">
        <v>6.7780759913790485</v>
      </c>
      <c r="E159" s="110">
        <v>10.669427485591658</v>
      </c>
      <c r="F159" s="110">
        <v>9.4316731429116771</v>
      </c>
      <c r="G159" s="110">
        <v>8.5807637183832099</v>
      </c>
      <c r="H159" s="110">
        <v>8.8602126655493816</v>
      </c>
      <c r="I159" s="110">
        <v>8.3832587609685199</v>
      </c>
      <c r="J159" s="110">
        <v>9.2512454289912291</v>
      </c>
      <c r="K159" s="110">
        <v>6.6650608515184713</v>
      </c>
      <c r="L159" s="110">
        <v>6.1987766178528476</v>
      </c>
      <c r="M159" s="110">
        <v>6.2401819183182541</v>
      </c>
      <c r="N159" s="110">
        <v>6.397918590462031</v>
      </c>
      <c r="O159" s="110">
        <v>6.6513612385859107</v>
      </c>
      <c r="P159" s="110">
        <v>7.1169218341614302</v>
      </c>
      <c r="Q159" s="110">
        <v>6.9325499983544567</v>
      </c>
      <c r="R159" s="110">
        <v>6.3792256594252059</v>
      </c>
      <c r="S159" s="110">
        <v>6.0487965298322806</v>
      </c>
      <c r="T159" s="110">
        <v>5.7323870222446827</v>
      </c>
      <c r="U159" s="110">
        <v>5.6546929040692842</v>
      </c>
      <c r="V159" s="110">
        <v>6.544941858893484</v>
      </c>
      <c r="W159" s="110">
        <v>6.1899894103092743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167.42629343304907</v>
      </c>
      <c r="D161" s="118">
        <f t="shared" si="54"/>
        <v>165.59935516734467</v>
      </c>
      <c r="E161" s="118">
        <f t="shared" si="54"/>
        <v>191.3115090954436</v>
      </c>
      <c r="F161" s="118">
        <f t="shared" si="54"/>
        <v>179.55071495505064</v>
      </c>
      <c r="G161" s="118">
        <f t="shared" si="54"/>
        <v>171.86960145270774</v>
      </c>
      <c r="H161" s="118">
        <f t="shared" si="54"/>
        <v>172.39341995540494</v>
      </c>
      <c r="I161" s="118">
        <f t="shared" si="54"/>
        <v>147.55883590414345</v>
      </c>
      <c r="J161" s="118">
        <f t="shared" si="54"/>
        <v>165.9160802559056</v>
      </c>
      <c r="K161" s="118">
        <f t="shared" si="54"/>
        <v>163.72823222807747</v>
      </c>
      <c r="L161" s="118">
        <f t="shared" si="54"/>
        <v>160.50097698116343</v>
      </c>
      <c r="M161" s="118">
        <f t="shared" si="54"/>
        <v>140.85141344908615</v>
      </c>
      <c r="N161" s="118">
        <f t="shared" si="54"/>
        <v>133.69810263986417</v>
      </c>
      <c r="O161" s="118">
        <f t="shared" si="54"/>
        <v>132.52175997598448</v>
      </c>
      <c r="P161" s="118">
        <f t="shared" si="54"/>
        <v>137.16361486171525</v>
      </c>
      <c r="Q161" s="118">
        <f t="shared" si="54"/>
        <v>105.50814799193219</v>
      </c>
      <c r="R161" s="118">
        <f t="shared" ref="R161:V161" si="55">R162+R164+R166+R175</f>
        <v>90.995113362399309</v>
      </c>
      <c r="S161" s="118">
        <f t="shared" si="55"/>
        <v>88.084210598050021</v>
      </c>
      <c r="T161" s="118">
        <f t="shared" si="55"/>
        <v>89.55810269637125</v>
      </c>
      <c r="U161" s="118">
        <f t="shared" si="55"/>
        <v>92.675846752314584</v>
      </c>
      <c r="V161" s="118">
        <f t="shared" si="55"/>
        <v>89.408288231111797</v>
      </c>
      <c r="W161" s="118">
        <f t="shared" ref="W161" si="56">W162+W164+W166+W175</f>
        <v>81.492428098756648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134.85736604996677</v>
      </c>
      <c r="D162" s="123">
        <f t="shared" si="57"/>
        <v>130.74505070698433</v>
      </c>
      <c r="E162" s="123">
        <f t="shared" si="57"/>
        <v>152.33973844221916</v>
      </c>
      <c r="F162" s="123">
        <f t="shared" si="57"/>
        <v>141.28022245105447</v>
      </c>
      <c r="G162" s="123">
        <f t="shared" si="57"/>
        <v>135.03686912160828</v>
      </c>
      <c r="H162" s="123">
        <f t="shared" si="57"/>
        <v>132.27704563174956</v>
      </c>
      <c r="I162" s="123">
        <f t="shared" si="57"/>
        <v>110.81661835879108</v>
      </c>
      <c r="J162" s="123">
        <f t="shared" si="57"/>
        <v>126.7005904170409</v>
      </c>
      <c r="K162" s="123">
        <f t="shared" si="57"/>
        <v>125.81743806133571</v>
      </c>
      <c r="L162" s="123">
        <f t="shared" si="57"/>
        <v>123.32725062029913</v>
      </c>
      <c r="M162" s="123">
        <f t="shared" si="57"/>
        <v>104.95591898964989</v>
      </c>
      <c r="N162" s="123">
        <f t="shared" si="57"/>
        <v>96.102670999387357</v>
      </c>
      <c r="O162" s="123">
        <f t="shared" si="57"/>
        <v>94.479045781718284</v>
      </c>
      <c r="P162" s="123">
        <f t="shared" si="57"/>
        <v>100.8424622240383</v>
      </c>
      <c r="Q162" s="123">
        <f t="shared" si="57"/>
        <v>68.062463242908493</v>
      </c>
      <c r="R162" s="123">
        <f t="shared" si="57"/>
        <v>57.594285793942483</v>
      </c>
      <c r="S162" s="123">
        <f t="shared" si="57"/>
        <v>55.125651330928974</v>
      </c>
      <c r="T162" s="123">
        <f t="shared" si="57"/>
        <v>59.282523038305051</v>
      </c>
      <c r="U162" s="123">
        <f t="shared" si="57"/>
        <v>63.121413280153646</v>
      </c>
      <c r="V162" s="123">
        <f t="shared" si="57"/>
        <v>62.126552232597625</v>
      </c>
      <c r="W162" s="123">
        <f t="shared" si="57"/>
        <v>53.68993150309749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134.85736604996677</v>
      </c>
      <c r="D163" s="110">
        <v>130.74505070698433</v>
      </c>
      <c r="E163" s="110">
        <v>152.33973844221916</v>
      </c>
      <c r="F163" s="110">
        <v>141.28022245105447</v>
      </c>
      <c r="G163" s="110">
        <v>135.03686912160828</v>
      </c>
      <c r="H163" s="110">
        <v>132.27704563174956</v>
      </c>
      <c r="I163" s="110">
        <v>110.81661835879108</v>
      </c>
      <c r="J163" s="110">
        <v>126.7005904170409</v>
      </c>
      <c r="K163" s="110">
        <v>125.81743806133571</v>
      </c>
      <c r="L163" s="110">
        <v>123.32725062029913</v>
      </c>
      <c r="M163" s="110">
        <v>104.95591898964989</v>
      </c>
      <c r="N163" s="110">
        <v>96.102670999387357</v>
      </c>
      <c r="O163" s="110">
        <v>94.479045781718284</v>
      </c>
      <c r="P163" s="110">
        <v>100.8424622240383</v>
      </c>
      <c r="Q163" s="110">
        <v>68.062463242908493</v>
      </c>
      <c r="R163" s="110">
        <v>57.594285793942483</v>
      </c>
      <c r="S163" s="110">
        <v>55.125651330928974</v>
      </c>
      <c r="T163" s="110">
        <v>59.282523038305051</v>
      </c>
      <c r="U163" s="110">
        <v>63.121413280153646</v>
      </c>
      <c r="V163" s="110">
        <v>62.126552232597625</v>
      </c>
      <c r="W163" s="110">
        <v>53.68993150309749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0.56003537087434985</v>
      </c>
      <c r="D164" s="123">
        <f t="shared" si="58"/>
        <v>0.67080888344370038</v>
      </c>
      <c r="E164" s="123">
        <f t="shared" si="58"/>
        <v>1.5110531337219635</v>
      </c>
      <c r="F164" s="123">
        <f t="shared" si="58"/>
        <v>0.85776300090819202</v>
      </c>
      <c r="G164" s="123">
        <f t="shared" si="58"/>
        <v>1.0616393359278307</v>
      </c>
      <c r="H164" s="123">
        <f t="shared" si="58"/>
        <v>1.5320714645787219</v>
      </c>
      <c r="I164" s="123">
        <f t="shared" si="58"/>
        <v>1.6965920627268378</v>
      </c>
      <c r="J164" s="123">
        <f t="shared" si="58"/>
        <v>1.9239453183560711</v>
      </c>
      <c r="K164" s="123">
        <f t="shared" si="58"/>
        <v>2.1332721690874892</v>
      </c>
      <c r="L164" s="123">
        <f t="shared" si="58"/>
        <v>2.6626465464643516</v>
      </c>
      <c r="M164" s="123">
        <f t="shared" si="58"/>
        <v>2.7931781622716141</v>
      </c>
      <c r="N164" s="123">
        <f t="shared" si="58"/>
        <v>4.3194929512414371</v>
      </c>
      <c r="O164" s="123">
        <f t="shared" si="58"/>
        <v>3.7321358747416649</v>
      </c>
      <c r="P164" s="123">
        <f t="shared" si="58"/>
        <v>0.8403667316214366</v>
      </c>
      <c r="Q164" s="123">
        <f t="shared" si="58"/>
        <v>2.8479141959053029</v>
      </c>
      <c r="R164" s="123">
        <f t="shared" si="58"/>
        <v>2.1431004786603265</v>
      </c>
      <c r="S164" s="123">
        <f t="shared" si="58"/>
        <v>3.3424179632874975</v>
      </c>
      <c r="T164" s="123">
        <f t="shared" si="58"/>
        <v>2.3540276174968144</v>
      </c>
      <c r="U164" s="123">
        <f t="shared" si="58"/>
        <v>2.6097693223830722</v>
      </c>
      <c r="V164" s="123">
        <f t="shared" si="58"/>
        <v>1.7129788535702839</v>
      </c>
      <c r="W164" s="123">
        <f t="shared" si="58"/>
        <v>2.9720721752252528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0.56003537087434985</v>
      </c>
      <c r="D165" s="99">
        <f>RES_hhdet_in_fech!D165/RES_summary!D$21</f>
        <v>0.67080888344370038</v>
      </c>
      <c r="E165" s="99">
        <f>RES_hhdet_in_fech!E165/RES_summary!E$21</f>
        <v>1.5110531337219635</v>
      </c>
      <c r="F165" s="99">
        <f>RES_hhdet_in_fech!F165/RES_summary!F$21</f>
        <v>0.85776300090819202</v>
      </c>
      <c r="G165" s="99">
        <f>RES_hhdet_in_fech!G165/RES_summary!G$21</f>
        <v>1.0616393359278307</v>
      </c>
      <c r="H165" s="99">
        <f>RES_hhdet_in_fech!H165/RES_summary!H$21</f>
        <v>1.5320714645787219</v>
      </c>
      <c r="I165" s="99">
        <f>RES_hhdet_in_fech!I165/RES_summary!I$21</f>
        <v>1.6965920627268378</v>
      </c>
      <c r="J165" s="99">
        <f>RES_hhdet_in_fech!J165/RES_summary!J$21</f>
        <v>1.9239453183560711</v>
      </c>
      <c r="K165" s="99">
        <f>RES_hhdet_in_fech!K165/RES_summary!K$21</f>
        <v>2.1332721690874892</v>
      </c>
      <c r="L165" s="99">
        <f>RES_hhdet_in_fech!L165/RES_summary!L$21</f>
        <v>2.6626465464643516</v>
      </c>
      <c r="M165" s="99">
        <f>RES_hhdet_in_fech!M165/RES_summary!M$21</f>
        <v>2.7931781622716141</v>
      </c>
      <c r="N165" s="99">
        <f>RES_hhdet_in_fech!N165/RES_summary!N$21</f>
        <v>4.3194929512414371</v>
      </c>
      <c r="O165" s="99">
        <f>RES_hhdet_in_fech!O165/RES_summary!O$21</f>
        <v>3.7321358747416649</v>
      </c>
      <c r="P165" s="99">
        <f>RES_hhdet_in_fech!P165/RES_summary!P$21</f>
        <v>0.8403667316214366</v>
      </c>
      <c r="Q165" s="99">
        <f>RES_hhdet_in_fech!Q165/RES_summary!Q$21</f>
        <v>2.8479141959053029</v>
      </c>
      <c r="R165" s="99">
        <f>RES_hhdet_in_fech!R165/RES_summary!R$21</f>
        <v>2.1431004786603265</v>
      </c>
      <c r="S165" s="99">
        <f>RES_hhdet_in_fech!S165/RES_summary!S$21</f>
        <v>3.3424179632874975</v>
      </c>
      <c r="T165" s="99">
        <f>RES_hhdet_in_fech!T165/RES_summary!T$21</f>
        <v>2.3540276174968144</v>
      </c>
      <c r="U165" s="99">
        <f>RES_hhdet_in_fech!U165/RES_summary!U$21</f>
        <v>2.6097693223830722</v>
      </c>
      <c r="V165" s="99">
        <f>RES_hhdet_in_fech!V165/RES_summary!V$21</f>
        <v>1.7129788535702839</v>
      </c>
      <c r="W165" s="99">
        <f>RES_hhdet_in_fech!W165/RES_summary!W$21</f>
        <v>2.9720721752252528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22.784561967434509</v>
      </c>
      <c r="D166" s="123">
        <v>25.028931666663546</v>
      </c>
      <c r="E166" s="123">
        <v>26.833628831354588</v>
      </c>
      <c r="F166" s="123">
        <v>27.729724895979388</v>
      </c>
      <c r="G166" s="123">
        <v>25.782487763026172</v>
      </c>
      <c r="H166" s="123">
        <v>28.932107858165097</v>
      </c>
      <c r="I166" s="123">
        <v>25.90677853479912</v>
      </c>
      <c r="J166" s="123">
        <v>28.016822558403383</v>
      </c>
      <c r="K166" s="123">
        <v>27.541704543406048</v>
      </c>
      <c r="L166" s="123">
        <v>27.329773531718615</v>
      </c>
      <c r="M166" s="123">
        <v>26.232292547288559</v>
      </c>
      <c r="N166" s="123">
        <v>26.319330967255958</v>
      </c>
      <c r="O166" s="123">
        <v>27.04521283408857</v>
      </c>
      <c r="P166" s="123">
        <v>27.72072900004904</v>
      </c>
      <c r="Q166" s="123">
        <v>27.058787441066674</v>
      </c>
      <c r="R166" s="123">
        <v>24.19183360207051</v>
      </c>
      <c r="S166" s="123">
        <v>22.82084810749565</v>
      </c>
      <c r="T166" s="123">
        <v>21.579840984621537</v>
      </c>
      <c r="U166" s="123">
        <v>20.783038909769608</v>
      </c>
      <c r="V166" s="123">
        <v>18.182481589495001</v>
      </c>
      <c r="W166" s="123">
        <v>18.000059889739941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25.427810771765795</v>
      </c>
      <c r="D167" s="99">
        <v>32.720434838729538</v>
      </c>
      <c r="E167" s="99">
        <v>30.076077797920572</v>
      </c>
      <c r="F167" s="99">
        <v>29.463981108088689</v>
      </c>
      <c r="G167" s="99">
        <v>32.205448235789675</v>
      </c>
      <c r="H167" s="99">
        <v>29.882654958136502</v>
      </c>
      <c r="I167" s="99">
        <v>29.837263496886017</v>
      </c>
      <c r="J167" s="99">
        <v>32.99082462501066</v>
      </c>
      <c r="K167" s="99">
        <v>31.542793136168847</v>
      </c>
      <c r="L167" s="99">
        <v>30.53805348925308</v>
      </c>
      <c r="M167" s="99">
        <v>35.191283187672454</v>
      </c>
      <c r="N167" s="99">
        <v>32.449017132295083</v>
      </c>
      <c r="O167" s="99">
        <v>26.701822882610426</v>
      </c>
      <c r="P167" s="99">
        <v>21.613592241412682</v>
      </c>
      <c r="Q167" s="99">
        <v>31.558893457876554</v>
      </c>
      <c r="R167" s="99">
        <v>25.382198245919906</v>
      </c>
      <c r="S167" s="99">
        <v>25.765160992311429</v>
      </c>
      <c r="T167" s="99">
        <v>23.154016330909972</v>
      </c>
      <c r="U167" s="99">
        <v>23.945027716354545</v>
      </c>
      <c r="V167" s="99">
        <v>14.336468145208531</v>
      </c>
      <c r="W167" s="99">
        <v>20.089037178504725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24.645762405834965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22.020884598745223</v>
      </c>
      <c r="T168" s="99">
        <v>0</v>
      </c>
      <c r="U168" s="99">
        <v>20.872688401759579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12.253133881282764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9.155557625279517</v>
      </c>
      <c r="T169" s="102">
        <v>0</v>
      </c>
      <c r="U169" s="102">
        <v>8.1784123692873401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12.392628524552197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12.865326973465706</v>
      </c>
      <c r="T170" s="105">
        <v>0</v>
      </c>
      <c r="U170" s="105">
        <v>12.694276032472242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23.674820570524318</v>
      </c>
      <c r="D171" s="102">
        <v>25.217959008228977</v>
      </c>
      <c r="E171" s="102">
        <v>27.736211048232228</v>
      </c>
      <c r="F171" s="102">
        <v>28.664667100303017</v>
      </c>
      <c r="G171" s="102">
        <v>26.392444888907363</v>
      </c>
      <c r="H171" s="102">
        <v>29.951859279215931</v>
      </c>
      <c r="I171" s="102">
        <v>27.001007005264821</v>
      </c>
      <c r="J171" s="102">
        <v>28.912949974020989</v>
      </c>
      <c r="K171" s="102">
        <v>29.915423714451023</v>
      </c>
      <c r="L171" s="102">
        <v>28.852396295392733</v>
      </c>
      <c r="M171" s="102">
        <v>27.836381537650965</v>
      </c>
      <c r="N171" s="102">
        <v>28.2117410820487</v>
      </c>
      <c r="O171" s="102">
        <v>28.678118736739584</v>
      </c>
      <c r="P171" s="102">
        <v>29.715954592360273</v>
      </c>
      <c r="Q171" s="102">
        <v>27.983781429542475</v>
      </c>
      <c r="R171" s="102">
        <v>25.390195331487121</v>
      </c>
      <c r="S171" s="102">
        <v>23.968000659995742</v>
      </c>
      <c r="T171" s="102">
        <v>22.618092134190952</v>
      </c>
      <c r="U171" s="102">
        <v>21.562370813815299</v>
      </c>
      <c r="V171" s="102">
        <v>19.087408732304365</v>
      </c>
      <c r="W171" s="102">
        <v>18.675328856935295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18.575365835493351</v>
      </c>
      <c r="D172" s="105">
        <v>20.138739102012092</v>
      </c>
      <c r="E172" s="105">
        <v>22.967981138482035</v>
      </c>
      <c r="F172" s="105">
        <v>23.978041376154369</v>
      </c>
      <c r="G172" s="105">
        <v>21.592234441399818</v>
      </c>
      <c r="H172" s="105">
        <v>24.63515253513954</v>
      </c>
      <c r="I172" s="105">
        <v>21.591529933960555</v>
      </c>
      <c r="J172" s="105">
        <v>23.211409887011154</v>
      </c>
      <c r="K172" s="105">
        <v>23.972201897582071</v>
      </c>
      <c r="L172" s="105">
        <v>23.056514481234554</v>
      </c>
      <c r="M172" s="105">
        <v>22.39629840504708</v>
      </c>
      <c r="N172" s="105">
        <v>22.771720975094301</v>
      </c>
      <c r="O172" s="105">
        <v>23.316460584480634</v>
      </c>
      <c r="P172" s="105">
        <v>24.538332596748276</v>
      </c>
      <c r="Q172" s="105">
        <v>23.280938659982873</v>
      </c>
      <c r="R172" s="105">
        <v>21.226773769789304</v>
      </c>
      <c r="S172" s="105">
        <v>20.197569178609811</v>
      </c>
      <c r="T172" s="105">
        <v>19.213205517936647</v>
      </c>
      <c r="U172" s="105">
        <v>18.327537271929238</v>
      </c>
      <c r="V172" s="105">
        <v>16.324783256732417</v>
      </c>
      <c r="W172" s="105">
        <v>16.109616033820622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7.8634984530392664</v>
      </c>
      <c r="D173" s="99">
        <v>9.4083484823922046</v>
      </c>
      <c r="E173" s="99">
        <v>12.833599665608309</v>
      </c>
      <c r="F173" s="99">
        <v>13.95946790167411</v>
      </c>
      <c r="G173" s="99">
        <v>11.266256539742573</v>
      </c>
      <c r="H173" s="99">
        <v>13.129669907562326</v>
      </c>
      <c r="I173" s="99">
        <v>9.7979470798358754</v>
      </c>
      <c r="J173" s="99">
        <v>10.678697969454708</v>
      </c>
      <c r="K173" s="99">
        <v>10.737461440398265</v>
      </c>
      <c r="L173" s="99">
        <v>10.0152955581689</v>
      </c>
      <c r="M173" s="99">
        <v>9.9173987627352638</v>
      </c>
      <c r="N173" s="99">
        <v>9.8948045801977553</v>
      </c>
      <c r="O173" s="99">
        <v>10.027517830380777</v>
      </c>
      <c r="P173" s="99">
        <v>10.882094306652561</v>
      </c>
      <c r="Q173" s="99">
        <v>10.09918609160594</v>
      </c>
      <c r="R173" s="99">
        <v>8.9933730776190153</v>
      </c>
      <c r="S173" s="99">
        <v>8.5356494659319289</v>
      </c>
      <c r="T173" s="99">
        <v>8.1537311271514898</v>
      </c>
      <c r="U173" s="99">
        <v>7.3314805842440443</v>
      </c>
      <c r="V173" s="99">
        <v>6.5168007237740087</v>
      </c>
      <c r="W173" s="99">
        <v>6.6854834154182869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10.711867382454088</v>
      </c>
      <c r="D174" s="110">
        <v>10.730390619619886</v>
      </c>
      <c r="E174" s="110">
        <v>10.134381472873722</v>
      </c>
      <c r="F174" s="110">
        <v>10.018573474480258</v>
      </c>
      <c r="G174" s="110">
        <v>10.325977901657243</v>
      </c>
      <c r="H174" s="110">
        <v>11.505482627577212</v>
      </c>
      <c r="I174" s="110">
        <v>11.793582854124677</v>
      </c>
      <c r="J174" s="110">
        <v>12.532711917556444</v>
      </c>
      <c r="K174" s="110">
        <v>13.234740457183809</v>
      </c>
      <c r="L174" s="110">
        <v>13.041218923065651</v>
      </c>
      <c r="M174" s="110">
        <v>12.47889964231182</v>
      </c>
      <c r="N174" s="110">
        <v>12.87691639489654</v>
      </c>
      <c r="O174" s="110">
        <v>13.288942754099855</v>
      </c>
      <c r="P174" s="110">
        <v>13.656238290095715</v>
      </c>
      <c r="Q174" s="110">
        <v>13.181752568376929</v>
      </c>
      <c r="R174" s="110">
        <v>12.233400692170287</v>
      </c>
      <c r="S174" s="110">
        <v>11.661919712677882</v>
      </c>
      <c r="T174" s="110">
        <v>11.059474390785157</v>
      </c>
      <c r="U174" s="110">
        <v>10.996056687685192</v>
      </c>
      <c r="V174" s="110">
        <v>9.8079825329584054</v>
      </c>
      <c r="W174" s="110">
        <v>9.424132618402334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9.2243300447734384</v>
      </c>
      <c r="D175" s="123">
        <v>9.154563910253108</v>
      </c>
      <c r="E175" s="123">
        <v>10.627088688147897</v>
      </c>
      <c r="F175" s="123">
        <v>9.6830046071085718</v>
      </c>
      <c r="G175" s="123">
        <v>9.9886052321454724</v>
      </c>
      <c r="H175" s="123">
        <v>9.6521950009115471</v>
      </c>
      <c r="I175" s="123">
        <v>9.1388469478264067</v>
      </c>
      <c r="J175" s="123">
        <v>9.274721962105259</v>
      </c>
      <c r="K175" s="123">
        <v>8.235817454248247</v>
      </c>
      <c r="L175" s="123">
        <v>7.181306282681347</v>
      </c>
      <c r="M175" s="123">
        <v>6.8700237498760819</v>
      </c>
      <c r="N175" s="123">
        <v>6.9566077219794327</v>
      </c>
      <c r="O175" s="123">
        <v>7.2653654854359697</v>
      </c>
      <c r="P175" s="123">
        <v>7.760056906006465</v>
      </c>
      <c r="Q175" s="123">
        <v>7.5389831120517279</v>
      </c>
      <c r="R175" s="123">
        <v>7.0658934877259902</v>
      </c>
      <c r="S175" s="123">
        <v>6.7952931963379006</v>
      </c>
      <c r="T175" s="123">
        <v>6.3417110559478544</v>
      </c>
      <c r="U175" s="123">
        <v>6.1616252400082532</v>
      </c>
      <c r="V175" s="123">
        <v>7.3862755554488961</v>
      </c>
      <c r="W175" s="123">
        <v>6.8303645306939762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10.672470493315412</v>
      </c>
      <c r="D176" s="99">
        <v>13.659126376690345</v>
      </c>
      <c r="E176" s="99">
        <v>10.534539055544698</v>
      </c>
      <c r="F176" s="99">
        <v>10.248500401551585</v>
      </c>
      <c r="G176" s="99">
        <v>12.029975427100755</v>
      </c>
      <c r="H176" s="99">
        <v>11.10734326769143</v>
      </c>
      <c r="I176" s="99">
        <v>10.234700013534207</v>
      </c>
      <c r="J176" s="99">
        <v>9.3077313904837737</v>
      </c>
      <c r="K176" s="99">
        <v>9.5230170455588734</v>
      </c>
      <c r="L176" s="99">
        <v>8.5924885954007095</v>
      </c>
      <c r="M176" s="99">
        <v>7.8777706803686094</v>
      </c>
      <c r="N176" s="99">
        <v>8.2796384260635829</v>
      </c>
      <c r="O176" s="99">
        <v>8.6359106792977087</v>
      </c>
      <c r="P176" s="99">
        <v>9.226504968657018</v>
      </c>
      <c r="Q176" s="99">
        <v>8.9539937106786951</v>
      </c>
      <c r="R176" s="99">
        <v>8.4222743831349494</v>
      </c>
      <c r="S176" s="99">
        <v>8.0662407786888295</v>
      </c>
      <c r="T176" s="99">
        <v>7.7155643017502902</v>
      </c>
      <c r="U176" s="99">
        <v>7.5898288250978077</v>
      </c>
      <c r="V176" s="99">
        <v>9.4615653402855742</v>
      </c>
      <c r="W176" s="99">
        <v>8.4846669250211235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8.3249586083105296</v>
      </c>
      <c r="D177" s="110">
        <v>6.7780759913790467</v>
      </c>
      <c r="E177" s="110">
        <v>10.669427485591658</v>
      </c>
      <c r="F177" s="110">
        <v>9.4316731429116771</v>
      </c>
      <c r="G177" s="110">
        <v>8.5807637183832099</v>
      </c>
      <c r="H177" s="110">
        <v>8.8602126655493816</v>
      </c>
      <c r="I177" s="110">
        <v>8.3832587609685181</v>
      </c>
      <c r="J177" s="110">
        <v>9.2512454289912309</v>
      </c>
      <c r="K177" s="110">
        <v>6.6650608515184695</v>
      </c>
      <c r="L177" s="110">
        <v>6.1987766178528485</v>
      </c>
      <c r="M177" s="110">
        <v>6.240181918318255</v>
      </c>
      <c r="N177" s="110">
        <v>6.397918590462031</v>
      </c>
      <c r="O177" s="110">
        <v>6.6513612385859107</v>
      </c>
      <c r="P177" s="110">
        <v>7.1169218341614293</v>
      </c>
      <c r="Q177" s="110">
        <v>6.9325499983544558</v>
      </c>
      <c r="R177" s="110">
        <v>6.3792256594252059</v>
      </c>
      <c r="S177" s="110">
        <v>6.0487965298322806</v>
      </c>
      <c r="T177" s="110">
        <v>5.7323870222446818</v>
      </c>
      <c r="U177" s="110">
        <v>5.6546929040692824</v>
      </c>
      <c r="V177" s="110">
        <v>6.544941858893484</v>
      </c>
      <c r="W177" s="110">
        <v>6.1899894103092734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107.7113693833885</v>
      </c>
      <c r="D24" s="118">
        <f t="shared" si="7"/>
        <v>123.9761506032948</v>
      </c>
      <c r="E24" s="118">
        <f t="shared" si="7"/>
        <v>155.0965348453102</v>
      </c>
      <c r="F24" s="118">
        <f t="shared" si="7"/>
        <v>130.98934782790641</v>
      </c>
      <c r="G24" s="118">
        <f t="shared" si="7"/>
        <v>0</v>
      </c>
      <c r="H24" s="118">
        <f t="shared" si="7"/>
        <v>0</v>
      </c>
      <c r="I24" s="118">
        <f t="shared" si="7"/>
        <v>114.76608853927011</v>
      </c>
      <c r="J24" s="118">
        <f t="shared" si="7"/>
        <v>147.39974853143039</v>
      </c>
      <c r="K24" s="118">
        <f t="shared" si="7"/>
        <v>110.28507553816456</v>
      </c>
      <c r="L24" s="118">
        <f t="shared" si="7"/>
        <v>111.0476931592636</v>
      </c>
      <c r="M24" s="118">
        <f t="shared" si="7"/>
        <v>121.22400087002586</v>
      </c>
      <c r="N24" s="118">
        <f t="shared" si="7"/>
        <v>117.24833245580301</v>
      </c>
      <c r="O24" s="118">
        <f t="shared" si="7"/>
        <v>95.218343491798493</v>
      </c>
      <c r="P24" s="118">
        <f t="shared" si="7"/>
        <v>67.152498550594572</v>
      </c>
      <c r="Q24" s="118">
        <f t="shared" si="7"/>
        <v>109.49918694065705</v>
      </c>
      <c r="R24" s="118">
        <f t="shared" ref="R24:V24" si="8">R25+R28+R30+R39</f>
        <v>100.51202971588367</v>
      </c>
      <c r="S24" s="118">
        <f t="shared" si="8"/>
        <v>98.80594462543597</v>
      </c>
      <c r="T24" s="118">
        <f t="shared" si="8"/>
        <v>81.386571536423588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75.587417571582904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84.379727601939919</v>
      </c>
      <c r="D25" s="123">
        <f t="shared" si="10"/>
        <v>99.112643618685269</v>
      </c>
      <c r="E25" s="123">
        <f t="shared" si="10"/>
        <v>126.60183930333656</v>
      </c>
      <c r="F25" s="123">
        <f t="shared" si="10"/>
        <v>103.43434581228261</v>
      </c>
      <c r="G25" s="123">
        <f t="shared" si="10"/>
        <v>0</v>
      </c>
      <c r="H25" s="123">
        <f t="shared" si="10"/>
        <v>0</v>
      </c>
      <c r="I25" s="123">
        <f t="shared" si="10"/>
        <v>86.85495376066504</v>
      </c>
      <c r="J25" s="123">
        <f t="shared" si="10"/>
        <v>117.98738050696386</v>
      </c>
      <c r="K25" s="123">
        <f t="shared" si="10"/>
        <v>82.443331276163093</v>
      </c>
      <c r="L25" s="123">
        <f t="shared" si="10"/>
        <v>83.649035667198333</v>
      </c>
      <c r="M25" s="123">
        <f t="shared" si="10"/>
        <v>93.497155607684434</v>
      </c>
      <c r="N25" s="123">
        <f t="shared" si="10"/>
        <v>88.466631491931878</v>
      </c>
      <c r="O25" s="123">
        <f t="shared" si="10"/>
        <v>66.348021803563114</v>
      </c>
      <c r="P25" s="123">
        <f t="shared" si="10"/>
        <v>39.639270275100877</v>
      </c>
      <c r="Q25" s="123">
        <f t="shared" si="10"/>
        <v>81.090414985893517</v>
      </c>
      <c r="R25" s="123">
        <f t="shared" ref="R25:V25" si="11">SUM(R26:R27)</f>
        <v>74.747738243853235</v>
      </c>
      <c r="S25" s="123">
        <f t="shared" si="11"/>
        <v>72.331866790142499</v>
      </c>
      <c r="T25" s="123">
        <f t="shared" si="11"/>
        <v>57.155587700301872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52.838983579627673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82.388962865407535</v>
      </c>
      <c r="D26" s="99">
        <v>96.803084972406964</v>
      </c>
      <c r="E26" s="99">
        <v>123.66970750510288</v>
      </c>
      <c r="F26" s="99">
        <v>101.06252052954592</v>
      </c>
      <c r="G26" s="99">
        <v>0</v>
      </c>
      <c r="H26" s="99">
        <v>0</v>
      </c>
      <c r="I26" s="99">
        <v>85.012629019754101</v>
      </c>
      <c r="J26" s="99">
        <v>115.48132751291642</v>
      </c>
      <c r="K26" s="99">
        <v>80.707655541016706</v>
      </c>
      <c r="L26" s="99">
        <v>81.909176030684918</v>
      </c>
      <c r="M26" s="99">
        <v>91.575715209391333</v>
      </c>
      <c r="N26" s="99">
        <v>86.673179412392187</v>
      </c>
      <c r="O26" s="99">
        <v>65.016444316104568</v>
      </c>
      <c r="P26" s="99">
        <v>38.854745929899863</v>
      </c>
      <c r="Q26" s="99">
        <v>79.49025874550226</v>
      </c>
      <c r="R26" s="99">
        <v>73.281608986957394</v>
      </c>
      <c r="S26" s="99">
        <v>70.923376656329197</v>
      </c>
      <c r="T26" s="99">
        <v>56.053383333696779</v>
      </c>
      <c r="U26" s="99">
        <v>0</v>
      </c>
      <c r="V26" s="99">
        <v>0</v>
      </c>
      <c r="W26" s="99">
        <v>51.83051061083389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1.9907647365323806</v>
      </c>
      <c r="D27" s="99">
        <v>2.3095586462783069</v>
      </c>
      <c r="E27" s="99">
        <v>2.9321317982336863</v>
      </c>
      <c r="F27" s="99">
        <v>2.3718252827366877</v>
      </c>
      <c r="G27" s="99">
        <v>0</v>
      </c>
      <c r="H27" s="99">
        <v>0</v>
      </c>
      <c r="I27" s="99">
        <v>1.8423247409109464</v>
      </c>
      <c r="J27" s="99">
        <v>2.5060529940474305</v>
      </c>
      <c r="K27" s="99">
        <v>1.7356757351463863</v>
      </c>
      <c r="L27" s="99">
        <v>1.7398596365134149</v>
      </c>
      <c r="M27" s="99">
        <v>1.9214403982930983</v>
      </c>
      <c r="N27" s="99">
        <v>1.7934520795396973</v>
      </c>
      <c r="O27" s="99">
        <v>1.3315774874585524</v>
      </c>
      <c r="P27" s="99">
        <v>0.78452434520101055</v>
      </c>
      <c r="Q27" s="99">
        <v>1.6001562403912526</v>
      </c>
      <c r="R27" s="99">
        <v>1.4661292568958468</v>
      </c>
      <c r="S27" s="99">
        <v>1.4084901338133025</v>
      </c>
      <c r="T27" s="99">
        <v>1.1022043666050951</v>
      </c>
      <c r="U27" s="99">
        <v>0</v>
      </c>
      <c r="V27" s="99">
        <v>0</v>
      </c>
      <c r="W27" s="99">
        <v>1.0084729687937815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0.90081789761047493</v>
      </c>
      <c r="D28" s="123">
        <f t="shared" si="13"/>
        <v>1.0720915329165375</v>
      </c>
      <c r="E28" s="123">
        <f t="shared" si="13"/>
        <v>1.9739863278967802</v>
      </c>
      <c r="F28" s="123">
        <f t="shared" si="13"/>
        <v>1.1156354342254418</v>
      </c>
      <c r="G28" s="123">
        <f t="shared" si="13"/>
        <v>0</v>
      </c>
      <c r="H28" s="123">
        <f t="shared" si="13"/>
        <v>0</v>
      </c>
      <c r="I28" s="123">
        <f t="shared" si="13"/>
        <v>2.9421527192538481</v>
      </c>
      <c r="J28" s="123">
        <f t="shared" si="13"/>
        <v>2.8593887059859928</v>
      </c>
      <c r="K28" s="123">
        <f t="shared" si="13"/>
        <v>1.6739048242639429</v>
      </c>
      <c r="L28" s="123">
        <f t="shared" si="13"/>
        <v>2.4196113469621952</v>
      </c>
      <c r="M28" s="123">
        <f t="shared" si="13"/>
        <v>3.2807950938636461</v>
      </c>
      <c r="N28" s="123">
        <f t="shared" si="13"/>
        <v>3.8221290170271667</v>
      </c>
      <c r="O28" s="123">
        <f t="shared" si="13"/>
        <v>3.2038069193281764</v>
      </c>
      <c r="P28" s="123">
        <f t="shared" si="13"/>
        <v>0.55837004664827417</v>
      </c>
      <c r="Q28" s="123">
        <f t="shared" si="13"/>
        <v>1.9791190078339347</v>
      </c>
      <c r="R28" s="123">
        <f t="shared" si="13"/>
        <v>1.5383376220242055</v>
      </c>
      <c r="S28" s="123">
        <f t="shared" si="13"/>
        <v>3.1975260759495958</v>
      </c>
      <c r="T28" s="123">
        <f t="shared" si="13"/>
        <v>2.0194047860358282</v>
      </c>
      <c r="U28" s="123">
        <f t="shared" si="13"/>
        <v>0</v>
      </c>
      <c r="V28" s="123">
        <f t="shared" si="13"/>
        <v>0</v>
      </c>
      <c r="W28" s="123">
        <f t="shared" si="13"/>
        <v>2.5319816310421404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0.90081789761047493</v>
      </c>
      <c r="D29" s="99">
        <f>RES_hhdet_in_tesh!D29/RES_summary!D$21</f>
        <v>1.0720915329165375</v>
      </c>
      <c r="E29" s="99">
        <f>RES_hhdet_in_tesh!E29/RES_summary!E$21</f>
        <v>1.9739863278967802</v>
      </c>
      <c r="F29" s="99">
        <f>RES_hhdet_in_tesh!F29/RES_summary!F$21</f>
        <v>1.1156354342254418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2.9421527192538481</v>
      </c>
      <c r="J29" s="99">
        <f>RES_hhdet_in_tesh!J29/RES_summary!J$21</f>
        <v>2.8593887059859928</v>
      </c>
      <c r="K29" s="99">
        <f>RES_hhdet_in_tesh!K29/RES_summary!K$21</f>
        <v>1.6739048242639429</v>
      </c>
      <c r="L29" s="99">
        <f>RES_hhdet_in_tesh!L29/RES_summary!L$21</f>
        <v>2.4196113469621952</v>
      </c>
      <c r="M29" s="99">
        <f>RES_hhdet_in_tesh!M29/RES_summary!M$21</f>
        <v>3.2807950938636461</v>
      </c>
      <c r="N29" s="99">
        <f>RES_hhdet_in_tesh!N29/RES_summary!N$21</f>
        <v>3.8221290170271667</v>
      </c>
      <c r="O29" s="99">
        <f>RES_hhdet_in_tesh!O29/RES_summary!O$21</f>
        <v>3.2038069193281764</v>
      </c>
      <c r="P29" s="99">
        <f>RES_hhdet_in_tesh!P29/RES_summary!P$21</f>
        <v>0.55837004664827417</v>
      </c>
      <c r="Q29" s="99">
        <f>RES_hhdet_in_tesh!Q29/RES_summary!Q$21</f>
        <v>1.9791190078339347</v>
      </c>
      <c r="R29" s="99">
        <f>RES_hhdet_in_tesh!R29/RES_summary!R$21</f>
        <v>1.5383376220242055</v>
      </c>
      <c r="S29" s="99">
        <f>RES_hhdet_in_tesh!S29/RES_summary!S$21</f>
        <v>3.1975260759495958</v>
      </c>
      <c r="T29" s="99">
        <f>RES_hhdet_in_tesh!T29/RES_summary!T$21</f>
        <v>2.0194047860358282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2.5319816310421404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15.940795602016506</v>
      </c>
      <c r="D30" s="123">
        <v>17.443498405176626</v>
      </c>
      <c r="E30" s="123">
        <v>18.806103115074492</v>
      </c>
      <c r="F30" s="123">
        <v>19.423006441304022</v>
      </c>
      <c r="G30" s="123">
        <v>0</v>
      </c>
      <c r="H30" s="123">
        <v>0</v>
      </c>
      <c r="I30" s="123">
        <v>18.504464316716991</v>
      </c>
      <c r="J30" s="123">
        <v>19.922173997925782</v>
      </c>
      <c r="K30" s="123">
        <v>20.560731679099998</v>
      </c>
      <c r="L30" s="123">
        <v>19.91483842210976</v>
      </c>
      <c r="M30" s="123">
        <v>19.53400272474099</v>
      </c>
      <c r="N30" s="123">
        <v>19.867932288156226</v>
      </c>
      <c r="O30" s="123">
        <v>20.343755152430528</v>
      </c>
      <c r="P30" s="123">
        <v>21.230436978742098</v>
      </c>
      <c r="Q30" s="123">
        <v>20.819222279873586</v>
      </c>
      <c r="R30" s="123">
        <v>18.976308918033492</v>
      </c>
      <c r="S30" s="123">
        <v>18.222119150072849</v>
      </c>
      <c r="T30" s="123">
        <v>17.341781479431301</v>
      </c>
      <c r="U30" s="123">
        <v>0</v>
      </c>
      <c r="V30" s="123">
        <v>0</v>
      </c>
      <c r="W30" s="123">
        <v>14.75909715531539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15.350052918862939</v>
      </c>
      <c r="D31" s="99">
        <v>19.807010648276044</v>
      </c>
      <c r="E31" s="99">
        <v>18.264775845128373</v>
      </c>
      <c r="F31" s="99">
        <v>17.951479708260837</v>
      </c>
      <c r="G31" s="99">
        <v>0</v>
      </c>
      <c r="H31" s="99">
        <v>0</v>
      </c>
      <c r="I31" s="99">
        <v>18.401161738412764</v>
      </c>
      <c r="J31" s="99">
        <v>20.453124579263235</v>
      </c>
      <c r="K31" s="99">
        <v>19.679445406232723</v>
      </c>
      <c r="L31" s="99">
        <v>19.195161887613459</v>
      </c>
      <c r="M31" s="99">
        <v>22.465570342716273</v>
      </c>
      <c r="N31" s="99">
        <v>21.246171728393488</v>
      </c>
      <c r="O31" s="99">
        <v>18.126476685560888</v>
      </c>
      <c r="P31" s="99">
        <v>15.306820626133145</v>
      </c>
      <c r="Q31" s="99">
        <v>23.191269732034776</v>
      </c>
      <c r="R31" s="99">
        <v>19.108852669194956</v>
      </c>
      <c r="S31" s="99">
        <v>19.84376961162479</v>
      </c>
      <c r="T31" s="99">
        <v>18.196204465238221</v>
      </c>
      <c r="U31" s="99">
        <v>0</v>
      </c>
      <c r="V31" s="99">
        <v>0</v>
      </c>
      <c r="W31" s="99">
        <v>16.330472819203628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19.809949060098699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7.4173205355464997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12.392628524552197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16.036582018033169</v>
      </c>
      <c r="D35" s="102">
        <v>17.11227922128521</v>
      </c>
      <c r="E35" s="102">
        <v>18.857137673142869</v>
      </c>
      <c r="F35" s="102">
        <v>19.52597041069988</v>
      </c>
      <c r="G35" s="102">
        <v>0</v>
      </c>
      <c r="H35" s="102">
        <v>0</v>
      </c>
      <c r="I35" s="102">
        <v>18.512773532288183</v>
      </c>
      <c r="J35" s="102">
        <v>19.874173772412178</v>
      </c>
      <c r="K35" s="102">
        <v>20.622757110537446</v>
      </c>
      <c r="L35" s="102">
        <v>19.955000915282813</v>
      </c>
      <c r="M35" s="102">
        <v>19.365968636088649</v>
      </c>
      <c r="N35" s="102">
        <v>19.813261172469474</v>
      </c>
      <c r="O35" s="102">
        <v>20.427403610918546</v>
      </c>
      <c r="P35" s="102">
        <v>21.552979376747388</v>
      </c>
      <c r="Q35" s="102">
        <v>20.653616182703963</v>
      </c>
      <c r="R35" s="102">
        <v>18.971589489796941</v>
      </c>
      <c r="S35" s="102">
        <v>18.125944036446811</v>
      </c>
      <c r="T35" s="102">
        <v>17.303531839719756</v>
      </c>
      <c r="U35" s="102">
        <v>0</v>
      </c>
      <c r="V35" s="102">
        <v>0</v>
      </c>
      <c r="W35" s="102">
        <v>14.685580068664143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16.038354969348113</v>
      </c>
      <c r="D36" s="105">
        <v>17.114661693631632</v>
      </c>
      <c r="E36" s="105">
        <v>18.859616340590108</v>
      </c>
      <c r="F36" s="105">
        <v>19.527567813867581</v>
      </c>
      <c r="G36" s="105">
        <v>0</v>
      </c>
      <c r="H36" s="105">
        <v>0</v>
      </c>
      <c r="I36" s="105">
        <v>18.511375836252267</v>
      </c>
      <c r="J36" s="105">
        <v>19.873031715388976</v>
      </c>
      <c r="K36" s="105">
        <v>20.636810418911523</v>
      </c>
      <c r="L36" s="105">
        <v>19.968034636532135</v>
      </c>
      <c r="M36" s="105">
        <v>19.378504504062207</v>
      </c>
      <c r="N36" s="105">
        <v>19.826092159264803</v>
      </c>
      <c r="O36" s="105">
        <v>20.431536583814861</v>
      </c>
      <c r="P36" s="105">
        <v>21.549020379196147</v>
      </c>
      <c r="Q36" s="105">
        <v>20.635524097392956</v>
      </c>
      <c r="R36" s="105">
        <v>18.953261643597891</v>
      </c>
      <c r="S36" s="105">
        <v>18.117055738789652</v>
      </c>
      <c r="T36" s="105">
        <v>17.297327934493282</v>
      </c>
      <c r="U36" s="105">
        <v>0</v>
      </c>
      <c r="V36" s="105">
        <v>0</v>
      </c>
      <c r="W36" s="105">
        <v>14.681346708016141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5.3264875868940269</v>
      </c>
      <c r="D37" s="99">
        <v>6.3842710740117505</v>
      </c>
      <c r="E37" s="99">
        <v>8.7252348677163845</v>
      </c>
      <c r="F37" s="99">
        <v>9.5089943393873195</v>
      </c>
      <c r="G37" s="99">
        <v>0</v>
      </c>
      <c r="H37" s="99">
        <v>0</v>
      </c>
      <c r="I37" s="99">
        <v>6.717792982127591</v>
      </c>
      <c r="J37" s="99">
        <v>7.3403197978325343</v>
      </c>
      <c r="K37" s="99">
        <v>7.4020699617277144</v>
      </c>
      <c r="L37" s="99">
        <v>6.9268157134664756</v>
      </c>
      <c r="M37" s="99">
        <v>6.8996048617503893</v>
      </c>
      <c r="N37" s="99">
        <v>6.9491757643682606</v>
      </c>
      <c r="O37" s="99">
        <v>7.1425938297150058</v>
      </c>
      <c r="P37" s="99">
        <v>7.8927820891004314</v>
      </c>
      <c r="Q37" s="99">
        <v>7.4537715290160342</v>
      </c>
      <c r="R37" s="99">
        <v>6.7198609514276022</v>
      </c>
      <c r="S37" s="99">
        <v>6.455136026111771</v>
      </c>
      <c r="T37" s="99">
        <v>6.2378535437081242</v>
      </c>
      <c r="U37" s="99">
        <v>0</v>
      </c>
      <c r="V37" s="99">
        <v>0</v>
      </c>
      <c r="W37" s="99">
        <v>5.2572140896138029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10.711867382454088</v>
      </c>
      <c r="D38" s="99">
        <v>10.730390619619882</v>
      </c>
      <c r="E38" s="99">
        <v>10.134381472873725</v>
      </c>
      <c r="F38" s="99">
        <v>10.018573474480259</v>
      </c>
      <c r="G38" s="99">
        <v>0</v>
      </c>
      <c r="H38" s="99">
        <v>0</v>
      </c>
      <c r="I38" s="99">
        <v>11.793582854124677</v>
      </c>
      <c r="J38" s="99">
        <v>12.532711917556446</v>
      </c>
      <c r="K38" s="99">
        <v>13.234740457183806</v>
      </c>
      <c r="L38" s="99">
        <v>13.041218923065657</v>
      </c>
      <c r="M38" s="99">
        <v>12.478899642311815</v>
      </c>
      <c r="N38" s="99">
        <v>12.87691639489654</v>
      </c>
      <c r="O38" s="99">
        <v>13.288942754099855</v>
      </c>
      <c r="P38" s="99">
        <v>13.656238290095718</v>
      </c>
      <c r="Q38" s="99">
        <v>13.181752568376922</v>
      </c>
      <c r="R38" s="99">
        <v>12.233400692170287</v>
      </c>
      <c r="S38" s="99">
        <v>11.66191971267788</v>
      </c>
      <c r="T38" s="99">
        <v>11.059474390785157</v>
      </c>
      <c r="U38" s="99">
        <v>0</v>
      </c>
      <c r="V38" s="99">
        <v>0</v>
      </c>
      <c r="W38" s="99">
        <v>9.4241326184023357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6.4900282818215995</v>
      </c>
      <c r="D39" s="123">
        <v>6.3479170465163692</v>
      </c>
      <c r="E39" s="123">
        <v>7.7146060990023733</v>
      </c>
      <c r="F39" s="123">
        <v>7.0163601400943376</v>
      </c>
      <c r="G39" s="123">
        <v>0</v>
      </c>
      <c r="H39" s="123">
        <v>0</v>
      </c>
      <c r="I39" s="123">
        <v>6.4645177426342268</v>
      </c>
      <c r="J39" s="123">
        <v>6.6308053205547415</v>
      </c>
      <c r="K39" s="123">
        <v>5.60710775863752</v>
      </c>
      <c r="L39" s="123">
        <v>5.0642077229933102</v>
      </c>
      <c r="M39" s="123">
        <v>4.912047443736796</v>
      </c>
      <c r="N39" s="123">
        <v>5.091639658687737</v>
      </c>
      <c r="O39" s="123">
        <v>5.3227596164766675</v>
      </c>
      <c r="P39" s="123">
        <v>5.7244212501033296</v>
      </c>
      <c r="Q39" s="123">
        <v>5.6104306670560185</v>
      </c>
      <c r="R39" s="123">
        <v>5.2496449319727416</v>
      </c>
      <c r="S39" s="123">
        <v>5.0544326092710161</v>
      </c>
      <c r="T39" s="123">
        <v>4.8697975706545886</v>
      </c>
      <c r="U39" s="123">
        <v>0</v>
      </c>
      <c r="V39" s="123">
        <v>0</v>
      </c>
      <c r="W39" s="123">
        <v>5.4573552055976968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6.6128981368482203</v>
      </c>
      <c r="D40" s="99">
        <v>8.4675266012809534</v>
      </c>
      <c r="E40" s="99">
        <v>6.5336060954116899</v>
      </c>
      <c r="F40" s="99">
        <v>6.3591783235895152</v>
      </c>
      <c r="G40" s="99">
        <v>0</v>
      </c>
      <c r="H40" s="99">
        <v>0</v>
      </c>
      <c r="I40" s="99">
        <v>6.3592989929845585</v>
      </c>
      <c r="J40" s="99">
        <v>5.7858552903596934</v>
      </c>
      <c r="K40" s="99">
        <v>5.9221661233429002</v>
      </c>
      <c r="L40" s="99">
        <v>5.3456370914945888</v>
      </c>
      <c r="M40" s="99">
        <v>4.9020496759829362</v>
      </c>
      <c r="N40" s="99">
        <v>5.1521173324940879</v>
      </c>
      <c r="O40" s="99">
        <v>5.3738125752713666</v>
      </c>
      <c r="P40" s="99">
        <v>5.7413178838488061</v>
      </c>
      <c r="Q40" s="99">
        <v>5.5717440566741594</v>
      </c>
      <c r="R40" s="99">
        <v>5.2480299985391206</v>
      </c>
      <c r="S40" s="99">
        <v>5.0373870198730701</v>
      </c>
      <c r="T40" s="99">
        <v>4.8308942738503937</v>
      </c>
      <c r="U40" s="99">
        <v>0</v>
      </c>
      <c r="V40" s="99">
        <v>0</v>
      </c>
      <c r="W40" s="99">
        <v>5.3522303149231094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6.4136757348337783</v>
      </c>
      <c r="D41" s="110">
        <v>5.2317682176783098</v>
      </c>
      <c r="E41" s="110">
        <v>8.2514242824526836</v>
      </c>
      <c r="F41" s="110">
        <v>7.3084409474298138</v>
      </c>
      <c r="G41" s="110">
        <v>0</v>
      </c>
      <c r="H41" s="110">
        <v>0</v>
      </c>
      <c r="I41" s="110">
        <v>6.5365095187103153</v>
      </c>
      <c r="J41" s="110">
        <v>7.2295447459247413</v>
      </c>
      <c r="K41" s="110">
        <v>5.2211271646478119</v>
      </c>
      <c r="L41" s="110">
        <v>4.86846494992957</v>
      </c>
      <c r="M41" s="110">
        <v>4.9182485908246321</v>
      </c>
      <c r="N41" s="110">
        <v>5.0660319950039661</v>
      </c>
      <c r="O41" s="110">
        <v>5.2998018394086115</v>
      </c>
      <c r="P41" s="110">
        <v>5.7169898602615685</v>
      </c>
      <c r="Q41" s="110">
        <v>5.6269249583040981</v>
      </c>
      <c r="R41" s="110">
        <v>5.2504624668531035</v>
      </c>
      <c r="S41" s="110">
        <v>5.0644813191781024</v>
      </c>
      <c r="T41" s="110">
        <v>4.8871683450415766</v>
      </c>
      <c r="U41" s="110">
        <v>0</v>
      </c>
      <c r="V41" s="110">
        <v>0</v>
      </c>
      <c r="W41" s="110">
        <v>5.4990714320558673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109.04512203320402</v>
      </c>
      <c r="D43" s="118">
        <f t="shared" si="14"/>
        <v>126.58208132437572</v>
      </c>
      <c r="E43" s="118">
        <f t="shared" si="14"/>
        <v>139.97248981577872</v>
      </c>
      <c r="F43" s="118">
        <f t="shared" si="14"/>
        <v>134.97341283904726</v>
      </c>
      <c r="G43" s="118">
        <f t="shared" si="14"/>
        <v>0</v>
      </c>
      <c r="H43" s="118">
        <f t="shared" si="14"/>
        <v>132.34451427494241</v>
      </c>
      <c r="I43" s="118">
        <f t="shared" si="14"/>
        <v>0</v>
      </c>
      <c r="J43" s="118">
        <f t="shared" si="14"/>
        <v>122.67322433612286</v>
      </c>
      <c r="K43" s="118">
        <f t="shared" si="14"/>
        <v>119.49087590803848</v>
      </c>
      <c r="L43" s="118">
        <f t="shared" si="14"/>
        <v>127.07307319364716</v>
      </c>
      <c r="M43" s="118">
        <f t="shared" si="14"/>
        <v>110.92737429256347</v>
      </c>
      <c r="N43" s="118">
        <f t="shared" si="14"/>
        <v>109.61265813336172</v>
      </c>
      <c r="O43" s="118">
        <f t="shared" si="14"/>
        <v>104.29177844632326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90.715825976900902</v>
      </c>
      <c r="S43" s="118">
        <f t="shared" si="15"/>
        <v>86.352828622307513</v>
      </c>
      <c r="T43" s="118">
        <f t="shared" si="15"/>
        <v>77.960845526818673</v>
      </c>
      <c r="U43" s="118">
        <f t="shared" si="15"/>
        <v>76.505379577364039</v>
      </c>
      <c r="V43" s="118">
        <f t="shared" si="15"/>
        <v>79.65693220044956</v>
      </c>
      <c r="W43" s="118">
        <f t="shared" ref="W43" si="16">W44+W47+W49+W58</f>
        <v>64.92781741328271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86.539694433293207</v>
      </c>
      <c r="D44" s="123">
        <f t="shared" si="17"/>
        <v>101.69216107317375</v>
      </c>
      <c r="E44" s="123">
        <f t="shared" si="17"/>
        <v>111.23076633034326</v>
      </c>
      <c r="F44" s="123">
        <f t="shared" si="17"/>
        <v>107.17420381400478</v>
      </c>
      <c r="G44" s="123">
        <f t="shared" si="17"/>
        <v>0</v>
      </c>
      <c r="H44" s="123">
        <f t="shared" si="17"/>
        <v>103.49570228804552</v>
      </c>
      <c r="I44" s="123">
        <f t="shared" si="17"/>
        <v>0</v>
      </c>
      <c r="J44" s="123">
        <f t="shared" si="17"/>
        <v>93.725497074021206</v>
      </c>
      <c r="K44" s="123">
        <f t="shared" si="17"/>
        <v>91.503700518921846</v>
      </c>
      <c r="L44" s="123">
        <f t="shared" si="17"/>
        <v>98.684503732365044</v>
      </c>
      <c r="M44" s="123">
        <f t="shared" si="17"/>
        <v>83.570963946700786</v>
      </c>
      <c r="N44" s="123">
        <f t="shared" si="17"/>
        <v>80.866022290288853</v>
      </c>
      <c r="O44" s="123">
        <f t="shared" si="17"/>
        <v>75.880956875196446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65.148243195000205</v>
      </c>
      <c r="S44" s="123">
        <f t="shared" si="18"/>
        <v>60.248071533339797</v>
      </c>
      <c r="T44" s="123">
        <f t="shared" si="18"/>
        <v>54.017449552061578</v>
      </c>
      <c r="U44" s="123">
        <f t="shared" si="18"/>
        <v>52.67590790639143</v>
      </c>
      <c r="V44" s="123">
        <f t="shared" si="18"/>
        <v>56.162568508420428</v>
      </c>
      <c r="W44" s="123">
        <f t="shared" ref="W44" si="19">SUM(W45:W46)</f>
        <v>42.785663352665914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84.497969757422993</v>
      </c>
      <c r="D45" s="99">
        <v>99.322493578793683</v>
      </c>
      <c r="E45" s="99">
        <v>108.65463261306239</v>
      </c>
      <c r="F45" s="99">
        <v>104.71662084901401</v>
      </c>
      <c r="G45" s="99">
        <v>0</v>
      </c>
      <c r="H45" s="99">
        <v>101.22609288268316</v>
      </c>
      <c r="I45" s="99">
        <v>0</v>
      </c>
      <c r="J45" s="99">
        <v>91.734766696317195</v>
      </c>
      <c r="K45" s="99">
        <v>89.577277238732123</v>
      </c>
      <c r="L45" s="99">
        <v>96.631913604770446</v>
      </c>
      <c r="M45" s="99">
        <v>81.853514627437335</v>
      </c>
      <c r="N45" s="99">
        <v>79.22665461690967</v>
      </c>
      <c r="O45" s="99">
        <v>74.358057304792098</v>
      </c>
      <c r="P45" s="99">
        <v>0</v>
      </c>
      <c r="Q45" s="99">
        <v>0</v>
      </c>
      <c r="R45" s="99">
        <v>63.870401916753771</v>
      </c>
      <c r="S45" s="99">
        <v>59.074884415382655</v>
      </c>
      <c r="T45" s="99">
        <v>52.975761920725432</v>
      </c>
      <c r="U45" s="99">
        <v>51.668287399618315</v>
      </c>
      <c r="V45" s="99">
        <v>55.092673513859424</v>
      </c>
      <c r="W45" s="99">
        <v>41.96906579495456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2.0417246758702134</v>
      </c>
      <c r="D46" s="99">
        <v>2.3696674943800691</v>
      </c>
      <c r="E46" s="99">
        <v>2.5761337172808747</v>
      </c>
      <c r="F46" s="99">
        <v>2.4575829649907801</v>
      </c>
      <c r="G46" s="99">
        <v>0</v>
      </c>
      <c r="H46" s="99">
        <v>2.2696094053623543</v>
      </c>
      <c r="I46" s="99">
        <v>0</v>
      </c>
      <c r="J46" s="99">
        <v>1.9907303777040068</v>
      </c>
      <c r="K46" s="99">
        <v>1.9264232801897274</v>
      </c>
      <c r="L46" s="99">
        <v>2.0525901275945935</v>
      </c>
      <c r="M46" s="99">
        <v>1.7174493192634552</v>
      </c>
      <c r="N46" s="99">
        <v>1.6393676733791847</v>
      </c>
      <c r="O46" s="99">
        <v>1.5228995704043524</v>
      </c>
      <c r="P46" s="99">
        <v>0</v>
      </c>
      <c r="Q46" s="99">
        <v>0</v>
      </c>
      <c r="R46" s="99">
        <v>1.2778412782464379</v>
      </c>
      <c r="S46" s="99">
        <v>1.1731871179571425</v>
      </c>
      <c r="T46" s="99">
        <v>1.0416876313361441</v>
      </c>
      <c r="U46" s="99">
        <v>1.0076205067731163</v>
      </c>
      <c r="V46" s="99">
        <v>1.0698949945610032</v>
      </c>
      <c r="W46" s="99">
        <v>0.81659755771135389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0.90259322040607415</v>
      </c>
      <c r="D47" s="123">
        <f t="shared" si="20"/>
        <v>1.0748927221949418</v>
      </c>
      <c r="E47" s="123">
        <f t="shared" si="20"/>
        <v>1.9710532129964877</v>
      </c>
      <c r="F47" s="123">
        <f t="shared" si="20"/>
        <v>1.1157255865837632</v>
      </c>
      <c r="G47" s="123">
        <f t="shared" si="20"/>
        <v>0</v>
      </c>
      <c r="H47" s="123">
        <f t="shared" si="20"/>
        <v>1.4649820886081606</v>
      </c>
      <c r="I47" s="123">
        <f t="shared" si="20"/>
        <v>0</v>
      </c>
      <c r="J47" s="123">
        <f t="shared" si="20"/>
        <v>2.8734011569242544</v>
      </c>
      <c r="K47" s="123">
        <f t="shared" si="20"/>
        <v>1.6722552054937951</v>
      </c>
      <c r="L47" s="123">
        <f t="shared" si="20"/>
        <v>2.4207060033673904</v>
      </c>
      <c r="M47" s="123">
        <f t="shared" si="20"/>
        <v>3.2822943147747794</v>
      </c>
      <c r="N47" s="123">
        <f t="shared" si="20"/>
        <v>3.8423587539416131</v>
      </c>
      <c r="O47" s="123">
        <f t="shared" si="20"/>
        <v>3.1924766665167859</v>
      </c>
      <c r="P47" s="123">
        <f t="shared" si="20"/>
        <v>0</v>
      </c>
      <c r="Q47" s="123">
        <f t="shared" si="20"/>
        <v>0</v>
      </c>
      <c r="R47" s="123">
        <f t="shared" si="20"/>
        <v>1.5363995588783486</v>
      </c>
      <c r="S47" s="123">
        <f t="shared" si="20"/>
        <v>3.2155075918800913</v>
      </c>
      <c r="T47" s="123">
        <f t="shared" si="20"/>
        <v>2.0082143346420644</v>
      </c>
      <c r="U47" s="123">
        <f t="shared" si="20"/>
        <v>2.0282125161852687</v>
      </c>
      <c r="V47" s="123">
        <f t="shared" si="20"/>
        <v>1.3152900328889268</v>
      </c>
      <c r="W47" s="123">
        <f t="shared" si="20"/>
        <v>2.5639439582008516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0.90259322040607415</v>
      </c>
      <c r="D48" s="99">
        <f>RES_hhdet_in_tesh!D48/RES_summary!D$21</f>
        <v>1.0748927221949418</v>
      </c>
      <c r="E48" s="99">
        <f>RES_hhdet_in_tesh!E48/RES_summary!E$21</f>
        <v>1.9710532129964877</v>
      </c>
      <c r="F48" s="99">
        <f>RES_hhdet_in_tesh!F48/RES_summary!F$21</f>
        <v>1.1157255865837632</v>
      </c>
      <c r="G48" s="99">
        <f>RES_hhdet_in_tesh!G48/RES_summary!G$21</f>
        <v>0</v>
      </c>
      <c r="H48" s="99">
        <f>RES_hhdet_in_tesh!H48/RES_summary!H$21</f>
        <v>1.4649820886081606</v>
      </c>
      <c r="I48" s="99">
        <f>RES_hhdet_in_tesh!I48/RES_summary!I$21</f>
        <v>0</v>
      </c>
      <c r="J48" s="99">
        <f>RES_hhdet_in_tesh!J48/RES_summary!J$21</f>
        <v>2.8734011569242544</v>
      </c>
      <c r="K48" s="99">
        <f>RES_hhdet_in_tesh!K48/RES_summary!K$21</f>
        <v>1.6722552054937951</v>
      </c>
      <c r="L48" s="99">
        <f>RES_hhdet_in_tesh!L48/RES_summary!L$21</f>
        <v>2.4207060033673904</v>
      </c>
      <c r="M48" s="99">
        <f>RES_hhdet_in_tesh!M48/RES_summary!M$21</f>
        <v>3.2822943147747794</v>
      </c>
      <c r="N48" s="99">
        <f>RES_hhdet_in_tesh!N48/RES_summary!N$21</f>
        <v>3.8423587539416131</v>
      </c>
      <c r="O48" s="99">
        <f>RES_hhdet_in_tesh!O48/RES_summary!O$21</f>
        <v>3.1924766665167859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1.5363995588783486</v>
      </c>
      <c r="S48" s="99">
        <f>RES_hhdet_in_tesh!S48/RES_summary!S$21</f>
        <v>3.2155075918800913</v>
      </c>
      <c r="T48" s="99">
        <f>RES_hhdet_in_tesh!T48/RES_summary!T$21</f>
        <v>2.0082143346420644</v>
      </c>
      <c r="U48" s="99">
        <f>RES_hhdet_in_tesh!U48/RES_summary!U$21</f>
        <v>2.0282125161852687</v>
      </c>
      <c r="V48" s="99">
        <f>RES_hhdet_in_tesh!V48/RES_summary!V$21</f>
        <v>1.3152900328889268</v>
      </c>
      <c r="W48" s="99">
        <f>RES_hhdet_in_tesh!W48/RES_summary!W$21</f>
        <v>2.5639439582008516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15.112889196096104</v>
      </c>
      <c r="D49" s="123">
        <v>17.465511759748296</v>
      </c>
      <c r="E49" s="123">
        <v>19.057354915522946</v>
      </c>
      <c r="F49" s="123">
        <v>19.668067397943641</v>
      </c>
      <c r="G49" s="123">
        <v>0</v>
      </c>
      <c r="H49" s="123">
        <v>20.488476142677325</v>
      </c>
      <c r="I49" s="123">
        <v>0</v>
      </c>
      <c r="J49" s="123">
        <v>19.444122147755902</v>
      </c>
      <c r="K49" s="123">
        <v>20.70805847011734</v>
      </c>
      <c r="L49" s="123">
        <v>20.903263257336203</v>
      </c>
      <c r="M49" s="123">
        <v>19.162060780134208</v>
      </c>
      <c r="N49" s="123">
        <v>19.812726940514139</v>
      </c>
      <c r="O49" s="123">
        <v>19.895608264700599</v>
      </c>
      <c r="P49" s="123">
        <v>0</v>
      </c>
      <c r="Q49" s="123">
        <v>0</v>
      </c>
      <c r="R49" s="123">
        <v>18.78153477115622</v>
      </c>
      <c r="S49" s="123">
        <v>17.834781065498209</v>
      </c>
      <c r="T49" s="123">
        <v>17.065295968622802</v>
      </c>
      <c r="U49" s="123">
        <v>16.934111052937357</v>
      </c>
      <c r="V49" s="123">
        <v>16.366446772535387</v>
      </c>
      <c r="W49" s="123">
        <v>14.120082689881764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13.265451172681816</v>
      </c>
      <c r="D50" s="99">
        <v>18.031725228019511</v>
      </c>
      <c r="E50" s="99">
        <v>19.748930311465891</v>
      </c>
      <c r="F50" s="99">
        <v>20.334605928425866</v>
      </c>
      <c r="G50" s="99">
        <v>0</v>
      </c>
      <c r="H50" s="99">
        <v>0</v>
      </c>
      <c r="I50" s="99">
        <v>0</v>
      </c>
      <c r="J50" s="99">
        <v>19.037253911307573</v>
      </c>
      <c r="K50" s="99">
        <v>20.812189707513575</v>
      </c>
      <c r="L50" s="99">
        <v>21.9711630388055</v>
      </c>
      <c r="M50" s="99">
        <v>18.902297993636065</v>
      </c>
      <c r="N50" s="99">
        <v>19.808507666960214</v>
      </c>
      <c r="O50" s="99">
        <v>19.520606706931865</v>
      </c>
      <c r="P50" s="99">
        <v>0</v>
      </c>
      <c r="Q50" s="99">
        <v>0</v>
      </c>
      <c r="R50" s="99">
        <v>18.010346298409104</v>
      </c>
      <c r="S50" s="99">
        <v>16.975399987734153</v>
      </c>
      <c r="T50" s="99">
        <v>16.695117383209784</v>
      </c>
      <c r="U50" s="99">
        <v>17.172912276413733</v>
      </c>
      <c r="V50" s="99">
        <v>16.776540957492223</v>
      </c>
      <c r="W50" s="99">
        <v>13.032649581240422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18.033088883910203</v>
      </c>
      <c r="E51" s="99">
        <v>19.750088443845485</v>
      </c>
      <c r="F51" s="99">
        <v>20.335639593837506</v>
      </c>
      <c r="G51" s="99">
        <v>0</v>
      </c>
      <c r="H51" s="99">
        <v>0</v>
      </c>
      <c r="I51" s="99">
        <v>0</v>
      </c>
      <c r="J51" s="99">
        <v>19.03241463986728</v>
      </c>
      <c r="K51" s="99">
        <v>20.824207437257954</v>
      </c>
      <c r="L51" s="99">
        <v>21.989686002541859</v>
      </c>
      <c r="M51" s="99">
        <v>0</v>
      </c>
      <c r="N51" s="99">
        <v>19.817534228634074</v>
      </c>
      <c r="O51" s="99">
        <v>19.522224408899834</v>
      </c>
      <c r="P51" s="99">
        <v>0</v>
      </c>
      <c r="Q51" s="99">
        <v>0</v>
      </c>
      <c r="R51" s="99">
        <v>0</v>
      </c>
      <c r="S51" s="99">
        <v>0</v>
      </c>
      <c r="T51" s="99">
        <v>16.686918066492279</v>
      </c>
      <c r="U51" s="99">
        <v>17.17070480825965</v>
      </c>
      <c r="V51" s="99">
        <v>16.787873252527724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6.7435745897427166</v>
      </c>
      <c r="E52" s="102">
        <v>9.1428765482003929</v>
      </c>
      <c r="F52" s="102">
        <v>9.9055575040265147</v>
      </c>
      <c r="G52" s="102">
        <v>0</v>
      </c>
      <c r="H52" s="102">
        <v>0</v>
      </c>
      <c r="I52" s="102">
        <v>0</v>
      </c>
      <c r="J52" s="102">
        <v>7.0199950321001205</v>
      </c>
      <c r="K52" s="102">
        <v>7.4703052795176799</v>
      </c>
      <c r="L52" s="102">
        <v>7.6551900423718564</v>
      </c>
      <c r="M52" s="102">
        <v>0</v>
      </c>
      <c r="N52" s="102">
        <v>6.9497988508240143</v>
      </c>
      <c r="O52" s="102">
        <v>6.8206980569733835</v>
      </c>
      <c r="P52" s="102">
        <v>0</v>
      </c>
      <c r="Q52" s="102">
        <v>0</v>
      </c>
      <c r="R52" s="102">
        <v>0</v>
      </c>
      <c r="S52" s="102">
        <v>0</v>
      </c>
      <c r="T52" s="102">
        <v>6.0117504129476051</v>
      </c>
      <c r="U52" s="102">
        <v>5.8436569383489028</v>
      </c>
      <c r="V52" s="102">
        <v>5.750797614281888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11.289514294167486</v>
      </c>
      <c r="E53" s="105">
        <v>10.607211895645094</v>
      </c>
      <c r="F53" s="105">
        <v>10.430082089810993</v>
      </c>
      <c r="G53" s="105">
        <v>0</v>
      </c>
      <c r="H53" s="105">
        <v>0</v>
      </c>
      <c r="I53" s="105">
        <v>0</v>
      </c>
      <c r="J53" s="105">
        <v>12.012419607767159</v>
      </c>
      <c r="K53" s="105">
        <v>13.353902157740272</v>
      </c>
      <c r="L53" s="105">
        <v>14.334495960170001</v>
      </c>
      <c r="M53" s="105">
        <v>0</v>
      </c>
      <c r="N53" s="105">
        <v>12.867735377810064</v>
      </c>
      <c r="O53" s="105">
        <v>12.701526351926452</v>
      </c>
      <c r="P53" s="105">
        <v>0</v>
      </c>
      <c r="Q53" s="105">
        <v>0</v>
      </c>
      <c r="R53" s="105">
        <v>0</v>
      </c>
      <c r="S53" s="105">
        <v>0</v>
      </c>
      <c r="T53" s="105">
        <v>10.675167653544676</v>
      </c>
      <c r="U53" s="105">
        <v>11.327047869910746</v>
      </c>
      <c r="V53" s="105">
        <v>11.037075638245836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16.036582018033172</v>
      </c>
      <c r="D54" s="102">
        <v>17.112279221285213</v>
      </c>
      <c r="E54" s="102">
        <v>18.857137673142869</v>
      </c>
      <c r="F54" s="102">
        <v>19.52597041069988</v>
      </c>
      <c r="G54" s="102">
        <v>0</v>
      </c>
      <c r="H54" s="102">
        <v>20.488861113735883</v>
      </c>
      <c r="I54" s="102">
        <v>0</v>
      </c>
      <c r="J54" s="102">
        <v>19.874173772412174</v>
      </c>
      <c r="K54" s="102">
        <v>20.622757110537442</v>
      </c>
      <c r="L54" s="102">
        <v>19.955000915282817</v>
      </c>
      <c r="M54" s="102">
        <v>19.365968636088645</v>
      </c>
      <c r="N54" s="102">
        <v>19.81326117246947</v>
      </c>
      <c r="O54" s="102">
        <v>20.42740361091855</v>
      </c>
      <c r="P54" s="102">
        <v>0</v>
      </c>
      <c r="Q54" s="102">
        <v>0</v>
      </c>
      <c r="R54" s="102">
        <v>18.971589489796941</v>
      </c>
      <c r="S54" s="102">
        <v>18.125944036446807</v>
      </c>
      <c r="T54" s="102">
        <v>17.303531839719756</v>
      </c>
      <c r="U54" s="102">
        <v>16.673602541973612</v>
      </c>
      <c r="V54" s="102">
        <v>14.899577354938673</v>
      </c>
      <c r="W54" s="102">
        <v>14.685580068664141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16.038354969348116</v>
      </c>
      <c r="D55" s="105">
        <v>17.114661693631628</v>
      </c>
      <c r="E55" s="105">
        <v>18.859616340590108</v>
      </c>
      <c r="F55" s="105">
        <v>19.527567813867577</v>
      </c>
      <c r="G55" s="105">
        <v>0</v>
      </c>
      <c r="H55" s="105">
        <v>20.486961229538782</v>
      </c>
      <c r="I55" s="105">
        <v>0</v>
      </c>
      <c r="J55" s="105">
        <v>19.873031715388986</v>
      </c>
      <c r="K55" s="105">
        <v>20.63681041891153</v>
      </c>
      <c r="L55" s="105">
        <v>19.968034636532128</v>
      </c>
      <c r="M55" s="105">
        <v>19.37850450406221</v>
      </c>
      <c r="N55" s="105">
        <v>19.826092159264807</v>
      </c>
      <c r="O55" s="105">
        <v>20.43153658381485</v>
      </c>
      <c r="P55" s="105">
        <v>0</v>
      </c>
      <c r="Q55" s="105">
        <v>0</v>
      </c>
      <c r="R55" s="105">
        <v>18.953261643597891</v>
      </c>
      <c r="S55" s="105">
        <v>18.117055738789649</v>
      </c>
      <c r="T55" s="105">
        <v>17.297327934493286</v>
      </c>
      <c r="U55" s="105">
        <v>16.665293821273465</v>
      </c>
      <c r="V55" s="105">
        <v>14.894978774950069</v>
      </c>
      <c r="W55" s="105">
        <v>14.681346708016136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5.326487586894026</v>
      </c>
      <c r="D56" s="99">
        <v>6.3842710740117496</v>
      </c>
      <c r="E56" s="99">
        <v>8.7252348677163862</v>
      </c>
      <c r="F56" s="99">
        <v>9.5089943393873213</v>
      </c>
      <c r="G56" s="99">
        <v>0</v>
      </c>
      <c r="H56" s="99">
        <v>8.9814786019615696</v>
      </c>
      <c r="I56" s="99">
        <v>0</v>
      </c>
      <c r="J56" s="99">
        <v>7.340319797832537</v>
      </c>
      <c r="K56" s="99">
        <v>7.402069961727717</v>
      </c>
      <c r="L56" s="99">
        <v>6.9268157134664747</v>
      </c>
      <c r="M56" s="99">
        <v>6.8996048617503893</v>
      </c>
      <c r="N56" s="99">
        <v>6.9491757643682623</v>
      </c>
      <c r="O56" s="99">
        <v>7.1425938297150013</v>
      </c>
      <c r="P56" s="99">
        <v>0</v>
      </c>
      <c r="Q56" s="99">
        <v>0</v>
      </c>
      <c r="R56" s="99">
        <v>6.7198609514276013</v>
      </c>
      <c r="S56" s="99">
        <v>6.4551360261117718</v>
      </c>
      <c r="T56" s="99">
        <v>6.2378535437081242</v>
      </c>
      <c r="U56" s="99">
        <v>5.6692371335882683</v>
      </c>
      <c r="V56" s="99">
        <v>5.0869962419916632</v>
      </c>
      <c r="W56" s="99">
        <v>5.2572140896138029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10.711867382454088</v>
      </c>
      <c r="D57" s="99">
        <v>10.730390619619881</v>
      </c>
      <c r="E57" s="99">
        <v>10.134381472873722</v>
      </c>
      <c r="F57" s="99">
        <v>10.018573474480256</v>
      </c>
      <c r="G57" s="99">
        <v>0</v>
      </c>
      <c r="H57" s="99">
        <v>11.50548262757721</v>
      </c>
      <c r="I57" s="99">
        <v>0</v>
      </c>
      <c r="J57" s="99">
        <v>12.532711917556449</v>
      </c>
      <c r="K57" s="99">
        <v>13.234740457183815</v>
      </c>
      <c r="L57" s="99">
        <v>13.041218923065657</v>
      </c>
      <c r="M57" s="99">
        <v>12.47889964231182</v>
      </c>
      <c r="N57" s="99">
        <v>12.876916394896543</v>
      </c>
      <c r="O57" s="99">
        <v>13.28894275409985</v>
      </c>
      <c r="P57" s="99">
        <v>0</v>
      </c>
      <c r="Q57" s="99">
        <v>0</v>
      </c>
      <c r="R57" s="99">
        <v>12.233400692170289</v>
      </c>
      <c r="S57" s="99">
        <v>11.661919712677877</v>
      </c>
      <c r="T57" s="99">
        <v>11.059474390785155</v>
      </c>
      <c r="U57" s="99">
        <v>10.996056687685195</v>
      </c>
      <c r="V57" s="99">
        <v>9.8079825329584054</v>
      </c>
      <c r="W57" s="99">
        <v>9.4241326184023304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6.4899451834086355</v>
      </c>
      <c r="D58" s="123">
        <v>6.349515769258729</v>
      </c>
      <c r="E58" s="123">
        <v>7.7133153569160005</v>
      </c>
      <c r="F58" s="123">
        <v>7.0154160405150705</v>
      </c>
      <c r="G58" s="123">
        <v>0</v>
      </c>
      <c r="H58" s="123">
        <v>6.8953537556113815</v>
      </c>
      <c r="I58" s="123">
        <v>0</v>
      </c>
      <c r="J58" s="123">
        <v>6.6302039574214922</v>
      </c>
      <c r="K58" s="123">
        <v>5.6068617135054986</v>
      </c>
      <c r="L58" s="123">
        <v>5.0646002005785284</v>
      </c>
      <c r="M58" s="123">
        <v>4.9120552509537028</v>
      </c>
      <c r="N58" s="123">
        <v>5.0915501486171104</v>
      </c>
      <c r="O58" s="123">
        <v>5.3227366399094427</v>
      </c>
      <c r="P58" s="123">
        <v>0</v>
      </c>
      <c r="Q58" s="123">
        <v>0</v>
      </c>
      <c r="R58" s="123">
        <v>5.2496484518661406</v>
      </c>
      <c r="S58" s="123">
        <v>5.0544684315894193</v>
      </c>
      <c r="T58" s="123">
        <v>4.8698856714922254</v>
      </c>
      <c r="U58" s="123">
        <v>4.8671481018499847</v>
      </c>
      <c r="V58" s="123">
        <v>5.8126268866048214</v>
      </c>
      <c r="W58" s="123">
        <v>5.4581274125341785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6.6128981368482203</v>
      </c>
      <c r="D59" s="99">
        <v>8.4675266012809534</v>
      </c>
      <c r="E59" s="99">
        <v>6.5336060954116899</v>
      </c>
      <c r="F59" s="99">
        <v>6.3591783235895143</v>
      </c>
      <c r="G59" s="99">
        <v>0</v>
      </c>
      <c r="H59" s="99">
        <v>6.8984158524031107</v>
      </c>
      <c r="I59" s="99">
        <v>0</v>
      </c>
      <c r="J59" s="99">
        <v>5.785855290359696</v>
      </c>
      <c r="K59" s="99">
        <v>5.9221661233429002</v>
      </c>
      <c r="L59" s="99">
        <v>5.3456370914945888</v>
      </c>
      <c r="M59" s="99">
        <v>4.9020496759829362</v>
      </c>
      <c r="N59" s="99">
        <v>5.1521173324940888</v>
      </c>
      <c r="O59" s="99">
        <v>5.3738125752713675</v>
      </c>
      <c r="P59" s="99">
        <v>0</v>
      </c>
      <c r="Q59" s="99">
        <v>0</v>
      </c>
      <c r="R59" s="99">
        <v>5.2480299985391206</v>
      </c>
      <c r="S59" s="99">
        <v>5.037387019873071</v>
      </c>
      <c r="T59" s="99">
        <v>4.8308942738503937</v>
      </c>
      <c r="U59" s="99">
        <v>4.7649094895833146</v>
      </c>
      <c r="V59" s="99">
        <v>5.954777191861667</v>
      </c>
      <c r="W59" s="99">
        <v>5.3522303149231112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6.4136757348337756</v>
      </c>
      <c r="D60" s="110">
        <v>5.2317682176783098</v>
      </c>
      <c r="E60" s="110">
        <v>8.2514242824526836</v>
      </c>
      <c r="F60" s="110">
        <v>7.3084409474298129</v>
      </c>
      <c r="G60" s="110">
        <v>0</v>
      </c>
      <c r="H60" s="110">
        <v>6.8936854050751109</v>
      </c>
      <c r="I60" s="110">
        <v>0</v>
      </c>
      <c r="J60" s="110">
        <v>7.2295447459247395</v>
      </c>
      <c r="K60" s="110">
        <v>5.2211271646478128</v>
      </c>
      <c r="L60" s="110">
        <v>4.8684649499295709</v>
      </c>
      <c r="M60" s="110">
        <v>4.9182485908246329</v>
      </c>
      <c r="N60" s="110">
        <v>5.0660319950039661</v>
      </c>
      <c r="O60" s="110">
        <v>5.2998018394086124</v>
      </c>
      <c r="P60" s="110">
        <v>0</v>
      </c>
      <c r="Q60" s="110">
        <v>0</v>
      </c>
      <c r="R60" s="110">
        <v>5.2504624668531035</v>
      </c>
      <c r="S60" s="110">
        <v>5.0644813191781015</v>
      </c>
      <c r="T60" s="110">
        <v>4.8871683450415775</v>
      </c>
      <c r="U60" s="110">
        <v>4.9034553986354732</v>
      </c>
      <c r="V60" s="110">
        <v>5.7549427047614641</v>
      </c>
      <c r="W60" s="110">
        <v>5.4990714320558682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122.02095753048407</v>
      </c>
      <c r="D62" s="118">
        <f t="shared" si="21"/>
        <v>118.50960461648113</v>
      </c>
      <c r="E62" s="118">
        <f t="shared" si="21"/>
        <v>133.92555652033587</v>
      </c>
      <c r="F62" s="118">
        <f t="shared" si="21"/>
        <v>136.99989102069998</v>
      </c>
      <c r="G62" s="118">
        <f t="shared" si="21"/>
        <v>133.67318472764575</v>
      </c>
      <c r="H62" s="118">
        <f t="shared" si="21"/>
        <v>125.40683165773991</v>
      </c>
      <c r="I62" s="118">
        <f t="shared" si="21"/>
        <v>111.93646424859722</v>
      </c>
      <c r="J62" s="118">
        <f t="shared" si="21"/>
        <v>123.76284173195893</v>
      </c>
      <c r="K62" s="118">
        <f t="shared" si="21"/>
        <v>119.42489064187791</v>
      </c>
      <c r="L62" s="118">
        <f t="shared" si="21"/>
        <v>119.91332504512312</v>
      </c>
      <c r="M62" s="118">
        <f t="shared" si="21"/>
        <v>111.95449010464043</v>
      </c>
      <c r="N62" s="118">
        <f t="shared" si="21"/>
        <v>114.3344175273008</v>
      </c>
      <c r="O62" s="118">
        <f t="shared" si="21"/>
        <v>111.36802302755694</v>
      </c>
      <c r="P62" s="118">
        <f t="shared" si="21"/>
        <v>86.466362139893803</v>
      </c>
      <c r="Q62" s="118">
        <f t="shared" si="21"/>
        <v>95.717316622356336</v>
      </c>
      <c r="R62" s="118">
        <f t="shared" ref="R62:V62" si="22">R63+R66+R68+R77</f>
        <v>96.043649114156111</v>
      </c>
      <c r="S62" s="118">
        <f t="shared" si="22"/>
        <v>93.027571312289624</v>
      </c>
      <c r="T62" s="118">
        <f t="shared" si="22"/>
        <v>81.361674468596021</v>
      </c>
      <c r="U62" s="118">
        <f t="shared" si="22"/>
        <v>75.654627760615881</v>
      </c>
      <c r="V62" s="118">
        <f t="shared" si="22"/>
        <v>71.070019067982884</v>
      </c>
      <c r="W62" s="118">
        <f t="shared" ref="W62" si="23">W63+W66+W68+W77</f>
        <v>70.465866100716369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99.268085752275979</v>
      </c>
      <c r="D63" s="123">
        <f t="shared" si="24"/>
        <v>93.983502929883088</v>
      </c>
      <c r="E63" s="123">
        <f t="shared" si="24"/>
        <v>105.39026594144546</v>
      </c>
      <c r="F63" s="123">
        <f t="shared" si="24"/>
        <v>107.8075294697165</v>
      </c>
      <c r="G63" s="123">
        <f t="shared" si="24"/>
        <v>107.08349547688761</v>
      </c>
      <c r="H63" s="123">
        <f t="shared" si="24"/>
        <v>96.173861713343427</v>
      </c>
      <c r="I63" s="123">
        <f t="shared" si="24"/>
        <v>85.692811754914359</v>
      </c>
      <c r="J63" s="123">
        <f t="shared" si="24"/>
        <v>94.685533110239732</v>
      </c>
      <c r="K63" s="123">
        <f t="shared" si="24"/>
        <v>91.297205077905289</v>
      </c>
      <c r="L63" s="123">
        <f t="shared" si="24"/>
        <v>92.049826198378966</v>
      </c>
      <c r="M63" s="123">
        <f t="shared" si="24"/>
        <v>84.451504247413141</v>
      </c>
      <c r="N63" s="123">
        <f t="shared" si="24"/>
        <v>84.280023662517237</v>
      </c>
      <c r="O63" s="123">
        <f t="shared" si="24"/>
        <v>81.569674910287432</v>
      </c>
      <c r="P63" s="123">
        <f t="shared" si="24"/>
        <v>60.003400686085122</v>
      </c>
      <c r="Q63" s="123">
        <f t="shared" si="24"/>
        <v>68.223587647412572</v>
      </c>
      <c r="R63" s="123">
        <f t="shared" ref="R63:V63" si="25">SUM(R64:R65)</f>
        <v>70.010109522475048</v>
      </c>
      <c r="S63" s="123">
        <f t="shared" si="25"/>
        <v>66.08841116436389</v>
      </c>
      <c r="T63" s="123">
        <f t="shared" si="25"/>
        <v>57.033076831612476</v>
      </c>
      <c r="U63" s="123">
        <f t="shared" si="25"/>
        <v>51.984016869130876</v>
      </c>
      <c r="V63" s="123">
        <f t="shared" si="25"/>
        <v>49.10973984760696</v>
      </c>
      <c r="W63" s="123">
        <f t="shared" ref="W63" si="26">SUM(W64:W65)</f>
        <v>47.871903088998522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96.92606107176303</v>
      </c>
      <c r="D64" s="99">
        <v>91.793465373884402</v>
      </c>
      <c r="E64" s="99">
        <v>102.94939974477977</v>
      </c>
      <c r="F64" s="99">
        <v>105.33542388372757</v>
      </c>
      <c r="G64" s="99">
        <v>104.71857188013342</v>
      </c>
      <c r="H64" s="99">
        <v>94.06481663930623</v>
      </c>
      <c r="I64" s="99">
        <v>83.87513780105634</v>
      </c>
      <c r="J64" s="99">
        <v>92.67441155872865</v>
      </c>
      <c r="K64" s="99">
        <v>89.375129136922297</v>
      </c>
      <c r="L64" s="99">
        <v>90.135234166645162</v>
      </c>
      <c r="M64" s="99">
        <v>82.715959129458085</v>
      </c>
      <c r="N64" s="99">
        <v>82.571445171937071</v>
      </c>
      <c r="O64" s="99">
        <v>79.932605110506032</v>
      </c>
      <c r="P64" s="99">
        <v>58.81583773887683</v>
      </c>
      <c r="Q64" s="99">
        <v>66.877332365146742</v>
      </c>
      <c r="R64" s="99">
        <v>68.636905834163798</v>
      </c>
      <c r="S64" s="99">
        <v>64.801497398478773</v>
      </c>
      <c r="T64" s="99">
        <v>55.933234998923297</v>
      </c>
      <c r="U64" s="99">
        <v>50.989631323563081</v>
      </c>
      <c r="V64" s="99">
        <v>48.1742009959736</v>
      </c>
      <c r="W64" s="99">
        <v>46.958230702450493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2.3420246805129548</v>
      </c>
      <c r="D65" s="99">
        <v>2.1900375559986838</v>
      </c>
      <c r="E65" s="99">
        <v>2.4408661966656977</v>
      </c>
      <c r="F65" s="99">
        <v>2.4721055859889254</v>
      </c>
      <c r="G65" s="99">
        <v>2.36492359675418</v>
      </c>
      <c r="H65" s="99">
        <v>2.1090450740371973</v>
      </c>
      <c r="I65" s="99">
        <v>1.8176739538580151</v>
      </c>
      <c r="J65" s="99">
        <v>2.011121551511081</v>
      </c>
      <c r="K65" s="99">
        <v>1.9220759409829908</v>
      </c>
      <c r="L65" s="99">
        <v>1.9145920317338028</v>
      </c>
      <c r="M65" s="99">
        <v>1.7355451179550547</v>
      </c>
      <c r="N65" s="99">
        <v>1.7085784905801622</v>
      </c>
      <c r="O65" s="99">
        <v>1.6370697997814065</v>
      </c>
      <c r="P65" s="99">
        <v>1.1875629472082907</v>
      </c>
      <c r="Q65" s="99">
        <v>1.3462552822658229</v>
      </c>
      <c r="R65" s="99">
        <v>1.3732036883112506</v>
      </c>
      <c r="S65" s="99">
        <v>1.2869137658851244</v>
      </c>
      <c r="T65" s="99">
        <v>1.0998418326891795</v>
      </c>
      <c r="U65" s="99">
        <v>0.99438554556779346</v>
      </c>
      <c r="V65" s="99">
        <v>0.93553885163336326</v>
      </c>
      <c r="W65" s="99">
        <v>0.91367238654802885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0.90416162375529696</v>
      </c>
      <c r="D66" s="123">
        <f t="shared" si="27"/>
        <v>1.0760334906875584</v>
      </c>
      <c r="E66" s="123">
        <f t="shared" si="27"/>
        <v>1.9678068757088867</v>
      </c>
      <c r="F66" s="123">
        <f t="shared" si="27"/>
        <v>1.1156795886621529</v>
      </c>
      <c r="G66" s="123">
        <f t="shared" si="27"/>
        <v>1.6839631337733816</v>
      </c>
      <c r="H66" s="123">
        <f t="shared" si="27"/>
        <v>1.4557441335413006</v>
      </c>
      <c r="I66" s="123">
        <f t="shared" si="27"/>
        <v>2.9738412839775967</v>
      </c>
      <c r="J66" s="123">
        <f t="shared" si="27"/>
        <v>2.8700737488573194</v>
      </c>
      <c r="K66" s="123">
        <f t="shared" si="27"/>
        <v>1.6730817150521908</v>
      </c>
      <c r="L66" s="123">
        <f t="shared" si="27"/>
        <v>2.4202752378820915</v>
      </c>
      <c r="M66" s="123">
        <f t="shared" si="27"/>
        <v>3.2844607867059521</v>
      </c>
      <c r="N66" s="123">
        <f t="shared" si="27"/>
        <v>3.8463043635353733</v>
      </c>
      <c r="O66" s="123">
        <f t="shared" si="27"/>
        <v>3.1958241862002197</v>
      </c>
      <c r="P66" s="123">
        <f t="shared" si="27"/>
        <v>0.55556889447574287</v>
      </c>
      <c r="Q66" s="123">
        <f t="shared" si="27"/>
        <v>1.9758863833161826</v>
      </c>
      <c r="R66" s="123">
        <f t="shared" si="27"/>
        <v>1.5364405689028755</v>
      </c>
      <c r="S66" s="123">
        <f t="shared" si="27"/>
        <v>3.2168648075137356</v>
      </c>
      <c r="T66" s="123">
        <f t="shared" si="27"/>
        <v>2.0106635809038913</v>
      </c>
      <c r="U66" s="123">
        <f t="shared" si="27"/>
        <v>2.0303409368658882</v>
      </c>
      <c r="V66" s="123">
        <f t="shared" si="27"/>
        <v>1.3224918299342121</v>
      </c>
      <c r="W66" s="123">
        <f t="shared" si="27"/>
        <v>2.5572196902593229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0.90416162375529696</v>
      </c>
      <c r="D67" s="99">
        <f>RES_hhdet_in_tesh!D67/RES_summary!D$21</f>
        <v>1.0760334906875584</v>
      </c>
      <c r="E67" s="99">
        <f>RES_hhdet_in_tesh!E67/RES_summary!E$21</f>
        <v>1.9678068757088867</v>
      </c>
      <c r="F67" s="99">
        <f>RES_hhdet_in_tesh!F67/RES_summary!F$21</f>
        <v>1.1156795886621529</v>
      </c>
      <c r="G67" s="99">
        <f>RES_hhdet_in_tesh!G67/RES_summary!G$21</f>
        <v>1.6839631337733816</v>
      </c>
      <c r="H67" s="99">
        <f>RES_hhdet_in_tesh!H67/RES_summary!H$21</f>
        <v>1.4557441335413006</v>
      </c>
      <c r="I67" s="99">
        <f>RES_hhdet_in_tesh!I67/RES_summary!I$21</f>
        <v>2.9738412839775967</v>
      </c>
      <c r="J67" s="99">
        <f>RES_hhdet_in_tesh!J67/RES_summary!J$21</f>
        <v>2.8700737488573194</v>
      </c>
      <c r="K67" s="99">
        <f>RES_hhdet_in_tesh!K67/RES_summary!K$21</f>
        <v>1.6730817150521908</v>
      </c>
      <c r="L67" s="99">
        <f>RES_hhdet_in_tesh!L67/RES_summary!L$21</f>
        <v>2.4202752378820915</v>
      </c>
      <c r="M67" s="99">
        <f>RES_hhdet_in_tesh!M67/RES_summary!M$21</f>
        <v>3.2844607867059521</v>
      </c>
      <c r="N67" s="99">
        <f>RES_hhdet_in_tesh!N67/RES_summary!N$21</f>
        <v>3.8463043635353733</v>
      </c>
      <c r="O67" s="99">
        <f>RES_hhdet_in_tesh!O67/RES_summary!O$21</f>
        <v>3.1958241862002197</v>
      </c>
      <c r="P67" s="99">
        <f>RES_hhdet_in_tesh!P67/RES_summary!P$21</f>
        <v>0.55556889447574287</v>
      </c>
      <c r="Q67" s="99">
        <f>RES_hhdet_in_tesh!Q67/RES_summary!Q$21</f>
        <v>1.9758863833161826</v>
      </c>
      <c r="R67" s="99">
        <f>RES_hhdet_in_tesh!R67/RES_summary!R$21</f>
        <v>1.5364405689028755</v>
      </c>
      <c r="S67" s="99">
        <f>RES_hhdet_in_tesh!S67/RES_summary!S$21</f>
        <v>3.2168648075137356</v>
      </c>
      <c r="T67" s="99">
        <f>RES_hhdet_in_tesh!T67/RES_summary!T$21</f>
        <v>2.0106635809038913</v>
      </c>
      <c r="U67" s="99">
        <f>RES_hhdet_in_tesh!U67/RES_summary!U$21</f>
        <v>2.0303409368658882</v>
      </c>
      <c r="V67" s="99">
        <f>RES_hhdet_in_tesh!V67/RES_summary!V$21</f>
        <v>1.3224918299342121</v>
      </c>
      <c r="W67" s="99">
        <f>RES_hhdet_in_tesh!W67/RES_summary!W$21</f>
        <v>2.5572196902593229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15.518709195801643</v>
      </c>
      <c r="D68" s="123">
        <v>17.09382354443435</v>
      </c>
      <c r="E68" s="123">
        <v>18.917638035976275</v>
      </c>
      <c r="F68" s="123">
        <v>20.685099661650007</v>
      </c>
      <c r="G68" s="123">
        <v>17.94634192645184</v>
      </c>
      <c r="H68" s="123">
        <v>20.82405534965703</v>
      </c>
      <c r="I68" s="123">
        <v>17.192317904478621</v>
      </c>
      <c r="J68" s="123">
        <v>19.503146493314837</v>
      </c>
      <c r="K68" s="123">
        <v>20.874663040206453</v>
      </c>
      <c r="L68" s="123">
        <v>20.342813914441535</v>
      </c>
      <c r="M68" s="123">
        <v>19.335955297650923</v>
      </c>
      <c r="N68" s="123">
        <v>20.85509305356095</v>
      </c>
      <c r="O68" s="123">
        <v>21.117930849288456</v>
      </c>
      <c r="P68" s="123">
        <v>20.363103093262694</v>
      </c>
      <c r="Q68" s="123">
        <v>19.864923627614747</v>
      </c>
      <c r="R68" s="123">
        <v>19.214115887551582</v>
      </c>
      <c r="S68" s="123">
        <v>18.66937405514452</v>
      </c>
      <c r="T68" s="123">
        <v>17.466599919028695</v>
      </c>
      <c r="U68" s="123">
        <v>16.839392290924113</v>
      </c>
      <c r="V68" s="123">
        <v>14.699782913102524</v>
      </c>
      <c r="W68" s="123">
        <v>14.629875266509856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15.483832039226538</v>
      </c>
      <c r="D69" s="99">
        <v>17.092977453867032</v>
      </c>
      <c r="E69" s="99">
        <v>18.920386377787974</v>
      </c>
      <c r="F69" s="99">
        <v>20.744560265505818</v>
      </c>
      <c r="G69" s="99">
        <v>17.941505637693631</v>
      </c>
      <c r="H69" s="99">
        <v>20.851498957915908</v>
      </c>
      <c r="I69" s="99">
        <v>17.095220664950208</v>
      </c>
      <c r="J69" s="99">
        <v>19.483488029600991</v>
      </c>
      <c r="K69" s="99">
        <v>20.889941510601822</v>
      </c>
      <c r="L69" s="99">
        <v>20.364531521964846</v>
      </c>
      <c r="M69" s="99">
        <v>19.334116402044994</v>
      </c>
      <c r="N69" s="99">
        <v>20.908451794414237</v>
      </c>
      <c r="O69" s="99">
        <v>21.196651175970501</v>
      </c>
      <c r="P69" s="99">
        <v>19.98042496217516</v>
      </c>
      <c r="Q69" s="99">
        <v>19.763122736444533</v>
      </c>
      <c r="R69" s="99">
        <v>19.235950661556792</v>
      </c>
      <c r="S69" s="99">
        <v>18.719898061612881</v>
      </c>
      <c r="T69" s="99">
        <v>17.486424111219602</v>
      </c>
      <c r="U69" s="99">
        <v>16.864635196475014</v>
      </c>
      <c r="V69" s="99">
        <v>14.67168606253145</v>
      </c>
      <c r="W69" s="99">
        <v>14.624513320133124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15.483618785779226</v>
      </c>
      <c r="D70" s="99">
        <v>17.093423314402468</v>
      </c>
      <c r="E70" s="99">
        <v>18.920784653525335</v>
      </c>
      <c r="F70" s="99">
        <v>20.745803856780174</v>
      </c>
      <c r="G70" s="99">
        <v>17.941881648153515</v>
      </c>
      <c r="H70" s="99">
        <v>20.851112046575185</v>
      </c>
      <c r="I70" s="99">
        <v>17.091506842309723</v>
      </c>
      <c r="J70" s="99">
        <v>19.484699440005699</v>
      </c>
      <c r="K70" s="99">
        <v>20.913020070095808</v>
      </c>
      <c r="L70" s="99">
        <v>20.389972576159675</v>
      </c>
      <c r="M70" s="99">
        <v>19.358070736801235</v>
      </c>
      <c r="N70" s="99">
        <v>20.941486428044488</v>
      </c>
      <c r="O70" s="99">
        <v>21.226275271627724</v>
      </c>
      <c r="P70" s="99">
        <v>0</v>
      </c>
      <c r="Q70" s="99">
        <v>0</v>
      </c>
      <c r="R70" s="99">
        <v>19.226870984968478</v>
      </c>
      <c r="S70" s="99">
        <v>18.704997008047783</v>
      </c>
      <c r="T70" s="99">
        <v>17.465185525581521</v>
      </c>
      <c r="U70" s="99">
        <v>16.829235827498188</v>
      </c>
      <c r="V70" s="99">
        <v>14.630404466104636</v>
      </c>
      <c r="W70" s="99">
        <v>14.584548185211469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5.1470330002313824</v>
      </c>
      <c r="D71" s="102">
        <v>6.387546138768144</v>
      </c>
      <c r="E71" s="102">
        <v>8.7553486769616438</v>
      </c>
      <c r="F71" s="102">
        <v>10.106169764841333</v>
      </c>
      <c r="G71" s="102">
        <v>7.6607566885157885</v>
      </c>
      <c r="H71" s="102">
        <v>9.1443128942690528</v>
      </c>
      <c r="I71" s="102">
        <v>6.2007094200204511</v>
      </c>
      <c r="J71" s="102">
        <v>7.1881963048428235</v>
      </c>
      <c r="K71" s="102">
        <v>7.4993344048165191</v>
      </c>
      <c r="L71" s="102">
        <v>7.0813955813919707</v>
      </c>
      <c r="M71" s="102">
        <v>6.8902544033218236</v>
      </c>
      <c r="N71" s="102">
        <v>7.3581978736615321</v>
      </c>
      <c r="O71" s="102">
        <v>7.436396018449428</v>
      </c>
      <c r="P71" s="102">
        <v>0</v>
      </c>
      <c r="Q71" s="102">
        <v>0</v>
      </c>
      <c r="R71" s="102">
        <v>6.8231502747597901</v>
      </c>
      <c r="S71" s="102">
        <v>6.6680970132767534</v>
      </c>
      <c r="T71" s="102">
        <v>6.296319225576184</v>
      </c>
      <c r="U71" s="102">
        <v>5.725034364825218</v>
      </c>
      <c r="V71" s="102">
        <v>4.9956707603814605</v>
      </c>
      <c r="W71" s="102">
        <v>5.2245420850364663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10.336585785547848</v>
      </c>
      <c r="D72" s="105">
        <v>10.705877175634328</v>
      </c>
      <c r="E72" s="105">
        <v>10.165435976563689</v>
      </c>
      <c r="F72" s="105">
        <v>10.639634091938843</v>
      </c>
      <c r="G72" s="105">
        <v>10.281124959637726</v>
      </c>
      <c r="H72" s="105">
        <v>11.706799152306131</v>
      </c>
      <c r="I72" s="105">
        <v>10.890797422289271</v>
      </c>
      <c r="J72" s="105">
        <v>12.296503135162878</v>
      </c>
      <c r="K72" s="105">
        <v>13.413685665279294</v>
      </c>
      <c r="L72" s="105">
        <v>13.308576994767705</v>
      </c>
      <c r="M72" s="105">
        <v>12.46781633347941</v>
      </c>
      <c r="N72" s="105">
        <v>13.583288554382952</v>
      </c>
      <c r="O72" s="105">
        <v>13.789879253178293</v>
      </c>
      <c r="P72" s="105">
        <v>0</v>
      </c>
      <c r="Q72" s="105">
        <v>0</v>
      </c>
      <c r="R72" s="105">
        <v>12.40372071020869</v>
      </c>
      <c r="S72" s="105">
        <v>12.03689999477103</v>
      </c>
      <c r="T72" s="105">
        <v>11.168866300005339</v>
      </c>
      <c r="U72" s="105">
        <v>11.104201462672966</v>
      </c>
      <c r="V72" s="105">
        <v>9.634733705723173</v>
      </c>
      <c r="W72" s="105">
        <v>9.3600061001750046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16.036582018033172</v>
      </c>
      <c r="D73" s="102">
        <v>17.112279221285213</v>
      </c>
      <c r="E73" s="102">
        <v>18.857137673142862</v>
      </c>
      <c r="F73" s="102">
        <v>19.52597041069988</v>
      </c>
      <c r="G73" s="102">
        <v>18.015058258408306</v>
      </c>
      <c r="H73" s="102">
        <v>20.488861113735883</v>
      </c>
      <c r="I73" s="102">
        <v>18.512773532288186</v>
      </c>
      <c r="J73" s="102">
        <v>19.874173772412181</v>
      </c>
      <c r="K73" s="102">
        <v>20.622757110537439</v>
      </c>
      <c r="L73" s="102">
        <v>19.955000915282813</v>
      </c>
      <c r="M73" s="102">
        <v>19.365968636088649</v>
      </c>
      <c r="N73" s="102">
        <v>19.813261172469474</v>
      </c>
      <c r="O73" s="102">
        <v>20.427403610918546</v>
      </c>
      <c r="P73" s="102">
        <v>21.552979376747384</v>
      </c>
      <c r="Q73" s="102">
        <v>20.653616182703967</v>
      </c>
      <c r="R73" s="102">
        <v>18.971589489796941</v>
      </c>
      <c r="S73" s="102">
        <v>18.125944036446811</v>
      </c>
      <c r="T73" s="102">
        <v>17.303531839719756</v>
      </c>
      <c r="U73" s="102">
        <v>16.673602541973608</v>
      </c>
      <c r="V73" s="102">
        <v>14.899577354938675</v>
      </c>
      <c r="W73" s="102">
        <v>14.685580068664141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16.038354969348113</v>
      </c>
      <c r="D74" s="105">
        <v>17.114661693631632</v>
      </c>
      <c r="E74" s="105">
        <v>18.859616340590101</v>
      </c>
      <c r="F74" s="105">
        <v>19.527567813867577</v>
      </c>
      <c r="G74" s="105">
        <v>18.016143355140493</v>
      </c>
      <c r="H74" s="105">
        <v>20.486961229538778</v>
      </c>
      <c r="I74" s="105">
        <v>18.511375836252263</v>
      </c>
      <c r="J74" s="105">
        <v>19.873031715388979</v>
      </c>
      <c r="K74" s="105">
        <v>20.636810418911534</v>
      </c>
      <c r="L74" s="105">
        <v>19.968034636532128</v>
      </c>
      <c r="M74" s="105">
        <v>19.37850450406221</v>
      </c>
      <c r="N74" s="105">
        <v>19.826092159264807</v>
      </c>
      <c r="O74" s="105">
        <v>20.431536583814864</v>
      </c>
      <c r="P74" s="105">
        <v>21.549020379196151</v>
      </c>
      <c r="Q74" s="105">
        <v>20.635524097392963</v>
      </c>
      <c r="R74" s="105">
        <v>18.953261643597887</v>
      </c>
      <c r="S74" s="105">
        <v>18.117055738789649</v>
      </c>
      <c r="T74" s="105">
        <v>17.297327934493286</v>
      </c>
      <c r="U74" s="105">
        <v>16.665293821273465</v>
      </c>
      <c r="V74" s="105">
        <v>14.894978774950069</v>
      </c>
      <c r="W74" s="105">
        <v>14.681346708016136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5.326487586894026</v>
      </c>
      <c r="D75" s="99">
        <v>6.3842710740117496</v>
      </c>
      <c r="E75" s="99">
        <v>8.7252348677163827</v>
      </c>
      <c r="F75" s="99">
        <v>9.5089943393873178</v>
      </c>
      <c r="G75" s="99">
        <v>7.6901654534832522</v>
      </c>
      <c r="H75" s="99">
        <v>8.9814786019615696</v>
      </c>
      <c r="I75" s="99">
        <v>6.717792982127591</v>
      </c>
      <c r="J75" s="99">
        <v>7.3403197978325361</v>
      </c>
      <c r="K75" s="99">
        <v>7.4020699617277188</v>
      </c>
      <c r="L75" s="99">
        <v>6.9268157134664747</v>
      </c>
      <c r="M75" s="99">
        <v>6.8996048617503902</v>
      </c>
      <c r="N75" s="99">
        <v>6.9491757643682632</v>
      </c>
      <c r="O75" s="99">
        <v>7.1425938297150058</v>
      </c>
      <c r="P75" s="99">
        <v>7.8927820891004297</v>
      </c>
      <c r="Q75" s="99">
        <v>7.4537715290160325</v>
      </c>
      <c r="R75" s="99">
        <v>6.7198609514276022</v>
      </c>
      <c r="S75" s="99">
        <v>6.455136026111771</v>
      </c>
      <c r="T75" s="99">
        <v>6.2378535437081259</v>
      </c>
      <c r="U75" s="99">
        <v>5.6692371335882719</v>
      </c>
      <c r="V75" s="99">
        <v>5.086996241991665</v>
      </c>
      <c r="W75" s="99">
        <v>5.2572140896138029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10.711867382454088</v>
      </c>
      <c r="D76" s="99">
        <v>10.730390619619881</v>
      </c>
      <c r="E76" s="99">
        <v>10.13438147287372</v>
      </c>
      <c r="F76" s="99">
        <v>10.018573474480256</v>
      </c>
      <c r="G76" s="99">
        <v>10.325977901657241</v>
      </c>
      <c r="H76" s="99">
        <v>11.50548262757721</v>
      </c>
      <c r="I76" s="99">
        <v>11.793582854124672</v>
      </c>
      <c r="J76" s="99">
        <v>12.532711917556446</v>
      </c>
      <c r="K76" s="99">
        <v>13.234740457183811</v>
      </c>
      <c r="L76" s="99">
        <v>13.041218923065651</v>
      </c>
      <c r="M76" s="99">
        <v>12.47889964231182</v>
      </c>
      <c r="N76" s="99">
        <v>12.876916394896543</v>
      </c>
      <c r="O76" s="99">
        <v>13.288942754099855</v>
      </c>
      <c r="P76" s="99">
        <v>13.656238290095718</v>
      </c>
      <c r="Q76" s="99">
        <v>13.181752568376925</v>
      </c>
      <c r="R76" s="99">
        <v>12.233400692170283</v>
      </c>
      <c r="S76" s="99">
        <v>11.661919712677877</v>
      </c>
      <c r="T76" s="99">
        <v>11.05947439078516</v>
      </c>
      <c r="U76" s="99">
        <v>10.996056687685192</v>
      </c>
      <c r="V76" s="99">
        <v>9.8079825329584036</v>
      </c>
      <c r="W76" s="99">
        <v>9.4241326184023322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6.3300009586511452</v>
      </c>
      <c r="D77" s="123">
        <v>6.3562446514761284</v>
      </c>
      <c r="E77" s="123">
        <v>7.6498456672052582</v>
      </c>
      <c r="F77" s="123">
        <v>7.3915823006713213</v>
      </c>
      <c r="G77" s="123">
        <v>6.959384190532929</v>
      </c>
      <c r="H77" s="123">
        <v>6.9531704611981544</v>
      </c>
      <c r="I77" s="123">
        <v>6.077493305226656</v>
      </c>
      <c r="J77" s="123">
        <v>6.7040883795470503</v>
      </c>
      <c r="K77" s="123">
        <v>5.5799408087139755</v>
      </c>
      <c r="L77" s="123">
        <v>5.1004096944205246</v>
      </c>
      <c r="M77" s="123">
        <v>4.8825697728704185</v>
      </c>
      <c r="N77" s="123">
        <v>5.3529964476872474</v>
      </c>
      <c r="O77" s="123">
        <v>5.4845930817808384</v>
      </c>
      <c r="P77" s="123">
        <v>5.5442894660702544</v>
      </c>
      <c r="Q77" s="123">
        <v>5.6529189640128443</v>
      </c>
      <c r="R77" s="123">
        <v>5.2829831352266048</v>
      </c>
      <c r="S77" s="123">
        <v>5.0529212852674874</v>
      </c>
      <c r="T77" s="123">
        <v>4.8513341370509622</v>
      </c>
      <c r="U77" s="123">
        <v>4.8008776636950072</v>
      </c>
      <c r="V77" s="123">
        <v>5.9380044773391711</v>
      </c>
      <c r="W77" s="123">
        <v>5.4068680549486547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6.324844063896351</v>
      </c>
      <c r="D78" s="99">
        <v>6.3786780965394252</v>
      </c>
      <c r="E78" s="99">
        <v>7.635735299949701</v>
      </c>
      <c r="F78" s="99">
        <v>7.3943886402454471</v>
      </c>
      <c r="G78" s="99">
        <v>6.977588613563305</v>
      </c>
      <c r="H78" s="99">
        <v>6.9574981506380613</v>
      </c>
      <c r="I78" s="99">
        <v>6.0425769168399528</v>
      </c>
      <c r="J78" s="99">
        <v>6.6792008125961866</v>
      </c>
      <c r="K78" s="99">
        <v>5.5977005269635551</v>
      </c>
      <c r="L78" s="99">
        <v>5.1093710821312692</v>
      </c>
      <c r="M78" s="99">
        <v>4.8811304222657697</v>
      </c>
      <c r="N78" s="99">
        <v>5.366820153812407</v>
      </c>
      <c r="O78" s="99">
        <v>5.5086862631007358</v>
      </c>
      <c r="P78" s="99">
        <v>5.4396274929646795</v>
      </c>
      <c r="Q78" s="99">
        <v>5.67302432329521</v>
      </c>
      <c r="R78" s="99">
        <v>5.3180024812632603</v>
      </c>
      <c r="S78" s="99">
        <v>5.0418410810086955</v>
      </c>
      <c r="T78" s="99">
        <v>4.8301632801020276</v>
      </c>
      <c r="U78" s="99">
        <v>4.7649990918886411</v>
      </c>
      <c r="V78" s="99">
        <v>5.9546578396872123</v>
      </c>
      <c r="W78" s="99">
        <v>5.3543777428876203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6.4136757348337765</v>
      </c>
      <c r="D79" s="110">
        <v>5.2317682176783098</v>
      </c>
      <c r="E79" s="110">
        <v>8.2514242824526836</v>
      </c>
      <c r="F79" s="110">
        <v>7.3084409474298129</v>
      </c>
      <c r="G79" s="110">
        <v>6.6624831881199817</v>
      </c>
      <c r="H79" s="110">
        <v>6.8936854050751091</v>
      </c>
      <c r="I79" s="110">
        <v>6.5365095187103144</v>
      </c>
      <c r="J79" s="110">
        <v>7.2295447459247395</v>
      </c>
      <c r="K79" s="110">
        <v>5.221127164647811</v>
      </c>
      <c r="L79" s="110">
        <v>4.86846494992957</v>
      </c>
      <c r="M79" s="110">
        <v>4.9182485908246338</v>
      </c>
      <c r="N79" s="110">
        <v>5.0660319950039661</v>
      </c>
      <c r="O79" s="110">
        <v>5.2998018394086115</v>
      </c>
      <c r="P79" s="110">
        <v>5.7169898602615685</v>
      </c>
      <c r="Q79" s="110">
        <v>5.6269249583040981</v>
      </c>
      <c r="R79" s="110">
        <v>5.2504624668531035</v>
      </c>
      <c r="S79" s="110">
        <v>5.0644813191781015</v>
      </c>
      <c r="T79" s="110">
        <v>4.8871683450415775</v>
      </c>
      <c r="U79" s="110">
        <v>4.9034553986354723</v>
      </c>
      <c r="V79" s="110">
        <v>5.7549427047614641</v>
      </c>
      <c r="W79" s="110">
        <v>5.4990714320558673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144.30255699901835</v>
      </c>
      <c r="D81" s="118">
        <f t="shared" si="28"/>
        <v>117.91509688744786</v>
      </c>
      <c r="E81" s="118">
        <f t="shared" si="28"/>
        <v>129.15254000045641</v>
      </c>
      <c r="F81" s="118">
        <f t="shared" si="28"/>
        <v>124.07047492828468</v>
      </c>
      <c r="G81" s="118">
        <f t="shared" si="28"/>
        <v>139.3947534207511</v>
      </c>
      <c r="H81" s="118">
        <f t="shared" si="28"/>
        <v>120.24613732131533</v>
      </c>
      <c r="I81" s="118">
        <f t="shared" si="28"/>
        <v>128.08760439862974</v>
      </c>
      <c r="J81" s="118">
        <f t="shared" si="28"/>
        <v>124.47417732609858</v>
      </c>
      <c r="K81" s="118">
        <f t="shared" si="28"/>
        <v>117.60565378571161</v>
      </c>
      <c r="L81" s="118">
        <f t="shared" si="28"/>
        <v>116.18782713477323</v>
      </c>
      <c r="M81" s="118">
        <f t="shared" si="28"/>
        <v>113.44127831642821</v>
      </c>
      <c r="N81" s="118">
        <f t="shared" si="28"/>
        <v>109.63662153743255</v>
      </c>
      <c r="O81" s="118">
        <f t="shared" si="28"/>
        <v>110.57539245858915</v>
      </c>
      <c r="P81" s="118">
        <f t="shared" si="28"/>
        <v>91.997870579320164</v>
      </c>
      <c r="Q81" s="118">
        <f t="shared" si="28"/>
        <v>99.639793818125199</v>
      </c>
      <c r="R81" s="118">
        <f t="shared" ref="R81:V81" si="29">R82+R85+R87+R100</f>
        <v>95.247146994744497</v>
      </c>
      <c r="S81" s="118">
        <f t="shared" si="29"/>
        <v>90.845155089016785</v>
      </c>
      <c r="T81" s="118">
        <f t="shared" si="29"/>
        <v>79.667939610736312</v>
      </c>
      <c r="U81" s="118">
        <f t="shared" si="29"/>
        <v>73.82687908186918</v>
      </c>
      <c r="V81" s="118">
        <f t="shared" si="29"/>
        <v>69.459799096113187</v>
      </c>
      <c r="W81" s="118">
        <f t="shared" ref="W81" si="30">W82+W85+W87+W100</f>
        <v>71.210969714125341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120.24086166657828</v>
      </c>
      <c r="D82" s="123">
        <f t="shared" si="31"/>
        <v>93.074516340712393</v>
      </c>
      <c r="E82" s="123">
        <f t="shared" si="31"/>
        <v>100.97929257470352</v>
      </c>
      <c r="F82" s="123">
        <f t="shared" si="31"/>
        <v>96.810676656087722</v>
      </c>
      <c r="G82" s="123">
        <f t="shared" si="31"/>
        <v>112.44607185312086</v>
      </c>
      <c r="H82" s="123">
        <f t="shared" si="31"/>
        <v>91.710088635070676</v>
      </c>
      <c r="I82" s="123">
        <f t="shared" si="31"/>
        <v>99.470670159732464</v>
      </c>
      <c r="J82" s="123">
        <f t="shared" si="31"/>
        <v>95.484605206646208</v>
      </c>
      <c r="K82" s="123">
        <f t="shared" si="31"/>
        <v>89.848305363673788</v>
      </c>
      <c r="L82" s="123">
        <f t="shared" si="31"/>
        <v>88.798477189770338</v>
      </c>
      <c r="M82" s="123">
        <f t="shared" si="31"/>
        <v>85.714886481813039</v>
      </c>
      <c r="N82" s="123">
        <f t="shared" si="31"/>
        <v>80.683510596979886</v>
      </c>
      <c r="O82" s="123">
        <f t="shared" si="31"/>
        <v>81.393194806318803</v>
      </c>
      <c r="P82" s="123">
        <f t="shared" si="31"/>
        <v>64.516994318056106</v>
      </c>
      <c r="Q82" s="123">
        <f t="shared" si="31"/>
        <v>71.293887400226978</v>
      </c>
      <c r="R82" s="123">
        <f t="shared" ref="R82:V82" si="32">SUM(R83:R84)</f>
        <v>69.421028919894709</v>
      </c>
      <c r="S82" s="123">
        <f t="shared" si="32"/>
        <v>64.385470099637885</v>
      </c>
      <c r="T82" s="123">
        <f t="shared" si="32"/>
        <v>55.547457193930953</v>
      </c>
      <c r="U82" s="123">
        <f t="shared" si="32"/>
        <v>50.277527471711061</v>
      </c>
      <c r="V82" s="123">
        <f t="shared" si="32"/>
        <v>47.62645480964774</v>
      </c>
      <c r="W82" s="123">
        <f t="shared" ref="W82" si="33">SUM(W83:W84)</f>
        <v>48.414091981756364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119.08983446734352</v>
      </c>
      <c r="D83" s="99">
        <v>92.194672467968516</v>
      </c>
      <c r="E83" s="99">
        <v>100.03062701004596</v>
      </c>
      <c r="F83" s="99">
        <v>95.910313180156464</v>
      </c>
      <c r="G83" s="99">
        <v>111.4393902724557</v>
      </c>
      <c r="H83" s="99">
        <v>90.894899926711759</v>
      </c>
      <c r="I83" s="99">
        <v>98.615821323439178</v>
      </c>
      <c r="J83" s="99">
        <v>94.662895797694432</v>
      </c>
      <c r="K83" s="99">
        <v>89.08199659707428</v>
      </c>
      <c r="L83" s="99">
        <v>88.050354620801826</v>
      </c>
      <c r="M83" s="99">
        <v>85.001486473300673</v>
      </c>
      <c r="N83" s="99">
        <v>80.021187300457441</v>
      </c>
      <c r="O83" s="99">
        <v>80.731819521788495</v>
      </c>
      <c r="P83" s="99">
        <v>64.000098539199627</v>
      </c>
      <c r="Q83" s="99">
        <v>70.72440829639973</v>
      </c>
      <c r="R83" s="99">
        <v>68.869882995158449</v>
      </c>
      <c r="S83" s="99">
        <v>63.878040285933231</v>
      </c>
      <c r="T83" s="99">
        <v>55.113964344446892</v>
      </c>
      <c r="U83" s="99">
        <v>49.88836389736187</v>
      </c>
      <c r="V83" s="99">
        <v>47.259345832518726</v>
      </c>
      <c r="W83" s="99">
        <v>48.040202203196593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1.1510271992347563</v>
      </c>
      <c r="D84" s="99">
        <v>0.87984387274387832</v>
      </c>
      <c r="E84" s="99">
        <v>0.94866556465755991</v>
      </c>
      <c r="F84" s="99">
        <v>0.90036347593125232</v>
      </c>
      <c r="G84" s="99">
        <v>1.0066815806651654</v>
      </c>
      <c r="H84" s="99">
        <v>0.81518870835891455</v>
      </c>
      <c r="I84" s="99">
        <v>0.85484883629329156</v>
      </c>
      <c r="J84" s="99">
        <v>0.82170940895177436</v>
      </c>
      <c r="K84" s="99">
        <v>0.7663087665995012</v>
      </c>
      <c r="L84" s="99">
        <v>0.74812256896851348</v>
      </c>
      <c r="M84" s="99">
        <v>0.71340000851236529</v>
      </c>
      <c r="N84" s="99">
        <v>0.66232329652243915</v>
      </c>
      <c r="O84" s="99">
        <v>0.66137528453030159</v>
      </c>
      <c r="P84" s="99">
        <v>0.5168957788564813</v>
      </c>
      <c r="Q84" s="99">
        <v>0.56947910382725386</v>
      </c>
      <c r="R84" s="99">
        <v>0.55114592473626778</v>
      </c>
      <c r="S84" s="99">
        <v>0.50742981370465545</v>
      </c>
      <c r="T84" s="99">
        <v>0.43349284948406364</v>
      </c>
      <c r="U84" s="99">
        <v>0.38916357434918758</v>
      </c>
      <c r="V84" s="99">
        <v>0.36710897712901419</v>
      </c>
      <c r="W84" s="99">
        <v>0.37388977855976979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0.90360604635714259</v>
      </c>
      <c r="D85" s="123">
        <f t="shared" si="34"/>
        <v>1.0755846561087092</v>
      </c>
      <c r="E85" s="123">
        <f t="shared" si="34"/>
        <v>1.9733831467736003</v>
      </c>
      <c r="F85" s="123">
        <f t="shared" si="34"/>
        <v>1.1154523716834923</v>
      </c>
      <c r="G85" s="123">
        <f t="shared" si="34"/>
        <v>1.6842793175848021</v>
      </c>
      <c r="H85" s="123">
        <f t="shared" si="34"/>
        <v>1.4589113602979953</v>
      </c>
      <c r="I85" s="123">
        <f t="shared" si="34"/>
        <v>2.9735185902724841</v>
      </c>
      <c r="J85" s="123">
        <f t="shared" si="34"/>
        <v>2.8718516898441617</v>
      </c>
      <c r="K85" s="123">
        <f t="shared" si="34"/>
        <v>1.6727188428073283</v>
      </c>
      <c r="L85" s="123">
        <f t="shared" si="34"/>
        <v>2.420685345887811</v>
      </c>
      <c r="M85" s="123">
        <f t="shared" si="34"/>
        <v>3.2841056842711787</v>
      </c>
      <c r="N85" s="123">
        <f t="shared" si="34"/>
        <v>3.8465563849172177</v>
      </c>
      <c r="O85" s="123">
        <f t="shared" si="34"/>
        <v>3.1938412549574897</v>
      </c>
      <c r="P85" s="123">
        <f t="shared" si="34"/>
        <v>0.55489791245341391</v>
      </c>
      <c r="Q85" s="123">
        <f t="shared" si="34"/>
        <v>1.9775496129820702</v>
      </c>
      <c r="R85" s="123">
        <f t="shared" si="34"/>
        <v>1.5357504852712545</v>
      </c>
      <c r="S85" s="123">
        <f t="shared" si="34"/>
        <v>3.2147632491117522</v>
      </c>
      <c r="T85" s="123">
        <f t="shared" si="34"/>
        <v>2.0080940272362007</v>
      </c>
      <c r="U85" s="123">
        <f t="shared" si="34"/>
        <v>2.0288149648431744</v>
      </c>
      <c r="V85" s="123">
        <f t="shared" si="34"/>
        <v>1.3198675792315175</v>
      </c>
      <c r="W85" s="123">
        <f t="shared" si="34"/>
        <v>2.5639271324744546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0.90360604635714259</v>
      </c>
      <c r="D86" s="99">
        <f>RES_hhdet_in_tesh!D86/RES_summary!D$21</f>
        <v>1.0755846561087092</v>
      </c>
      <c r="E86" s="99">
        <f>RES_hhdet_in_tesh!E86/RES_summary!E$21</f>
        <v>1.9733831467736003</v>
      </c>
      <c r="F86" s="99">
        <f>RES_hhdet_in_tesh!F86/RES_summary!F$21</f>
        <v>1.1154523716834923</v>
      </c>
      <c r="G86" s="99">
        <f>RES_hhdet_in_tesh!G86/RES_summary!G$21</f>
        <v>1.6842793175848021</v>
      </c>
      <c r="H86" s="99">
        <f>RES_hhdet_in_tesh!H86/RES_summary!H$21</f>
        <v>1.4589113602979953</v>
      </c>
      <c r="I86" s="99">
        <f>RES_hhdet_in_tesh!I86/RES_summary!I$21</f>
        <v>2.9735185902724841</v>
      </c>
      <c r="J86" s="99">
        <f>RES_hhdet_in_tesh!J86/RES_summary!J$21</f>
        <v>2.8718516898441617</v>
      </c>
      <c r="K86" s="99">
        <f>RES_hhdet_in_tesh!K86/RES_summary!K$21</f>
        <v>1.6727188428073283</v>
      </c>
      <c r="L86" s="99">
        <f>RES_hhdet_in_tesh!L86/RES_summary!L$21</f>
        <v>2.420685345887811</v>
      </c>
      <c r="M86" s="99">
        <f>RES_hhdet_in_tesh!M86/RES_summary!M$21</f>
        <v>3.2841056842711787</v>
      </c>
      <c r="N86" s="99">
        <f>RES_hhdet_in_tesh!N86/RES_summary!N$21</f>
        <v>3.8465563849172177</v>
      </c>
      <c r="O86" s="99">
        <f>RES_hhdet_in_tesh!O86/RES_summary!O$21</f>
        <v>3.1938412549574897</v>
      </c>
      <c r="P86" s="99">
        <f>RES_hhdet_in_tesh!P86/RES_summary!P$21</f>
        <v>0.55489791245341391</v>
      </c>
      <c r="Q86" s="99">
        <f>RES_hhdet_in_tesh!Q86/RES_summary!Q$21</f>
        <v>1.9775496129820702</v>
      </c>
      <c r="R86" s="99">
        <f>RES_hhdet_in_tesh!R86/RES_summary!R$21</f>
        <v>1.5357504852712545</v>
      </c>
      <c r="S86" s="99">
        <f>RES_hhdet_in_tesh!S86/RES_summary!S$21</f>
        <v>3.2147632491117522</v>
      </c>
      <c r="T86" s="99">
        <f>RES_hhdet_in_tesh!T86/RES_summary!T$21</f>
        <v>2.0080940272362007</v>
      </c>
      <c r="U86" s="99">
        <f>RES_hhdet_in_tesh!U86/RES_summary!U$21</f>
        <v>2.0288149648431744</v>
      </c>
      <c r="V86" s="99">
        <f>RES_hhdet_in_tesh!V86/RES_summary!V$21</f>
        <v>1.3198675792315175</v>
      </c>
      <c r="W86" s="99">
        <f>RES_hhdet_in_tesh!W86/RES_summary!W$21</f>
        <v>2.5639271324744546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16.60747987732352</v>
      </c>
      <c r="D87" s="123">
        <v>17.402842930788843</v>
      </c>
      <c r="E87" s="123">
        <v>18.531007490868205</v>
      </c>
      <c r="F87" s="123">
        <v>19.16727410493321</v>
      </c>
      <c r="G87" s="123">
        <v>18.256588228706995</v>
      </c>
      <c r="H87" s="123">
        <v>20.21146641338991</v>
      </c>
      <c r="I87" s="123">
        <v>19.119250302857246</v>
      </c>
      <c r="J87" s="123">
        <v>19.492861756172523</v>
      </c>
      <c r="K87" s="123">
        <v>20.48674227099773</v>
      </c>
      <c r="L87" s="123">
        <v>19.889390779163094</v>
      </c>
      <c r="M87" s="123">
        <v>19.531902235665235</v>
      </c>
      <c r="N87" s="123">
        <v>20.009793455761827</v>
      </c>
      <c r="O87" s="123">
        <v>20.660913753795985</v>
      </c>
      <c r="P87" s="123">
        <v>21.20104284763806</v>
      </c>
      <c r="Q87" s="123">
        <v>20.76085226234315</v>
      </c>
      <c r="R87" s="123">
        <v>19.041063434041003</v>
      </c>
      <c r="S87" s="123">
        <v>18.192283550180065</v>
      </c>
      <c r="T87" s="123">
        <v>17.246845313301652</v>
      </c>
      <c r="U87" s="123">
        <v>16.664040830357603</v>
      </c>
      <c r="V87" s="123">
        <v>14.685778908933445</v>
      </c>
      <c r="W87" s="123">
        <v>14.783335062671584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19.44032076169939</v>
      </c>
      <c r="D88" s="99">
        <v>17.300238792055708</v>
      </c>
      <c r="E88" s="99">
        <v>18.031649883539838</v>
      </c>
      <c r="F88" s="99">
        <v>18.344213422603627</v>
      </c>
      <c r="G88" s="99">
        <v>18.427084757028176</v>
      </c>
      <c r="H88" s="99">
        <v>19.805518373956563</v>
      </c>
      <c r="I88" s="99">
        <v>19.655912383620883</v>
      </c>
      <c r="J88" s="99">
        <v>19.256383996797624</v>
      </c>
      <c r="K88" s="99">
        <v>20.390472786311005</v>
      </c>
      <c r="L88" s="99">
        <v>19.853624224681884</v>
      </c>
      <c r="M88" s="99">
        <v>19.528169292836257</v>
      </c>
      <c r="N88" s="99">
        <v>20.214264498009108</v>
      </c>
      <c r="O88" s="99">
        <v>21.199737732621532</v>
      </c>
      <c r="P88" s="99">
        <v>21.061688245881403</v>
      </c>
      <c r="Q88" s="99">
        <v>20.513047293075545</v>
      </c>
      <c r="R88" s="99">
        <v>19.261522401097587</v>
      </c>
      <c r="S88" s="99">
        <v>18.114358960658539</v>
      </c>
      <c r="T88" s="99">
        <v>16.968114100310132</v>
      </c>
      <c r="U88" s="99">
        <v>16.410119345448063</v>
      </c>
      <c r="V88" s="99">
        <v>14.373705048321964</v>
      </c>
      <c r="W88" s="99">
        <v>14.803913360490847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19.441372101981663</v>
      </c>
      <c r="D89" s="99">
        <v>0</v>
      </c>
      <c r="E89" s="99">
        <v>0</v>
      </c>
      <c r="F89" s="99">
        <v>18.342204459365767</v>
      </c>
      <c r="G89" s="99">
        <v>18.428036253004127</v>
      </c>
      <c r="H89" s="99">
        <v>19.803299880787101</v>
      </c>
      <c r="I89" s="99">
        <v>19.661495078072903</v>
      </c>
      <c r="J89" s="99">
        <v>19.255951497481298</v>
      </c>
      <c r="K89" s="99">
        <v>20.403329598794311</v>
      </c>
      <c r="L89" s="99">
        <v>19.866635891138234</v>
      </c>
      <c r="M89" s="99">
        <v>19.540510682396913</v>
      </c>
      <c r="N89" s="99">
        <v>20.226986643131447</v>
      </c>
      <c r="O89" s="99">
        <v>21.208852344150156</v>
      </c>
      <c r="P89" s="99">
        <v>0</v>
      </c>
      <c r="Q89" s="99">
        <v>20.512614820029821</v>
      </c>
      <c r="R89" s="99">
        <v>19.26005788015005</v>
      </c>
      <c r="S89" s="99">
        <v>18.107382562522051</v>
      </c>
      <c r="T89" s="99">
        <v>16.956561421695572</v>
      </c>
      <c r="U89" s="99">
        <v>16.392019956516133</v>
      </c>
      <c r="V89" s="99">
        <v>14.357483256865788</v>
      </c>
      <c r="W89" s="99">
        <v>14.797237760284673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6.4915070419405074</v>
      </c>
      <c r="D90" s="102">
        <v>0</v>
      </c>
      <c r="E90" s="102">
        <v>0</v>
      </c>
      <c r="F90" s="102">
        <v>8.9280643888218183</v>
      </c>
      <c r="G90" s="102">
        <v>7.8705855699771421</v>
      </c>
      <c r="H90" s="102">
        <v>8.6805985821302318</v>
      </c>
      <c r="I90" s="102">
        <v>7.1483236745775089</v>
      </c>
      <c r="J90" s="102">
        <v>7.1029583089769117</v>
      </c>
      <c r="K90" s="102">
        <v>7.3147851062934057</v>
      </c>
      <c r="L90" s="102">
        <v>6.8963603878823898</v>
      </c>
      <c r="M90" s="102">
        <v>6.9589273290998559</v>
      </c>
      <c r="N90" s="102">
        <v>7.0984843321111688</v>
      </c>
      <c r="O90" s="102">
        <v>7.4290537998101556</v>
      </c>
      <c r="P90" s="102">
        <v>0</v>
      </c>
      <c r="Q90" s="102">
        <v>7.410369266797912</v>
      </c>
      <c r="R90" s="102">
        <v>6.8361345065233063</v>
      </c>
      <c r="S90" s="102">
        <v>6.4519760864311975</v>
      </c>
      <c r="T90" s="102">
        <v>6.1107565473003813</v>
      </c>
      <c r="U90" s="102">
        <v>5.5754211866000833</v>
      </c>
      <c r="V90" s="102">
        <v>4.900148071669487</v>
      </c>
      <c r="W90" s="102">
        <v>5.301231561241635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12.949865060041159</v>
      </c>
      <c r="D91" s="105">
        <v>0</v>
      </c>
      <c r="E91" s="105">
        <v>0</v>
      </c>
      <c r="F91" s="105">
        <v>9.4141400705439455</v>
      </c>
      <c r="G91" s="105">
        <v>10.557450683026984</v>
      </c>
      <c r="H91" s="105">
        <v>11.122701298656867</v>
      </c>
      <c r="I91" s="105">
        <v>12.513171403495395</v>
      </c>
      <c r="J91" s="105">
        <v>12.152993188504384</v>
      </c>
      <c r="K91" s="105">
        <v>13.088544492500908</v>
      </c>
      <c r="L91" s="105">
        <v>12.970275503255845</v>
      </c>
      <c r="M91" s="105">
        <v>12.581583353297063</v>
      </c>
      <c r="N91" s="105">
        <v>13.128502311020277</v>
      </c>
      <c r="O91" s="105">
        <v>13.779798544340006</v>
      </c>
      <c r="P91" s="105">
        <v>0</v>
      </c>
      <c r="Q91" s="105">
        <v>13.102245553231908</v>
      </c>
      <c r="R91" s="105">
        <v>12.423923373626744</v>
      </c>
      <c r="S91" s="105">
        <v>11.655406476090853</v>
      </c>
      <c r="T91" s="105">
        <v>10.845804874395192</v>
      </c>
      <c r="U91" s="105">
        <v>10.816598769916048</v>
      </c>
      <c r="V91" s="105">
        <v>9.4573351851962997</v>
      </c>
      <c r="W91" s="105">
        <v>9.4960061990430393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15.350052918862939</v>
      </c>
      <c r="D92" s="102">
        <v>19.807010648276048</v>
      </c>
      <c r="E92" s="102">
        <v>18.264775845128373</v>
      </c>
      <c r="F92" s="102">
        <v>17.951479708260834</v>
      </c>
      <c r="G92" s="102">
        <v>19.693820983232673</v>
      </c>
      <c r="H92" s="102">
        <v>18.347084200463019</v>
      </c>
      <c r="I92" s="102">
        <v>18.401161738412767</v>
      </c>
      <c r="J92" s="102">
        <v>20.453124579263232</v>
      </c>
      <c r="K92" s="102">
        <v>19.679445406232723</v>
      </c>
      <c r="L92" s="102">
        <v>19.195161887613459</v>
      </c>
      <c r="M92" s="102">
        <v>22.46557034271628</v>
      </c>
      <c r="N92" s="102">
        <v>21.246171728393485</v>
      </c>
      <c r="O92" s="102">
        <v>18.126476685560888</v>
      </c>
      <c r="P92" s="102">
        <v>15.306820626133145</v>
      </c>
      <c r="Q92" s="102">
        <v>23.191269732034776</v>
      </c>
      <c r="R92" s="102">
        <v>19.108852669194956</v>
      </c>
      <c r="S92" s="102">
        <v>19.843769611624786</v>
      </c>
      <c r="T92" s="102">
        <v>18.196204465238221</v>
      </c>
      <c r="U92" s="102">
        <v>19.131091660769002</v>
      </c>
      <c r="V92" s="102">
        <v>11.590221894278299</v>
      </c>
      <c r="W92" s="102">
        <v>16.330472819203624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15.34964947925498</v>
      </c>
      <c r="D93" s="105">
        <v>19.809949060098695</v>
      </c>
      <c r="E93" s="105">
        <v>0</v>
      </c>
      <c r="F93" s="105">
        <v>0</v>
      </c>
      <c r="G93" s="105">
        <v>19.696954966688978</v>
      </c>
      <c r="H93" s="105">
        <v>0</v>
      </c>
      <c r="I93" s="105">
        <v>18.398229583028343</v>
      </c>
      <c r="J93" s="105">
        <v>20.445628335369154</v>
      </c>
      <c r="K93" s="105">
        <v>19.699843274263976</v>
      </c>
      <c r="L93" s="105">
        <v>19.225455643975266</v>
      </c>
      <c r="M93" s="105">
        <v>22.492506870110667</v>
      </c>
      <c r="N93" s="105">
        <v>21.267523518438214</v>
      </c>
      <c r="O93" s="105">
        <v>0</v>
      </c>
      <c r="P93" s="105">
        <v>0</v>
      </c>
      <c r="Q93" s="105">
        <v>23.208627558858542</v>
      </c>
      <c r="R93" s="105">
        <v>19.145129781349453</v>
      </c>
      <c r="S93" s="105">
        <v>19.916739391816851</v>
      </c>
      <c r="T93" s="105">
        <v>18.264292119752227</v>
      </c>
      <c r="U93" s="105">
        <v>19.228490923755871</v>
      </c>
      <c r="V93" s="105">
        <v>0</v>
      </c>
      <c r="W93" s="105">
        <v>16.379352962513973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5.098544659264153</v>
      </c>
      <c r="D94" s="99">
        <v>7.4173205355464997</v>
      </c>
      <c r="E94" s="99">
        <v>0</v>
      </c>
      <c r="F94" s="99">
        <v>0</v>
      </c>
      <c r="G94" s="99">
        <v>8.4155356094587788</v>
      </c>
      <c r="H94" s="99">
        <v>0</v>
      </c>
      <c r="I94" s="99">
        <v>6.6771713632621648</v>
      </c>
      <c r="J94" s="99">
        <v>7.543170638640972</v>
      </c>
      <c r="K94" s="99">
        <v>7.0376257521569245</v>
      </c>
      <c r="L94" s="99">
        <v>6.6449652903583942</v>
      </c>
      <c r="M94" s="99">
        <v>8.0262451251780949</v>
      </c>
      <c r="N94" s="99">
        <v>7.4723619349899666</v>
      </c>
      <c r="O94" s="99">
        <v>0</v>
      </c>
      <c r="P94" s="99">
        <v>0</v>
      </c>
      <c r="Q94" s="99">
        <v>8.3765863426037761</v>
      </c>
      <c r="R94" s="99">
        <v>6.7576459063475118</v>
      </c>
      <c r="S94" s="99">
        <v>7.051412418351144</v>
      </c>
      <c r="T94" s="99">
        <v>6.5458025123323038</v>
      </c>
      <c r="U94" s="99">
        <v>6.5342148912836278</v>
      </c>
      <c r="V94" s="99">
        <v>0</v>
      </c>
      <c r="W94" s="99">
        <v>5.8678516596290047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10.251104819990827</v>
      </c>
      <c r="D95" s="99">
        <v>12.392628524552194</v>
      </c>
      <c r="E95" s="99">
        <v>0</v>
      </c>
      <c r="F95" s="99">
        <v>0</v>
      </c>
      <c r="G95" s="99">
        <v>11.281419357230197</v>
      </c>
      <c r="H95" s="99">
        <v>0</v>
      </c>
      <c r="I95" s="99">
        <v>11.721058219766173</v>
      </c>
      <c r="J95" s="99">
        <v>12.902457696728181</v>
      </c>
      <c r="K95" s="99">
        <v>12.662217522107049</v>
      </c>
      <c r="L95" s="99">
        <v>12.580490353616874</v>
      </c>
      <c r="M95" s="99">
        <v>14.466261744932568</v>
      </c>
      <c r="N95" s="99">
        <v>13.795161583448245</v>
      </c>
      <c r="O95" s="99">
        <v>0</v>
      </c>
      <c r="P95" s="99">
        <v>0</v>
      </c>
      <c r="Q95" s="99">
        <v>14.832041216254767</v>
      </c>
      <c r="R95" s="99">
        <v>12.387483875001946</v>
      </c>
      <c r="S95" s="99">
        <v>12.865326973465706</v>
      </c>
      <c r="T95" s="99">
        <v>11.718489607419928</v>
      </c>
      <c r="U95" s="99">
        <v>12.694276032472242</v>
      </c>
      <c r="V95" s="99">
        <v>0</v>
      </c>
      <c r="W95" s="99">
        <v>10.511501302884968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16.036582018033165</v>
      </c>
      <c r="D96" s="102">
        <v>17.112279221285206</v>
      </c>
      <c r="E96" s="102">
        <v>18.857137673142869</v>
      </c>
      <c r="F96" s="102">
        <v>19.52597041069988</v>
      </c>
      <c r="G96" s="102">
        <v>18.01505825840831</v>
      </c>
      <c r="H96" s="102">
        <v>20.488861113735883</v>
      </c>
      <c r="I96" s="102">
        <v>18.512773532288179</v>
      </c>
      <c r="J96" s="102">
        <v>19.874173772412181</v>
      </c>
      <c r="K96" s="102">
        <v>20.622757110537439</v>
      </c>
      <c r="L96" s="102">
        <v>19.955000915282813</v>
      </c>
      <c r="M96" s="102">
        <v>19.365968636088645</v>
      </c>
      <c r="N96" s="102">
        <v>19.813261172469474</v>
      </c>
      <c r="O96" s="102">
        <v>20.42740361091855</v>
      </c>
      <c r="P96" s="102">
        <v>21.552979376747384</v>
      </c>
      <c r="Q96" s="102">
        <v>20.653616182703963</v>
      </c>
      <c r="R96" s="102">
        <v>18.971589489796941</v>
      </c>
      <c r="S96" s="102">
        <v>18.125944036446811</v>
      </c>
      <c r="T96" s="102">
        <v>17.303531839719753</v>
      </c>
      <c r="U96" s="102">
        <v>16.673602541973615</v>
      </c>
      <c r="V96" s="102">
        <v>14.899577354938673</v>
      </c>
      <c r="W96" s="102">
        <v>14.685580068664141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16.038354969348116</v>
      </c>
      <c r="D97" s="105">
        <v>17.114661693631632</v>
      </c>
      <c r="E97" s="105">
        <v>18.859616340590104</v>
      </c>
      <c r="F97" s="105">
        <v>19.527567813867577</v>
      </c>
      <c r="G97" s="105">
        <v>18.0161433551405</v>
      </c>
      <c r="H97" s="105">
        <v>20.486961229538782</v>
      </c>
      <c r="I97" s="105">
        <v>18.511375836252267</v>
      </c>
      <c r="J97" s="105">
        <v>19.873031715388983</v>
      </c>
      <c r="K97" s="105">
        <v>20.636810418911534</v>
      </c>
      <c r="L97" s="105">
        <v>19.968034636532131</v>
      </c>
      <c r="M97" s="105">
        <v>19.378504504062207</v>
      </c>
      <c r="N97" s="105">
        <v>19.826092159264807</v>
      </c>
      <c r="O97" s="105">
        <v>20.431536583814857</v>
      </c>
      <c r="P97" s="105">
        <v>21.549020379196154</v>
      </c>
      <c r="Q97" s="105">
        <v>20.63552409739296</v>
      </c>
      <c r="R97" s="105">
        <v>18.953261643597891</v>
      </c>
      <c r="S97" s="105">
        <v>18.117055738789649</v>
      </c>
      <c r="T97" s="105">
        <v>17.297327934493282</v>
      </c>
      <c r="U97" s="105">
        <v>16.665293821273465</v>
      </c>
      <c r="V97" s="105">
        <v>14.894978774950069</v>
      </c>
      <c r="W97" s="105">
        <v>14.681346708016136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5.326487586894026</v>
      </c>
      <c r="D98" s="99">
        <v>6.3842710740117523</v>
      </c>
      <c r="E98" s="99">
        <v>8.725234867716388</v>
      </c>
      <c r="F98" s="99">
        <v>9.5089943393873195</v>
      </c>
      <c r="G98" s="99">
        <v>7.690165453483254</v>
      </c>
      <c r="H98" s="99">
        <v>8.981478601961566</v>
      </c>
      <c r="I98" s="99">
        <v>6.7177929821275901</v>
      </c>
      <c r="J98" s="99">
        <v>7.340319797832537</v>
      </c>
      <c r="K98" s="99">
        <v>7.402069961727717</v>
      </c>
      <c r="L98" s="99">
        <v>6.9268157134664756</v>
      </c>
      <c r="M98" s="99">
        <v>6.8996048617503902</v>
      </c>
      <c r="N98" s="99">
        <v>6.9491757643682623</v>
      </c>
      <c r="O98" s="99">
        <v>7.142593829715004</v>
      </c>
      <c r="P98" s="99">
        <v>7.8927820891004297</v>
      </c>
      <c r="Q98" s="99">
        <v>7.4537715290160342</v>
      </c>
      <c r="R98" s="99">
        <v>6.7198609514276022</v>
      </c>
      <c r="S98" s="99">
        <v>6.4551360261117692</v>
      </c>
      <c r="T98" s="99">
        <v>6.2378535437081242</v>
      </c>
      <c r="U98" s="99">
        <v>5.6692371335882701</v>
      </c>
      <c r="V98" s="99">
        <v>5.086996241991665</v>
      </c>
      <c r="W98" s="99">
        <v>5.2572140896138029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10.711867382454088</v>
      </c>
      <c r="D99" s="99">
        <v>10.730390619619884</v>
      </c>
      <c r="E99" s="99">
        <v>10.13438147287372</v>
      </c>
      <c r="F99" s="99">
        <v>10.018573474480258</v>
      </c>
      <c r="G99" s="99">
        <v>10.325977901657247</v>
      </c>
      <c r="H99" s="99">
        <v>11.50548262757721</v>
      </c>
      <c r="I99" s="99">
        <v>11.793582854124676</v>
      </c>
      <c r="J99" s="99">
        <v>12.532711917556446</v>
      </c>
      <c r="K99" s="99">
        <v>13.234740457183817</v>
      </c>
      <c r="L99" s="99">
        <v>13.041218923065649</v>
      </c>
      <c r="M99" s="99">
        <v>12.47889964231182</v>
      </c>
      <c r="N99" s="99">
        <v>12.876916394896543</v>
      </c>
      <c r="O99" s="99">
        <v>13.288942754099855</v>
      </c>
      <c r="P99" s="99">
        <v>13.656238290095724</v>
      </c>
      <c r="Q99" s="99">
        <v>13.181752568376925</v>
      </c>
      <c r="R99" s="99">
        <v>12.233400692170287</v>
      </c>
      <c r="S99" s="99">
        <v>11.66191971267788</v>
      </c>
      <c r="T99" s="99">
        <v>11.05947439078516</v>
      </c>
      <c r="U99" s="99">
        <v>10.996056687685194</v>
      </c>
      <c r="V99" s="99">
        <v>9.8079825329584036</v>
      </c>
      <c r="W99" s="99">
        <v>9.424132618402334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6.5506094087594233</v>
      </c>
      <c r="D100" s="123">
        <v>6.3621529598379283</v>
      </c>
      <c r="E100" s="123">
        <v>7.6688567881110901</v>
      </c>
      <c r="F100" s="123">
        <v>6.9770717955802537</v>
      </c>
      <c r="G100" s="123">
        <v>7.0078140213384472</v>
      </c>
      <c r="H100" s="123">
        <v>6.8656709125567472</v>
      </c>
      <c r="I100" s="123">
        <v>6.5241653457675159</v>
      </c>
      <c r="J100" s="123">
        <v>6.6248586734356838</v>
      </c>
      <c r="K100" s="123">
        <v>5.5978873082327771</v>
      </c>
      <c r="L100" s="123">
        <v>5.0792738199519993</v>
      </c>
      <c r="M100" s="123">
        <v>4.910383914678742</v>
      </c>
      <c r="N100" s="123">
        <v>5.096761099773623</v>
      </c>
      <c r="O100" s="123">
        <v>5.3274426435168811</v>
      </c>
      <c r="P100" s="123">
        <v>5.7249355011725873</v>
      </c>
      <c r="Q100" s="123">
        <v>5.607504542573003</v>
      </c>
      <c r="R100" s="123">
        <v>5.2493041555375228</v>
      </c>
      <c r="S100" s="123">
        <v>5.0526381900870856</v>
      </c>
      <c r="T100" s="123">
        <v>4.8655430762675156</v>
      </c>
      <c r="U100" s="123">
        <v>4.8564958149573458</v>
      </c>
      <c r="V100" s="123">
        <v>5.8276977983004796</v>
      </c>
      <c r="W100" s="123">
        <v>5.4496155372229369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8.2467052404340606</v>
      </c>
      <c r="D101" s="99">
        <v>6.5346495337591843</v>
      </c>
      <c r="E101" s="99">
        <v>7.2482874622928124</v>
      </c>
      <c r="F101" s="99">
        <v>6.5325476818940524</v>
      </c>
      <c r="G101" s="99">
        <v>7.1672262546744872</v>
      </c>
      <c r="H101" s="99">
        <v>6.6142708882692478</v>
      </c>
      <c r="I101" s="99">
        <v>6.9491508010017435</v>
      </c>
      <c r="J101" s="99">
        <v>6.6044730663369444</v>
      </c>
      <c r="K101" s="99">
        <v>5.5360094278267322</v>
      </c>
      <c r="L101" s="99">
        <v>5.2029998812016922</v>
      </c>
      <c r="M101" s="99">
        <v>4.8958796189005591</v>
      </c>
      <c r="N101" s="99">
        <v>5.150122757604441</v>
      </c>
      <c r="O101" s="99">
        <v>5.376261326901278</v>
      </c>
      <c r="P101" s="99">
        <v>5.7327799809444571</v>
      </c>
      <c r="Q101" s="99">
        <v>5.5651945149998623</v>
      </c>
      <c r="R101" s="99">
        <v>5.2457728123023166</v>
      </c>
      <c r="S101" s="99">
        <v>5.0352561046848043</v>
      </c>
      <c r="T101" s="99">
        <v>4.8232117433285628</v>
      </c>
      <c r="U101" s="99">
        <v>4.7429362495097926</v>
      </c>
      <c r="V101" s="99">
        <v>5.9509029041585952</v>
      </c>
      <c r="W101" s="99">
        <v>5.381104997837177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6.6128981368482203</v>
      </c>
      <c r="D102" s="99">
        <v>8.4675266012809534</v>
      </c>
      <c r="E102" s="99">
        <v>6.5336060954116908</v>
      </c>
      <c r="F102" s="99">
        <v>6.3591783235895143</v>
      </c>
      <c r="G102" s="99">
        <v>7.4680276290292102</v>
      </c>
      <c r="H102" s="99">
        <v>6.8984158524031116</v>
      </c>
      <c r="I102" s="99">
        <v>6.3592989929845585</v>
      </c>
      <c r="J102" s="99">
        <v>5.7858552903596951</v>
      </c>
      <c r="K102" s="99">
        <v>5.9221661233428993</v>
      </c>
      <c r="L102" s="99">
        <v>5.3456370914945897</v>
      </c>
      <c r="M102" s="99">
        <v>4.9020496759829362</v>
      </c>
      <c r="N102" s="99">
        <v>5.1521173324940888</v>
      </c>
      <c r="O102" s="99">
        <v>5.3738125752713666</v>
      </c>
      <c r="P102" s="99">
        <v>5.7413178838488061</v>
      </c>
      <c r="Q102" s="99">
        <v>5.5717440566741585</v>
      </c>
      <c r="R102" s="99">
        <v>5.2480299985391197</v>
      </c>
      <c r="S102" s="99">
        <v>5.0373870198730692</v>
      </c>
      <c r="T102" s="99">
        <v>4.8308942738503937</v>
      </c>
      <c r="U102" s="99">
        <v>4.7649094895833146</v>
      </c>
      <c r="V102" s="99">
        <v>5.9547771918616652</v>
      </c>
      <c r="W102" s="99">
        <v>5.3522303149231112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6.4136757348337756</v>
      </c>
      <c r="D103" s="110">
        <v>5.2317682176783098</v>
      </c>
      <c r="E103" s="110">
        <v>8.2514242824526836</v>
      </c>
      <c r="F103" s="110">
        <v>7.3084409474298129</v>
      </c>
      <c r="G103" s="110">
        <v>6.6624831881199826</v>
      </c>
      <c r="H103" s="110">
        <v>6.8936854050751109</v>
      </c>
      <c r="I103" s="110">
        <v>6.5365095187103144</v>
      </c>
      <c r="J103" s="110">
        <v>7.2295447459247395</v>
      </c>
      <c r="K103" s="110">
        <v>5.2211271646478119</v>
      </c>
      <c r="L103" s="110">
        <v>4.86846494992957</v>
      </c>
      <c r="M103" s="110">
        <v>4.9182485908246329</v>
      </c>
      <c r="N103" s="110">
        <v>5.0660319950039669</v>
      </c>
      <c r="O103" s="110">
        <v>5.2998018394086115</v>
      </c>
      <c r="P103" s="110">
        <v>5.7169898602615694</v>
      </c>
      <c r="Q103" s="110">
        <v>5.6269249583040981</v>
      </c>
      <c r="R103" s="110">
        <v>5.2504624668531035</v>
      </c>
      <c r="S103" s="110">
        <v>5.0644813191781006</v>
      </c>
      <c r="T103" s="110">
        <v>4.8871683450415775</v>
      </c>
      <c r="U103" s="110">
        <v>4.9034553986354732</v>
      </c>
      <c r="V103" s="110">
        <v>5.7549427047614641</v>
      </c>
      <c r="W103" s="110">
        <v>5.4990714320558673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128.74675753236505</v>
      </c>
      <c r="D124" s="118">
        <f t="shared" si="42"/>
        <v>122.53110430456447</v>
      </c>
      <c r="E124" s="118">
        <f t="shared" si="42"/>
        <v>129.69593833055944</v>
      </c>
      <c r="F124" s="118">
        <f t="shared" si="42"/>
        <v>132.9258718320917</v>
      </c>
      <c r="G124" s="118">
        <f t="shared" si="42"/>
        <v>135.14171093355546</v>
      </c>
      <c r="H124" s="118">
        <f t="shared" si="42"/>
        <v>126.92053531150455</v>
      </c>
      <c r="I124" s="118">
        <f t="shared" si="42"/>
        <v>118.41771387105472</v>
      </c>
      <c r="J124" s="118">
        <f t="shared" si="42"/>
        <v>124.39352235811539</v>
      </c>
      <c r="K124" s="118">
        <f t="shared" si="42"/>
        <v>118.59803951708666</v>
      </c>
      <c r="L124" s="118">
        <f t="shared" si="42"/>
        <v>123.6314668978209</v>
      </c>
      <c r="M124" s="118">
        <f t="shared" si="42"/>
        <v>111.57383825210155</v>
      </c>
      <c r="N124" s="118">
        <f t="shared" si="42"/>
        <v>107.55546613965006</v>
      </c>
      <c r="O124" s="118">
        <f t="shared" si="42"/>
        <v>108.51283930396964</v>
      </c>
      <c r="P124" s="118">
        <f t="shared" si="42"/>
        <v>89.825217306010629</v>
      </c>
      <c r="Q124" s="118">
        <f t="shared" si="42"/>
        <v>97.757884813293742</v>
      </c>
      <c r="R124" s="118">
        <f t="shared" ref="R124:V124" si="43">R125+R128+R130+R139</f>
        <v>96.281077335175809</v>
      </c>
      <c r="S124" s="118">
        <f t="shared" si="43"/>
        <v>89.616736347998994</v>
      </c>
      <c r="T124" s="118">
        <f t="shared" si="43"/>
        <v>79.682762920021659</v>
      </c>
      <c r="U124" s="118">
        <f t="shared" si="43"/>
        <v>75.581430231203683</v>
      </c>
      <c r="V124" s="118">
        <f t="shared" si="43"/>
        <v>71.142348356894658</v>
      </c>
      <c r="W124" s="118">
        <f t="shared" ref="W124" si="44">W125+W128+W130+W139</f>
        <v>70.777277754153417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105.16299955400972</v>
      </c>
      <c r="D125" s="123">
        <f t="shared" si="45"/>
        <v>97.802731187872283</v>
      </c>
      <c r="E125" s="123">
        <f t="shared" si="45"/>
        <v>101.4850576878065</v>
      </c>
      <c r="F125" s="123">
        <f t="shared" si="45"/>
        <v>105.07777453785724</v>
      </c>
      <c r="G125" s="123">
        <f t="shared" si="45"/>
        <v>108.48625862124065</v>
      </c>
      <c r="H125" s="123">
        <f t="shared" si="45"/>
        <v>97.917696171843772</v>
      </c>
      <c r="I125" s="123">
        <f t="shared" si="45"/>
        <v>90.815104499757894</v>
      </c>
      <c r="J125" s="123">
        <f t="shared" si="45"/>
        <v>95.337122797495326</v>
      </c>
      <c r="K125" s="123">
        <f t="shared" si="45"/>
        <v>90.747644788033199</v>
      </c>
      <c r="L125" s="123">
        <f t="shared" si="45"/>
        <v>95.630269723829031</v>
      </c>
      <c r="M125" s="123">
        <f t="shared" si="45"/>
        <v>84.205880325710339</v>
      </c>
      <c r="N125" s="123">
        <f t="shared" si="45"/>
        <v>79.50851068224965</v>
      </c>
      <c r="O125" s="123">
        <f t="shared" si="45"/>
        <v>79.324543238493021</v>
      </c>
      <c r="P125" s="123">
        <f t="shared" si="45"/>
        <v>61.19213668572057</v>
      </c>
      <c r="Q125" s="123">
        <f t="shared" si="45"/>
        <v>69.671335041860388</v>
      </c>
      <c r="R125" s="123">
        <f t="shared" ref="R125:V125" si="46">SUM(R126:R127)</f>
        <v>70.66325702864539</v>
      </c>
      <c r="S125" s="123">
        <f t="shared" si="46"/>
        <v>63.5980275507276</v>
      </c>
      <c r="T125" s="123">
        <f t="shared" si="46"/>
        <v>55.880195911509233</v>
      </c>
      <c r="U125" s="123">
        <f t="shared" si="46"/>
        <v>51.558097877839025</v>
      </c>
      <c r="V125" s="123">
        <f t="shared" si="46"/>
        <v>49.182598725814948</v>
      </c>
      <c r="W125" s="123">
        <f t="shared" ref="W125" si="47">SUM(W126:W127)</f>
        <v>48.069373397042241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104.6572329524199</v>
      </c>
      <c r="D126" s="99">
        <v>97.338265756104633</v>
      </c>
      <c r="E126" s="99">
        <v>101.00609933712114</v>
      </c>
      <c r="F126" s="99">
        <v>104.58686698073845</v>
      </c>
      <c r="G126" s="99">
        <v>107.99845955973649</v>
      </c>
      <c r="H126" s="99">
        <v>97.48057010592143</v>
      </c>
      <c r="I126" s="99">
        <v>90.423188898556646</v>
      </c>
      <c r="J126" s="99">
        <v>94.925129947674463</v>
      </c>
      <c r="K126" s="99">
        <v>90.358997840102703</v>
      </c>
      <c r="L126" s="99">
        <v>95.225725558484612</v>
      </c>
      <c r="M126" s="99">
        <v>83.853995648796854</v>
      </c>
      <c r="N126" s="99">
        <v>79.180826802527193</v>
      </c>
      <c r="O126" s="99">
        <v>79.000945473077138</v>
      </c>
      <c r="P126" s="99">
        <v>60.946021897027137</v>
      </c>
      <c r="Q126" s="99">
        <v>69.391959984953345</v>
      </c>
      <c r="R126" s="99">
        <v>70.381635007352685</v>
      </c>
      <c r="S126" s="99">
        <v>63.346424151015256</v>
      </c>
      <c r="T126" s="99">
        <v>55.661296994265456</v>
      </c>
      <c r="U126" s="99">
        <v>51.35778484330659</v>
      </c>
      <c r="V126" s="99">
        <v>48.992313420863248</v>
      </c>
      <c r="W126" s="99">
        <v>47.883040092477657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0.50576660158981257</v>
      </c>
      <c r="D127" s="99">
        <v>0.46446543176764904</v>
      </c>
      <c r="E127" s="99">
        <v>0.47895835068535764</v>
      </c>
      <c r="F127" s="99">
        <v>0.49090755711878881</v>
      </c>
      <c r="G127" s="99">
        <v>0.48779906150415581</v>
      </c>
      <c r="H127" s="99">
        <v>0.43712606592234055</v>
      </c>
      <c r="I127" s="99">
        <v>0.39191560120124092</v>
      </c>
      <c r="J127" s="99">
        <v>0.4119928498208571</v>
      </c>
      <c r="K127" s="99">
        <v>0.38864694793049936</v>
      </c>
      <c r="L127" s="99">
        <v>0.40454416534441545</v>
      </c>
      <c r="M127" s="99">
        <v>0.35188467691348951</v>
      </c>
      <c r="N127" s="99">
        <v>0.32768387972245405</v>
      </c>
      <c r="O127" s="99">
        <v>0.32359776541588925</v>
      </c>
      <c r="P127" s="99">
        <v>0.24611478869343303</v>
      </c>
      <c r="Q127" s="99">
        <v>0.2793750569070475</v>
      </c>
      <c r="R127" s="99">
        <v>0.28162202129270963</v>
      </c>
      <c r="S127" s="99">
        <v>0.25160339971234402</v>
      </c>
      <c r="T127" s="99">
        <v>0.21889891724377492</v>
      </c>
      <c r="U127" s="99">
        <v>0.20031303453243357</v>
      </c>
      <c r="V127" s="99">
        <v>0.19028530495169815</v>
      </c>
      <c r="W127" s="99">
        <v>0.18633330456458594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0.90352994239731665</v>
      </c>
      <c r="D128" s="123">
        <f t="shared" si="48"/>
        <v>1.0740190529688909</v>
      </c>
      <c r="E128" s="123">
        <f t="shared" si="48"/>
        <v>1.9732100137536148</v>
      </c>
      <c r="F128" s="123">
        <f t="shared" si="48"/>
        <v>1.1173940713631372</v>
      </c>
      <c r="G128" s="123">
        <f t="shared" si="48"/>
        <v>1.6863833995006288</v>
      </c>
      <c r="H128" s="123">
        <f t="shared" si="48"/>
        <v>1.459004260919512</v>
      </c>
      <c r="I128" s="123">
        <f t="shared" si="48"/>
        <v>2.9768206617430919</v>
      </c>
      <c r="J128" s="123">
        <f t="shared" si="48"/>
        <v>2.871911576231188</v>
      </c>
      <c r="K128" s="123">
        <f t="shared" si="48"/>
        <v>1.6750227294515181</v>
      </c>
      <c r="L128" s="123">
        <f t="shared" si="48"/>
        <v>2.4214586427046538</v>
      </c>
      <c r="M128" s="123">
        <f t="shared" si="48"/>
        <v>3.2855945851190373</v>
      </c>
      <c r="N128" s="123">
        <f t="shared" si="48"/>
        <v>3.8487436295616422</v>
      </c>
      <c r="O128" s="123">
        <f t="shared" si="48"/>
        <v>3.1955438876266808</v>
      </c>
      <c r="P128" s="123">
        <f t="shared" si="48"/>
        <v>0.5553421779303539</v>
      </c>
      <c r="Q128" s="123">
        <f t="shared" si="48"/>
        <v>1.9801576731246517</v>
      </c>
      <c r="R128" s="123">
        <f t="shared" si="48"/>
        <v>1.5383545734029609</v>
      </c>
      <c r="S128" s="123">
        <f t="shared" si="48"/>
        <v>3.2185511400560816</v>
      </c>
      <c r="T128" s="123">
        <f t="shared" si="48"/>
        <v>2.0075546695634174</v>
      </c>
      <c r="U128" s="123">
        <f t="shared" si="48"/>
        <v>2.0324393455022918</v>
      </c>
      <c r="V128" s="123">
        <f t="shared" si="48"/>
        <v>1.3194081136370612</v>
      </c>
      <c r="W128" s="123">
        <f t="shared" si="48"/>
        <v>2.5654894623396722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0.90352994239731665</v>
      </c>
      <c r="D129" s="99">
        <f>RES_hhdet_in_tesh!D129/RES_summary!D$21</f>
        <v>1.0740190529688909</v>
      </c>
      <c r="E129" s="99">
        <f>RES_hhdet_in_tesh!E129/RES_summary!E$21</f>
        <v>1.9732100137536148</v>
      </c>
      <c r="F129" s="99">
        <f>RES_hhdet_in_tesh!F129/RES_summary!F$21</f>
        <v>1.1173940713631372</v>
      </c>
      <c r="G129" s="99">
        <f>RES_hhdet_in_tesh!G129/RES_summary!G$21</f>
        <v>1.6863833995006288</v>
      </c>
      <c r="H129" s="99">
        <f>RES_hhdet_in_tesh!H129/RES_summary!H$21</f>
        <v>1.459004260919512</v>
      </c>
      <c r="I129" s="99">
        <f>RES_hhdet_in_tesh!I129/RES_summary!I$21</f>
        <v>2.9768206617430919</v>
      </c>
      <c r="J129" s="99">
        <f>RES_hhdet_in_tesh!J129/RES_summary!J$21</f>
        <v>2.871911576231188</v>
      </c>
      <c r="K129" s="99">
        <f>RES_hhdet_in_tesh!K129/RES_summary!K$21</f>
        <v>1.6750227294515181</v>
      </c>
      <c r="L129" s="99">
        <f>RES_hhdet_in_tesh!L129/RES_summary!L$21</f>
        <v>2.4214586427046538</v>
      </c>
      <c r="M129" s="99">
        <f>RES_hhdet_in_tesh!M129/RES_summary!M$21</f>
        <v>3.2855945851190373</v>
      </c>
      <c r="N129" s="99">
        <f>RES_hhdet_in_tesh!N129/RES_summary!N$21</f>
        <v>3.8487436295616422</v>
      </c>
      <c r="O129" s="99">
        <f>RES_hhdet_in_tesh!O129/RES_summary!O$21</f>
        <v>3.1955438876266808</v>
      </c>
      <c r="P129" s="99">
        <f>RES_hhdet_in_tesh!P129/RES_summary!P$21</f>
        <v>0.5553421779303539</v>
      </c>
      <c r="Q129" s="99">
        <f>RES_hhdet_in_tesh!Q129/RES_summary!Q$21</f>
        <v>1.9801576731246517</v>
      </c>
      <c r="R129" s="99">
        <f>RES_hhdet_in_tesh!R129/RES_summary!R$21</f>
        <v>1.5383545734029609</v>
      </c>
      <c r="S129" s="99">
        <f>RES_hhdet_in_tesh!S129/RES_summary!S$21</f>
        <v>3.2185511400560816</v>
      </c>
      <c r="T129" s="99">
        <f>RES_hhdet_in_tesh!T129/RES_summary!T$21</f>
        <v>2.0075546695634174</v>
      </c>
      <c r="U129" s="99">
        <f>RES_hhdet_in_tesh!U129/RES_summary!U$21</f>
        <v>2.0324393455022918</v>
      </c>
      <c r="V129" s="99">
        <f>RES_hhdet_in_tesh!V129/RES_summary!V$21</f>
        <v>1.3194081136370612</v>
      </c>
      <c r="W129" s="99">
        <f>RES_hhdet_in_tesh!W129/RES_summary!W$21</f>
        <v>2.5654894623396722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16.190294232625234</v>
      </c>
      <c r="D130" s="123">
        <v>17.304111177945639</v>
      </c>
      <c r="E130" s="123">
        <v>18.524157422081526</v>
      </c>
      <c r="F130" s="123">
        <v>19.715302297250982</v>
      </c>
      <c r="G130" s="123">
        <v>17.979459372021136</v>
      </c>
      <c r="H130" s="123">
        <v>20.648479521793487</v>
      </c>
      <c r="I130" s="123">
        <v>18.161427091449845</v>
      </c>
      <c r="J130" s="123">
        <v>19.554501427947006</v>
      </c>
      <c r="K130" s="123">
        <v>20.568567403797033</v>
      </c>
      <c r="L130" s="123">
        <v>20.515186761184598</v>
      </c>
      <c r="M130" s="123">
        <v>19.170309946719286</v>
      </c>
      <c r="N130" s="123">
        <v>19.106654966391236</v>
      </c>
      <c r="O130" s="123">
        <v>20.670029502732749</v>
      </c>
      <c r="P130" s="123">
        <v>22.353320845011517</v>
      </c>
      <c r="Q130" s="123">
        <v>20.495978936419206</v>
      </c>
      <c r="R130" s="123">
        <v>18.829820119958871</v>
      </c>
      <c r="S130" s="123">
        <v>17.745689448649934</v>
      </c>
      <c r="T130" s="123">
        <v>16.925141256828169</v>
      </c>
      <c r="U130" s="123">
        <v>17.12375261404036</v>
      </c>
      <c r="V130" s="123">
        <v>14.827761541259489</v>
      </c>
      <c r="W130" s="123">
        <v>14.684383299218549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16.367196837955959</v>
      </c>
      <c r="D131" s="99">
        <v>17.623184881241905</v>
      </c>
      <c r="E131" s="99">
        <v>17.975414820758374</v>
      </c>
      <c r="F131" s="99">
        <v>19.927593308873824</v>
      </c>
      <c r="G131" s="99">
        <v>17.919645521084863</v>
      </c>
      <c r="H131" s="99">
        <v>20.950710000925692</v>
      </c>
      <c r="I131" s="99">
        <v>17.894027325050789</v>
      </c>
      <c r="J131" s="99">
        <v>19.415066505462629</v>
      </c>
      <c r="K131" s="99">
        <v>20.530427562889013</v>
      </c>
      <c r="L131" s="99">
        <v>20.786379464243876</v>
      </c>
      <c r="M131" s="99">
        <v>19.134455092403289</v>
      </c>
      <c r="N131" s="99">
        <v>19.106601481795579</v>
      </c>
      <c r="O131" s="99">
        <v>20.669978512112333</v>
      </c>
      <c r="P131" s="99">
        <v>22.353284148210289</v>
      </c>
      <c r="Q131" s="99">
        <v>20.318796204838456</v>
      </c>
      <c r="R131" s="99">
        <v>18.635700600539977</v>
      </c>
      <c r="S131" s="99">
        <v>17.59170506839288</v>
      </c>
      <c r="T131" s="99">
        <v>16.925255794681238</v>
      </c>
      <c r="U131" s="99">
        <v>17.123822248242906</v>
      </c>
      <c r="V131" s="99">
        <v>14.827805583073314</v>
      </c>
      <c r="W131" s="99">
        <v>14.684431538294236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16.367383611273581</v>
      </c>
      <c r="D132" s="99">
        <v>17.623582446517727</v>
      </c>
      <c r="E132" s="99">
        <v>0</v>
      </c>
      <c r="F132" s="99">
        <v>19.928211476756477</v>
      </c>
      <c r="G132" s="99">
        <v>17.919894017520711</v>
      </c>
      <c r="H132" s="99">
        <v>20.950393846830316</v>
      </c>
      <c r="I132" s="99">
        <v>17.892732567613482</v>
      </c>
      <c r="J132" s="99">
        <v>19.412613914168382</v>
      </c>
      <c r="K132" s="99">
        <v>20.544003322227741</v>
      </c>
      <c r="L132" s="99">
        <v>20.805071826614935</v>
      </c>
      <c r="M132" s="99">
        <v>19.148329472242182</v>
      </c>
      <c r="N132" s="99">
        <v>19.117736002163856</v>
      </c>
      <c r="O132" s="99">
        <v>20.679587926306063</v>
      </c>
      <c r="P132" s="99">
        <v>22.36058156925456</v>
      </c>
      <c r="Q132" s="99">
        <v>0</v>
      </c>
      <c r="R132" s="99">
        <v>0</v>
      </c>
      <c r="S132" s="99">
        <v>17.560738433194956</v>
      </c>
      <c r="T132" s="99">
        <v>16.899984579282211</v>
      </c>
      <c r="U132" s="99">
        <v>17.109761113199589</v>
      </c>
      <c r="V132" s="99">
        <v>14.812332225815293</v>
      </c>
      <c r="W132" s="99">
        <v>14.673615265546115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5.4463918587813893</v>
      </c>
      <c r="D133" s="102">
        <v>6.5884241353359023</v>
      </c>
      <c r="E133" s="102">
        <v>0</v>
      </c>
      <c r="F133" s="102">
        <v>9.7054475489081113</v>
      </c>
      <c r="G133" s="102">
        <v>7.6508324339573806</v>
      </c>
      <c r="H133" s="102">
        <v>9.1880481211890874</v>
      </c>
      <c r="I133" s="102">
        <v>6.4945311007439486</v>
      </c>
      <c r="J133" s="102">
        <v>7.1611936916365302</v>
      </c>
      <c r="K133" s="102">
        <v>7.3663445369821767</v>
      </c>
      <c r="L133" s="102">
        <v>7.2318563065461952</v>
      </c>
      <c r="M133" s="102">
        <v>6.8139754999705717</v>
      </c>
      <c r="N133" s="102">
        <v>6.6971131307397318</v>
      </c>
      <c r="O133" s="102">
        <v>7.2388259753734534</v>
      </c>
      <c r="P133" s="102">
        <v>8.1966819452924984</v>
      </c>
      <c r="Q133" s="102">
        <v>0</v>
      </c>
      <c r="R133" s="102">
        <v>0</v>
      </c>
      <c r="S133" s="102">
        <v>6.2554831760012624</v>
      </c>
      <c r="T133" s="102">
        <v>6.0903791600485331</v>
      </c>
      <c r="U133" s="102">
        <v>5.8213218128857047</v>
      </c>
      <c r="V133" s="102">
        <v>5.0566448862035536</v>
      </c>
      <c r="W133" s="102">
        <v>5.2558659058698973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10.920991752492192</v>
      </c>
      <c r="D134" s="105">
        <v>11.035158311181824</v>
      </c>
      <c r="E134" s="105">
        <v>0</v>
      </c>
      <c r="F134" s="105">
        <v>10.222763927848369</v>
      </c>
      <c r="G134" s="105">
        <v>10.269061583563328</v>
      </c>
      <c r="H134" s="105">
        <v>11.762345725641229</v>
      </c>
      <c r="I134" s="105">
        <v>11.398201466869534</v>
      </c>
      <c r="J134" s="105">
        <v>12.251420222531854</v>
      </c>
      <c r="K134" s="105">
        <v>13.177658785245562</v>
      </c>
      <c r="L134" s="105">
        <v>13.573215520068739</v>
      </c>
      <c r="M134" s="105">
        <v>12.334353972271606</v>
      </c>
      <c r="N134" s="105">
        <v>12.420622871424118</v>
      </c>
      <c r="O134" s="105">
        <v>13.440761950932602</v>
      </c>
      <c r="P134" s="105">
        <v>14.16389962396206</v>
      </c>
      <c r="Q134" s="105">
        <v>0</v>
      </c>
      <c r="R134" s="105">
        <v>0</v>
      </c>
      <c r="S134" s="105">
        <v>11.305255257193693</v>
      </c>
      <c r="T134" s="105">
        <v>10.809605419233675</v>
      </c>
      <c r="U134" s="105">
        <v>11.288439300313881</v>
      </c>
      <c r="V134" s="105">
        <v>9.7556873396117378</v>
      </c>
      <c r="W134" s="105">
        <v>9.4177493596762201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16.036582018033169</v>
      </c>
      <c r="D135" s="102">
        <v>17.112279221285213</v>
      </c>
      <c r="E135" s="102">
        <v>18.857137673142869</v>
      </c>
      <c r="F135" s="102">
        <v>19.525970410699877</v>
      </c>
      <c r="G135" s="102">
        <v>18.01505825840831</v>
      </c>
      <c r="H135" s="102">
        <v>20.488861113735883</v>
      </c>
      <c r="I135" s="102">
        <v>18.512773532288183</v>
      </c>
      <c r="J135" s="102">
        <v>19.874173772412188</v>
      </c>
      <c r="K135" s="102">
        <v>20.622757110537439</v>
      </c>
      <c r="L135" s="102">
        <v>19.955000915282813</v>
      </c>
      <c r="M135" s="102">
        <v>19.365968636088642</v>
      </c>
      <c r="N135" s="102">
        <v>0</v>
      </c>
      <c r="O135" s="102">
        <v>0</v>
      </c>
      <c r="P135" s="102">
        <v>0</v>
      </c>
      <c r="Q135" s="102">
        <v>20.653616182703963</v>
      </c>
      <c r="R135" s="102">
        <v>18.971589489796941</v>
      </c>
      <c r="S135" s="102">
        <v>18.125944036446807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16.038354969348109</v>
      </c>
      <c r="D136" s="105">
        <v>17.114661693631632</v>
      </c>
      <c r="E136" s="105">
        <v>18.859616340590101</v>
      </c>
      <c r="F136" s="105">
        <v>19.527567813867581</v>
      </c>
      <c r="G136" s="105">
        <v>18.016143355140496</v>
      </c>
      <c r="H136" s="105">
        <v>20.486961229538782</v>
      </c>
      <c r="I136" s="105">
        <v>18.511375836252267</v>
      </c>
      <c r="J136" s="105">
        <v>19.873031715388983</v>
      </c>
      <c r="K136" s="105">
        <v>20.63681041891153</v>
      </c>
      <c r="L136" s="105">
        <v>19.968034636532135</v>
      </c>
      <c r="M136" s="105">
        <v>19.37850450406221</v>
      </c>
      <c r="N136" s="105">
        <v>0</v>
      </c>
      <c r="O136" s="105">
        <v>0</v>
      </c>
      <c r="P136" s="105">
        <v>0</v>
      </c>
      <c r="Q136" s="105">
        <v>20.635524097392956</v>
      </c>
      <c r="R136" s="105">
        <v>18.953261643597884</v>
      </c>
      <c r="S136" s="105">
        <v>18.117055738789652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5.3264875868940251</v>
      </c>
      <c r="D137" s="99">
        <v>6.3842710740117505</v>
      </c>
      <c r="E137" s="99">
        <v>8.7252348677163862</v>
      </c>
      <c r="F137" s="99">
        <v>9.5089943393873195</v>
      </c>
      <c r="G137" s="99">
        <v>7.690165453483254</v>
      </c>
      <c r="H137" s="99">
        <v>8.9814786019615678</v>
      </c>
      <c r="I137" s="99">
        <v>6.7177929821275919</v>
      </c>
      <c r="J137" s="99">
        <v>7.3403197978325361</v>
      </c>
      <c r="K137" s="99">
        <v>7.402069961727717</v>
      </c>
      <c r="L137" s="99">
        <v>6.9268157134664756</v>
      </c>
      <c r="M137" s="99">
        <v>6.8996048617503902</v>
      </c>
      <c r="N137" s="99">
        <v>0</v>
      </c>
      <c r="O137" s="99">
        <v>0</v>
      </c>
      <c r="P137" s="99">
        <v>0</v>
      </c>
      <c r="Q137" s="99">
        <v>7.4537715290160316</v>
      </c>
      <c r="R137" s="99">
        <v>6.7198609514276013</v>
      </c>
      <c r="S137" s="99">
        <v>6.455136026111771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10.711867382454086</v>
      </c>
      <c r="D138" s="99">
        <v>10.730390619619881</v>
      </c>
      <c r="E138" s="99">
        <v>10.13438147287372</v>
      </c>
      <c r="F138" s="99">
        <v>10.018573474480256</v>
      </c>
      <c r="G138" s="99">
        <v>10.325977901657241</v>
      </c>
      <c r="H138" s="99">
        <v>11.505482627577212</v>
      </c>
      <c r="I138" s="99">
        <v>11.793582854124679</v>
      </c>
      <c r="J138" s="99">
        <v>12.532711917556444</v>
      </c>
      <c r="K138" s="99">
        <v>13.234740457183811</v>
      </c>
      <c r="L138" s="99">
        <v>13.041218923065655</v>
      </c>
      <c r="M138" s="99">
        <v>12.478899642311816</v>
      </c>
      <c r="N138" s="99">
        <v>0</v>
      </c>
      <c r="O138" s="99">
        <v>0</v>
      </c>
      <c r="P138" s="99">
        <v>0</v>
      </c>
      <c r="Q138" s="99">
        <v>13.181752568376925</v>
      </c>
      <c r="R138" s="99">
        <v>12.233400692170287</v>
      </c>
      <c r="S138" s="99">
        <v>11.661919712677882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6.4899338033327929</v>
      </c>
      <c r="D139" s="123">
        <v>6.3502428857776465</v>
      </c>
      <c r="E139" s="123">
        <v>7.7135132069177912</v>
      </c>
      <c r="F139" s="123">
        <v>7.0154009256203294</v>
      </c>
      <c r="G139" s="123">
        <v>6.9896095407930527</v>
      </c>
      <c r="H139" s="123">
        <v>6.8953553569477704</v>
      </c>
      <c r="I139" s="123">
        <v>6.464361618103891</v>
      </c>
      <c r="J139" s="123">
        <v>6.6299865564418825</v>
      </c>
      <c r="K139" s="123">
        <v>5.6068045958049133</v>
      </c>
      <c r="L139" s="123">
        <v>5.0645517701026286</v>
      </c>
      <c r="M139" s="123">
        <v>4.9120533945528866</v>
      </c>
      <c r="N139" s="123">
        <v>5.0915568614475442</v>
      </c>
      <c r="O139" s="123">
        <v>5.3227226751171921</v>
      </c>
      <c r="P139" s="123">
        <v>5.7244175973481886</v>
      </c>
      <c r="Q139" s="123">
        <v>5.610413161889495</v>
      </c>
      <c r="R139" s="123">
        <v>5.2496456131686005</v>
      </c>
      <c r="S139" s="123">
        <v>5.054468208565372</v>
      </c>
      <c r="T139" s="123">
        <v>4.8698710821208433</v>
      </c>
      <c r="U139" s="123">
        <v>4.8671403938220141</v>
      </c>
      <c r="V139" s="123">
        <v>5.8125799761831543</v>
      </c>
      <c r="W139" s="123">
        <v>5.4580315955529572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6.6128981368482203</v>
      </c>
      <c r="D140" s="99">
        <v>8.4675266012809551</v>
      </c>
      <c r="E140" s="99">
        <v>6.5336060954116899</v>
      </c>
      <c r="F140" s="99">
        <v>6.3591783235895161</v>
      </c>
      <c r="G140" s="99">
        <v>7.4680276290292085</v>
      </c>
      <c r="H140" s="99">
        <v>6.8984158524031116</v>
      </c>
      <c r="I140" s="99">
        <v>6.3592989929845576</v>
      </c>
      <c r="J140" s="99">
        <v>5.7858552903596951</v>
      </c>
      <c r="K140" s="99">
        <v>5.9221661233429002</v>
      </c>
      <c r="L140" s="99">
        <v>5.3456370914945897</v>
      </c>
      <c r="M140" s="99">
        <v>4.9020496759829353</v>
      </c>
      <c r="N140" s="99">
        <v>5.1521173324940879</v>
      </c>
      <c r="O140" s="99">
        <v>5.3738125752713666</v>
      </c>
      <c r="P140" s="99">
        <v>5.7413178838488079</v>
      </c>
      <c r="Q140" s="99">
        <v>5.5717440566741585</v>
      </c>
      <c r="R140" s="99">
        <v>5.2480299985391197</v>
      </c>
      <c r="S140" s="99">
        <v>5.037387019873071</v>
      </c>
      <c r="T140" s="99">
        <v>4.8308942738503937</v>
      </c>
      <c r="U140" s="99">
        <v>4.7649094895833146</v>
      </c>
      <c r="V140" s="99">
        <v>5.9547771918616661</v>
      </c>
      <c r="W140" s="99">
        <v>5.3522303149231094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6.4136757348337756</v>
      </c>
      <c r="D141" s="110">
        <v>5.2317682176783098</v>
      </c>
      <c r="E141" s="110">
        <v>8.2514242824526836</v>
      </c>
      <c r="F141" s="110">
        <v>7.3084409474298138</v>
      </c>
      <c r="G141" s="110">
        <v>6.6624831881199835</v>
      </c>
      <c r="H141" s="110">
        <v>6.8936854050751091</v>
      </c>
      <c r="I141" s="110">
        <v>6.5365095187103153</v>
      </c>
      <c r="J141" s="110">
        <v>7.2295447459247395</v>
      </c>
      <c r="K141" s="110">
        <v>5.2211271646478137</v>
      </c>
      <c r="L141" s="110">
        <v>4.8684649499295709</v>
      </c>
      <c r="M141" s="110">
        <v>4.9182485908246329</v>
      </c>
      <c r="N141" s="110">
        <v>5.0660319950039661</v>
      </c>
      <c r="O141" s="110">
        <v>5.2998018394086115</v>
      </c>
      <c r="P141" s="110">
        <v>5.7169898602615694</v>
      </c>
      <c r="Q141" s="110">
        <v>5.6269249583040981</v>
      </c>
      <c r="R141" s="110">
        <v>5.2504624668531017</v>
      </c>
      <c r="S141" s="110">
        <v>5.0644813191781015</v>
      </c>
      <c r="T141" s="110">
        <v>4.8871683450415766</v>
      </c>
      <c r="U141" s="110">
        <v>4.9034553986354732</v>
      </c>
      <c r="V141" s="110">
        <v>5.7549427047614641</v>
      </c>
      <c r="W141" s="110">
        <v>5.4990714320558673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126.35074943345413</v>
      </c>
      <c r="D143" s="118">
        <f t="shared" si="49"/>
        <v>117.06502380043925</v>
      </c>
      <c r="E143" s="118">
        <f t="shared" si="49"/>
        <v>125.27320661180416</v>
      </c>
      <c r="F143" s="118">
        <f t="shared" si="49"/>
        <v>126.56070092735467</v>
      </c>
      <c r="G143" s="118">
        <f t="shared" si="49"/>
        <v>130.01824881557434</v>
      </c>
      <c r="H143" s="118">
        <f t="shared" si="49"/>
        <v>126.68785742614445</v>
      </c>
      <c r="I143" s="118">
        <f t="shared" si="49"/>
        <v>119.43426291022175</v>
      </c>
      <c r="J143" s="118">
        <f t="shared" si="49"/>
        <v>124.62362664940154</v>
      </c>
      <c r="K143" s="118">
        <f t="shared" si="49"/>
        <v>120.23800131217591</v>
      </c>
      <c r="L143" s="118">
        <f t="shared" si="49"/>
        <v>119.66119526270023</v>
      </c>
      <c r="M143" s="118">
        <f t="shared" si="49"/>
        <v>111.07863696295419</v>
      </c>
      <c r="N143" s="118">
        <f t="shared" si="49"/>
        <v>122.00718693860711</v>
      </c>
      <c r="O143" s="118">
        <f t="shared" si="49"/>
        <v>117.26486490342423</v>
      </c>
      <c r="P143" s="118">
        <f t="shared" si="49"/>
        <v>97.487243550000144</v>
      </c>
      <c r="Q143" s="118">
        <f t="shared" si="49"/>
        <v>113.83968598058242</v>
      </c>
      <c r="R143" s="118">
        <f t="shared" ref="R143:V143" si="50">R144+R146+R148+R157</f>
        <v>104.07358422118077</v>
      </c>
      <c r="S143" s="118">
        <f t="shared" si="50"/>
        <v>100.30138967801314</v>
      </c>
      <c r="T143" s="118">
        <f t="shared" si="50"/>
        <v>88.220023996269248</v>
      </c>
      <c r="U143" s="118">
        <f t="shared" si="50"/>
        <v>83.232867474404145</v>
      </c>
      <c r="V143" s="118">
        <f t="shared" si="50"/>
        <v>78.766851673551457</v>
      </c>
      <c r="W143" s="118">
        <f t="shared" ref="W143" si="51">W144+W146+W148+W157</f>
        <v>81.521933539276219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102.73306152347909</v>
      </c>
      <c r="D144" s="123">
        <f t="shared" si="52"/>
        <v>91.765878517822912</v>
      </c>
      <c r="E144" s="123">
        <f t="shared" si="52"/>
        <v>95.245913133299595</v>
      </c>
      <c r="F144" s="123">
        <f t="shared" si="52"/>
        <v>98.048119987742652</v>
      </c>
      <c r="G144" s="123">
        <f t="shared" si="52"/>
        <v>102.26911656979941</v>
      </c>
      <c r="H144" s="123">
        <f t="shared" si="52"/>
        <v>95.529895949578531</v>
      </c>
      <c r="I144" s="123">
        <f t="shared" si="52"/>
        <v>90.038942465796055</v>
      </c>
      <c r="J144" s="123">
        <f t="shared" si="52"/>
        <v>92.931364971237144</v>
      </c>
      <c r="K144" s="123">
        <f t="shared" si="52"/>
        <v>88.208961362799528</v>
      </c>
      <c r="L144" s="123">
        <f t="shared" si="52"/>
        <v>87.19643732406216</v>
      </c>
      <c r="M144" s="123">
        <f t="shared" si="52"/>
        <v>78.529353929667636</v>
      </c>
      <c r="N144" s="123">
        <f t="shared" si="52"/>
        <v>84.08189685322418</v>
      </c>
      <c r="O144" s="123">
        <f t="shared" si="52"/>
        <v>79.885734403361354</v>
      </c>
      <c r="P144" s="123">
        <f t="shared" si="52"/>
        <v>66.030148716454974</v>
      </c>
      <c r="Q144" s="123">
        <f t="shared" si="52"/>
        <v>73.93141999852206</v>
      </c>
      <c r="R144" s="123">
        <f t="shared" si="52"/>
        <v>72.201927504716238</v>
      </c>
      <c r="S144" s="123">
        <f t="shared" si="52"/>
        <v>65.057374746691025</v>
      </c>
      <c r="T144" s="123">
        <f t="shared" si="52"/>
        <v>57.394385237799106</v>
      </c>
      <c r="U144" s="123">
        <f t="shared" si="52"/>
        <v>50.896349730152451</v>
      </c>
      <c r="V144" s="123">
        <f t="shared" si="52"/>
        <v>50.944071662391721</v>
      </c>
      <c r="W144" s="123">
        <f t="shared" si="52"/>
        <v>50.010894548737525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102.73306152347909</v>
      </c>
      <c r="D145" s="99">
        <v>91.765878517822912</v>
      </c>
      <c r="E145" s="99">
        <v>95.245913133299595</v>
      </c>
      <c r="F145" s="99">
        <v>98.048119987742652</v>
      </c>
      <c r="G145" s="99">
        <v>102.26911656979941</v>
      </c>
      <c r="H145" s="99">
        <v>95.529895949578531</v>
      </c>
      <c r="I145" s="99">
        <v>90.038942465796055</v>
      </c>
      <c r="J145" s="99">
        <v>92.931364971237144</v>
      </c>
      <c r="K145" s="99">
        <v>88.208961362799528</v>
      </c>
      <c r="L145" s="99">
        <v>87.19643732406216</v>
      </c>
      <c r="M145" s="99">
        <v>78.529353929667636</v>
      </c>
      <c r="N145" s="99">
        <v>84.08189685322418</v>
      </c>
      <c r="O145" s="99">
        <v>79.885734403361354</v>
      </c>
      <c r="P145" s="99">
        <v>66.030148716454974</v>
      </c>
      <c r="Q145" s="99">
        <v>73.93141999852206</v>
      </c>
      <c r="R145" s="99">
        <v>72.201927504716238</v>
      </c>
      <c r="S145" s="99">
        <v>65.057374746691025</v>
      </c>
      <c r="T145" s="99">
        <v>57.394385237799106</v>
      </c>
      <c r="U145" s="99">
        <v>50.896349730152451</v>
      </c>
      <c r="V145" s="99">
        <v>50.944071662391721</v>
      </c>
      <c r="W145" s="99">
        <v>50.010894548737525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1.1892175051362777</v>
      </c>
      <c r="D146" s="123">
        <f t="shared" si="53"/>
        <v>1.5020052867127704</v>
      </c>
      <c r="E146" s="123">
        <f t="shared" si="53"/>
        <v>3.5075665700595557</v>
      </c>
      <c r="F146" s="123">
        <f t="shared" si="53"/>
        <v>2.0744057649719116</v>
      </c>
      <c r="G146" s="123">
        <f t="shared" si="53"/>
        <v>2.6170735485935279</v>
      </c>
      <c r="H146" s="123">
        <f t="shared" si="53"/>
        <v>3.8938242995611367</v>
      </c>
      <c r="I146" s="123">
        <f t="shared" si="53"/>
        <v>4.4265835528386583</v>
      </c>
      <c r="J146" s="123">
        <f t="shared" si="53"/>
        <v>5.1398736709484742</v>
      </c>
      <c r="K146" s="123">
        <f t="shared" si="53"/>
        <v>5.8607140381502889</v>
      </c>
      <c r="L146" s="123">
        <f t="shared" si="53"/>
        <v>7.485777497645298</v>
      </c>
      <c r="M146" s="123">
        <f t="shared" si="53"/>
        <v>8.101309472922539</v>
      </c>
      <c r="N146" s="123">
        <f t="shared" si="53"/>
        <v>12.96778612070972</v>
      </c>
      <c r="O146" s="123">
        <f t="shared" si="53"/>
        <v>11.712829274832423</v>
      </c>
      <c r="P146" s="123">
        <f t="shared" si="53"/>
        <v>4.5040147348226673</v>
      </c>
      <c r="Q146" s="123">
        <f t="shared" si="53"/>
        <v>13.478875860938304</v>
      </c>
      <c r="R146" s="123">
        <f t="shared" si="53"/>
        <v>7.6456258864672755</v>
      </c>
      <c r="S146" s="123">
        <f t="shared" si="53"/>
        <v>11.968761950213091</v>
      </c>
      <c r="T146" s="123">
        <f t="shared" si="53"/>
        <v>8.6137376224034785</v>
      </c>
      <c r="U146" s="123">
        <f t="shared" si="53"/>
        <v>10.724471456933832</v>
      </c>
      <c r="V146" s="123">
        <f t="shared" si="53"/>
        <v>7.1888515107420359</v>
      </c>
      <c r="W146" s="123">
        <f t="shared" si="53"/>
        <v>11.289916805836178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1.1892175051362777</v>
      </c>
      <c r="D147" s="99">
        <f>RES_hhdet_in_tesh!D147/RES_summary!D$21</f>
        <v>1.5020052867127704</v>
      </c>
      <c r="E147" s="99">
        <f>RES_hhdet_in_tesh!E147/RES_summary!E$21</f>
        <v>3.5075665700595557</v>
      </c>
      <c r="F147" s="99">
        <f>RES_hhdet_in_tesh!F147/RES_summary!F$21</f>
        <v>2.0744057649719116</v>
      </c>
      <c r="G147" s="99">
        <f>RES_hhdet_in_tesh!G147/RES_summary!G$21</f>
        <v>2.6170735485935279</v>
      </c>
      <c r="H147" s="99">
        <f>RES_hhdet_in_tesh!H147/RES_summary!H$21</f>
        <v>3.8938242995611367</v>
      </c>
      <c r="I147" s="99">
        <f>RES_hhdet_in_tesh!I147/RES_summary!I$21</f>
        <v>4.4265835528386583</v>
      </c>
      <c r="J147" s="99">
        <f>RES_hhdet_in_tesh!J147/RES_summary!J$21</f>
        <v>5.1398736709484742</v>
      </c>
      <c r="K147" s="99">
        <f>RES_hhdet_in_tesh!K147/RES_summary!K$21</f>
        <v>5.8607140381502889</v>
      </c>
      <c r="L147" s="99">
        <f>RES_hhdet_in_tesh!L147/RES_summary!L$21</f>
        <v>7.485777497645298</v>
      </c>
      <c r="M147" s="99">
        <f>RES_hhdet_in_tesh!M147/RES_summary!M$21</f>
        <v>8.101309472922539</v>
      </c>
      <c r="N147" s="99">
        <f>RES_hhdet_in_tesh!N147/RES_summary!N$21</f>
        <v>12.96778612070972</v>
      </c>
      <c r="O147" s="99">
        <f>RES_hhdet_in_tesh!O147/RES_summary!O$21</f>
        <v>11.712829274832423</v>
      </c>
      <c r="P147" s="99">
        <f>RES_hhdet_in_tesh!P147/RES_summary!P$21</f>
        <v>4.5040147348226673</v>
      </c>
      <c r="Q147" s="99">
        <f>RES_hhdet_in_tesh!Q147/RES_summary!Q$21</f>
        <v>13.478875860938304</v>
      </c>
      <c r="R147" s="99">
        <f>RES_hhdet_in_tesh!R147/RES_summary!R$21</f>
        <v>7.6456258864672755</v>
      </c>
      <c r="S147" s="99">
        <f>RES_hhdet_in_tesh!S147/RES_summary!S$21</f>
        <v>11.968761950213091</v>
      </c>
      <c r="T147" s="99">
        <f>RES_hhdet_in_tesh!T147/RES_summary!T$21</f>
        <v>8.6137376224034785</v>
      </c>
      <c r="U147" s="99">
        <f>RES_hhdet_in_tesh!U147/RES_summary!U$21</f>
        <v>10.724471456933832</v>
      </c>
      <c r="V147" s="99">
        <f>RES_hhdet_in_tesh!V147/RES_summary!V$21</f>
        <v>7.1888515107420359</v>
      </c>
      <c r="W147" s="99">
        <f>RES_hhdet_in_tesh!W147/RES_summary!W$21</f>
        <v>11.289916805836178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15.938900421618516</v>
      </c>
      <c r="D148" s="123">
        <v>17.442761726771277</v>
      </c>
      <c r="E148" s="123">
        <v>18.80574866696713</v>
      </c>
      <c r="F148" s="123">
        <v>19.422465838483681</v>
      </c>
      <c r="G148" s="123">
        <v>18.142475645177075</v>
      </c>
      <c r="H148" s="123">
        <v>20.368782688330967</v>
      </c>
      <c r="I148" s="123">
        <v>18.50431301046007</v>
      </c>
      <c r="J148" s="123">
        <v>19.921980146282269</v>
      </c>
      <c r="K148" s="123">
        <v>20.561587442222105</v>
      </c>
      <c r="L148" s="123">
        <v>19.914388851823038</v>
      </c>
      <c r="M148" s="123">
        <v>19.535919689000831</v>
      </c>
      <c r="N148" s="123">
        <v>19.865952973733808</v>
      </c>
      <c r="O148" s="123">
        <v>20.343563008121858</v>
      </c>
      <c r="P148" s="123">
        <v>21.228664315536577</v>
      </c>
      <c r="Q148" s="123">
        <v>20.818981895278629</v>
      </c>
      <c r="R148" s="123">
        <v>18.976384848804667</v>
      </c>
      <c r="S148" s="123">
        <v>18.22078612836264</v>
      </c>
      <c r="T148" s="123">
        <v>17.342020949812515</v>
      </c>
      <c r="U148" s="123">
        <v>16.744878896502676</v>
      </c>
      <c r="V148" s="123">
        <v>14.821293386765912</v>
      </c>
      <c r="W148" s="123">
        <v>14.76305624039929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15.350052918862938</v>
      </c>
      <c r="D149" s="99">
        <v>19.807010648276044</v>
      </c>
      <c r="E149" s="99">
        <v>18.264775845128376</v>
      </c>
      <c r="F149" s="99">
        <v>17.951479708260834</v>
      </c>
      <c r="G149" s="99">
        <v>19.693820983232666</v>
      </c>
      <c r="H149" s="99">
        <v>18.347084200463012</v>
      </c>
      <c r="I149" s="99">
        <v>18.401161738412767</v>
      </c>
      <c r="J149" s="99">
        <v>20.453124579263235</v>
      </c>
      <c r="K149" s="99">
        <v>19.679445406232727</v>
      </c>
      <c r="L149" s="99">
        <v>19.195161887613455</v>
      </c>
      <c r="M149" s="99">
        <v>22.465570342716269</v>
      </c>
      <c r="N149" s="99">
        <v>21.246171728393488</v>
      </c>
      <c r="O149" s="99">
        <v>18.126476685560888</v>
      </c>
      <c r="P149" s="99">
        <v>15.306820626133145</v>
      </c>
      <c r="Q149" s="99">
        <v>23.191269732034776</v>
      </c>
      <c r="R149" s="99">
        <v>19.10885266919496</v>
      </c>
      <c r="S149" s="99">
        <v>19.843769611624783</v>
      </c>
      <c r="T149" s="99">
        <v>18.196204465238225</v>
      </c>
      <c r="U149" s="99">
        <v>19.131091660768998</v>
      </c>
      <c r="V149" s="99">
        <v>11.590221894278299</v>
      </c>
      <c r="W149" s="99">
        <v>16.330472819203624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19.699843274263973</v>
      </c>
      <c r="L150" s="99">
        <v>19.225455643975266</v>
      </c>
      <c r="M150" s="99">
        <v>22.492506870110667</v>
      </c>
      <c r="N150" s="99">
        <v>21.267523518438214</v>
      </c>
      <c r="O150" s="99">
        <v>0</v>
      </c>
      <c r="P150" s="99">
        <v>0</v>
      </c>
      <c r="Q150" s="99">
        <v>23.208627558858542</v>
      </c>
      <c r="R150" s="99">
        <v>19.145129781349453</v>
      </c>
      <c r="S150" s="99">
        <v>19.916739391816851</v>
      </c>
      <c r="T150" s="99">
        <v>18.264292119752227</v>
      </c>
      <c r="U150" s="99">
        <v>19.228490923755871</v>
      </c>
      <c r="V150" s="99">
        <v>0</v>
      </c>
      <c r="W150" s="99">
        <v>16.379352962513973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7.0376257521569254</v>
      </c>
      <c r="L151" s="102">
        <v>6.6449652903583942</v>
      </c>
      <c r="M151" s="102">
        <v>8.0262451251780949</v>
      </c>
      <c r="N151" s="102">
        <v>7.4723619349899666</v>
      </c>
      <c r="O151" s="102">
        <v>0</v>
      </c>
      <c r="P151" s="102">
        <v>0</v>
      </c>
      <c r="Q151" s="102">
        <v>8.3765863426037761</v>
      </c>
      <c r="R151" s="102">
        <v>6.7576459063475118</v>
      </c>
      <c r="S151" s="102">
        <v>7.051412418351144</v>
      </c>
      <c r="T151" s="102">
        <v>6.5458025123323038</v>
      </c>
      <c r="U151" s="102">
        <v>6.5342148912836278</v>
      </c>
      <c r="V151" s="102">
        <v>0</v>
      </c>
      <c r="W151" s="102">
        <v>5.8678516596290047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12.662217522107049</v>
      </c>
      <c r="L152" s="105">
        <v>12.580490353616874</v>
      </c>
      <c r="M152" s="105">
        <v>14.466261744932568</v>
      </c>
      <c r="N152" s="105">
        <v>13.795161583448245</v>
      </c>
      <c r="O152" s="105">
        <v>0</v>
      </c>
      <c r="P152" s="105">
        <v>0</v>
      </c>
      <c r="Q152" s="105">
        <v>14.832041216254767</v>
      </c>
      <c r="R152" s="105">
        <v>12.387483875001941</v>
      </c>
      <c r="S152" s="105">
        <v>12.865326973465706</v>
      </c>
      <c r="T152" s="105">
        <v>11.718489607419928</v>
      </c>
      <c r="U152" s="105">
        <v>12.694276032472242</v>
      </c>
      <c r="V152" s="105">
        <v>0</v>
      </c>
      <c r="W152" s="105">
        <v>10.511501302884968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16.036582018033165</v>
      </c>
      <c r="D153" s="102">
        <v>17.11227922128521</v>
      </c>
      <c r="E153" s="102">
        <v>18.857137673142866</v>
      </c>
      <c r="F153" s="102">
        <v>19.52597041069988</v>
      </c>
      <c r="G153" s="102">
        <v>18.015058258408303</v>
      </c>
      <c r="H153" s="102">
        <v>20.488861113735883</v>
      </c>
      <c r="I153" s="102">
        <v>18.512773532288186</v>
      </c>
      <c r="J153" s="102">
        <v>19.874173772412178</v>
      </c>
      <c r="K153" s="102">
        <v>20.622757110537442</v>
      </c>
      <c r="L153" s="102">
        <v>19.955000915282817</v>
      </c>
      <c r="M153" s="102">
        <v>19.365968636088645</v>
      </c>
      <c r="N153" s="102">
        <v>19.813261172469474</v>
      </c>
      <c r="O153" s="102">
        <v>20.427403610918546</v>
      </c>
      <c r="P153" s="102">
        <v>21.552979376747391</v>
      </c>
      <c r="Q153" s="102">
        <v>20.653616182703967</v>
      </c>
      <c r="R153" s="102">
        <v>18.971589489796941</v>
      </c>
      <c r="S153" s="102">
        <v>18.125944036446811</v>
      </c>
      <c r="T153" s="102">
        <v>17.303531839719756</v>
      </c>
      <c r="U153" s="102">
        <v>16.673602541973612</v>
      </c>
      <c r="V153" s="102">
        <v>14.899577354938671</v>
      </c>
      <c r="W153" s="102">
        <v>14.685580068664143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16.038354969348116</v>
      </c>
      <c r="D154" s="105">
        <v>17.114661693631636</v>
      </c>
      <c r="E154" s="105">
        <v>18.859616340590108</v>
      </c>
      <c r="F154" s="105">
        <v>19.52756781386757</v>
      </c>
      <c r="G154" s="105">
        <v>18.016143355140496</v>
      </c>
      <c r="H154" s="105">
        <v>20.486961229538778</v>
      </c>
      <c r="I154" s="105">
        <v>18.511375836252267</v>
      </c>
      <c r="J154" s="105">
        <v>19.873031715388983</v>
      </c>
      <c r="K154" s="105">
        <v>20.636810418911523</v>
      </c>
      <c r="L154" s="105">
        <v>19.968034636532128</v>
      </c>
      <c r="M154" s="105">
        <v>19.37850450406221</v>
      </c>
      <c r="N154" s="105">
        <v>19.8260921592648</v>
      </c>
      <c r="O154" s="105">
        <v>20.431536583814857</v>
      </c>
      <c r="P154" s="105">
        <v>21.549020379196151</v>
      </c>
      <c r="Q154" s="105">
        <v>20.635524097392963</v>
      </c>
      <c r="R154" s="105">
        <v>18.953261643597891</v>
      </c>
      <c r="S154" s="105">
        <v>18.117055738789649</v>
      </c>
      <c r="T154" s="105">
        <v>17.297327934493282</v>
      </c>
      <c r="U154" s="105">
        <v>16.665293821273465</v>
      </c>
      <c r="V154" s="105">
        <v>14.894978774950067</v>
      </c>
      <c r="W154" s="105">
        <v>14.681346708016136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5.326487586894026</v>
      </c>
      <c r="D155" s="99">
        <v>6.3842710740117523</v>
      </c>
      <c r="E155" s="99">
        <v>8.7252348677163827</v>
      </c>
      <c r="F155" s="99">
        <v>9.5089943393873178</v>
      </c>
      <c r="G155" s="99">
        <v>7.6901654534832531</v>
      </c>
      <c r="H155" s="99">
        <v>8.9814786019615696</v>
      </c>
      <c r="I155" s="99">
        <v>6.7177929821275901</v>
      </c>
      <c r="J155" s="99">
        <v>7.3403197978325361</v>
      </c>
      <c r="K155" s="99">
        <v>7.4020699617277144</v>
      </c>
      <c r="L155" s="99">
        <v>6.9268157134664756</v>
      </c>
      <c r="M155" s="99">
        <v>6.8996048617503902</v>
      </c>
      <c r="N155" s="99">
        <v>6.9491757643682632</v>
      </c>
      <c r="O155" s="99">
        <v>7.1425938297150031</v>
      </c>
      <c r="P155" s="99">
        <v>7.8927820891004297</v>
      </c>
      <c r="Q155" s="99">
        <v>7.4537715290160342</v>
      </c>
      <c r="R155" s="99">
        <v>6.7198609514276013</v>
      </c>
      <c r="S155" s="99">
        <v>6.455136026111771</v>
      </c>
      <c r="T155" s="99">
        <v>6.2378535437081242</v>
      </c>
      <c r="U155" s="99">
        <v>5.6692371335882701</v>
      </c>
      <c r="V155" s="99">
        <v>5.0869962419916632</v>
      </c>
      <c r="W155" s="99">
        <v>5.2572140896138029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10.711867382454086</v>
      </c>
      <c r="D156" s="99">
        <v>10.730390619619882</v>
      </c>
      <c r="E156" s="99">
        <v>10.13438147287372</v>
      </c>
      <c r="F156" s="99">
        <v>10.018573474480256</v>
      </c>
      <c r="G156" s="99">
        <v>10.325977901657241</v>
      </c>
      <c r="H156" s="99">
        <v>11.505482627577207</v>
      </c>
      <c r="I156" s="99">
        <v>11.793582854124676</v>
      </c>
      <c r="J156" s="99">
        <v>12.532711917556446</v>
      </c>
      <c r="K156" s="99">
        <v>13.234740457183811</v>
      </c>
      <c r="L156" s="99">
        <v>13.041218923065651</v>
      </c>
      <c r="M156" s="99">
        <v>12.47889964231182</v>
      </c>
      <c r="N156" s="99">
        <v>12.876916394896538</v>
      </c>
      <c r="O156" s="99">
        <v>13.288942754099855</v>
      </c>
      <c r="P156" s="99">
        <v>13.65623829009572</v>
      </c>
      <c r="Q156" s="99">
        <v>13.181752568376931</v>
      </c>
      <c r="R156" s="99">
        <v>12.233400692170287</v>
      </c>
      <c r="S156" s="99">
        <v>11.66191971267788</v>
      </c>
      <c r="T156" s="99">
        <v>11.05947439078516</v>
      </c>
      <c r="U156" s="99">
        <v>10.996056687685192</v>
      </c>
      <c r="V156" s="99">
        <v>9.8079825329584036</v>
      </c>
      <c r="W156" s="99">
        <v>9.4241326184023322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6.4895699832202309</v>
      </c>
      <c r="D157" s="123">
        <v>6.3543782691322885</v>
      </c>
      <c r="E157" s="123">
        <v>7.7139782414778706</v>
      </c>
      <c r="F157" s="123">
        <v>7.0157093361564229</v>
      </c>
      <c r="G157" s="123">
        <v>6.9895830520043338</v>
      </c>
      <c r="H157" s="123">
        <v>6.8953544886738127</v>
      </c>
      <c r="I157" s="123">
        <v>6.4644238811269563</v>
      </c>
      <c r="J157" s="123">
        <v>6.6304078609336612</v>
      </c>
      <c r="K157" s="123">
        <v>5.6067384690039832</v>
      </c>
      <c r="L157" s="123">
        <v>5.0645915891697308</v>
      </c>
      <c r="M157" s="123">
        <v>4.9120538713631898</v>
      </c>
      <c r="N157" s="123">
        <v>5.0915509909393926</v>
      </c>
      <c r="O157" s="123">
        <v>5.3227382171085811</v>
      </c>
      <c r="P157" s="123">
        <v>5.7244157831859361</v>
      </c>
      <c r="Q157" s="123">
        <v>5.6104082258434351</v>
      </c>
      <c r="R157" s="123">
        <v>5.2496459811925806</v>
      </c>
      <c r="S157" s="123">
        <v>5.0544668527463843</v>
      </c>
      <c r="T157" s="123">
        <v>4.8698801862541305</v>
      </c>
      <c r="U157" s="123">
        <v>4.867167390815176</v>
      </c>
      <c r="V157" s="123">
        <v>5.8126351136517975</v>
      </c>
      <c r="W157" s="123">
        <v>5.4580659443032342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6.6128981368482203</v>
      </c>
      <c r="D158" s="99">
        <v>8.4675266012809534</v>
      </c>
      <c r="E158" s="99">
        <v>6.5336060954116899</v>
      </c>
      <c r="F158" s="99">
        <v>6.3591783235895152</v>
      </c>
      <c r="G158" s="99">
        <v>7.4680276290292085</v>
      </c>
      <c r="H158" s="99">
        <v>6.8984158524031107</v>
      </c>
      <c r="I158" s="99">
        <v>6.3592989929845585</v>
      </c>
      <c r="J158" s="99">
        <v>5.7858552903596934</v>
      </c>
      <c r="K158" s="99">
        <v>5.9221661233429002</v>
      </c>
      <c r="L158" s="99">
        <v>5.3456370914945897</v>
      </c>
      <c r="M158" s="99">
        <v>4.9020496759829362</v>
      </c>
      <c r="N158" s="99">
        <v>5.152117332494087</v>
      </c>
      <c r="O158" s="99">
        <v>5.3738125752713657</v>
      </c>
      <c r="P158" s="99">
        <v>5.7413178838488061</v>
      </c>
      <c r="Q158" s="99">
        <v>5.5717440566741576</v>
      </c>
      <c r="R158" s="99">
        <v>5.2480299985391197</v>
      </c>
      <c r="S158" s="99">
        <v>5.037387019873071</v>
      </c>
      <c r="T158" s="99">
        <v>4.8308942738503937</v>
      </c>
      <c r="U158" s="99">
        <v>4.7649094895833146</v>
      </c>
      <c r="V158" s="99">
        <v>5.9547771918616652</v>
      </c>
      <c r="W158" s="99">
        <v>5.3522303149231094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6.4136757348337783</v>
      </c>
      <c r="D159" s="110">
        <v>5.2317682176783098</v>
      </c>
      <c r="E159" s="110">
        <v>8.2514242824526836</v>
      </c>
      <c r="F159" s="110">
        <v>7.3084409474298138</v>
      </c>
      <c r="G159" s="110">
        <v>6.6624831881199826</v>
      </c>
      <c r="H159" s="110">
        <v>6.8936854050751091</v>
      </c>
      <c r="I159" s="110">
        <v>6.5365095187103153</v>
      </c>
      <c r="J159" s="110">
        <v>7.2295447459247395</v>
      </c>
      <c r="K159" s="110">
        <v>5.2211271646478128</v>
      </c>
      <c r="L159" s="110">
        <v>4.8684649499295709</v>
      </c>
      <c r="M159" s="110">
        <v>4.9182485908246329</v>
      </c>
      <c r="N159" s="110">
        <v>5.0660319950039652</v>
      </c>
      <c r="O159" s="110">
        <v>5.2998018394086124</v>
      </c>
      <c r="P159" s="110">
        <v>5.7169898602615694</v>
      </c>
      <c r="Q159" s="110">
        <v>5.6269249583040981</v>
      </c>
      <c r="R159" s="110">
        <v>5.2504624668531035</v>
      </c>
      <c r="S159" s="110">
        <v>5.0644813191781006</v>
      </c>
      <c r="T159" s="110">
        <v>4.8871683450415766</v>
      </c>
      <c r="U159" s="110">
        <v>4.9034553986354732</v>
      </c>
      <c r="V159" s="110">
        <v>5.7549427047614641</v>
      </c>
      <c r="W159" s="110">
        <v>5.4990714320558682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122.68016575733738</v>
      </c>
      <c r="D161" s="118">
        <f t="shared" si="54"/>
        <v>121.74726132259784</v>
      </c>
      <c r="E161" s="118">
        <f t="shared" si="54"/>
        <v>142.90784131972339</v>
      </c>
      <c r="F161" s="118">
        <f t="shared" si="54"/>
        <v>133.67498388437292</v>
      </c>
      <c r="G161" s="118">
        <f t="shared" si="54"/>
        <v>128.75529485233258</v>
      </c>
      <c r="H161" s="118">
        <f t="shared" si="54"/>
        <v>130.55551057628381</v>
      </c>
      <c r="I161" s="118">
        <f t="shared" si="54"/>
        <v>113.06667295052706</v>
      </c>
      <c r="J161" s="118">
        <f t="shared" si="54"/>
        <v>127.86364631828933</v>
      </c>
      <c r="K161" s="118">
        <f t="shared" si="54"/>
        <v>128.03313868668516</v>
      </c>
      <c r="L161" s="118">
        <f t="shared" si="54"/>
        <v>127.11754970586171</v>
      </c>
      <c r="M161" s="118">
        <f t="shared" si="54"/>
        <v>113.70051823001243</v>
      </c>
      <c r="N161" s="118">
        <f t="shared" si="54"/>
        <v>112.96712136801668</v>
      </c>
      <c r="O161" s="118">
        <f t="shared" si="54"/>
        <v>112.05233531464651</v>
      </c>
      <c r="P161" s="118">
        <f t="shared" si="54"/>
        <v>110.60180382461201</v>
      </c>
      <c r="Q161" s="118">
        <f t="shared" si="54"/>
        <v>91.542353842830536</v>
      </c>
      <c r="R161" s="118">
        <f t="shared" ref="R161:V161" si="55">R162+R164+R166+R175</f>
        <v>79.347463228249595</v>
      </c>
      <c r="S161" s="118">
        <f t="shared" si="55"/>
        <v>81.572124849937893</v>
      </c>
      <c r="T161" s="118">
        <f t="shared" si="55"/>
        <v>81.569851483876846</v>
      </c>
      <c r="U161" s="118">
        <f t="shared" si="55"/>
        <v>86.17765456147005</v>
      </c>
      <c r="V161" s="118">
        <f t="shared" si="55"/>
        <v>81.77854340814433</v>
      </c>
      <c r="W161" s="118">
        <f t="shared" ref="W161" si="56">W162+W164+W166+W175</f>
        <v>78.956367173499913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99.038937220678164</v>
      </c>
      <c r="D162" s="123">
        <f t="shared" si="57"/>
        <v>96.458363245406744</v>
      </c>
      <c r="E162" s="123">
        <f t="shared" si="57"/>
        <v>112.9152723515333</v>
      </c>
      <c r="F162" s="123">
        <f t="shared" si="57"/>
        <v>105.20662712736707</v>
      </c>
      <c r="G162" s="123">
        <f t="shared" si="57"/>
        <v>101.03527644530354</v>
      </c>
      <c r="H162" s="123">
        <f t="shared" si="57"/>
        <v>99.44785652874117</v>
      </c>
      <c r="I162" s="123">
        <f t="shared" si="57"/>
        <v>83.723326494212557</v>
      </c>
      <c r="J162" s="123">
        <f t="shared" si="57"/>
        <v>96.212078780312993</v>
      </c>
      <c r="K162" s="123">
        <f t="shared" si="57"/>
        <v>96.053132339485785</v>
      </c>
      <c r="L162" s="123">
        <f t="shared" si="57"/>
        <v>94.681805282502623</v>
      </c>
      <c r="M162" s="123">
        <f t="shared" si="57"/>
        <v>81.177061543001074</v>
      </c>
      <c r="N162" s="123">
        <f t="shared" si="57"/>
        <v>75.04841275917768</v>
      </c>
      <c r="O162" s="123">
        <f t="shared" si="57"/>
        <v>74.697896464686906</v>
      </c>
      <c r="P162" s="123">
        <f t="shared" si="57"/>
        <v>80.900616617616166</v>
      </c>
      <c r="Q162" s="123">
        <f t="shared" si="57"/>
        <v>55.443443801130698</v>
      </c>
      <c r="R162" s="123">
        <f t="shared" si="57"/>
        <v>47.680481167952841</v>
      </c>
      <c r="S162" s="123">
        <f t="shared" si="57"/>
        <v>46.488755051764855</v>
      </c>
      <c r="T162" s="123">
        <f t="shared" si="57"/>
        <v>50.921404955229782</v>
      </c>
      <c r="U162" s="123">
        <f t="shared" si="57"/>
        <v>55.091584343918136</v>
      </c>
      <c r="V162" s="123">
        <f t="shared" si="57"/>
        <v>54.845388385343313</v>
      </c>
      <c r="W162" s="123">
        <f t="shared" si="57"/>
        <v>47.667610286943507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99.038937220678164</v>
      </c>
      <c r="D163" s="110">
        <v>96.458363245406744</v>
      </c>
      <c r="E163" s="110">
        <v>112.9152723515333</v>
      </c>
      <c r="F163" s="110">
        <v>105.20662712736707</v>
      </c>
      <c r="G163" s="110">
        <v>101.03527644530354</v>
      </c>
      <c r="H163" s="110">
        <v>99.44785652874117</v>
      </c>
      <c r="I163" s="110">
        <v>83.723326494212557</v>
      </c>
      <c r="J163" s="110">
        <v>96.212078780312993</v>
      </c>
      <c r="K163" s="110">
        <v>96.053132339485785</v>
      </c>
      <c r="L163" s="110">
        <v>94.681805282502623</v>
      </c>
      <c r="M163" s="110">
        <v>81.177061543001074</v>
      </c>
      <c r="N163" s="110">
        <v>75.04841275917768</v>
      </c>
      <c r="O163" s="110">
        <v>74.697896464686906</v>
      </c>
      <c r="P163" s="110">
        <v>80.900616617616166</v>
      </c>
      <c r="Q163" s="110">
        <v>55.443443801130698</v>
      </c>
      <c r="R163" s="110">
        <v>47.680481167952841</v>
      </c>
      <c r="S163" s="110">
        <v>46.488755051764855</v>
      </c>
      <c r="T163" s="110">
        <v>50.921404955229782</v>
      </c>
      <c r="U163" s="110">
        <v>55.091584343918136</v>
      </c>
      <c r="V163" s="110">
        <v>54.845388385343313</v>
      </c>
      <c r="W163" s="110">
        <v>47.667610286943507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1.2108396415933007</v>
      </c>
      <c r="D164" s="123">
        <f t="shared" si="58"/>
        <v>1.4960455298266038</v>
      </c>
      <c r="E164" s="123">
        <f t="shared" si="58"/>
        <v>3.4740091508393554</v>
      </c>
      <c r="F164" s="123">
        <f t="shared" si="58"/>
        <v>2.0311762550865788</v>
      </c>
      <c r="G164" s="123">
        <f t="shared" si="58"/>
        <v>2.58782539911945</v>
      </c>
      <c r="H164" s="123">
        <f t="shared" si="58"/>
        <v>3.8420330808895664</v>
      </c>
      <c r="I164" s="123">
        <f t="shared" si="58"/>
        <v>4.3748653046847172</v>
      </c>
      <c r="J164" s="123">
        <f t="shared" si="58"/>
        <v>5.0999941089244016</v>
      </c>
      <c r="K164" s="123">
        <f t="shared" si="58"/>
        <v>5.8126672810716373</v>
      </c>
      <c r="L164" s="123">
        <f t="shared" si="58"/>
        <v>7.457108593698992</v>
      </c>
      <c r="M164" s="123">
        <f t="shared" si="58"/>
        <v>8.0758033079720519</v>
      </c>
      <c r="N164" s="123">
        <f t="shared" si="58"/>
        <v>12.962084562839932</v>
      </c>
      <c r="O164" s="123">
        <f t="shared" si="58"/>
        <v>11.687881143950287</v>
      </c>
      <c r="P164" s="123">
        <f t="shared" si="58"/>
        <v>2.7510189027724294</v>
      </c>
      <c r="Q164" s="123">
        <f t="shared" si="58"/>
        <v>9.6702216784689661</v>
      </c>
      <c r="R164" s="123">
        <f t="shared" si="58"/>
        <v>7.4409582271620618</v>
      </c>
      <c r="S164" s="123">
        <f t="shared" si="58"/>
        <v>11.808592818414883</v>
      </c>
      <c r="T164" s="123">
        <f t="shared" si="58"/>
        <v>8.4364356217867691</v>
      </c>
      <c r="U164" s="123">
        <f t="shared" si="58"/>
        <v>9.4738570404831837</v>
      </c>
      <c r="V164" s="123">
        <f t="shared" si="58"/>
        <v>6.2992745546515811</v>
      </c>
      <c r="W164" s="123">
        <f t="shared" si="58"/>
        <v>11.066861941172927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1.2108396415933007</v>
      </c>
      <c r="D165" s="99">
        <f>RES_hhdet_in_tesh!D165/RES_summary!D$21</f>
        <v>1.4960455298266038</v>
      </c>
      <c r="E165" s="99">
        <f>RES_hhdet_in_tesh!E165/RES_summary!E$21</f>
        <v>3.4740091508393554</v>
      </c>
      <c r="F165" s="99">
        <f>RES_hhdet_in_tesh!F165/RES_summary!F$21</f>
        <v>2.0311762550865788</v>
      </c>
      <c r="G165" s="99">
        <f>RES_hhdet_in_tesh!G165/RES_summary!G$21</f>
        <v>2.58782539911945</v>
      </c>
      <c r="H165" s="99">
        <f>RES_hhdet_in_tesh!H165/RES_summary!H$21</f>
        <v>3.8420330808895664</v>
      </c>
      <c r="I165" s="99">
        <f>RES_hhdet_in_tesh!I165/RES_summary!I$21</f>
        <v>4.3748653046847172</v>
      </c>
      <c r="J165" s="99">
        <f>RES_hhdet_in_tesh!J165/RES_summary!J$21</f>
        <v>5.0999941089244016</v>
      </c>
      <c r="K165" s="99">
        <f>RES_hhdet_in_tesh!K165/RES_summary!K$21</f>
        <v>5.8126672810716373</v>
      </c>
      <c r="L165" s="99">
        <f>RES_hhdet_in_tesh!L165/RES_summary!L$21</f>
        <v>7.457108593698992</v>
      </c>
      <c r="M165" s="99">
        <f>RES_hhdet_in_tesh!M165/RES_summary!M$21</f>
        <v>8.0758033079720519</v>
      </c>
      <c r="N165" s="99">
        <f>RES_hhdet_in_tesh!N165/RES_summary!N$21</f>
        <v>12.962084562839932</v>
      </c>
      <c r="O165" s="99">
        <f>RES_hhdet_in_tesh!O165/RES_summary!O$21</f>
        <v>11.687881143950287</v>
      </c>
      <c r="P165" s="99">
        <f>RES_hhdet_in_tesh!P165/RES_summary!P$21</f>
        <v>2.7510189027724294</v>
      </c>
      <c r="Q165" s="99">
        <f>RES_hhdet_in_tesh!Q165/RES_summary!Q$21</f>
        <v>9.6702216784689661</v>
      </c>
      <c r="R165" s="99">
        <f>RES_hhdet_in_tesh!R165/RES_summary!R$21</f>
        <v>7.4409582271620618</v>
      </c>
      <c r="S165" s="99">
        <f>RES_hhdet_in_tesh!S165/RES_summary!S$21</f>
        <v>11.808592818414883</v>
      </c>
      <c r="T165" s="99">
        <f>RES_hhdet_in_tesh!T165/RES_summary!T$21</f>
        <v>8.4364356217867691</v>
      </c>
      <c r="U165" s="99">
        <f>RES_hhdet_in_tesh!U165/RES_summary!U$21</f>
        <v>9.4738570404831837</v>
      </c>
      <c r="V165" s="99">
        <f>RES_hhdet_in_tesh!V165/RES_summary!V$21</f>
        <v>6.2992745546515811</v>
      </c>
      <c r="W165" s="99">
        <f>RES_hhdet_in_tesh!W165/RES_summary!W$21</f>
        <v>11.066861941172927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15.940387694525317</v>
      </c>
      <c r="D166" s="123">
        <v>17.443560074458787</v>
      </c>
      <c r="E166" s="123">
        <v>18.806324524205877</v>
      </c>
      <c r="F166" s="123">
        <v>19.420820361824941</v>
      </c>
      <c r="G166" s="123">
        <v>18.14091617043891</v>
      </c>
      <c r="H166" s="123">
        <v>20.370268355088676</v>
      </c>
      <c r="I166" s="123">
        <v>18.504292685310258</v>
      </c>
      <c r="J166" s="123">
        <v>19.922050749042128</v>
      </c>
      <c r="K166" s="123">
        <v>20.560915032536556</v>
      </c>
      <c r="L166" s="123">
        <v>19.914309477558955</v>
      </c>
      <c r="M166" s="123">
        <v>19.535635140076863</v>
      </c>
      <c r="N166" s="123">
        <v>19.865033016366873</v>
      </c>
      <c r="O166" s="123">
        <v>20.343857517383491</v>
      </c>
      <c r="P166" s="123">
        <v>21.225761715537253</v>
      </c>
      <c r="Q166" s="123">
        <v>20.818317675415752</v>
      </c>
      <c r="R166" s="123">
        <v>18.976378917872587</v>
      </c>
      <c r="S166" s="123">
        <v>18.220321119337587</v>
      </c>
      <c r="T166" s="123">
        <v>17.342132566300641</v>
      </c>
      <c r="U166" s="123">
        <v>16.745051560460347</v>
      </c>
      <c r="V166" s="123">
        <v>14.821293199801371</v>
      </c>
      <c r="W166" s="123">
        <v>14.763802429736749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15.350052918862945</v>
      </c>
      <c r="D167" s="99">
        <v>19.807010648276052</v>
      </c>
      <c r="E167" s="99">
        <v>18.264775845128376</v>
      </c>
      <c r="F167" s="99">
        <v>17.951479708260834</v>
      </c>
      <c r="G167" s="99">
        <v>19.693820983232673</v>
      </c>
      <c r="H167" s="99">
        <v>18.347084200463016</v>
      </c>
      <c r="I167" s="99">
        <v>18.401161738412764</v>
      </c>
      <c r="J167" s="99">
        <v>20.453124579263235</v>
      </c>
      <c r="K167" s="99">
        <v>19.67944540623272</v>
      </c>
      <c r="L167" s="99">
        <v>19.195161887613455</v>
      </c>
      <c r="M167" s="99">
        <v>22.465570342716276</v>
      </c>
      <c r="N167" s="99">
        <v>21.246171728393485</v>
      </c>
      <c r="O167" s="99">
        <v>18.126476685560895</v>
      </c>
      <c r="P167" s="99">
        <v>15.306820626133145</v>
      </c>
      <c r="Q167" s="99">
        <v>23.191269732034772</v>
      </c>
      <c r="R167" s="99">
        <v>19.10885266919496</v>
      </c>
      <c r="S167" s="99">
        <v>19.843769611624779</v>
      </c>
      <c r="T167" s="99">
        <v>18.196204465238225</v>
      </c>
      <c r="U167" s="99">
        <v>19.131091660768998</v>
      </c>
      <c r="V167" s="99">
        <v>11.590221894278299</v>
      </c>
      <c r="W167" s="99">
        <v>16.330472819203624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19.809949060098699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19.916739391816851</v>
      </c>
      <c r="T168" s="99">
        <v>0</v>
      </c>
      <c r="U168" s="99">
        <v>19.228490923755871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7.4173205355464997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7.051412418351144</v>
      </c>
      <c r="T169" s="102">
        <v>0</v>
      </c>
      <c r="U169" s="102">
        <v>6.5342148912836278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12.392628524552197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12.865326973465706</v>
      </c>
      <c r="T170" s="105">
        <v>0</v>
      </c>
      <c r="U170" s="105">
        <v>12.694276032472242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16.036582018033165</v>
      </c>
      <c r="D171" s="102">
        <v>17.112279221285206</v>
      </c>
      <c r="E171" s="102">
        <v>18.857137673142866</v>
      </c>
      <c r="F171" s="102">
        <v>19.52597041069988</v>
      </c>
      <c r="G171" s="102">
        <v>18.015058258408306</v>
      </c>
      <c r="H171" s="102">
        <v>20.488861113735883</v>
      </c>
      <c r="I171" s="102">
        <v>18.512773532288183</v>
      </c>
      <c r="J171" s="102">
        <v>19.874173772412178</v>
      </c>
      <c r="K171" s="102">
        <v>20.622757110537446</v>
      </c>
      <c r="L171" s="102">
        <v>19.955000915282813</v>
      </c>
      <c r="M171" s="102">
        <v>19.365968636088642</v>
      </c>
      <c r="N171" s="102">
        <v>19.81326117246947</v>
      </c>
      <c r="O171" s="102">
        <v>20.427403610918542</v>
      </c>
      <c r="P171" s="102">
        <v>21.552979376747388</v>
      </c>
      <c r="Q171" s="102">
        <v>20.653616182703963</v>
      </c>
      <c r="R171" s="102">
        <v>18.971589489796941</v>
      </c>
      <c r="S171" s="102">
        <v>18.125944036446814</v>
      </c>
      <c r="T171" s="102">
        <v>17.303531839719756</v>
      </c>
      <c r="U171" s="102">
        <v>16.673602541973612</v>
      </c>
      <c r="V171" s="102">
        <v>14.899577354938675</v>
      </c>
      <c r="W171" s="102">
        <v>14.685580068664143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16.038354969348113</v>
      </c>
      <c r="D172" s="105">
        <v>17.114661693631639</v>
      </c>
      <c r="E172" s="105">
        <v>18.859616340590108</v>
      </c>
      <c r="F172" s="105">
        <v>19.527567813867577</v>
      </c>
      <c r="G172" s="105">
        <v>18.016143355140496</v>
      </c>
      <c r="H172" s="105">
        <v>20.486961229538782</v>
      </c>
      <c r="I172" s="105">
        <v>18.511375836252267</v>
      </c>
      <c r="J172" s="105">
        <v>19.873031715388979</v>
      </c>
      <c r="K172" s="105">
        <v>20.636810418911523</v>
      </c>
      <c r="L172" s="105">
        <v>19.968034636532124</v>
      </c>
      <c r="M172" s="105">
        <v>19.378504504062207</v>
      </c>
      <c r="N172" s="105">
        <v>19.826092159264807</v>
      </c>
      <c r="O172" s="105">
        <v>20.431536583814861</v>
      </c>
      <c r="P172" s="105">
        <v>21.54902037919614</v>
      </c>
      <c r="Q172" s="105">
        <v>20.63552409739296</v>
      </c>
      <c r="R172" s="105">
        <v>18.953261643597887</v>
      </c>
      <c r="S172" s="105">
        <v>18.117055738789656</v>
      </c>
      <c r="T172" s="105">
        <v>17.297327934493282</v>
      </c>
      <c r="U172" s="105">
        <v>16.665293821273465</v>
      </c>
      <c r="V172" s="105">
        <v>14.89497877495007</v>
      </c>
      <c r="W172" s="105">
        <v>14.681346708016138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5.326487586894026</v>
      </c>
      <c r="D173" s="99">
        <v>6.3842710740117505</v>
      </c>
      <c r="E173" s="99">
        <v>8.7252348677163845</v>
      </c>
      <c r="F173" s="99">
        <v>9.5089943393873213</v>
      </c>
      <c r="G173" s="99">
        <v>7.6901654534832522</v>
      </c>
      <c r="H173" s="99">
        <v>8.9814786019615713</v>
      </c>
      <c r="I173" s="99">
        <v>6.7177929821275901</v>
      </c>
      <c r="J173" s="99">
        <v>7.3403197978325361</v>
      </c>
      <c r="K173" s="99">
        <v>7.4020699617277161</v>
      </c>
      <c r="L173" s="99">
        <v>6.926815713466473</v>
      </c>
      <c r="M173" s="99">
        <v>6.8996048617503902</v>
      </c>
      <c r="N173" s="99">
        <v>6.9491757643682623</v>
      </c>
      <c r="O173" s="99">
        <v>7.1425938297150058</v>
      </c>
      <c r="P173" s="99">
        <v>7.8927820891004314</v>
      </c>
      <c r="Q173" s="99">
        <v>7.4537715290160325</v>
      </c>
      <c r="R173" s="99">
        <v>6.7198609514276013</v>
      </c>
      <c r="S173" s="99">
        <v>6.4551360261117718</v>
      </c>
      <c r="T173" s="99">
        <v>6.2378535437081233</v>
      </c>
      <c r="U173" s="99">
        <v>5.6692371335882719</v>
      </c>
      <c r="V173" s="99">
        <v>5.0869962419916632</v>
      </c>
      <c r="W173" s="99">
        <v>5.2572140896138029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10.711867382454088</v>
      </c>
      <c r="D174" s="110">
        <v>10.730390619619886</v>
      </c>
      <c r="E174" s="110">
        <v>10.134381472873722</v>
      </c>
      <c r="F174" s="110">
        <v>10.018573474480258</v>
      </c>
      <c r="G174" s="110">
        <v>10.325977901657243</v>
      </c>
      <c r="H174" s="110">
        <v>11.505482627577212</v>
      </c>
      <c r="I174" s="110">
        <v>11.793582854124677</v>
      </c>
      <c r="J174" s="110">
        <v>12.532711917556444</v>
      </c>
      <c r="K174" s="110">
        <v>13.234740457183809</v>
      </c>
      <c r="L174" s="110">
        <v>13.041218923065651</v>
      </c>
      <c r="M174" s="110">
        <v>12.47889964231182</v>
      </c>
      <c r="N174" s="110">
        <v>12.87691639489654</v>
      </c>
      <c r="O174" s="110">
        <v>13.288942754099855</v>
      </c>
      <c r="P174" s="110">
        <v>13.656238290095715</v>
      </c>
      <c r="Q174" s="110">
        <v>13.181752568376929</v>
      </c>
      <c r="R174" s="110">
        <v>12.233400692170287</v>
      </c>
      <c r="S174" s="110">
        <v>11.661919712677882</v>
      </c>
      <c r="T174" s="110">
        <v>11.059474390785157</v>
      </c>
      <c r="U174" s="110">
        <v>10.996056687685192</v>
      </c>
      <c r="V174" s="110">
        <v>9.8079825329584054</v>
      </c>
      <c r="W174" s="110">
        <v>9.424132618402334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6.4900012005406076</v>
      </c>
      <c r="D175" s="123">
        <v>6.3492924729056961</v>
      </c>
      <c r="E175" s="123">
        <v>7.7122352931448646</v>
      </c>
      <c r="F175" s="123">
        <v>7.0163601400943358</v>
      </c>
      <c r="G175" s="123">
        <v>6.9912768374706857</v>
      </c>
      <c r="H175" s="123">
        <v>6.8953526115643831</v>
      </c>
      <c r="I175" s="123">
        <v>6.4641884663195315</v>
      </c>
      <c r="J175" s="123">
        <v>6.6295226800097975</v>
      </c>
      <c r="K175" s="123">
        <v>5.6064240335911952</v>
      </c>
      <c r="L175" s="123">
        <v>5.064326352101129</v>
      </c>
      <c r="M175" s="123">
        <v>4.9120182389624425</v>
      </c>
      <c r="N175" s="123">
        <v>5.0915910296321805</v>
      </c>
      <c r="O175" s="123">
        <v>5.3227001886258183</v>
      </c>
      <c r="P175" s="123">
        <v>5.7244065886861479</v>
      </c>
      <c r="Q175" s="123">
        <v>5.6103706878151165</v>
      </c>
      <c r="R175" s="123">
        <v>5.2496449152620954</v>
      </c>
      <c r="S175" s="123">
        <v>5.05445586042058</v>
      </c>
      <c r="T175" s="123">
        <v>4.869878340559648</v>
      </c>
      <c r="U175" s="123">
        <v>4.8671616166083842</v>
      </c>
      <c r="V175" s="123">
        <v>5.8125872683480617</v>
      </c>
      <c r="W175" s="123">
        <v>5.458092515646725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6.6128981368482185</v>
      </c>
      <c r="D176" s="99">
        <v>8.4675266012809534</v>
      </c>
      <c r="E176" s="99">
        <v>6.5336060954116881</v>
      </c>
      <c r="F176" s="99">
        <v>6.3591783235895152</v>
      </c>
      <c r="G176" s="99">
        <v>7.4680276290292076</v>
      </c>
      <c r="H176" s="99">
        <v>6.8984158524031107</v>
      </c>
      <c r="I176" s="99">
        <v>6.3592989929845585</v>
      </c>
      <c r="J176" s="99">
        <v>5.7858552903596951</v>
      </c>
      <c r="K176" s="99">
        <v>5.9221661233428993</v>
      </c>
      <c r="L176" s="99">
        <v>5.3456370914945905</v>
      </c>
      <c r="M176" s="99">
        <v>4.9020496759829362</v>
      </c>
      <c r="N176" s="99">
        <v>5.1521173324940888</v>
      </c>
      <c r="O176" s="99">
        <v>5.3738125752713666</v>
      </c>
      <c r="P176" s="99">
        <v>5.741317883848807</v>
      </c>
      <c r="Q176" s="99">
        <v>5.5717440566741594</v>
      </c>
      <c r="R176" s="99">
        <v>5.2480299985391197</v>
      </c>
      <c r="S176" s="99">
        <v>5.0373870198730701</v>
      </c>
      <c r="T176" s="99">
        <v>4.8308942738503928</v>
      </c>
      <c r="U176" s="99">
        <v>4.7649094895833146</v>
      </c>
      <c r="V176" s="99">
        <v>5.954777191861667</v>
      </c>
      <c r="W176" s="99">
        <v>5.3522303149231112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6.4136757348337756</v>
      </c>
      <c r="D177" s="110">
        <v>5.231768217678308</v>
      </c>
      <c r="E177" s="110">
        <v>8.2514242824526853</v>
      </c>
      <c r="F177" s="110">
        <v>7.3084409474298129</v>
      </c>
      <c r="G177" s="110">
        <v>6.6624831881199817</v>
      </c>
      <c r="H177" s="110">
        <v>6.8936854050751091</v>
      </c>
      <c r="I177" s="110">
        <v>6.5365095187103144</v>
      </c>
      <c r="J177" s="110">
        <v>7.2295447459247395</v>
      </c>
      <c r="K177" s="110">
        <v>5.2211271646478119</v>
      </c>
      <c r="L177" s="110">
        <v>4.8684649499295718</v>
      </c>
      <c r="M177" s="110">
        <v>4.9182485908246329</v>
      </c>
      <c r="N177" s="110">
        <v>5.0660319950039661</v>
      </c>
      <c r="O177" s="110">
        <v>5.2998018394086124</v>
      </c>
      <c r="P177" s="110">
        <v>5.7169898602615685</v>
      </c>
      <c r="Q177" s="110">
        <v>5.6269249583040981</v>
      </c>
      <c r="R177" s="110">
        <v>5.2504624668531035</v>
      </c>
      <c r="S177" s="110">
        <v>5.0644813191781015</v>
      </c>
      <c r="T177" s="110">
        <v>4.8871683450415757</v>
      </c>
      <c r="U177" s="110">
        <v>4.9034553986354732</v>
      </c>
      <c r="V177" s="110">
        <v>5.7549427047614641</v>
      </c>
      <c r="W177" s="110">
        <v>5.4990714320558673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35.825423862087241</v>
      </c>
      <c r="D24" s="118">
        <f t="shared" si="7"/>
        <v>41.608481015197292</v>
      </c>
      <c r="E24" s="118">
        <f t="shared" si="7"/>
        <v>51.437205676554477</v>
      </c>
      <c r="F24" s="118">
        <f t="shared" si="7"/>
        <v>41.662817477114693</v>
      </c>
      <c r="G24" s="118">
        <f t="shared" si="7"/>
        <v>0</v>
      </c>
      <c r="H24" s="118">
        <f t="shared" si="7"/>
        <v>0</v>
      </c>
      <c r="I24" s="118">
        <f t="shared" si="7"/>
        <v>34.408383505371752</v>
      </c>
      <c r="J24" s="118">
        <f t="shared" si="7"/>
        <v>45.785911453542688</v>
      </c>
      <c r="K24" s="118">
        <f t="shared" si="7"/>
        <v>32.277498471610684</v>
      </c>
      <c r="L24" s="118">
        <f t="shared" si="7"/>
        <v>31.823038214488431</v>
      </c>
      <c r="M24" s="118">
        <f t="shared" si="7"/>
        <v>34.646106779442356</v>
      </c>
      <c r="N24" s="118">
        <f t="shared" si="7"/>
        <v>31.637623469580568</v>
      </c>
      <c r="O24" s="118">
        <f t="shared" si="7"/>
        <v>23.075422795007768</v>
      </c>
      <c r="P24" s="118">
        <f t="shared" si="7"/>
        <v>13.631915934368418</v>
      </c>
      <c r="Q24" s="118">
        <f t="shared" si="7"/>
        <v>26.282087191651385</v>
      </c>
      <c r="R24" s="118">
        <f t="shared" ref="R24:V24" si="8">R25+R28+R30+R39</f>
        <v>23.916916823954647</v>
      </c>
      <c r="S24" s="118">
        <f t="shared" si="8"/>
        <v>22.886035400328893</v>
      </c>
      <c r="T24" s="118">
        <f t="shared" si="8"/>
        <v>17.920152442208732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16.361088158820305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34.087058179952315</v>
      </c>
      <c r="D25" s="123">
        <f t="shared" si="10"/>
        <v>39.633754963768432</v>
      </c>
      <c r="E25" s="123">
        <f t="shared" si="10"/>
        <v>50.094165834783695</v>
      </c>
      <c r="F25" s="123">
        <f t="shared" si="10"/>
        <v>40.507358625819833</v>
      </c>
      <c r="G25" s="123">
        <f t="shared" si="10"/>
        <v>0</v>
      </c>
      <c r="H25" s="123">
        <f t="shared" si="10"/>
        <v>0</v>
      </c>
      <c r="I25" s="123">
        <f t="shared" si="10"/>
        <v>32.979756095429714</v>
      </c>
      <c r="J25" s="123">
        <f t="shared" si="10"/>
        <v>44.284515933682457</v>
      </c>
      <c r="K25" s="123">
        <f t="shared" si="10"/>
        <v>30.570661909117263</v>
      </c>
      <c r="L25" s="123">
        <f t="shared" si="10"/>
        <v>30.622360445633191</v>
      </c>
      <c r="M25" s="123">
        <f t="shared" si="10"/>
        <v>33.539496972801508</v>
      </c>
      <c r="N25" s="123">
        <f t="shared" si="10"/>
        <v>30.82155461974903</v>
      </c>
      <c r="O25" s="123">
        <f t="shared" si="10"/>
        <v>22.243225724163384</v>
      </c>
      <c r="P25" s="123">
        <f t="shared" si="10"/>
        <v>12.739100113334461</v>
      </c>
      <c r="Q25" s="123">
        <f t="shared" si="10"/>
        <v>25.193575969424195</v>
      </c>
      <c r="R25" s="123">
        <f t="shared" ref="R25:V25" si="11">SUM(R26:R27)</f>
        <v>22.853876313893213</v>
      </c>
      <c r="S25" s="123">
        <f t="shared" si="11"/>
        <v>21.868801134243668</v>
      </c>
      <c r="T25" s="123">
        <f t="shared" si="11"/>
        <v>17.142366534724392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15.606109451899037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34.087058179952315</v>
      </c>
      <c r="D26" s="99">
        <v>39.633754963768432</v>
      </c>
      <c r="E26" s="99">
        <v>50.094165834783695</v>
      </c>
      <c r="F26" s="99">
        <v>40.507358625819833</v>
      </c>
      <c r="G26" s="99">
        <v>0</v>
      </c>
      <c r="H26" s="99">
        <v>0</v>
      </c>
      <c r="I26" s="99">
        <v>32.979756095429714</v>
      </c>
      <c r="J26" s="99">
        <v>44.284515933682457</v>
      </c>
      <c r="K26" s="99">
        <v>30.570661909117263</v>
      </c>
      <c r="L26" s="99">
        <v>30.622360445633191</v>
      </c>
      <c r="M26" s="99">
        <v>33.539496972801508</v>
      </c>
      <c r="N26" s="99">
        <v>30.82155461974903</v>
      </c>
      <c r="O26" s="99">
        <v>22.243225724163384</v>
      </c>
      <c r="P26" s="99">
        <v>12.739100113334461</v>
      </c>
      <c r="Q26" s="99">
        <v>25.193575969424195</v>
      </c>
      <c r="R26" s="99">
        <v>22.853876313893213</v>
      </c>
      <c r="S26" s="99">
        <v>21.868801134243668</v>
      </c>
      <c r="T26" s="99">
        <v>17.142366534724392</v>
      </c>
      <c r="U26" s="99">
        <v>0</v>
      </c>
      <c r="V26" s="99">
        <v>0</v>
      </c>
      <c r="W26" s="99">
        <v>15.606109451899037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0.80922349445659547</v>
      </c>
      <c r="D30" s="123">
        <v>0.90443768206297825</v>
      </c>
      <c r="E30" s="123">
        <v>0.59521925056530178</v>
      </c>
      <c r="F30" s="123">
        <v>0.43913597399748722</v>
      </c>
      <c r="G30" s="123">
        <v>0</v>
      </c>
      <c r="H30" s="123">
        <v>0</v>
      </c>
      <c r="I30" s="123">
        <v>0.48413091256804475</v>
      </c>
      <c r="J30" s="123">
        <v>0.62451631015145181</v>
      </c>
      <c r="K30" s="123">
        <v>0.51578726242421857</v>
      </c>
      <c r="L30" s="123">
        <v>0.39999315992035511</v>
      </c>
      <c r="M30" s="123">
        <v>0.42156133007932656</v>
      </c>
      <c r="N30" s="123">
        <v>0.2565895761059927</v>
      </c>
      <c r="O30" s="123">
        <v>0.22367671033022629</v>
      </c>
      <c r="P30" s="123">
        <v>0.25259131130851731</v>
      </c>
      <c r="Q30" s="123">
        <v>0.48052531667024617</v>
      </c>
      <c r="R30" s="123">
        <v>0.42002663370182003</v>
      </c>
      <c r="S30" s="123">
        <v>0.33766234448154608</v>
      </c>
      <c r="T30" s="123">
        <v>0.23676954629007432</v>
      </c>
      <c r="U30" s="123">
        <v>0</v>
      </c>
      <c r="V30" s="123">
        <v>0</v>
      </c>
      <c r="W30" s="123">
        <v>0.207428440248597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5.7761814949143186</v>
      </c>
      <c r="D31" s="99">
        <v>7.4327739779658035</v>
      </c>
      <c r="E31" s="99">
        <v>6.8320818325756374</v>
      </c>
      <c r="F31" s="99">
        <v>6.6930379485134264</v>
      </c>
      <c r="G31" s="99">
        <v>0</v>
      </c>
      <c r="H31" s="99">
        <v>0</v>
      </c>
      <c r="I31" s="99">
        <v>6.7778327759526267</v>
      </c>
      <c r="J31" s="99">
        <v>7.4941957218174213</v>
      </c>
      <c r="K31" s="99">
        <v>7.1652608888121172</v>
      </c>
      <c r="L31" s="99">
        <v>6.9370242306187313</v>
      </c>
      <c r="M31" s="99">
        <v>7.9940518889116747</v>
      </c>
      <c r="N31" s="99">
        <v>7.3711187317721549</v>
      </c>
      <c r="O31" s="99">
        <v>6.0655860860137834</v>
      </c>
      <c r="P31" s="99">
        <v>4.9097436135593053</v>
      </c>
      <c r="Q31" s="99">
        <v>7.1689182378912406</v>
      </c>
      <c r="R31" s="99">
        <v>5.7658201535431655</v>
      </c>
      <c r="S31" s="99">
        <v>5.8528139710134646</v>
      </c>
      <c r="T31" s="99">
        <v>5.2596663497295086</v>
      </c>
      <c r="U31" s="99">
        <v>0</v>
      </c>
      <c r="V31" s="99">
        <v>0</v>
      </c>
      <c r="W31" s="99">
        <v>4.5634256854691335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2.7834218924721941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2.7834218924721941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0.92914218767833179</v>
      </c>
      <c r="D39" s="123">
        <v>1.0702883693658836</v>
      </c>
      <c r="E39" s="123">
        <v>0.7478205912054795</v>
      </c>
      <c r="F39" s="123">
        <v>0.71632287729737198</v>
      </c>
      <c r="G39" s="123">
        <v>0</v>
      </c>
      <c r="H39" s="123">
        <v>0</v>
      </c>
      <c r="I39" s="123">
        <v>0.94449649737398733</v>
      </c>
      <c r="J39" s="123">
        <v>0.87687920970878086</v>
      </c>
      <c r="K39" s="123">
        <v>1.1910493000692035</v>
      </c>
      <c r="L39" s="123">
        <v>0.80068460893488491</v>
      </c>
      <c r="M39" s="123">
        <v>0.68504847656151679</v>
      </c>
      <c r="N39" s="123">
        <v>0.55947927372554684</v>
      </c>
      <c r="O39" s="123">
        <v>0.60852036051415459</v>
      </c>
      <c r="P39" s="123">
        <v>0.64022450972544098</v>
      </c>
      <c r="Q39" s="123">
        <v>0.60798590555694298</v>
      </c>
      <c r="R39" s="123">
        <v>0.64301387635961238</v>
      </c>
      <c r="S39" s="123">
        <v>0.6795719216036783</v>
      </c>
      <c r="T39" s="123">
        <v>0.54101636119426766</v>
      </c>
      <c r="U39" s="123">
        <v>0</v>
      </c>
      <c r="V39" s="123">
        <v>0</v>
      </c>
      <c r="W39" s="123">
        <v>0.54755026667266993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2.4243583972615297</v>
      </c>
      <c r="D40" s="99">
        <v>3.1028071477289791</v>
      </c>
      <c r="E40" s="99">
        <v>2.3930258918575342</v>
      </c>
      <c r="F40" s="99">
        <v>2.3280493512164586</v>
      </c>
      <c r="G40" s="99">
        <v>0</v>
      </c>
      <c r="H40" s="99">
        <v>0</v>
      </c>
      <c r="I40" s="99">
        <v>2.3249144550744303</v>
      </c>
      <c r="J40" s="99">
        <v>2.1143442626622941</v>
      </c>
      <c r="K40" s="99">
        <v>2.1632485520691542</v>
      </c>
      <c r="L40" s="99">
        <v>1.9518697093312254</v>
      </c>
      <c r="M40" s="99">
        <v>1.7895143877525337</v>
      </c>
      <c r="N40" s="99">
        <v>1.8808026648646041</v>
      </c>
      <c r="O40" s="99">
        <v>1.9617334699092677</v>
      </c>
      <c r="P40" s="99">
        <v>2.0958928686801279</v>
      </c>
      <c r="Q40" s="99">
        <v>2.0339892113177731</v>
      </c>
      <c r="R40" s="99">
        <v>1.9132038488729353</v>
      </c>
      <c r="S40" s="99">
        <v>1.8323272552869549</v>
      </c>
      <c r="T40" s="99">
        <v>1.7526675867855961</v>
      </c>
      <c r="U40" s="99">
        <v>0</v>
      </c>
      <c r="V40" s="99">
        <v>0</v>
      </c>
      <c r="W40" s="99">
        <v>1.9273769386877981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46.278972120179745</v>
      </c>
      <c r="D43" s="118">
        <f t="shared" si="14"/>
        <v>54.621627276911646</v>
      </c>
      <c r="E43" s="118">
        <f t="shared" si="14"/>
        <v>57.171781627139545</v>
      </c>
      <c r="F43" s="118">
        <f t="shared" si="14"/>
        <v>54.158348780724481</v>
      </c>
      <c r="G43" s="118">
        <f t="shared" si="14"/>
        <v>0</v>
      </c>
      <c r="H43" s="118">
        <f t="shared" si="14"/>
        <v>49.726064003620813</v>
      </c>
      <c r="I43" s="118">
        <f t="shared" si="14"/>
        <v>0</v>
      </c>
      <c r="J43" s="118">
        <f t="shared" si="14"/>
        <v>48.717453290806674</v>
      </c>
      <c r="K43" s="118">
        <f t="shared" si="14"/>
        <v>47.019927159842332</v>
      </c>
      <c r="L43" s="118">
        <f t="shared" si="14"/>
        <v>49.877014304974935</v>
      </c>
      <c r="M43" s="118">
        <f t="shared" si="14"/>
        <v>41.230296733830144</v>
      </c>
      <c r="N43" s="118">
        <f t="shared" si="14"/>
        <v>39.956451890202956</v>
      </c>
      <c r="O43" s="118">
        <f t="shared" si="14"/>
        <v>36.476242221763037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26.037266672175424</v>
      </c>
      <c r="S43" s="118">
        <f t="shared" si="15"/>
        <v>24.258242415917334</v>
      </c>
      <c r="T43" s="118">
        <f t="shared" si="15"/>
        <v>22.452744888419335</v>
      </c>
      <c r="U43" s="118">
        <f t="shared" si="15"/>
        <v>22.603079839872738</v>
      </c>
      <c r="V43" s="118">
        <f t="shared" si="15"/>
        <v>25.30895792771917</v>
      </c>
      <c r="W43" s="118">
        <f t="shared" ref="W43" si="16">W44+W47+W49+W58</f>
        <v>17.335358986406767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43.18273359575015</v>
      </c>
      <c r="D44" s="123">
        <f t="shared" si="17"/>
        <v>50.1879659922268</v>
      </c>
      <c r="E44" s="123">
        <f t="shared" si="17"/>
        <v>54.271505369316301</v>
      </c>
      <c r="F44" s="123">
        <f t="shared" si="17"/>
        <v>51.712077945536528</v>
      </c>
      <c r="G44" s="123">
        <f t="shared" si="17"/>
        <v>0</v>
      </c>
      <c r="H44" s="123">
        <f t="shared" si="17"/>
        <v>48.836192810703189</v>
      </c>
      <c r="I44" s="123">
        <f t="shared" si="17"/>
        <v>0</v>
      </c>
      <c r="J44" s="123">
        <f t="shared" si="17"/>
        <v>43.189351049818214</v>
      </c>
      <c r="K44" s="123">
        <f t="shared" si="17"/>
        <v>41.616446481699462</v>
      </c>
      <c r="L44" s="123">
        <f t="shared" si="17"/>
        <v>44.264183284447896</v>
      </c>
      <c r="M44" s="123">
        <f t="shared" si="17"/>
        <v>36.670061997534731</v>
      </c>
      <c r="N44" s="123">
        <f t="shared" si="17"/>
        <v>34.379644513666115</v>
      </c>
      <c r="O44" s="123">
        <f t="shared" si="17"/>
        <v>30.948159417032123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24.065933625897031</v>
      </c>
      <c r="S44" s="123">
        <f t="shared" si="18"/>
        <v>21.988873803666561</v>
      </c>
      <c r="T44" s="123">
        <f t="shared" si="18"/>
        <v>19.544884574000434</v>
      </c>
      <c r="U44" s="123">
        <f t="shared" si="18"/>
        <v>18.932540504223997</v>
      </c>
      <c r="V44" s="123">
        <f t="shared" si="18"/>
        <v>20.06861172180562</v>
      </c>
      <c r="W44" s="123">
        <f t="shared" ref="W44" si="19">SUM(W45:W46)</f>
        <v>15.230195685434516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43.18273359575015</v>
      </c>
      <c r="D45" s="99">
        <v>50.1879659922268</v>
      </c>
      <c r="E45" s="99">
        <v>54.271505369316301</v>
      </c>
      <c r="F45" s="99">
        <v>51.712077945536528</v>
      </c>
      <c r="G45" s="99">
        <v>0</v>
      </c>
      <c r="H45" s="99">
        <v>48.836192810703189</v>
      </c>
      <c r="I45" s="99">
        <v>0</v>
      </c>
      <c r="J45" s="99">
        <v>43.189351049818214</v>
      </c>
      <c r="K45" s="99">
        <v>41.616446481699462</v>
      </c>
      <c r="L45" s="99">
        <v>44.264183284447896</v>
      </c>
      <c r="M45" s="99">
        <v>36.670061997534731</v>
      </c>
      <c r="N45" s="99">
        <v>34.379644513666115</v>
      </c>
      <c r="O45" s="99">
        <v>30.948159417032123</v>
      </c>
      <c r="P45" s="99">
        <v>0</v>
      </c>
      <c r="Q45" s="99">
        <v>0</v>
      </c>
      <c r="R45" s="99">
        <v>24.065933625897031</v>
      </c>
      <c r="S45" s="99">
        <v>21.988873803666561</v>
      </c>
      <c r="T45" s="99">
        <v>19.544884574000434</v>
      </c>
      <c r="U45" s="99">
        <v>18.932540504223997</v>
      </c>
      <c r="V45" s="99">
        <v>20.06861172180562</v>
      </c>
      <c r="W45" s="99">
        <v>15.230195685434516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2.1681075700926473</v>
      </c>
      <c r="D49" s="123">
        <v>3.3618398810920023</v>
      </c>
      <c r="E49" s="123">
        <v>2.1506575838778677</v>
      </c>
      <c r="F49" s="123">
        <v>1.7276325708124445</v>
      </c>
      <c r="G49" s="123">
        <v>0</v>
      </c>
      <c r="H49" s="123">
        <v>0</v>
      </c>
      <c r="I49" s="123">
        <v>0</v>
      </c>
      <c r="J49" s="123">
        <v>4.6503423095388223</v>
      </c>
      <c r="K49" s="123">
        <v>4.2131906180117431</v>
      </c>
      <c r="L49" s="123">
        <v>4.8105409844444864</v>
      </c>
      <c r="M49" s="123">
        <v>3.8760487327525563</v>
      </c>
      <c r="N49" s="123">
        <v>5.0192837294519794</v>
      </c>
      <c r="O49" s="123">
        <v>4.920171462630468</v>
      </c>
      <c r="P49" s="123">
        <v>0</v>
      </c>
      <c r="Q49" s="123">
        <v>0</v>
      </c>
      <c r="R49" s="123">
        <v>1.3310876637815436</v>
      </c>
      <c r="S49" s="123">
        <v>1.5922192744393127</v>
      </c>
      <c r="T49" s="123">
        <v>2.3695878720353103</v>
      </c>
      <c r="U49" s="123">
        <v>3.2187207934495095</v>
      </c>
      <c r="V49" s="123">
        <v>4.6199328335879892</v>
      </c>
      <c r="W49" s="123">
        <v>1.5677487093089373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6.5022897917874669</v>
      </c>
      <c r="D50" s="99">
        <v>8.8110154067786031</v>
      </c>
      <c r="E50" s="99">
        <v>9.6151828808983595</v>
      </c>
      <c r="F50" s="99">
        <v>9.8639390556270872</v>
      </c>
      <c r="G50" s="99">
        <v>0</v>
      </c>
      <c r="H50" s="99">
        <v>0</v>
      </c>
      <c r="I50" s="99">
        <v>0</v>
      </c>
      <c r="J50" s="99">
        <v>9.0550750987453092</v>
      </c>
      <c r="K50" s="99">
        <v>9.8290563155442321</v>
      </c>
      <c r="L50" s="99">
        <v>10.289703372175129</v>
      </c>
      <c r="M50" s="99">
        <v>8.699576044622404</v>
      </c>
      <c r="N50" s="99">
        <v>8.8614799702149174</v>
      </c>
      <c r="O50" s="99">
        <v>8.3872100988262268</v>
      </c>
      <c r="P50" s="99">
        <v>0</v>
      </c>
      <c r="Q50" s="99">
        <v>0</v>
      </c>
      <c r="R50" s="99">
        <v>6.8999238081737158</v>
      </c>
      <c r="S50" s="99">
        <v>6.342460186718287</v>
      </c>
      <c r="T50" s="99">
        <v>6.1009794599706613</v>
      </c>
      <c r="U50" s="99">
        <v>6.1629818468036364</v>
      </c>
      <c r="V50" s="99">
        <v>5.9434183847786946</v>
      </c>
      <c r="W50" s="99">
        <v>4.5893498541735989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3.2951777412099488</v>
      </c>
      <c r="E51" s="99">
        <v>4.4514021104922437</v>
      </c>
      <c r="F51" s="99">
        <v>4.8050016742709909</v>
      </c>
      <c r="G51" s="99">
        <v>0</v>
      </c>
      <c r="H51" s="99">
        <v>0</v>
      </c>
      <c r="I51" s="99">
        <v>0</v>
      </c>
      <c r="J51" s="99">
        <v>3.3390625824835425</v>
      </c>
      <c r="K51" s="99">
        <v>3.5280310394335177</v>
      </c>
      <c r="L51" s="99">
        <v>3.5851372389578158</v>
      </c>
      <c r="M51" s="99">
        <v>0</v>
      </c>
      <c r="N51" s="99">
        <v>3.1090430611449729</v>
      </c>
      <c r="O51" s="99">
        <v>2.930576312680754</v>
      </c>
      <c r="P51" s="99">
        <v>0</v>
      </c>
      <c r="Q51" s="99">
        <v>0</v>
      </c>
      <c r="R51" s="99">
        <v>0</v>
      </c>
      <c r="S51" s="99">
        <v>0</v>
      </c>
      <c r="T51" s="99">
        <v>2.1969037381402279</v>
      </c>
      <c r="U51" s="99">
        <v>2.0971604029828179</v>
      </c>
      <c r="V51" s="99">
        <v>2.0373327466291724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3.2951777412099488</v>
      </c>
      <c r="E52" s="102">
        <v>4.4514021104922437</v>
      </c>
      <c r="F52" s="102">
        <v>4.8050016742709909</v>
      </c>
      <c r="G52" s="102">
        <v>0</v>
      </c>
      <c r="H52" s="102">
        <v>0</v>
      </c>
      <c r="I52" s="102">
        <v>0</v>
      </c>
      <c r="J52" s="102">
        <v>3.3390625824835425</v>
      </c>
      <c r="K52" s="102">
        <v>3.5280310394335177</v>
      </c>
      <c r="L52" s="102">
        <v>3.5851372389578158</v>
      </c>
      <c r="M52" s="102">
        <v>0</v>
      </c>
      <c r="N52" s="102">
        <v>3.1090430611449729</v>
      </c>
      <c r="O52" s="102">
        <v>2.930576312680754</v>
      </c>
      <c r="P52" s="102">
        <v>0</v>
      </c>
      <c r="Q52" s="102">
        <v>0</v>
      </c>
      <c r="R52" s="102">
        <v>0</v>
      </c>
      <c r="S52" s="102">
        <v>0</v>
      </c>
      <c r="T52" s="102">
        <v>2.1969037381402279</v>
      </c>
      <c r="U52" s="102">
        <v>2.0971604029828179</v>
      </c>
      <c r="V52" s="102">
        <v>2.0373327466291724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0.92813095433695258</v>
      </c>
      <c r="D58" s="123">
        <v>1.0718214035928406</v>
      </c>
      <c r="E58" s="123">
        <v>0.74961867394537651</v>
      </c>
      <c r="F58" s="123">
        <v>0.71863826437550471</v>
      </c>
      <c r="G58" s="123">
        <v>0</v>
      </c>
      <c r="H58" s="123">
        <v>0.88987119291762229</v>
      </c>
      <c r="I58" s="123">
        <v>0</v>
      </c>
      <c r="J58" s="123">
        <v>0.87775993144963715</v>
      </c>
      <c r="K58" s="123">
        <v>1.190290060131125</v>
      </c>
      <c r="L58" s="123">
        <v>0.80229003608255212</v>
      </c>
      <c r="M58" s="123">
        <v>0.68418600354285741</v>
      </c>
      <c r="N58" s="123">
        <v>0.55752364708486479</v>
      </c>
      <c r="O58" s="123">
        <v>0.60791134210044617</v>
      </c>
      <c r="P58" s="123">
        <v>0</v>
      </c>
      <c r="Q58" s="123">
        <v>0</v>
      </c>
      <c r="R58" s="123">
        <v>0.64024538249684837</v>
      </c>
      <c r="S58" s="123">
        <v>0.67714933781146092</v>
      </c>
      <c r="T58" s="123">
        <v>0.53827244238359118</v>
      </c>
      <c r="U58" s="123">
        <v>0.45181854219922979</v>
      </c>
      <c r="V58" s="123">
        <v>0.62041337232556293</v>
      </c>
      <c r="W58" s="123">
        <v>0.53741459166331329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2.4243583972615297</v>
      </c>
      <c r="D59" s="99">
        <v>3.1028071477289796</v>
      </c>
      <c r="E59" s="99">
        <v>2.3930258918575342</v>
      </c>
      <c r="F59" s="99">
        <v>2.3280493512164586</v>
      </c>
      <c r="G59" s="99">
        <v>0</v>
      </c>
      <c r="H59" s="99">
        <v>2.5231440966887857</v>
      </c>
      <c r="I59" s="99">
        <v>0</v>
      </c>
      <c r="J59" s="99">
        <v>2.1143442626622941</v>
      </c>
      <c r="K59" s="99">
        <v>2.1632485520691542</v>
      </c>
      <c r="L59" s="99">
        <v>1.9518697093312258</v>
      </c>
      <c r="M59" s="99">
        <v>1.7895143877525337</v>
      </c>
      <c r="N59" s="99">
        <v>1.8808026648646041</v>
      </c>
      <c r="O59" s="99">
        <v>1.9617334699092674</v>
      </c>
      <c r="P59" s="99">
        <v>0</v>
      </c>
      <c r="Q59" s="99">
        <v>0</v>
      </c>
      <c r="R59" s="99">
        <v>1.9132038488729353</v>
      </c>
      <c r="S59" s="99">
        <v>1.8323272552869552</v>
      </c>
      <c r="T59" s="99">
        <v>1.7526675867855959</v>
      </c>
      <c r="U59" s="99">
        <v>1.7241055159092185</v>
      </c>
      <c r="V59" s="99">
        <v>2.1492891826992717</v>
      </c>
      <c r="W59" s="99">
        <v>1.927376938687799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38.938999317550248</v>
      </c>
      <c r="D62" s="118">
        <f t="shared" si="21"/>
        <v>37.476159028317014</v>
      </c>
      <c r="E62" s="118">
        <f t="shared" si="21"/>
        <v>41.567836000862094</v>
      </c>
      <c r="F62" s="118">
        <f t="shared" si="21"/>
        <v>42.251091079970884</v>
      </c>
      <c r="G62" s="118">
        <f t="shared" si="21"/>
        <v>40.408401061732647</v>
      </c>
      <c r="H62" s="118">
        <f t="shared" si="21"/>
        <v>37.389345281796558</v>
      </c>
      <c r="I62" s="118">
        <f t="shared" si="21"/>
        <v>32.496762770559648</v>
      </c>
      <c r="J62" s="118">
        <f t="shared" si="21"/>
        <v>35.80327425185201</v>
      </c>
      <c r="K62" s="118">
        <f t="shared" si="21"/>
        <v>34.381093828291675</v>
      </c>
      <c r="L62" s="118">
        <f t="shared" si="21"/>
        <v>33.934513949724739</v>
      </c>
      <c r="M62" s="118">
        <f t="shared" si="21"/>
        <v>30.911933909676435</v>
      </c>
      <c r="N62" s="118">
        <f t="shared" si="21"/>
        <v>30.766554279990725</v>
      </c>
      <c r="O62" s="118">
        <f t="shared" si="21"/>
        <v>28.94349970938795</v>
      </c>
      <c r="P62" s="118">
        <f t="shared" si="21"/>
        <v>20.943683484371071</v>
      </c>
      <c r="Q62" s="118">
        <f t="shared" si="21"/>
        <v>23.116264647802463</v>
      </c>
      <c r="R62" s="118">
        <f t="shared" ref="R62:V62" si="22">R63+R66+R68+R77</f>
        <v>23.073604610546877</v>
      </c>
      <c r="S62" s="118">
        <f t="shared" si="22"/>
        <v>21.694334320983071</v>
      </c>
      <c r="T62" s="118">
        <f t="shared" si="22"/>
        <v>19.012922407807558</v>
      </c>
      <c r="U62" s="118">
        <f t="shared" si="22"/>
        <v>17.545096751291879</v>
      </c>
      <c r="V62" s="118">
        <f t="shared" si="22"/>
        <v>16.906002599319709</v>
      </c>
      <c r="W62" s="118">
        <f t="shared" ref="W62" si="23">W63+W66+W68+W77</f>
        <v>15.970877858884116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32.12014015287923</v>
      </c>
      <c r="D63" s="123">
        <f t="shared" si="24"/>
        <v>29.997769857656404</v>
      </c>
      <c r="E63" s="123">
        <f t="shared" si="24"/>
        <v>33.183495183075209</v>
      </c>
      <c r="F63" s="123">
        <f t="shared" si="24"/>
        <v>33.500185707225938</v>
      </c>
      <c r="G63" s="123">
        <f t="shared" si="24"/>
        <v>32.866331249850994</v>
      </c>
      <c r="H63" s="123">
        <f t="shared" si="24"/>
        <v>29.140376299968111</v>
      </c>
      <c r="I63" s="123">
        <f t="shared" si="24"/>
        <v>25.651213525869824</v>
      </c>
      <c r="J63" s="123">
        <f t="shared" si="24"/>
        <v>27.979414499996505</v>
      </c>
      <c r="K63" s="123">
        <f t="shared" si="24"/>
        <v>26.63426060222162</v>
      </c>
      <c r="L63" s="123">
        <f t="shared" si="24"/>
        <v>26.508880339499438</v>
      </c>
      <c r="M63" s="123">
        <f t="shared" si="24"/>
        <v>23.925749814156003</v>
      </c>
      <c r="N63" s="123">
        <f t="shared" si="24"/>
        <v>23.388655134607717</v>
      </c>
      <c r="O63" s="123">
        <f t="shared" si="24"/>
        <v>22.068566492791188</v>
      </c>
      <c r="P63" s="123">
        <f t="shared" si="24"/>
        <v>15.794426930176536</v>
      </c>
      <c r="Q63" s="123">
        <f t="shared" si="24"/>
        <v>17.551593080487539</v>
      </c>
      <c r="R63" s="123">
        <f t="shared" ref="R63:V63" si="25">SUM(R64:R65)</f>
        <v>17.782672185907998</v>
      </c>
      <c r="S63" s="123">
        <f t="shared" si="25"/>
        <v>16.623551385993583</v>
      </c>
      <c r="T63" s="123">
        <f t="shared" si="25"/>
        <v>14.235778949967973</v>
      </c>
      <c r="U63" s="123">
        <f t="shared" si="25"/>
        <v>12.892252401710664</v>
      </c>
      <c r="V63" s="123">
        <f t="shared" si="25"/>
        <v>12.110475924240188</v>
      </c>
      <c r="W63" s="123">
        <f t="shared" ref="W63" si="26">SUM(W64:W65)</f>
        <v>11.756620752513122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32.12014015287923</v>
      </c>
      <c r="D64" s="99">
        <v>29.997769857656404</v>
      </c>
      <c r="E64" s="99">
        <v>33.183495183075209</v>
      </c>
      <c r="F64" s="99">
        <v>33.500185707225938</v>
      </c>
      <c r="G64" s="99">
        <v>32.866331249850994</v>
      </c>
      <c r="H64" s="99">
        <v>29.140376299968111</v>
      </c>
      <c r="I64" s="99">
        <v>25.651213525869824</v>
      </c>
      <c r="J64" s="99">
        <v>27.979414499996505</v>
      </c>
      <c r="K64" s="99">
        <v>26.63426060222162</v>
      </c>
      <c r="L64" s="99">
        <v>26.508880339499438</v>
      </c>
      <c r="M64" s="99">
        <v>23.925749814156003</v>
      </c>
      <c r="N64" s="99">
        <v>23.388655134607717</v>
      </c>
      <c r="O64" s="99">
        <v>22.068566492791188</v>
      </c>
      <c r="P64" s="99">
        <v>15.794426930176536</v>
      </c>
      <c r="Q64" s="99">
        <v>17.551593080487539</v>
      </c>
      <c r="R64" s="99">
        <v>17.782672185907998</v>
      </c>
      <c r="S64" s="99">
        <v>16.623551385993583</v>
      </c>
      <c r="T64" s="99">
        <v>14.235778949967973</v>
      </c>
      <c r="U64" s="99">
        <v>12.892252401710664</v>
      </c>
      <c r="V64" s="99">
        <v>12.110475924240188</v>
      </c>
      <c r="W64" s="99">
        <v>11.756620752513122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4.8611537935730045</v>
      </c>
      <c r="D68" s="123">
        <v>5.4252500427245289</v>
      </c>
      <c r="E68" s="123">
        <v>5.9372481440661247</v>
      </c>
      <c r="F68" s="123">
        <v>6.4069100613573635</v>
      </c>
      <c r="G68" s="123">
        <v>5.3895785675919541</v>
      </c>
      <c r="H68" s="123">
        <v>6.1274472757080432</v>
      </c>
      <c r="I68" s="123">
        <v>5.0102949070453882</v>
      </c>
      <c r="J68" s="123">
        <v>5.7414264134842776</v>
      </c>
      <c r="K68" s="123">
        <v>6.006558089136516</v>
      </c>
      <c r="L68" s="123">
        <v>5.8218227118770898</v>
      </c>
      <c r="M68" s="123">
        <v>5.4571732055622952</v>
      </c>
      <c r="N68" s="123">
        <v>5.7093052220757707</v>
      </c>
      <c r="O68" s="123">
        <v>5.2867901747875869</v>
      </c>
      <c r="P68" s="123">
        <v>4.045479905225652</v>
      </c>
      <c r="Q68" s="123">
        <v>4.5222121404740836</v>
      </c>
      <c r="R68" s="123">
        <v>4.4586703693357173</v>
      </c>
      <c r="S68" s="123">
        <v>4.2376742467095729</v>
      </c>
      <c r="T68" s="123">
        <v>3.7994587938016799</v>
      </c>
      <c r="U68" s="123">
        <v>3.521987542546384</v>
      </c>
      <c r="V68" s="123">
        <v>3.0554627878374556</v>
      </c>
      <c r="W68" s="123">
        <v>3.1313072471981913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5.1951852669985801</v>
      </c>
      <c r="D69" s="99">
        <v>5.6772982410720223</v>
      </c>
      <c r="E69" s="99">
        <v>6.2188803700982573</v>
      </c>
      <c r="F69" s="99">
        <v>6.7476960394980248</v>
      </c>
      <c r="G69" s="99">
        <v>5.7737589315525559</v>
      </c>
      <c r="H69" s="99">
        <v>6.6372303674882041</v>
      </c>
      <c r="I69" s="99">
        <v>5.3808298020998837</v>
      </c>
      <c r="J69" s="99">
        <v>6.0606696133209672</v>
      </c>
      <c r="K69" s="99">
        <v>6.4169828692272777</v>
      </c>
      <c r="L69" s="99">
        <v>6.1724544241675794</v>
      </c>
      <c r="M69" s="99">
        <v>5.7446868565505822</v>
      </c>
      <c r="N69" s="99">
        <v>6.0424392185995073</v>
      </c>
      <c r="O69" s="99">
        <v>5.908063473967804</v>
      </c>
      <c r="P69" s="99">
        <v>5.3479424038048951</v>
      </c>
      <c r="Q69" s="99">
        <v>5.1094960864144054</v>
      </c>
      <c r="R69" s="99">
        <v>4.8641987843435661</v>
      </c>
      <c r="S69" s="99">
        <v>4.6408913285016355</v>
      </c>
      <c r="T69" s="99">
        <v>4.2617271115662714</v>
      </c>
      <c r="U69" s="99">
        <v>4.0533700950833111</v>
      </c>
      <c r="V69" s="99">
        <v>3.4901681615065723</v>
      </c>
      <c r="W69" s="99">
        <v>3.4606452086930051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1.7269491133600094</v>
      </c>
      <c r="D70" s="99">
        <v>2.1215732926735105</v>
      </c>
      <c r="E70" s="99">
        <v>2.8777671308258039</v>
      </c>
      <c r="F70" s="99">
        <v>3.2872888518204406</v>
      </c>
      <c r="G70" s="99">
        <v>2.4653093918629967</v>
      </c>
      <c r="H70" s="99">
        <v>2.9107217353606862</v>
      </c>
      <c r="I70" s="99">
        <v>1.9517128614674539</v>
      </c>
      <c r="J70" s="99">
        <v>2.2360104542450934</v>
      </c>
      <c r="K70" s="99">
        <v>2.3036493607170447</v>
      </c>
      <c r="L70" s="99">
        <v>2.146358802239039</v>
      </c>
      <c r="M70" s="99">
        <v>2.0472802111021728</v>
      </c>
      <c r="N70" s="99">
        <v>2.1264828140888929</v>
      </c>
      <c r="O70" s="99">
        <v>2.0727189087475795</v>
      </c>
      <c r="P70" s="99">
        <v>0</v>
      </c>
      <c r="Q70" s="99">
        <v>0</v>
      </c>
      <c r="R70" s="99">
        <v>1.7253714077260991</v>
      </c>
      <c r="S70" s="99">
        <v>1.6531026774115605</v>
      </c>
      <c r="T70" s="99">
        <v>1.5345158150143072</v>
      </c>
      <c r="U70" s="99">
        <v>1.3759967421386734</v>
      </c>
      <c r="V70" s="99">
        <v>1.1883931375671999</v>
      </c>
      <c r="W70" s="99">
        <v>1.2363000489941653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1.7269491133600094</v>
      </c>
      <c r="D71" s="102">
        <v>2.1215732926735105</v>
      </c>
      <c r="E71" s="102">
        <v>2.8777671308258039</v>
      </c>
      <c r="F71" s="102">
        <v>3.2872888518204406</v>
      </c>
      <c r="G71" s="102">
        <v>2.4653093918629967</v>
      </c>
      <c r="H71" s="102">
        <v>2.9107217353606862</v>
      </c>
      <c r="I71" s="102">
        <v>1.9517128614674539</v>
      </c>
      <c r="J71" s="102">
        <v>2.2360104542450934</v>
      </c>
      <c r="K71" s="102">
        <v>2.3036493607170447</v>
      </c>
      <c r="L71" s="102">
        <v>2.146358802239039</v>
      </c>
      <c r="M71" s="102">
        <v>2.0472802111021728</v>
      </c>
      <c r="N71" s="102">
        <v>2.1264828140888929</v>
      </c>
      <c r="O71" s="102">
        <v>2.0727189087475795</v>
      </c>
      <c r="P71" s="102">
        <v>0</v>
      </c>
      <c r="Q71" s="102">
        <v>0</v>
      </c>
      <c r="R71" s="102">
        <v>1.7253714077260991</v>
      </c>
      <c r="S71" s="102">
        <v>1.6531026774115605</v>
      </c>
      <c r="T71" s="102">
        <v>1.5345158150143072</v>
      </c>
      <c r="U71" s="102">
        <v>1.3759967421386734</v>
      </c>
      <c r="V71" s="102">
        <v>1.1883931375671999</v>
      </c>
      <c r="W71" s="102">
        <v>1.2363000489941653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1.9577053710980157</v>
      </c>
      <c r="D77" s="123">
        <v>2.0531391279360744</v>
      </c>
      <c r="E77" s="123">
        <v>2.4470926737207592</v>
      </c>
      <c r="F77" s="123">
        <v>2.3439953113875789</v>
      </c>
      <c r="G77" s="123">
        <v>2.1524912442897017</v>
      </c>
      <c r="H77" s="123">
        <v>2.1215217061204061</v>
      </c>
      <c r="I77" s="123">
        <v>1.8352543376444346</v>
      </c>
      <c r="J77" s="123">
        <v>2.082433338371223</v>
      </c>
      <c r="K77" s="123">
        <v>1.7402751369335385</v>
      </c>
      <c r="L77" s="123">
        <v>1.6038108983482082</v>
      </c>
      <c r="M77" s="123">
        <v>1.5290108899581372</v>
      </c>
      <c r="N77" s="123">
        <v>1.6685939233072393</v>
      </c>
      <c r="O77" s="123">
        <v>1.5881430418091746</v>
      </c>
      <c r="P77" s="123">
        <v>1.1037766489688832</v>
      </c>
      <c r="Q77" s="123">
        <v>1.0424594268408391</v>
      </c>
      <c r="R77" s="123">
        <v>0.83226205530316288</v>
      </c>
      <c r="S77" s="123">
        <v>0.83310868827991502</v>
      </c>
      <c r="T77" s="123">
        <v>0.97768466403790477</v>
      </c>
      <c r="U77" s="123">
        <v>1.1308568070348302</v>
      </c>
      <c r="V77" s="123">
        <v>1.7400638872420648</v>
      </c>
      <c r="W77" s="123">
        <v>1.0829498591728026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2.0783591812452094</v>
      </c>
      <c r="D78" s="99">
        <v>2.0940995095407842</v>
      </c>
      <c r="E78" s="99">
        <v>2.5044906188262015</v>
      </c>
      <c r="F78" s="99">
        <v>2.4231141439233341</v>
      </c>
      <c r="G78" s="99">
        <v>2.2844707959307269</v>
      </c>
      <c r="H78" s="99">
        <v>2.2758678172700373</v>
      </c>
      <c r="I78" s="99">
        <v>1.9748582369386278</v>
      </c>
      <c r="J78" s="99">
        <v>2.1810651229410847</v>
      </c>
      <c r="K78" s="99">
        <v>1.8264112039973379</v>
      </c>
      <c r="L78" s="99">
        <v>1.6657755326681587</v>
      </c>
      <c r="M78" s="99">
        <v>1.5906940643222605</v>
      </c>
      <c r="N78" s="99">
        <v>1.7489737467395321</v>
      </c>
      <c r="O78" s="99">
        <v>1.7952059836295851</v>
      </c>
      <c r="P78" s="99">
        <v>1.7727006690320237</v>
      </c>
      <c r="Q78" s="99">
        <v>1.8487615238997508</v>
      </c>
      <c r="R78" s="99">
        <v>1.728469740000981</v>
      </c>
      <c r="S78" s="99">
        <v>1.6316370063879062</v>
      </c>
      <c r="T78" s="99">
        <v>1.5553009509371558</v>
      </c>
      <c r="U78" s="99">
        <v>1.5263961234124506</v>
      </c>
      <c r="V78" s="99">
        <v>1.8983597128256451</v>
      </c>
      <c r="W78" s="99">
        <v>1.6994606404247352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1.5511519279220729</v>
      </c>
      <c r="D81" s="118">
        <f t="shared" si="28"/>
        <v>1.6486256518448261</v>
      </c>
      <c r="E81" s="118">
        <f t="shared" si="28"/>
        <v>1.0613067660891491</v>
      </c>
      <c r="F81" s="118">
        <f t="shared" si="28"/>
        <v>1.0005757232135153</v>
      </c>
      <c r="G81" s="118">
        <f t="shared" si="28"/>
        <v>1.3281041937953266</v>
      </c>
      <c r="H81" s="118">
        <f t="shared" si="28"/>
        <v>1.0713361800835364</v>
      </c>
      <c r="I81" s="118">
        <f t="shared" si="28"/>
        <v>1.0593032393468056</v>
      </c>
      <c r="J81" s="118">
        <f t="shared" si="28"/>
        <v>0.91677616560209441</v>
      </c>
      <c r="K81" s="118">
        <f t="shared" si="28"/>
        <v>1.3257198186291612</v>
      </c>
      <c r="L81" s="118">
        <f t="shared" si="28"/>
        <v>0.95420671316609207</v>
      </c>
      <c r="M81" s="118">
        <f t="shared" si="28"/>
        <v>0.8073093875701699</v>
      </c>
      <c r="N81" s="118">
        <f t="shared" si="28"/>
        <v>0.65272528023269816</v>
      </c>
      <c r="O81" s="118">
        <f t="shared" si="28"/>
        <v>0.69542983368594569</v>
      </c>
      <c r="P81" s="118">
        <f t="shared" si="28"/>
        <v>0.81216792217222755</v>
      </c>
      <c r="Q81" s="118">
        <f t="shared" si="28"/>
        <v>0.95609930542430688</v>
      </c>
      <c r="R81" s="118">
        <f t="shared" ref="R81:V81" si="29">R82+R85+R87+R100</f>
        <v>0.91143981409264718</v>
      </c>
      <c r="S81" s="118">
        <f t="shared" si="29"/>
        <v>0.85540171352981487</v>
      </c>
      <c r="T81" s="118">
        <f t="shared" si="29"/>
        <v>0.66535605645253215</v>
      </c>
      <c r="U81" s="118">
        <f t="shared" si="29"/>
        <v>0.5353537843809334</v>
      </c>
      <c r="V81" s="118">
        <f t="shared" si="29"/>
        <v>0.60520281076887095</v>
      </c>
      <c r="W81" s="118">
        <f t="shared" ref="W81" si="30">W82+W85+W87+W100</f>
        <v>0.58839605768054104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0.65502035687498894</v>
      </c>
      <c r="D87" s="123">
        <v>0.64913098657984702</v>
      </c>
      <c r="E87" s="123">
        <v>0.38363892233775709</v>
      </c>
      <c r="F87" s="123">
        <v>0.33888799739308495</v>
      </c>
      <c r="G87" s="123">
        <v>0.3314159927454845</v>
      </c>
      <c r="H87" s="123">
        <v>0.27452665466585374</v>
      </c>
      <c r="I87" s="123">
        <v>0.22946583162165182</v>
      </c>
      <c r="J87" s="123">
        <v>0.21963688206684964</v>
      </c>
      <c r="K87" s="123">
        <v>0.28580991864733973</v>
      </c>
      <c r="L87" s="123">
        <v>0.23690211705687619</v>
      </c>
      <c r="M87" s="123">
        <v>0.19383038858013213</v>
      </c>
      <c r="N87" s="123">
        <v>0.14483944789911407</v>
      </c>
      <c r="O87" s="123">
        <v>0.14092399248442916</v>
      </c>
      <c r="P87" s="123">
        <v>0.21218832048330763</v>
      </c>
      <c r="Q87" s="123">
        <v>0.38645559795556017</v>
      </c>
      <c r="R87" s="123">
        <v>0.3258555309371316</v>
      </c>
      <c r="S87" s="123">
        <v>0.24253175380671382</v>
      </c>
      <c r="T87" s="123">
        <v>0.17695116252698864</v>
      </c>
      <c r="U87" s="123">
        <v>0.12233364552621931</v>
      </c>
      <c r="V87" s="123">
        <v>5.2622390816835396E-2</v>
      </c>
      <c r="W87" s="123">
        <v>0.10920968952009222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5.7761814949143195</v>
      </c>
      <c r="D92" s="102">
        <v>7.4327739779658017</v>
      </c>
      <c r="E92" s="102">
        <v>6.8320818325756374</v>
      </c>
      <c r="F92" s="102">
        <v>6.6930379485134273</v>
      </c>
      <c r="G92" s="102">
        <v>7.3157896212419855</v>
      </c>
      <c r="H92" s="102">
        <v>6.7881439002902901</v>
      </c>
      <c r="I92" s="102">
        <v>6.7778327759526285</v>
      </c>
      <c r="J92" s="102">
        <v>7.494195721817424</v>
      </c>
      <c r="K92" s="102">
        <v>7.1652608888121163</v>
      </c>
      <c r="L92" s="102">
        <v>6.9370242306187313</v>
      </c>
      <c r="M92" s="102">
        <v>7.9940518889116747</v>
      </c>
      <c r="N92" s="102">
        <v>7.3711187317721532</v>
      </c>
      <c r="O92" s="102">
        <v>6.0655860860137834</v>
      </c>
      <c r="P92" s="102">
        <v>4.9097436135593062</v>
      </c>
      <c r="Q92" s="102">
        <v>7.1689182378912406</v>
      </c>
      <c r="R92" s="102">
        <v>5.7658201535431655</v>
      </c>
      <c r="S92" s="102">
        <v>5.8528139710134637</v>
      </c>
      <c r="T92" s="102">
        <v>5.2596663497295086</v>
      </c>
      <c r="U92" s="102">
        <v>5.4393524960471007</v>
      </c>
      <c r="V92" s="102">
        <v>3.2566721038655704</v>
      </c>
      <c r="W92" s="102">
        <v>4.5634256854691344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1.9185679337721366</v>
      </c>
      <c r="D93" s="105">
        <v>2.7834218924721936</v>
      </c>
      <c r="E93" s="105">
        <v>0</v>
      </c>
      <c r="F93" s="105">
        <v>0</v>
      </c>
      <c r="G93" s="105">
        <v>3.1261728296041906</v>
      </c>
      <c r="H93" s="105">
        <v>0</v>
      </c>
      <c r="I93" s="105">
        <v>2.4594507433786794</v>
      </c>
      <c r="J93" s="105">
        <v>2.7638807415447864</v>
      </c>
      <c r="K93" s="105">
        <v>2.5623905303782744</v>
      </c>
      <c r="L93" s="105">
        <v>2.4014533193691014</v>
      </c>
      <c r="M93" s="105">
        <v>2.8560245310932229</v>
      </c>
      <c r="N93" s="105">
        <v>2.5924513711793562</v>
      </c>
      <c r="O93" s="105">
        <v>0</v>
      </c>
      <c r="P93" s="105">
        <v>0</v>
      </c>
      <c r="Q93" s="105">
        <v>2.5893822674061093</v>
      </c>
      <c r="R93" s="105">
        <v>2.0390219984342188</v>
      </c>
      <c r="S93" s="105">
        <v>2.0797764701584955</v>
      </c>
      <c r="T93" s="105">
        <v>1.8920834436577845</v>
      </c>
      <c r="U93" s="105">
        <v>1.8578081538073123</v>
      </c>
      <c r="V93" s="105">
        <v>0</v>
      </c>
      <c r="W93" s="105">
        <v>1.639726251562355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1.9185679337721366</v>
      </c>
      <c r="D94" s="99">
        <v>2.7834218924721936</v>
      </c>
      <c r="E94" s="99">
        <v>0</v>
      </c>
      <c r="F94" s="99">
        <v>0</v>
      </c>
      <c r="G94" s="99">
        <v>3.1261728296041906</v>
      </c>
      <c r="H94" s="99">
        <v>0</v>
      </c>
      <c r="I94" s="99">
        <v>2.4594507433786794</v>
      </c>
      <c r="J94" s="99">
        <v>2.7638807415447864</v>
      </c>
      <c r="K94" s="99">
        <v>2.5623905303782744</v>
      </c>
      <c r="L94" s="99">
        <v>2.4014533193691014</v>
      </c>
      <c r="M94" s="99">
        <v>2.8560245310932229</v>
      </c>
      <c r="N94" s="99">
        <v>2.5924513711793562</v>
      </c>
      <c r="O94" s="99">
        <v>0</v>
      </c>
      <c r="P94" s="99">
        <v>0</v>
      </c>
      <c r="Q94" s="99">
        <v>2.5893822674061093</v>
      </c>
      <c r="R94" s="99">
        <v>2.0390219984342188</v>
      </c>
      <c r="S94" s="99">
        <v>2.0797764701584955</v>
      </c>
      <c r="T94" s="99">
        <v>1.8920834436577845</v>
      </c>
      <c r="U94" s="99">
        <v>1.8578081538073123</v>
      </c>
      <c r="V94" s="99">
        <v>0</v>
      </c>
      <c r="W94" s="99">
        <v>1.639726251562355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0.89613157104708407</v>
      </c>
      <c r="D100" s="123">
        <v>0.99949466526497921</v>
      </c>
      <c r="E100" s="123">
        <v>0.67766784375139189</v>
      </c>
      <c r="F100" s="123">
        <v>0.66168772582043034</v>
      </c>
      <c r="G100" s="123">
        <v>0.99668820104984202</v>
      </c>
      <c r="H100" s="123">
        <v>0.79680952541768268</v>
      </c>
      <c r="I100" s="123">
        <v>0.8298374077251538</v>
      </c>
      <c r="J100" s="123">
        <v>0.69713928353524479</v>
      </c>
      <c r="K100" s="123">
        <v>1.0399098999818215</v>
      </c>
      <c r="L100" s="123">
        <v>0.71730459610921582</v>
      </c>
      <c r="M100" s="123">
        <v>0.61347899899003777</v>
      </c>
      <c r="N100" s="123">
        <v>0.50788583233358409</v>
      </c>
      <c r="O100" s="123">
        <v>0.55450584120151658</v>
      </c>
      <c r="P100" s="123">
        <v>0.59997960168891995</v>
      </c>
      <c r="Q100" s="123">
        <v>0.56964370746874671</v>
      </c>
      <c r="R100" s="123">
        <v>0.58558428315551558</v>
      </c>
      <c r="S100" s="123">
        <v>0.6128699597231011</v>
      </c>
      <c r="T100" s="123">
        <v>0.48840489392554348</v>
      </c>
      <c r="U100" s="123">
        <v>0.41302013885471411</v>
      </c>
      <c r="V100" s="123">
        <v>0.55258041995203555</v>
      </c>
      <c r="W100" s="123">
        <v>0.47918636816044885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2.4243583972615292</v>
      </c>
      <c r="D102" s="99">
        <v>3.1028071477289796</v>
      </c>
      <c r="E102" s="99">
        <v>2.3930258918575342</v>
      </c>
      <c r="F102" s="99">
        <v>2.3280493512164582</v>
      </c>
      <c r="G102" s="99">
        <v>2.732729218020209</v>
      </c>
      <c r="H102" s="99">
        <v>2.5231440966887861</v>
      </c>
      <c r="I102" s="99">
        <v>2.3249144550744303</v>
      </c>
      <c r="J102" s="99">
        <v>2.1143442626622946</v>
      </c>
      <c r="K102" s="99">
        <v>2.1632485520691538</v>
      </c>
      <c r="L102" s="99">
        <v>1.9518697093312254</v>
      </c>
      <c r="M102" s="99">
        <v>1.7895143877525337</v>
      </c>
      <c r="N102" s="99">
        <v>1.8808026648646041</v>
      </c>
      <c r="O102" s="99">
        <v>1.9617334699092677</v>
      </c>
      <c r="P102" s="99">
        <v>2.0958928686801284</v>
      </c>
      <c r="Q102" s="99">
        <v>2.0339892113177722</v>
      </c>
      <c r="R102" s="99">
        <v>1.9132038488729353</v>
      </c>
      <c r="S102" s="99">
        <v>1.8323272552869547</v>
      </c>
      <c r="T102" s="99">
        <v>1.7526675867855961</v>
      </c>
      <c r="U102" s="99">
        <v>1.7241055159092185</v>
      </c>
      <c r="V102" s="99">
        <v>2.1492891826992713</v>
      </c>
      <c r="W102" s="99">
        <v>1.927376938687799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0.9279924689951875</v>
      </c>
      <c r="D124" s="118">
        <f t="shared" si="42"/>
        <v>1.0725186442593762</v>
      </c>
      <c r="E124" s="118">
        <f t="shared" si="42"/>
        <v>0.74934305678137025</v>
      </c>
      <c r="F124" s="118">
        <f t="shared" si="42"/>
        <v>0.71867533338045042</v>
      </c>
      <c r="G124" s="118">
        <f t="shared" si="42"/>
        <v>1.1097435430440994</v>
      </c>
      <c r="H124" s="118">
        <f t="shared" si="42"/>
        <v>0.8907253198475521</v>
      </c>
      <c r="I124" s="118">
        <f t="shared" si="42"/>
        <v>0.94654477399796466</v>
      </c>
      <c r="J124" s="118">
        <f t="shared" si="42"/>
        <v>0.87807832437836686</v>
      </c>
      <c r="K124" s="118">
        <f t="shared" si="42"/>
        <v>1.1901138077537712</v>
      </c>
      <c r="L124" s="118">
        <f t="shared" si="42"/>
        <v>0.80209193151884339</v>
      </c>
      <c r="M124" s="118">
        <f t="shared" si="42"/>
        <v>0.68439108246335134</v>
      </c>
      <c r="N124" s="118">
        <f t="shared" si="42"/>
        <v>0.5576703098004655</v>
      </c>
      <c r="O124" s="118">
        <f t="shared" si="42"/>
        <v>0.60754119039158205</v>
      </c>
      <c r="P124" s="118">
        <f t="shared" si="42"/>
        <v>0.63990981981972306</v>
      </c>
      <c r="Q124" s="118">
        <f t="shared" si="42"/>
        <v>0.60863115271311152</v>
      </c>
      <c r="R124" s="118">
        <f t="shared" ref="R124:V124" si="43">R125+R128+R130+R139</f>
        <v>0.64247809690801871</v>
      </c>
      <c r="S124" s="118">
        <f t="shared" si="43"/>
        <v>0.67716442043213554</v>
      </c>
      <c r="T124" s="118">
        <f t="shared" si="43"/>
        <v>0.53872683137291089</v>
      </c>
      <c r="U124" s="118">
        <f t="shared" si="43"/>
        <v>0.45191446313715272</v>
      </c>
      <c r="V124" s="118">
        <f t="shared" si="43"/>
        <v>0.61990883447872713</v>
      </c>
      <c r="W124" s="118">
        <f t="shared" ref="W124" si="44">W125+W128+W130+W139</f>
        <v>0.53867224649153544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0.9279924689951875</v>
      </c>
      <c r="D139" s="123">
        <v>1.0725186442593762</v>
      </c>
      <c r="E139" s="123">
        <v>0.74934305678137025</v>
      </c>
      <c r="F139" s="123">
        <v>0.71867533338045042</v>
      </c>
      <c r="G139" s="123">
        <v>1.1097435430440994</v>
      </c>
      <c r="H139" s="123">
        <v>0.8907253198475521</v>
      </c>
      <c r="I139" s="123">
        <v>0.94654477399796466</v>
      </c>
      <c r="J139" s="123">
        <v>0.87807832437836686</v>
      </c>
      <c r="K139" s="123">
        <v>1.1901138077537712</v>
      </c>
      <c r="L139" s="123">
        <v>0.80209193151884339</v>
      </c>
      <c r="M139" s="123">
        <v>0.68439108246335134</v>
      </c>
      <c r="N139" s="123">
        <v>0.5576703098004655</v>
      </c>
      <c r="O139" s="123">
        <v>0.60754119039158205</v>
      </c>
      <c r="P139" s="123">
        <v>0.63990981981972306</v>
      </c>
      <c r="Q139" s="123">
        <v>0.60863115271311152</v>
      </c>
      <c r="R139" s="123">
        <v>0.64247809690801871</v>
      </c>
      <c r="S139" s="123">
        <v>0.67716442043213554</v>
      </c>
      <c r="T139" s="123">
        <v>0.53872683137291089</v>
      </c>
      <c r="U139" s="123">
        <v>0.45191446313715272</v>
      </c>
      <c r="V139" s="123">
        <v>0.61990883447872713</v>
      </c>
      <c r="W139" s="123">
        <v>0.53867224649153544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2.4243583972615292</v>
      </c>
      <c r="D140" s="99">
        <v>3.1028071477289796</v>
      </c>
      <c r="E140" s="99">
        <v>2.3930258918575338</v>
      </c>
      <c r="F140" s="99">
        <v>2.3280493512164591</v>
      </c>
      <c r="G140" s="99">
        <v>2.7327292180202081</v>
      </c>
      <c r="H140" s="99">
        <v>2.5231440966887857</v>
      </c>
      <c r="I140" s="99">
        <v>2.3249144550744303</v>
      </c>
      <c r="J140" s="99">
        <v>2.1143442626622941</v>
      </c>
      <c r="K140" s="99">
        <v>2.1632485520691542</v>
      </c>
      <c r="L140" s="99">
        <v>1.9518697093312252</v>
      </c>
      <c r="M140" s="99">
        <v>1.7895143877525332</v>
      </c>
      <c r="N140" s="99">
        <v>1.8808026648646039</v>
      </c>
      <c r="O140" s="99">
        <v>1.9617334699092674</v>
      </c>
      <c r="P140" s="99">
        <v>2.0958928686801284</v>
      </c>
      <c r="Q140" s="99">
        <v>2.0339892113177722</v>
      </c>
      <c r="R140" s="99">
        <v>1.9132038488729353</v>
      </c>
      <c r="S140" s="99">
        <v>1.8323272552869549</v>
      </c>
      <c r="T140" s="99">
        <v>1.7526675867855961</v>
      </c>
      <c r="U140" s="99">
        <v>1.7241055159092185</v>
      </c>
      <c r="V140" s="99">
        <v>2.1492891826992713</v>
      </c>
      <c r="W140" s="99">
        <v>1.9273769386877986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1.7487338887064379</v>
      </c>
      <c r="D143" s="118">
        <f t="shared" si="49"/>
        <v>1.9866197016160707</v>
      </c>
      <c r="E143" s="118">
        <f t="shared" si="49"/>
        <v>1.3480006590819456</v>
      </c>
      <c r="F143" s="118">
        <f t="shared" si="49"/>
        <v>1.1593492724695975</v>
      </c>
      <c r="G143" s="118">
        <f t="shared" si="49"/>
        <v>1.6638801689265375</v>
      </c>
      <c r="H143" s="118">
        <f t="shared" si="49"/>
        <v>1.2696868337823997</v>
      </c>
      <c r="I143" s="118">
        <f t="shared" si="49"/>
        <v>1.4390298009121727</v>
      </c>
      <c r="J143" s="118">
        <f t="shared" si="49"/>
        <v>1.4994855320458138</v>
      </c>
      <c r="K143" s="118">
        <f t="shared" si="49"/>
        <v>1.6967668319647058</v>
      </c>
      <c r="L143" s="118">
        <f t="shared" si="49"/>
        <v>1.2046357033556023</v>
      </c>
      <c r="M143" s="118">
        <f t="shared" si="49"/>
        <v>1.1086313914564279</v>
      </c>
      <c r="N143" s="118">
        <f t="shared" si="49"/>
        <v>0.80260994556140042</v>
      </c>
      <c r="O143" s="118">
        <f t="shared" si="49"/>
        <v>0.83212809518656838</v>
      </c>
      <c r="P143" s="118">
        <f t="shared" si="49"/>
        <v>0.8937347830220792</v>
      </c>
      <c r="Q143" s="118">
        <f t="shared" si="49"/>
        <v>1.0860603174676025</v>
      </c>
      <c r="R143" s="118">
        <f t="shared" ref="R143:V143" si="50">R144+R146+R148+R157</f>
        <v>1.0628278266937974</v>
      </c>
      <c r="S143" s="118">
        <f t="shared" si="50"/>
        <v>1.0077364606794335</v>
      </c>
      <c r="T143" s="118">
        <f t="shared" si="50"/>
        <v>0.77555191861380668</v>
      </c>
      <c r="U143" s="118">
        <f t="shared" si="50"/>
        <v>0.61333864427245754</v>
      </c>
      <c r="V143" s="118">
        <f t="shared" si="50"/>
        <v>0.6962384176227614</v>
      </c>
      <c r="W143" s="118">
        <f t="shared" ref="W143" si="51">W144+W146+W148+W157</f>
        <v>0.75568680632347163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0.82516878498775981</v>
      </c>
      <c r="D148" s="123">
        <v>0.91013558913866976</v>
      </c>
      <c r="E148" s="123">
        <v>0.59930542391014374</v>
      </c>
      <c r="F148" s="123">
        <v>0.44143031032976254</v>
      </c>
      <c r="G148" s="123">
        <v>0.55422648645772599</v>
      </c>
      <c r="H148" s="123">
        <v>0.37942463722146591</v>
      </c>
      <c r="I148" s="123">
        <v>0.49330188698359095</v>
      </c>
      <c r="J148" s="123">
        <v>0.62202422591301831</v>
      </c>
      <c r="K148" s="123">
        <v>0.50685707664566604</v>
      </c>
      <c r="L148" s="123">
        <v>0.40238089218775414</v>
      </c>
      <c r="M148" s="123">
        <v>0.4242929828237903</v>
      </c>
      <c r="N148" s="123">
        <v>0.24506789531934525</v>
      </c>
      <c r="O148" s="123">
        <v>0.22417494774119406</v>
      </c>
      <c r="P148" s="123">
        <v>0.25398125578878222</v>
      </c>
      <c r="Q148" s="123">
        <v>0.47724722020241883</v>
      </c>
      <c r="R148" s="123">
        <v>0.42063919086046936</v>
      </c>
      <c r="S148" s="123">
        <v>0.33048034922184127</v>
      </c>
      <c r="T148" s="123">
        <v>0.23710863735520499</v>
      </c>
      <c r="U148" s="123">
        <v>0.16176013955617793</v>
      </c>
      <c r="V148" s="123">
        <v>7.5736560555013266E-2</v>
      </c>
      <c r="W148" s="123">
        <v>0.2174654075948039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5.7761814949143186</v>
      </c>
      <c r="D149" s="99">
        <v>7.4327739779658035</v>
      </c>
      <c r="E149" s="99">
        <v>6.8320818325756383</v>
      </c>
      <c r="F149" s="99">
        <v>6.6930379485134264</v>
      </c>
      <c r="G149" s="99">
        <v>7.3157896212419828</v>
      </c>
      <c r="H149" s="99">
        <v>6.7881439002902892</v>
      </c>
      <c r="I149" s="99">
        <v>6.7778327759526267</v>
      </c>
      <c r="J149" s="99">
        <v>7.4941957218174222</v>
      </c>
      <c r="K149" s="99">
        <v>7.1652608888121172</v>
      </c>
      <c r="L149" s="99">
        <v>6.9370242306187295</v>
      </c>
      <c r="M149" s="99">
        <v>7.9940518889116738</v>
      </c>
      <c r="N149" s="99">
        <v>7.3711187317721558</v>
      </c>
      <c r="O149" s="99">
        <v>6.0655860860137834</v>
      </c>
      <c r="P149" s="99">
        <v>4.9097436135593071</v>
      </c>
      <c r="Q149" s="99">
        <v>7.1689182378912397</v>
      </c>
      <c r="R149" s="99">
        <v>5.7658201535431663</v>
      </c>
      <c r="S149" s="99">
        <v>5.8528139710134637</v>
      </c>
      <c r="T149" s="99">
        <v>5.2596663497295086</v>
      </c>
      <c r="U149" s="99">
        <v>5.4393524960471007</v>
      </c>
      <c r="V149" s="99">
        <v>3.2566721038655708</v>
      </c>
      <c r="W149" s="99">
        <v>4.5634256854691335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2.5623905303782752</v>
      </c>
      <c r="L150" s="99">
        <v>2.4014533193691014</v>
      </c>
      <c r="M150" s="99">
        <v>2.8560245310932229</v>
      </c>
      <c r="N150" s="99">
        <v>2.5924513711793562</v>
      </c>
      <c r="O150" s="99">
        <v>0</v>
      </c>
      <c r="P150" s="99">
        <v>0</v>
      </c>
      <c r="Q150" s="99">
        <v>2.5893822674061093</v>
      </c>
      <c r="R150" s="99">
        <v>2.0390219984342188</v>
      </c>
      <c r="S150" s="99">
        <v>2.0797764701584955</v>
      </c>
      <c r="T150" s="99">
        <v>1.8920834436577845</v>
      </c>
      <c r="U150" s="99">
        <v>1.8578081538073123</v>
      </c>
      <c r="V150" s="99">
        <v>0</v>
      </c>
      <c r="W150" s="99">
        <v>1.639726251562355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2.5623905303782752</v>
      </c>
      <c r="L151" s="102">
        <v>2.4014533193691014</v>
      </c>
      <c r="M151" s="102">
        <v>2.8560245310932229</v>
      </c>
      <c r="N151" s="102">
        <v>2.5924513711793562</v>
      </c>
      <c r="O151" s="102">
        <v>0</v>
      </c>
      <c r="P151" s="102">
        <v>0</v>
      </c>
      <c r="Q151" s="102">
        <v>2.5893822674061093</v>
      </c>
      <c r="R151" s="102">
        <v>2.0390219984342188</v>
      </c>
      <c r="S151" s="102">
        <v>2.0797764701584955</v>
      </c>
      <c r="T151" s="102">
        <v>1.8920834436577845</v>
      </c>
      <c r="U151" s="102">
        <v>1.8578081538073123</v>
      </c>
      <c r="V151" s="102">
        <v>0</v>
      </c>
      <c r="W151" s="102">
        <v>1.639726251562355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0.92356510371867795</v>
      </c>
      <c r="D157" s="123">
        <v>1.0764841124774009</v>
      </c>
      <c r="E157" s="123">
        <v>0.74869523517180181</v>
      </c>
      <c r="F157" s="123">
        <v>0.71791896213983497</v>
      </c>
      <c r="G157" s="123">
        <v>1.1096536824688115</v>
      </c>
      <c r="H157" s="123">
        <v>0.89026219656093386</v>
      </c>
      <c r="I157" s="123">
        <v>0.9457279139285818</v>
      </c>
      <c r="J157" s="123">
        <v>0.87746130613279549</v>
      </c>
      <c r="K157" s="123">
        <v>1.1899097553190399</v>
      </c>
      <c r="L157" s="123">
        <v>0.80225481116784825</v>
      </c>
      <c r="M157" s="123">
        <v>0.68433840863263762</v>
      </c>
      <c r="N157" s="123">
        <v>0.55754205024205516</v>
      </c>
      <c r="O157" s="123">
        <v>0.60795314744537432</v>
      </c>
      <c r="P157" s="123">
        <v>0.63975352723329704</v>
      </c>
      <c r="Q157" s="123">
        <v>0.60881309726518362</v>
      </c>
      <c r="R157" s="123">
        <v>0.64218863583332808</v>
      </c>
      <c r="S157" s="123">
        <v>0.67725611145759212</v>
      </c>
      <c r="T157" s="123">
        <v>0.53844328125860175</v>
      </c>
      <c r="U157" s="123">
        <v>0.45157850471627958</v>
      </c>
      <c r="V157" s="123">
        <v>0.62050185706774819</v>
      </c>
      <c r="W157" s="123">
        <v>0.5382213987286677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2.4243583972615297</v>
      </c>
      <c r="D158" s="99">
        <v>3.1028071477289791</v>
      </c>
      <c r="E158" s="99">
        <v>2.3930258918575347</v>
      </c>
      <c r="F158" s="99">
        <v>2.3280493512164591</v>
      </c>
      <c r="G158" s="99">
        <v>2.7327292180202076</v>
      </c>
      <c r="H158" s="99">
        <v>2.5231440966887857</v>
      </c>
      <c r="I158" s="99">
        <v>2.3249144550744303</v>
      </c>
      <c r="J158" s="99">
        <v>2.1143442626622937</v>
      </c>
      <c r="K158" s="99">
        <v>2.1632485520691542</v>
      </c>
      <c r="L158" s="99">
        <v>1.9518697093312258</v>
      </c>
      <c r="M158" s="99">
        <v>1.7895143877525337</v>
      </c>
      <c r="N158" s="99">
        <v>1.8808026648646039</v>
      </c>
      <c r="O158" s="99">
        <v>1.9617334699092674</v>
      </c>
      <c r="P158" s="99">
        <v>2.0958928686801279</v>
      </c>
      <c r="Q158" s="99">
        <v>2.0339892113177722</v>
      </c>
      <c r="R158" s="99">
        <v>1.9132038488729353</v>
      </c>
      <c r="S158" s="99">
        <v>1.8323272552869552</v>
      </c>
      <c r="T158" s="99">
        <v>1.7526675867855959</v>
      </c>
      <c r="U158" s="99">
        <v>1.7241055159092185</v>
      </c>
      <c r="V158" s="99">
        <v>2.1492891826992713</v>
      </c>
      <c r="W158" s="99">
        <v>1.9273769386877984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1.7414788603565399</v>
      </c>
      <c r="D161" s="118">
        <f t="shared" si="54"/>
        <v>1.9783384417150849</v>
      </c>
      <c r="E161" s="118">
        <f t="shared" si="54"/>
        <v>1.3438117559484373</v>
      </c>
      <c r="F161" s="118">
        <f t="shared" si="54"/>
        <v>1.1647398118131598</v>
      </c>
      <c r="G161" s="118">
        <f t="shared" si="54"/>
        <v>1.662839720509349</v>
      </c>
      <c r="H161" s="118">
        <f t="shared" si="54"/>
        <v>1.2639780498044288</v>
      </c>
      <c r="I161" s="118">
        <f t="shared" si="54"/>
        <v>1.4434150477485403</v>
      </c>
      <c r="J161" s="118">
        <f t="shared" si="54"/>
        <v>1.5017009122399334</v>
      </c>
      <c r="K161" s="118">
        <f t="shared" si="54"/>
        <v>1.7034164351250394</v>
      </c>
      <c r="L161" s="118">
        <f t="shared" si="54"/>
        <v>1.205945922316928</v>
      </c>
      <c r="M161" s="118">
        <f t="shared" si="54"/>
        <v>1.1139935041663891</v>
      </c>
      <c r="N161" s="118">
        <f t="shared" si="54"/>
        <v>0.80009284434395123</v>
      </c>
      <c r="O161" s="118">
        <f t="shared" si="54"/>
        <v>0.83035533087482993</v>
      </c>
      <c r="P161" s="118">
        <f t="shared" si="54"/>
        <v>0.89522323398268377</v>
      </c>
      <c r="Q161" s="118">
        <f t="shared" si="54"/>
        <v>1.0881246459214144</v>
      </c>
      <c r="R161" s="118">
        <f t="shared" ref="R161:V161" si="55">R162+R164+R166+R175</f>
        <v>1.0656943339058245</v>
      </c>
      <c r="S161" s="118">
        <f t="shared" si="55"/>
        <v>1.005335888941475</v>
      </c>
      <c r="T161" s="118">
        <f t="shared" si="55"/>
        <v>0.77734551790831552</v>
      </c>
      <c r="U161" s="118">
        <f t="shared" si="55"/>
        <v>0.61331718431007665</v>
      </c>
      <c r="V161" s="118">
        <f t="shared" si="55"/>
        <v>0.69572382479518757</v>
      </c>
      <c r="W161" s="118">
        <f t="shared" ref="W161" si="56">W162+W164+W166+W175</f>
        <v>0.75828854372623111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0.81266622763946061</v>
      </c>
      <c r="D166" s="123">
        <v>0.90673115964743489</v>
      </c>
      <c r="E166" s="123">
        <v>0.59268848705309163</v>
      </c>
      <c r="F166" s="123">
        <v>0.44841693451578796</v>
      </c>
      <c r="G166" s="123">
        <v>0.54744003968477428</v>
      </c>
      <c r="H166" s="123">
        <v>0.37471707305211793</v>
      </c>
      <c r="I166" s="123">
        <v>0.49459860797492144</v>
      </c>
      <c r="J166" s="123">
        <v>0.62294322120900492</v>
      </c>
      <c r="K166" s="123">
        <v>0.51447695676849392</v>
      </c>
      <c r="L166" s="123">
        <v>0.40477606174636449</v>
      </c>
      <c r="M166" s="123">
        <v>0.42571873964618384</v>
      </c>
      <c r="N166" s="123">
        <v>0.2416760239925296</v>
      </c>
      <c r="O166" s="123">
        <v>0.2234101689139516</v>
      </c>
      <c r="P166" s="123">
        <v>0.25626182561875382</v>
      </c>
      <c r="Q166" s="123">
        <v>0.47792788252608259</v>
      </c>
      <c r="R166" s="123">
        <v>0.42266731416014919</v>
      </c>
      <c r="S166" s="123">
        <v>0.32733639091600847</v>
      </c>
      <c r="T166" s="123">
        <v>0.23884475211332074</v>
      </c>
      <c r="U166" s="123">
        <v>0.161666823688075</v>
      </c>
      <c r="V166" s="123">
        <v>7.5736560555013266E-2</v>
      </c>
      <c r="W166" s="123">
        <v>0.22041590967382219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5.7761814949143195</v>
      </c>
      <c r="D167" s="99">
        <v>7.4327739779658035</v>
      </c>
      <c r="E167" s="99">
        <v>6.8320818325756383</v>
      </c>
      <c r="F167" s="99">
        <v>6.6930379485134273</v>
      </c>
      <c r="G167" s="99">
        <v>7.3157896212419828</v>
      </c>
      <c r="H167" s="99">
        <v>6.7881439002902901</v>
      </c>
      <c r="I167" s="99">
        <v>6.7778327759526267</v>
      </c>
      <c r="J167" s="99">
        <v>7.4941957218174222</v>
      </c>
      <c r="K167" s="99">
        <v>7.1652608888121145</v>
      </c>
      <c r="L167" s="99">
        <v>6.9370242306187295</v>
      </c>
      <c r="M167" s="99">
        <v>7.9940518889116738</v>
      </c>
      <c r="N167" s="99">
        <v>7.3711187317721532</v>
      </c>
      <c r="O167" s="99">
        <v>6.065586086013786</v>
      </c>
      <c r="P167" s="99">
        <v>4.9097436135593062</v>
      </c>
      <c r="Q167" s="99">
        <v>7.1689182378912379</v>
      </c>
      <c r="R167" s="99">
        <v>5.7658201535431672</v>
      </c>
      <c r="S167" s="99">
        <v>5.8528139710134646</v>
      </c>
      <c r="T167" s="99">
        <v>5.2596663497295095</v>
      </c>
      <c r="U167" s="99">
        <v>5.4393524960470998</v>
      </c>
      <c r="V167" s="99">
        <v>3.2566721038655704</v>
      </c>
      <c r="W167" s="99">
        <v>4.5634256854691335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2.7834218924721941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2.0797764701584955</v>
      </c>
      <c r="T168" s="99">
        <v>0</v>
      </c>
      <c r="U168" s="99">
        <v>1.8578081538073123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2.7834218924721941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2.0797764701584955</v>
      </c>
      <c r="T169" s="102">
        <v>0</v>
      </c>
      <c r="U169" s="102">
        <v>1.8578081538073123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0.92881263271707926</v>
      </c>
      <c r="D175" s="123">
        <v>1.0716072820676499</v>
      </c>
      <c r="E175" s="123">
        <v>0.75112326889534575</v>
      </c>
      <c r="F175" s="123">
        <v>0.71632287729737187</v>
      </c>
      <c r="G175" s="123">
        <v>1.1153996808245747</v>
      </c>
      <c r="H175" s="123">
        <v>0.88926097675231086</v>
      </c>
      <c r="I175" s="123">
        <v>0.94881643977361896</v>
      </c>
      <c r="J175" s="123">
        <v>0.87875769103092838</v>
      </c>
      <c r="K175" s="123">
        <v>1.1889394783565455</v>
      </c>
      <c r="L175" s="123">
        <v>0.8011698605705635</v>
      </c>
      <c r="M175" s="123">
        <v>0.68827476452020531</v>
      </c>
      <c r="N175" s="123">
        <v>0.55841682035142159</v>
      </c>
      <c r="O175" s="123">
        <v>0.60694516196087833</v>
      </c>
      <c r="P175" s="123">
        <v>0.63896140836393001</v>
      </c>
      <c r="Q175" s="123">
        <v>0.6101967633953318</v>
      </c>
      <c r="R175" s="123">
        <v>0.64302701974567522</v>
      </c>
      <c r="S175" s="123">
        <v>0.67799949802546655</v>
      </c>
      <c r="T175" s="123">
        <v>0.53850076579499473</v>
      </c>
      <c r="U175" s="123">
        <v>0.4516503606220017</v>
      </c>
      <c r="V175" s="123">
        <v>0.61998726424017436</v>
      </c>
      <c r="W175" s="123">
        <v>0.53787263405240893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2.4243583972615288</v>
      </c>
      <c r="D176" s="99">
        <v>3.1028071477289791</v>
      </c>
      <c r="E176" s="99">
        <v>2.3930258918575338</v>
      </c>
      <c r="F176" s="99">
        <v>2.3280493512164582</v>
      </c>
      <c r="G176" s="99">
        <v>2.7327292180202081</v>
      </c>
      <c r="H176" s="99">
        <v>2.5231440966887857</v>
      </c>
      <c r="I176" s="99">
        <v>2.3249144550744303</v>
      </c>
      <c r="J176" s="99">
        <v>2.1143442626622941</v>
      </c>
      <c r="K176" s="99">
        <v>2.1632485520691542</v>
      </c>
      <c r="L176" s="99">
        <v>1.9518697093312258</v>
      </c>
      <c r="M176" s="99">
        <v>1.7895143877525337</v>
      </c>
      <c r="N176" s="99">
        <v>1.8808026648646041</v>
      </c>
      <c r="O176" s="99">
        <v>1.9617334699092677</v>
      </c>
      <c r="P176" s="99">
        <v>2.0958928686801284</v>
      </c>
      <c r="Q176" s="99">
        <v>2.0339892113177727</v>
      </c>
      <c r="R176" s="99">
        <v>1.9132038488729348</v>
      </c>
      <c r="S176" s="99">
        <v>1.8323272552869549</v>
      </c>
      <c r="T176" s="99">
        <v>1.7526675867855959</v>
      </c>
      <c r="U176" s="99">
        <v>1.724105515909218</v>
      </c>
      <c r="V176" s="99">
        <v>2.1492891826992713</v>
      </c>
      <c r="W176" s="99">
        <v>1.9273769386877986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17900</v>
      </c>
      <c r="C5" s="120">
        <v>18259</v>
      </c>
      <c r="D5" s="120">
        <v>18528</v>
      </c>
      <c r="E5" s="120">
        <v>18625</v>
      </c>
      <c r="F5" s="120">
        <v>18461</v>
      </c>
      <c r="G5" s="120">
        <v>16592</v>
      </c>
      <c r="H5" s="120">
        <v>14767</v>
      </c>
      <c r="I5" s="120">
        <v>14395</v>
      </c>
      <c r="J5" s="120">
        <v>14280</v>
      </c>
      <c r="K5" s="120">
        <v>13888</v>
      </c>
      <c r="L5" s="120">
        <v>13561</v>
      </c>
      <c r="M5" s="120">
        <v>13392</v>
      </c>
      <c r="N5" s="120">
        <v>12424</v>
      </c>
      <c r="O5" s="120">
        <v>12200</v>
      </c>
      <c r="P5" s="120">
        <v>12143</v>
      </c>
      <c r="Q5" s="120">
        <v>12412</v>
      </c>
      <c r="R5" s="120">
        <v>12756</v>
      </c>
      <c r="S5" s="120">
        <v>12734</v>
      </c>
      <c r="T5" s="120">
        <v>12660</v>
      </c>
      <c r="U5" s="120">
        <v>11641</v>
      </c>
      <c r="V5" s="120">
        <v>9660</v>
      </c>
      <c r="W5" s="120">
        <v>9832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17900</v>
      </c>
      <c r="C7" s="52">
        <v>18259</v>
      </c>
      <c r="D7" s="52">
        <v>18528</v>
      </c>
      <c r="E7" s="52">
        <v>18625</v>
      </c>
      <c r="F7" s="52">
        <v>18461</v>
      </c>
      <c r="G7" s="52">
        <v>16592</v>
      </c>
      <c r="H7" s="52">
        <v>14767</v>
      </c>
      <c r="I7" s="52">
        <v>14395</v>
      </c>
      <c r="J7" s="52">
        <v>14280</v>
      </c>
      <c r="K7" s="52">
        <v>13888</v>
      </c>
      <c r="L7" s="52">
        <v>13561</v>
      </c>
      <c r="M7" s="52">
        <v>13392</v>
      </c>
      <c r="N7" s="52">
        <v>12424</v>
      </c>
      <c r="O7" s="52">
        <v>12200</v>
      </c>
      <c r="P7" s="52">
        <v>12143</v>
      </c>
      <c r="Q7" s="52">
        <v>12412</v>
      </c>
      <c r="R7" s="52">
        <v>12756</v>
      </c>
      <c r="S7" s="52">
        <v>12734</v>
      </c>
      <c r="T7" s="52">
        <v>12660</v>
      </c>
      <c r="U7" s="52">
        <v>11641</v>
      </c>
      <c r="V7" s="52">
        <v>9660</v>
      </c>
      <c r="W7" s="52">
        <v>9832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309</v>
      </c>
      <c r="C9" s="52">
        <v>389</v>
      </c>
      <c r="D9" s="52">
        <v>491</v>
      </c>
      <c r="E9" s="52">
        <v>589</v>
      </c>
      <c r="F9" s="52">
        <v>682</v>
      </c>
      <c r="G9" s="52">
        <v>725</v>
      </c>
      <c r="H9" s="52">
        <v>703</v>
      </c>
      <c r="I9" s="52">
        <v>701</v>
      </c>
      <c r="J9" s="52">
        <v>796</v>
      </c>
      <c r="K9" s="52">
        <v>894</v>
      </c>
      <c r="L9" s="52">
        <v>1114</v>
      </c>
      <c r="M9" s="52">
        <v>1391</v>
      </c>
      <c r="N9" s="52">
        <v>1705</v>
      </c>
      <c r="O9" s="52">
        <v>1932</v>
      </c>
      <c r="P9" s="52">
        <v>2138</v>
      </c>
      <c r="Q9" s="52">
        <v>2397</v>
      </c>
      <c r="R9" s="52">
        <v>2783</v>
      </c>
      <c r="S9" s="52">
        <v>3155</v>
      </c>
      <c r="T9" s="52">
        <v>3300</v>
      </c>
      <c r="U9" s="52">
        <v>3249</v>
      </c>
      <c r="V9" s="52">
        <v>2725</v>
      </c>
      <c r="W9" s="52">
        <v>2525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2323</v>
      </c>
      <c r="C11" s="52">
        <v>2402</v>
      </c>
      <c r="D11" s="52">
        <v>2413</v>
      </c>
      <c r="E11" s="52">
        <v>2301</v>
      </c>
      <c r="F11" s="52">
        <v>2098</v>
      </c>
      <c r="G11" s="52">
        <v>1784</v>
      </c>
      <c r="H11" s="52">
        <v>1427</v>
      </c>
      <c r="I11" s="52">
        <v>1275</v>
      </c>
      <c r="J11" s="52">
        <v>1206</v>
      </c>
      <c r="K11" s="52">
        <v>1070</v>
      </c>
      <c r="L11" s="52">
        <v>960</v>
      </c>
      <c r="M11" s="52">
        <v>894</v>
      </c>
      <c r="N11" s="52">
        <v>780</v>
      </c>
      <c r="O11" s="52">
        <v>711</v>
      </c>
      <c r="P11" s="52">
        <v>683</v>
      </c>
      <c r="Q11" s="52">
        <v>686</v>
      </c>
      <c r="R11" s="52">
        <v>723</v>
      </c>
      <c r="S11" s="52">
        <v>720</v>
      </c>
      <c r="T11" s="52">
        <v>696</v>
      </c>
      <c r="U11" s="52">
        <v>631</v>
      </c>
      <c r="V11" s="52">
        <v>520</v>
      </c>
      <c r="W11" s="52">
        <v>512</v>
      </c>
      <c r="DA11" s="63" t="s">
        <v>1070</v>
      </c>
    </row>
    <row r="12" spans="1:105" ht="12" customHeight="1" x14ac:dyDescent="0.25">
      <c r="A12" s="97" t="s">
        <v>140</v>
      </c>
      <c r="B12" s="52">
        <v>6</v>
      </c>
      <c r="C12" s="52">
        <v>5</v>
      </c>
      <c r="D12" s="52">
        <v>7</v>
      </c>
      <c r="E12" s="52">
        <v>6</v>
      </c>
      <c r="F12" s="52">
        <v>5</v>
      </c>
      <c r="G12" s="52">
        <v>4</v>
      </c>
      <c r="H12" s="52">
        <v>3</v>
      </c>
      <c r="I12" s="52">
        <v>3</v>
      </c>
      <c r="J12" s="52">
        <v>3</v>
      </c>
      <c r="K12" s="52">
        <v>0</v>
      </c>
      <c r="L12" s="52">
        <v>0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12151</v>
      </c>
      <c r="C13" s="52">
        <v>12263</v>
      </c>
      <c r="D13" s="52">
        <v>12390</v>
      </c>
      <c r="E13" s="52">
        <v>12465</v>
      </c>
      <c r="F13" s="52">
        <v>12481</v>
      </c>
      <c r="G13" s="52">
        <v>11260</v>
      </c>
      <c r="H13" s="52">
        <v>10164</v>
      </c>
      <c r="I13" s="52">
        <v>9953</v>
      </c>
      <c r="J13" s="52">
        <v>9943</v>
      </c>
      <c r="K13" s="52">
        <v>9291</v>
      </c>
      <c r="L13" s="52">
        <v>9007</v>
      </c>
      <c r="M13" s="52">
        <v>8609</v>
      </c>
      <c r="N13" s="52">
        <v>7769</v>
      </c>
      <c r="O13" s="52">
        <v>7576</v>
      </c>
      <c r="P13" s="52">
        <v>7542</v>
      </c>
      <c r="Q13" s="52">
        <v>7826</v>
      </c>
      <c r="R13" s="52">
        <v>8084</v>
      </c>
      <c r="S13" s="52">
        <v>8125</v>
      </c>
      <c r="T13" s="52">
        <v>8100</v>
      </c>
      <c r="U13" s="52">
        <v>7554</v>
      </c>
      <c r="V13" s="52">
        <v>6294</v>
      </c>
      <c r="W13" s="52">
        <v>6413</v>
      </c>
      <c r="DA13" s="63" t="s">
        <v>1072</v>
      </c>
    </row>
    <row r="14" spans="1:105" ht="12" customHeight="1" x14ac:dyDescent="0.25">
      <c r="A14" s="97" t="s">
        <v>121</v>
      </c>
      <c r="B14" s="52">
        <v>3420</v>
      </c>
      <c r="C14" s="52">
        <v>3589</v>
      </c>
      <c r="D14" s="52">
        <v>3718</v>
      </c>
      <c r="E14" s="52">
        <v>3853</v>
      </c>
      <c r="F14" s="52">
        <v>3877</v>
      </c>
      <c r="G14" s="52">
        <v>3544</v>
      </c>
      <c r="H14" s="52">
        <v>3173</v>
      </c>
      <c r="I14" s="52">
        <v>3164</v>
      </c>
      <c r="J14" s="52">
        <v>3128</v>
      </c>
      <c r="K14" s="52">
        <v>3527</v>
      </c>
      <c r="L14" s="52">
        <v>3594</v>
      </c>
      <c r="M14" s="52">
        <v>3888</v>
      </c>
      <c r="N14" s="52">
        <v>3874</v>
      </c>
      <c r="O14" s="52">
        <v>3912</v>
      </c>
      <c r="P14" s="52">
        <v>3917</v>
      </c>
      <c r="Q14" s="52">
        <v>3899</v>
      </c>
      <c r="R14" s="52">
        <v>3948</v>
      </c>
      <c r="S14" s="52">
        <v>3888</v>
      </c>
      <c r="T14" s="52">
        <v>3864</v>
      </c>
      <c r="U14" s="52">
        <v>3456</v>
      </c>
      <c r="V14" s="52">
        <v>2846</v>
      </c>
      <c r="W14" s="52">
        <v>2907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7617</v>
      </c>
      <c r="C16" s="52">
        <v>7636</v>
      </c>
      <c r="D16" s="52">
        <v>7505</v>
      </c>
      <c r="E16" s="52">
        <v>7218</v>
      </c>
      <c r="F16" s="52">
        <v>6829</v>
      </c>
      <c r="G16" s="52">
        <v>6038</v>
      </c>
      <c r="H16" s="52">
        <v>5190</v>
      </c>
      <c r="I16" s="52">
        <v>5078</v>
      </c>
      <c r="J16" s="52">
        <v>5178</v>
      </c>
      <c r="K16" s="52">
        <v>5528</v>
      </c>
      <c r="L16" s="52">
        <v>5579</v>
      </c>
      <c r="M16" s="52">
        <v>5617</v>
      </c>
      <c r="N16" s="52">
        <v>5153</v>
      </c>
      <c r="O16" s="52">
        <v>4910</v>
      </c>
      <c r="P16" s="52">
        <v>4727</v>
      </c>
      <c r="Q16" s="52">
        <v>4550</v>
      </c>
      <c r="R16" s="52">
        <v>4434</v>
      </c>
      <c r="S16" s="52">
        <v>4286</v>
      </c>
      <c r="T16" s="52">
        <v>4143</v>
      </c>
      <c r="U16" s="52">
        <v>3722</v>
      </c>
      <c r="V16" s="52">
        <v>3092</v>
      </c>
      <c r="W16" s="52">
        <v>3106</v>
      </c>
      <c r="DA16" s="63" t="s">
        <v>1074</v>
      </c>
    </row>
    <row r="17" spans="1:105" ht="12" customHeight="1" x14ac:dyDescent="0.25">
      <c r="A17" s="109" t="s">
        <v>120</v>
      </c>
      <c r="B17" s="36">
        <v>10283</v>
      </c>
      <c r="C17" s="36">
        <v>10623</v>
      </c>
      <c r="D17" s="36">
        <v>11023</v>
      </c>
      <c r="E17" s="36">
        <v>11407</v>
      </c>
      <c r="F17" s="36">
        <v>11632</v>
      </c>
      <c r="G17" s="36">
        <v>10554</v>
      </c>
      <c r="H17" s="36">
        <v>9577</v>
      </c>
      <c r="I17" s="36">
        <v>9317</v>
      </c>
      <c r="J17" s="36">
        <v>9102</v>
      </c>
      <c r="K17" s="36">
        <v>8360</v>
      </c>
      <c r="L17" s="36">
        <v>7982</v>
      </c>
      <c r="M17" s="36">
        <v>7775</v>
      </c>
      <c r="N17" s="36">
        <v>7271</v>
      </c>
      <c r="O17" s="36">
        <v>7290</v>
      </c>
      <c r="P17" s="36">
        <v>7416</v>
      </c>
      <c r="Q17" s="36">
        <v>7862</v>
      </c>
      <c r="R17" s="36">
        <v>8322</v>
      </c>
      <c r="S17" s="36">
        <v>8448</v>
      </c>
      <c r="T17" s="36">
        <v>8517</v>
      </c>
      <c r="U17" s="36">
        <v>7919</v>
      </c>
      <c r="V17" s="36">
        <v>6568</v>
      </c>
      <c r="W17" s="36">
        <v>6726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1398</v>
      </c>
      <c r="D21" s="52">
        <v>1399</v>
      </c>
      <c r="E21" s="52">
        <v>1401</v>
      </c>
      <c r="F21" s="52">
        <v>1410</v>
      </c>
      <c r="G21" s="52">
        <v>1870</v>
      </c>
      <c r="H21" s="52">
        <v>1825</v>
      </c>
      <c r="I21" s="52">
        <v>962</v>
      </c>
      <c r="J21" s="52">
        <v>1398</v>
      </c>
      <c r="K21" s="52">
        <v>1480</v>
      </c>
      <c r="L21" s="52">
        <v>1580</v>
      </c>
      <c r="M21" s="52">
        <v>1696</v>
      </c>
      <c r="N21" s="52">
        <v>1809</v>
      </c>
      <c r="O21" s="52">
        <v>1640</v>
      </c>
      <c r="P21" s="52">
        <v>646</v>
      </c>
      <c r="Q21" s="52">
        <v>798</v>
      </c>
      <c r="R21" s="52">
        <v>969</v>
      </c>
      <c r="S21" s="52">
        <v>1162</v>
      </c>
      <c r="T21" s="52">
        <v>1033</v>
      </c>
      <c r="U21" s="52">
        <v>1019</v>
      </c>
      <c r="V21" s="52">
        <v>1981</v>
      </c>
      <c r="W21" s="52">
        <v>129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</v>
      </c>
      <c r="D23" s="52">
        <v>49</v>
      </c>
      <c r="E23" s="52">
        <v>50</v>
      </c>
      <c r="F23" s="52">
        <v>55</v>
      </c>
      <c r="G23" s="52">
        <v>65</v>
      </c>
      <c r="H23" s="52">
        <v>83</v>
      </c>
      <c r="I23" s="52">
        <v>77</v>
      </c>
      <c r="J23" s="52">
        <v>91</v>
      </c>
      <c r="K23" s="52">
        <v>134</v>
      </c>
      <c r="L23" s="52">
        <v>136</v>
      </c>
      <c r="M23" s="52">
        <v>126</v>
      </c>
      <c r="N23" s="52">
        <v>121</v>
      </c>
      <c r="O23" s="52">
        <v>152</v>
      </c>
      <c r="P23" s="52">
        <v>141</v>
      </c>
      <c r="Q23" s="52">
        <v>197</v>
      </c>
      <c r="R23" s="52">
        <v>274</v>
      </c>
      <c r="S23" s="52">
        <v>348</v>
      </c>
      <c r="T23" s="52">
        <v>405</v>
      </c>
      <c r="U23" s="52">
        <v>460</v>
      </c>
      <c r="V23" s="52">
        <v>598</v>
      </c>
      <c r="W23" s="52">
        <v>352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363</v>
      </c>
      <c r="D25" s="52">
        <v>363</v>
      </c>
      <c r="E25" s="52">
        <v>369</v>
      </c>
      <c r="F25" s="52">
        <v>386</v>
      </c>
      <c r="G25" s="52">
        <v>417</v>
      </c>
      <c r="H25" s="52">
        <v>457</v>
      </c>
      <c r="I25" s="52">
        <v>291</v>
      </c>
      <c r="J25" s="52">
        <v>258</v>
      </c>
      <c r="K25" s="52">
        <v>313</v>
      </c>
      <c r="L25" s="52">
        <v>249</v>
      </c>
      <c r="M25" s="52">
        <v>190</v>
      </c>
      <c r="N25" s="52">
        <v>160</v>
      </c>
      <c r="O25" s="52">
        <v>133</v>
      </c>
      <c r="P25" s="52">
        <v>92</v>
      </c>
      <c r="Q25" s="52">
        <v>134</v>
      </c>
      <c r="R25" s="52">
        <v>147</v>
      </c>
      <c r="S25" s="52">
        <v>132</v>
      </c>
      <c r="T25" s="52">
        <v>111</v>
      </c>
      <c r="U25" s="52">
        <v>90</v>
      </c>
      <c r="V25" s="52">
        <v>118</v>
      </c>
      <c r="W25" s="52">
        <v>73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1</v>
      </c>
      <c r="I26" s="52">
        <v>0</v>
      </c>
      <c r="J26" s="52">
        <v>0</v>
      </c>
      <c r="K26" s="52">
        <v>3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1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1899</v>
      </c>
      <c r="D27" s="52">
        <v>1902</v>
      </c>
      <c r="E27" s="52">
        <v>1930</v>
      </c>
      <c r="F27" s="52">
        <v>2004</v>
      </c>
      <c r="G27" s="52">
        <v>2187</v>
      </c>
      <c r="H27" s="52">
        <v>2430</v>
      </c>
      <c r="I27" s="52">
        <v>1532</v>
      </c>
      <c r="J27" s="52">
        <v>1605</v>
      </c>
      <c r="K27" s="52">
        <v>1908</v>
      </c>
      <c r="L27" s="52">
        <v>1860</v>
      </c>
      <c r="M27" s="52">
        <v>1775</v>
      </c>
      <c r="N27" s="52">
        <v>1682</v>
      </c>
      <c r="O27" s="52">
        <v>1384</v>
      </c>
      <c r="P27" s="52">
        <v>825</v>
      </c>
      <c r="Q27" s="52">
        <v>1169</v>
      </c>
      <c r="R27" s="52">
        <v>1375</v>
      </c>
      <c r="S27" s="52">
        <v>1393</v>
      </c>
      <c r="T27" s="52">
        <v>1380</v>
      </c>
      <c r="U27" s="52">
        <v>1246</v>
      </c>
      <c r="V27" s="52">
        <v>1532</v>
      </c>
      <c r="W27" s="52">
        <v>848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534</v>
      </c>
      <c r="D28" s="52">
        <v>536</v>
      </c>
      <c r="E28" s="52">
        <v>545</v>
      </c>
      <c r="F28" s="52">
        <v>570</v>
      </c>
      <c r="G28" s="52">
        <v>632</v>
      </c>
      <c r="H28" s="52">
        <v>711</v>
      </c>
      <c r="I28" s="52">
        <v>474</v>
      </c>
      <c r="J28" s="52">
        <v>526</v>
      </c>
      <c r="K28" s="52">
        <v>630</v>
      </c>
      <c r="L28" s="52">
        <v>598</v>
      </c>
      <c r="M28" s="52">
        <v>568</v>
      </c>
      <c r="N28" s="52">
        <v>539</v>
      </c>
      <c r="O28" s="52">
        <v>473</v>
      </c>
      <c r="P28" s="52">
        <v>363</v>
      </c>
      <c r="Q28" s="52">
        <v>542</v>
      </c>
      <c r="R28" s="52">
        <v>687</v>
      </c>
      <c r="S28" s="52">
        <v>820</v>
      </c>
      <c r="T28" s="52">
        <v>676</v>
      </c>
      <c r="U28" s="52">
        <v>673</v>
      </c>
      <c r="V28" s="52">
        <v>723</v>
      </c>
      <c r="W28" s="52">
        <v>366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1190</v>
      </c>
      <c r="D30" s="52">
        <v>1192</v>
      </c>
      <c r="E30" s="52">
        <v>1209</v>
      </c>
      <c r="F30" s="52">
        <v>1253</v>
      </c>
      <c r="G30" s="52">
        <v>1345</v>
      </c>
      <c r="H30" s="52">
        <v>1472</v>
      </c>
      <c r="I30" s="52">
        <v>900</v>
      </c>
      <c r="J30" s="52">
        <v>844</v>
      </c>
      <c r="K30" s="52">
        <v>1008</v>
      </c>
      <c r="L30" s="52">
        <v>924</v>
      </c>
      <c r="M30" s="52">
        <v>866</v>
      </c>
      <c r="N30" s="52">
        <v>881</v>
      </c>
      <c r="O30" s="52">
        <v>792</v>
      </c>
      <c r="P30" s="52">
        <v>556</v>
      </c>
      <c r="Q30" s="52">
        <v>807</v>
      </c>
      <c r="R30" s="52">
        <v>974</v>
      </c>
      <c r="S30" s="52">
        <v>999</v>
      </c>
      <c r="T30" s="52">
        <v>793</v>
      </c>
      <c r="U30" s="52">
        <v>689</v>
      </c>
      <c r="V30" s="52">
        <v>745</v>
      </c>
      <c r="W30" s="52">
        <v>395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1607</v>
      </c>
      <c r="D31" s="36">
        <v>1610</v>
      </c>
      <c r="E31" s="36">
        <v>1637</v>
      </c>
      <c r="F31" s="36">
        <v>1711</v>
      </c>
      <c r="G31" s="36">
        <v>1890</v>
      </c>
      <c r="H31" s="36">
        <v>2118</v>
      </c>
      <c r="I31" s="36">
        <v>1406</v>
      </c>
      <c r="J31" s="36">
        <v>1545</v>
      </c>
      <c r="K31" s="36">
        <v>1849</v>
      </c>
      <c r="L31" s="36">
        <v>1785</v>
      </c>
      <c r="M31" s="36">
        <v>1670</v>
      </c>
      <c r="N31" s="36">
        <v>1496</v>
      </c>
      <c r="O31" s="36">
        <v>1200</v>
      </c>
      <c r="P31" s="36">
        <v>728</v>
      </c>
      <c r="Q31" s="36">
        <v>1036</v>
      </c>
      <c r="R31" s="36">
        <v>1243</v>
      </c>
      <c r="S31" s="36">
        <v>1339</v>
      </c>
      <c r="T31" s="36">
        <v>1388</v>
      </c>
      <c r="U31" s="36">
        <v>1323</v>
      </c>
      <c r="V31" s="36">
        <v>1633</v>
      </c>
      <c r="W31" s="36">
        <v>878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1757</v>
      </c>
      <c r="D35" s="52">
        <v>1668</v>
      </c>
      <c r="E35" s="52">
        <v>1498</v>
      </c>
      <c r="F35" s="52">
        <v>1246</v>
      </c>
      <c r="G35" s="52">
        <v>1</v>
      </c>
      <c r="H35" s="52">
        <v>0</v>
      </c>
      <c r="I35" s="52">
        <v>590</v>
      </c>
      <c r="J35" s="52">
        <v>1283</v>
      </c>
      <c r="K35" s="52">
        <v>1088</v>
      </c>
      <c r="L35" s="52">
        <v>1253</v>
      </c>
      <c r="M35" s="52">
        <v>1527</v>
      </c>
      <c r="N35" s="52">
        <v>841</v>
      </c>
      <c r="O35" s="52">
        <v>1416</v>
      </c>
      <c r="P35" s="52">
        <v>589</v>
      </c>
      <c r="Q35" s="52">
        <v>1067</v>
      </c>
      <c r="R35" s="52">
        <v>1313</v>
      </c>
      <c r="S35" s="52">
        <v>1140</v>
      </c>
      <c r="T35" s="52">
        <v>959</v>
      </c>
      <c r="U35" s="52">
        <v>0</v>
      </c>
      <c r="V35" s="52">
        <v>0</v>
      </c>
      <c r="W35" s="52">
        <v>301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128</v>
      </c>
      <c r="D37" s="52">
        <v>151</v>
      </c>
      <c r="E37" s="52">
        <v>148</v>
      </c>
      <c r="F37" s="52">
        <v>148</v>
      </c>
      <c r="G37" s="52">
        <v>108</v>
      </c>
      <c r="H37" s="52">
        <v>61</v>
      </c>
      <c r="I37" s="52">
        <v>75</v>
      </c>
      <c r="J37" s="52">
        <v>186</v>
      </c>
      <c r="K37" s="52">
        <v>232</v>
      </c>
      <c r="L37" s="52">
        <v>356</v>
      </c>
      <c r="M37" s="52">
        <v>403</v>
      </c>
      <c r="N37" s="52">
        <v>435</v>
      </c>
      <c r="O37" s="52">
        <v>379</v>
      </c>
      <c r="P37" s="52">
        <v>347</v>
      </c>
      <c r="Q37" s="52">
        <v>456</v>
      </c>
      <c r="R37" s="52">
        <v>660</v>
      </c>
      <c r="S37" s="52">
        <v>720</v>
      </c>
      <c r="T37" s="52">
        <v>550</v>
      </c>
      <c r="U37" s="52">
        <v>409</v>
      </c>
      <c r="V37" s="52">
        <v>74</v>
      </c>
      <c r="W37" s="52">
        <v>152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442</v>
      </c>
      <c r="D39" s="52">
        <v>374</v>
      </c>
      <c r="E39" s="52">
        <v>257</v>
      </c>
      <c r="F39" s="52">
        <v>183</v>
      </c>
      <c r="G39" s="52">
        <v>103</v>
      </c>
      <c r="H39" s="52">
        <v>100</v>
      </c>
      <c r="I39" s="52">
        <v>139</v>
      </c>
      <c r="J39" s="52">
        <v>189</v>
      </c>
      <c r="K39" s="52">
        <v>177</v>
      </c>
      <c r="L39" s="52">
        <v>139</v>
      </c>
      <c r="M39" s="52">
        <v>124</v>
      </c>
      <c r="N39" s="52">
        <v>46</v>
      </c>
      <c r="O39" s="52">
        <v>64</v>
      </c>
      <c r="P39" s="52">
        <v>64</v>
      </c>
      <c r="Q39" s="52">
        <v>137</v>
      </c>
      <c r="R39" s="52">
        <v>184</v>
      </c>
      <c r="S39" s="52">
        <v>129</v>
      </c>
      <c r="T39" s="52">
        <v>87</v>
      </c>
      <c r="U39" s="52">
        <v>25</v>
      </c>
      <c r="V39" s="52">
        <v>7</v>
      </c>
      <c r="W39" s="52">
        <v>65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3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1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2011</v>
      </c>
      <c r="D41" s="52">
        <v>2029</v>
      </c>
      <c r="E41" s="52">
        <v>2005</v>
      </c>
      <c r="F41" s="52">
        <v>2020</v>
      </c>
      <c r="G41" s="52">
        <v>966</v>
      </c>
      <c r="H41" s="52">
        <v>1334</v>
      </c>
      <c r="I41" s="52">
        <v>1321</v>
      </c>
      <c r="J41" s="52">
        <v>1595</v>
      </c>
      <c r="K41" s="52">
        <v>1256</v>
      </c>
      <c r="L41" s="52">
        <v>1576</v>
      </c>
      <c r="M41" s="52">
        <v>1377</v>
      </c>
      <c r="N41" s="52">
        <v>842</v>
      </c>
      <c r="O41" s="52">
        <v>1191</v>
      </c>
      <c r="P41" s="52">
        <v>791</v>
      </c>
      <c r="Q41" s="52">
        <v>1453</v>
      </c>
      <c r="R41" s="52">
        <v>1633</v>
      </c>
      <c r="S41" s="52">
        <v>1434</v>
      </c>
      <c r="T41" s="52">
        <v>1355</v>
      </c>
      <c r="U41" s="52">
        <v>700</v>
      </c>
      <c r="V41" s="52">
        <v>272</v>
      </c>
      <c r="W41" s="52">
        <v>967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703</v>
      </c>
      <c r="D42" s="52">
        <v>665</v>
      </c>
      <c r="E42" s="52">
        <v>680</v>
      </c>
      <c r="F42" s="52">
        <v>594</v>
      </c>
      <c r="G42" s="52">
        <v>299</v>
      </c>
      <c r="H42" s="52">
        <v>340</v>
      </c>
      <c r="I42" s="52">
        <v>465</v>
      </c>
      <c r="J42" s="52">
        <v>490</v>
      </c>
      <c r="K42" s="52">
        <v>1029</v>
      </c>
      <c r="L42" s="52">
        <v>665</v>
      </c>
      <c r="M42" s="52">
        <v>862</v>
      </c>
      <c r="N42" s="52">
        <v>525</v>
      </c>
      <c r="O42" s="52">
        <v>511</v>
      </c>
      <c r="P42" s="52">
        <v>368</v>
      </c>
      <c r="Q42" s="52">
        <v>524</v>
      </c>
      <c r="R42" s="52">
        <v>736</v>
      </c>
      <c r="S42" s="52">
        <v>760</v>
      </c>
      <c r="T42" s="52">
        <v>652</v>
      </c>
      <c r="U42" s="52">
        <v>265</v>
      </c>
      <c r="V42" s="52">
        <v>113</v>
      </c>
      <c r="W42" s="52">
        <v>427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1209</v>
      </c>
      <c r="D44" s="52">
        <v>1061</v>
      </c>
      <c r="E44" s="52">
        <v>922</v>
      </c>
      <c r="F44" s="52">
        <v>864</v>
      </c>
      <c r="G44" s="52">
        <v>554</v>
      </c>
      <c r="H44" s="52">
        <v>624</v>
      </c>
      <c r="I44" s="52">
        <v>788</v>
      </c>
      <c r="J44" s="52">
        <v>944</v>
      </c>
      <c r="K44" s="52">
        <v>1358</v>
      </c>
      <c r="L44" s="52">
        <v>975</v>
      </c>
      <c r="M44" s="52">
        <v>904</v>
      </c>
      <c r="N44" s="52">
        <v>417</v>
      </c>
      <c r="O44" s="52">
        <v>549</v>
      </c>
      <c r="P44" s="52">
        <v>373</v>
      </c>
      <c r="Q44" s="52">
        <v>630</v>
      </c>
      <c r="R44" s="52">
        <v>858</v>
      </c>
      <c r="S44" s="52">
        <v>851</v>
      </c>
      <c r="T44" s="52">
        <v>650</v>
      </c>
      <c r="U44" s="52">
        <v>268</v>
      </c>
      <c r="V44" s="52">
        <v>115</v>
      </c>
      <c r="W44" s="52">
        <v>409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1947</v>
      </c>
      <c r="D45" s="36">
        <v>2010</v>
      </c>
      <c r="E45" s="36">
        <v>2021</v>
      </c>
      <c r="F45" s="36">
        <v>1936</v>
      </c>
      <c r="G45" s="36">
        <v>812</v>
      </c>
      <c r="H45" s="36">
        <v>1141</v>
      </c>
      <c r="I45" s="36">
        <v>1146</v>
      </c>
      <c r="J45" s="36">
        <v>1330</v>
      </c>
      <c r="K45" s="36">
        <v>1107</v>
      </c>
      <c r="L45" s="36">
        <v>1407</v>
      </c>
      <c r="M45" s="36">
        <v>1463</v>
      </c>
      <c r="N45" s="36">
        <v>992</v>
      </c>
      <c r="O45" s="36">
        <v>1219</v>
      </c>
      <c r="P45" s="36">
        <v>854</v>
      </c>
      <c r="Q45" s="36">
        <v>1482</v>
      </c>
      <c r="R45" s="36">
        <v>1703</v>
      </c>
      <c r="S45" s="36">
        <v>1465</v>
      </c>
      <c r="T45" s="36">
        <v>1457</v>
      </c>
      <c r="U45" s="36">
        <v>725</v>
      </c>
      <c r="V45" s="36">
        <v>282</v>
      </c>
      <c r="W45" s="36">
        <v>1036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621</v>
      </c>
      <c r="D49" s="52">
        <v>603</v>
      </c>
      <c r="E49" s="52">
        <v>528</v>
      </c>
      <c r="F49" s="52">
        <v>442</v>
      </c>
      <c r="G49" s="52">
        <v>0</v>
      </c>
      <c r="H49" s="52">
        <v>0</v>
      </c>
      <c r="I49" s="52">
        <v>224</v>
      </c>
      <c r="J49" s="52">
        <v>516</v>
      </c>
      <c r="K49" s="52">
        <v>514</v>
      </c>
      <c r="L49" s="52">
        <v>607</v>
      </c>
      <c r="M49" s="52">
        <v>512</v>
      </c>
      <c r="N49" s="52">
        <v>316</v>
      </c>
      <c r="O49" s="52">
        <v>461</v>
      </c>
      <c r="P49" s="52">
        <v>311</v>
      </c>
      <c r="Q49" s="52">
        <v>552</v>
      </c>
      <c r="R49" s="52">
        <v>604</v>
      </c>
      <c r="S49" s="52">
        <v>364</v>
      </c>
      <c r="T49" s="52">
        <v>311</v>
      </c>
      <c r="U49" s="52">
        <v>0</v>
      </c>
      <c r="V49" s="52">
        <v>0</v>
      </c>
      <c r="W49" s="52">
        <v>88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56</v>
      </c>
      <c r="D51" s="52">
        <v>65</v>
      </c>
      <c r="E51" s="52">
        <v>53</v>
      </c>
      <c r="F51" s="52">
        <v>50</v>
      </c>
      <c r="G51" s="52">
        <v>0</v>
      </c>
      <c r="H51" s="52">
        <v>0</v>
      </c>
      <c r="I51" s="52">
        <v>57</v>
      </c>
      <c r="J51" s="52">
        <v>137</v>
      </c>
      <c r="K51" s="52">
        <v>80</v>
      </c>
      <c r="L51" s="52">
        <v>128</v>
      </c>
      <c r="M51" s="52">
        <v>160</v>
      </c>
      <c r="N51" s="52">
        <v>74</v>
      </c>
      <c r="O51" s="52">
        <v>101</v>
      </c>
      <c r="P51" s="52">
        <v>31</v>
      </c>
      <c r="Q51" s="52">
        <v>66</v>
      </c>
      <c r="R51" s="52">
        <v>100</v>
      </c>
      <c r="S51" s="52">
        <v>81</v>
      </c>
      <c r="T51" s="52">
        <v>62</v>
      </c>
      <c r="U51" s="52">
        <v>0</v>
      </c>
      <c r="V51" s="52">
        <v>0</v>
      </c>
      <c r="W51" s="52">
        <v>17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87</v>
      </c>
      <c r="D53" s="52">
        <v>73</v>
      </c>
      <c r="E53" s="52">
        <v>46</v>
      </c>
      <c r="F53" s="52">
        <v>29</v>
      </c>
      <c r="G53" s="52">
        <v>0</v>
      </c>
      <c r="H53" s="52">
        <v>0</v>
      </c>
      <c r="I53" s="52">
        <v>16</v>
      </c>
      <c r="J53" s="52">
        <v>43</v>
      </c>
      <c r="K53" s="52">
        <v>37</v>
      </c>
      <c r="L53" s="52">
        <v>35</v>
      </c>
      <c r="M53" s="52">
        <v>27</v>
      </c>
      <c r="N53" s="52">
        <v>11</v>
      </c>
      <c r="O53" s="52">
        <v>17</v>
      </c>
      <c r="P53" s="52">
        <v>16</v>
      </c>
      <c r="Q53" s="52">
        <v>37</v>
      </c>
      <c r="R53" s="52">
        <v>44</v>
      </c>
      <c r="S53" s="52">
        <v>21</v>
      </c>
      <c r="T53" s="52">
        <v>14</v>
      </c>
      <c r="U53" s="52">
        <v>0</v>
      </c>
      <c r="V53" s="52">
        <v>0</v>
      </c>
      <c r="W53" s="52">
        <v>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1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396</v>
      </c>
      <c r="D55" s="52">
        <v>398</v>
      </c>
      <c r="E55" s="52">
        <v>360</v>
      </c>
      <c r="F55" s="52">
        <v>319</v>
      </c>
      <c r="G55" s="52">
        <v>0</v>
      </c>
      <c r="H55" s="52">
        <v>0</v>
      </c>
      <c r="I55" s="52">
        <v>154</v>
      </c>
      <c r="J55" s="52">
        <v>362</v>
      </c>
      <c r="K55" s="52">
        <v>262</v>
      </c>
      <c r="L55" s="52">
        <v>402</v>
      </c>
      <c r="M55" s="52">
        <v>298</v>
      </c>
      <c r="N55" s="52">
        <v>187</v>
      </c>
      <c r="O55" s="52">
        <v>310</v>
      </c>
      <c r="P55" s="52">
        <v>201</v>
      </c>
      <c r="Q55" s="52">
        <v>378</v>
      </c>
      <c r="R55" s="52">
        <v>386</v>
      </c>
      <c r="S55" s="52">
        <v>223</v>
      </c>
      <c r="T55" s="52">
        <v>200</v>
      </c>
      <c r="U55" s="52">
        <v>0</v>
      </c>
      <c r="V55" s="52">
        <v>0</v>
      </c>
      <c r="W55" s="52">
        <v>58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138</v>
      </c>
      <c r="D56" s="52">
        <v>131</v>
      </c>
      <c r="E56" s="52">
        <v>122</v>
      </c>
      <c r="F56" s="52">
        <v>94</v>
      </c>
      <c r="G56" s="52">
        <v>0</v>
      </c>
      <c r="H56" s="52">
        <v>0</v>
      </c>
      <c r="I56" s="52">
        <v>54</v>
      </c>
      <c r="J56" s="52">
        <v>111</v>
      </c>
      <c r="K56" s="52">
        <v>215</v>
      </c>
      <c r="L56" s="52">
        <v>170</v>
      </c>
      <c r="M56" s="52">
        <v>187</v>
      </c>
      <c r="N56" s="52">
        <v>118</v>
      </c>
      <c r="O56" s="52">
        <v>134</v>
      </c>
      <c r="P56" s="52">
        <v>94</v>
      </c>
      <c r="Q56" s="52">
        <v>137</v>
      </c>
      <c r="R56" s="52">
        <v>174</v>
      </c>
      <c r="S56" s="52">
        <v>120</v>
      </c>
      <c r="T56" s="52">
        <v>97</v>
      </c>
      <c r="U56" s="52">
        <v>0</v>
      </c>
      <c r="V56" s="52">
        <v>0</v>
      </c>
      <c r="W56" s="52">
        <v>26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238</v>
      </c>
      <c r="D58" s="52">
        <v>208</v>
      </c>
      <c r="E58" s="52">
        <v>165</v>
      </c>
      <c r="F58" s="52">
        <v>136</v>
      </c>
      <c r="G58" s="52">
        <v>0</v>
      </c>
      <c r="H58" s="52">
        <v>0</v>
      </c>
      <c r="I58" s="52">
        <v>91</v>
      </c>
      <c r="J58" s="52">
        <v>214</v>
      </c>
      <c r="K58" s="52">
        <v>283</v>
      </c>
      <c r="L58" s="52">
        <v>249</v>
      </c>
      <c r="M58" s="52">
        <v>196</v>
      </c>
      <c r="N58" s="52">
        <v>94</v>
      </c>
      <c r="O58" s="52">
        <v>143</v>
      </c>
      <c r="P58" s="52">
        <v>95</v>
      </c>
      <c r="Q58" s="52">
        <v>165</v>
      </c>
      <c r="R58" s="52">
        <v>203</v>
      </c>
      <c r="S58" s="52">
        <v>135</v>
      </c>
      <c r="T58" s="52">
        <v>96</v>
      </c>
      <c r="U58" s="52">
        <v>0</v>
      </c>
      <c r="V58" s="52">
        <v>0</v>
      </c>
      <c r="W58" s="52">
        <v>25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383</v>
      </c>
      <c r="D59" s="36">
        <v>395</v>
      </c>
      <c r="E59" s="36">
        <v>363</v>
      </c>
      <c r="F59" s="36">
        <v>306</v>
      </c>
      <c r="G59" s="36">
        <v>0</v>
      </c>
      <c r="H59" s="36">
        <v>0</v>
      </c>
      <c r="I59" s="36">
        <v>133</v>
      </c>
      <c r="J59" s="36">
        <v>302</v>
      </c>
      <c r="K59" s="36">
        <v>231</v>
      </c>
      <c r="L59" s="36">
        <v>358</v>
      </c>
      <c r="M59" s="36">
        <v>316</v>
      </c>
      <c r="N59" s="36">
        <v>222</v>
      </c>
      <c r="O59" s="36">
        <v>318</v>
      </c>
      <c r="P59" s="36">
        <v>216</v>
      </c>
      <c r="Q59" s="36">
        <v>387</v>
      </c>
      <c r="R59" s="36">
        <v>401</v>
      </c>
      <c r="S59" s="36">
        <v>229</v>
      </c>
      <c r="T59" s="36">
        <v>215</v>
      </c>
      <c r="U59" s="36">
        <v>0</v>
      </c>
      <c r="V59" s="36">
        <v>0</v>
      </c>
      <c r="W59" s="36">
        <v>63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1136</v>
      </c>
      <c r="D63" s="52">
        <v>1065</v>
      </c>
      <c r="E63" s="52">
        <v>970</v>
      </c>
      <c r="F63" s="52">
        <v>804</v>
      </c>
      <c r="G63" s="52">
        <v>1</v>
      </c>
      <c r="H63" s="52">
        <v>0</v>
      </c>
      <c r="I63" s="52">
        <v>366</v>
      </c>
      <c r="J63" s="52">
        <v>767</v>
      </c>
      <c r="K63" s="52">
        <v>574</v>
      </c>
      <c r="L63" s="52">
        <v>646</v>
      </c>
      <c r="M63" s="52">
        <v>1015</v>
      </c>
      <c r="N63" s="52">
        <v>525</v>
      </c>
      <c r="O63" s="52">
        <v>955</v>
      </c>
      <c r="P63" s="52">
        <v>278</v>
      </c>
      <c r="Q63" s="52">
        <v>515</v>
      </c>
      <c r="R63" s="52">
        <v>709</v>
      </c>
      <c r="S63" s="52">
        <v>776</v>
      </c>
      <c r="T63" s="52">
        <v>648</v>
      </c>
      <c r="U63" s="52">
        <v>0</v>
      </c>
      <c r="V63" s="52">
        <v>0</v>
      </c>
      <c r="W63" s="52">
        <v>213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72</v>
      </c>
      <c r="D65" s="52">
        <v>86</v>
      </c>
      <c r="E65" s="52">
        <v>95</v>
      </c>
      <c r="F65" s="52">
        <v>98</v>
      </c>
      <c r="G65" s="52">
        <v>108</v>
      </c>
      <c r="H65" s="52">
        <v>61</v>
      </c>
      <c r="I65" s="52">
        <v>18</v>
      </c>
      <c r="J65" s="52">
        <v>49</v>
      </c>
      <c r="K65" s="52">
        <v>152</v>
      </c>
      <c r="L65" s="52">
        <v>228</v>
      </c>
      <c r="M65" s="52">
        <v>243</v>
      </c>
      <c r="N65" s="52">
        <v>361</v>
      </c>
      <c r="O65" s="52">
        <v>278</v>
      </c>
      <c r="P65" s="52">
        <v>316</v>
      </c>
      <c r="Q65" s="52">
        <v>390</v>
      </c>
      <c r="R65" s="52">
        <v>560</v>
      </c>
      <c r="S65" s="52">
        <v>639</v>
      </c>
      <c r="T65" s="52">
        <v>488</v>
      </c>
      <c r="U65" s="52">
        <v>409</v>
      </c>
      <c r="V65" s="52">
        <v>74</v>
      </c>
      <c r="W65" s="52">
        <v>135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355</v>
      </c>
      <c r="D67" s="52">
        <f t="shared" si="0"/>
        <v>301</v>
      </c>
      <c r="E67" s="52">
        <f t="shared" si="0"/>
        <v>211</v>
      </c>
      <c r="F67" s="52">
        <f t="shared" si="0"/>
        <v>154</v>
      </c>
      <c r="G67" s="52">
        <f t="shared" si="0"/>
        <v>103</v>
      </c>
      <c r="H67" s="52">
        <f t="shared" si="0"/>
        <v>100</v>
      </c>
      <c r="I67" s="52">
        <f t="shared" si="0"/>
        <v>123</v>
      </c>
      <c r="J67" s="52">
        <f t="shared" si="0"/>
        <v>146</v>
      </c>
      <c r="K67" s="52">
        <f t="shared" si="0"/>
        <v>140</v>
      </c>
      <c r="L67" s="52">
        <f t="shared" si="0"/>
        <v>104</v>
      </c>
      <c r="M67" s="52">
        <f t="shared" si="0"/>
        <v>97</v>
      </c>
      <c r="N67" s="52">
        <f t="shared" si="0"/>
        <v>35</v>
      </c>
      <c r="O67" s="52">
        <f t="shared" si="0"/>
        <v>47</v>
      </c>
      <c r="P67" s="52">
        <f t="shared" si="0"/>
        <v>48</v>
      </c>
      <c r="Q67" s="52">
        <f t="shared" si="0"/>
        <v>100</v>
      </c>
      <c r="R67" s="52">
        <f t="shared" ref="R67:V67" si="1">R39-R53</f>
        <v>140</v>
      </c>
      <c r="S67" s="52">
        <f t="shared" si="1"/>
        <v>108</v>
      </c>
      <c r="T67" s="52">
        <f t="shared" si="1"/>
        <v>73</v>
      </c>
      <c r="U67" s="52">
        <f t="shared" si="1"/>
        <v>25</v>
      </c>
      <c r="V67" s="52">
        <f t="shared" si="1"/>
        <v>7</v>
      </c>
      <c r="W67" s="52">
        <f t="shared" ref="W67" si="2">W39-W53</f>
        <v>61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2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1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1615</v>
      </c>
      <c r="D69" s="52">
        <f t="shared" si="6"/>
        <v>1631</v>
      </c>
      <c r="E69" s="52">
        <f t="shared" si="6"/>
        <v>1645</v>
      </c>
      <c r="F69" s="52">
        <f t="shared" si="6"/>
        <v>1701</v>
      </c>
      <c r="G69" s="52">
        <f t="shared" si="6"/>
        <v>966</v>
      </c>
      <c r="H69" s="52">
        <f t="shared" si="6"/>
        <v>1334</v>
      </c>
      <c r="I69" s="52">
        <f t="shared" si="6"/>
        <v>1167</v>
      </c>
      <c r="J69" s="52">
        <f t="shared" si="6"/>
        <v>1233</v>
      </c>
      <c r="K69" s="52">
        <f t="shared" si="6"/>
        <v>994</v>
      </c>
      <c r="L69" s="52">
        <f t="shared" si="6"/>
        <v>1174</v>
      </c>
      <c r="M69" s="52">
        <f t="shared" si="6"/>
        <v>1079</v>
      </c>
      <c r="N69" s="52">
        <f t="shared" si="6"/>
        <v>655</v>
      </c>
      <c r="O69" s="52">
        <f t="shared" si="6"/>
        <v>881</v>
      </c>
      <c r="P69" s="52">
        <f t="shared" si="6"/>
        <v>590</v>
      </c>
      <c r="Q69" s="52">
        <f t="shared" si="6"/>
        <v>1075</v>
      </c>
      <c r="R69" s="52">
        <f t="shared" ref="R69:V69" si="7">R41-R55</f>
        <v>1247</v>
      </c>
      <c r="S69" s="52">
        <f t="shared" si="7"/>
        <v>1211</v>
      </c>
      <c r="T69" s="52">
        <f t="shared" si="7"/>
        <v>1155</v>
      </c>
      <c r="U69" s="52">
        <f t="shared" si="7"/>
        <v>700</v>
      </c>
      <c r="V69" s="52">
        <f t="shared" si="7"/>
        <v>272</v>
      </c>
      <c r="W69" s="52">
        <f t="shared" ref="W69" si="8">W41-W55</f>
        <v>909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565</v>
      </c>
      <c r="D70" s="52">
        <f t="shared" si="9"/>
        <v>534</v>
      </c>
      <c r="E70" s="52">
        <f t="shared" si="9"/>
        <v>558</v>
      </c>
      <c r="F70" s="52">
        <f t="shared" si="9"/>
        <v>500</v>
      </c>
      <c r="G70" s="52">
        <f t="shared" si="9"/>
        <v>299</v>
      </c>
      <c r="H70" s="52">
        <f t="shared" si="9"/>
        <v>340</v>
      </c>
      <c r="I70" s="52">
        <f t="shared" si="9"/>
        <v>411</v>
      </c>
      <c r="J70" s="52">
        <f t="shared" si="9"/>
        <v>379</v>
      </c>
      <c r="K70" s="52">
        <f t="shared" si="9"/>
        <v>814</v>
      </c>
      <c r="L70" s="52">
        <f t="shared" si="9"/>
        <v>495</v>
      </c>
      <c r="M70" s="52">
        <f t="shared" si="9"/>
        <v>675</v>
      </c>
      <c r="N70" s="52">
        <f t="shared" si="9"/>
        <v>407</v>
      </c>
      <c r="O70" s="52">
        <f t="shared" si="9"/>
        <v>377</v>
      </c>
      <c r="P70" s="52">
        <f t="shared" si="9"/>
        <v>274</v>
      </c>
      <c r="Q70" s="52">
        <f t="shared" si="9"/>
        <v>387</v>
      </c>
      <c r="R70" s="52">
        <f t="shared" ref="R70:V70" si="10">R42-R56</f>
        <v>562</v>
      </c>
      <c r="S70" s="52">
        <f t="shared" si="10"/>
        <v>640</v>
      </c>
      <c r="T70" s="52">
        <f t="shared" si="10"/>
        <v>555</v>
      </c>
      <c r="U70" s="52">
        <f t="shared" si="10"/>
        <v>265</v>
      </c>
      <c r="V70" s="52">
        <f t="shared" si="10"/>
        <v>113</v>
      </c>
      <c r="W70" s="52">
        <f t="shared" ref="W70" si="11">W42-W56</f>
        <v>401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971</v>
      </c>
      <c r="D72" s="52">
        <v>853</v>
      </c>
      <c r="E72" s="52">
        <v>757</v>
      </c>
      <c r="F72" s="52">
        <v>728</v>
      </c>
      <c r="G72" s="52">
        <v>554</v>
      </c>
      <c r="H72" s="52">
        <v>624</v>
      </c>
      <c r="I72" s="52">
        <v>697</v>
      </c>
      <c r="J72" s="52">
        <v>730</v>
      </c>
      <c r="K72" s="52">
        <v>1075</v>
      </c>
      <c r="L72" s="52">
        <v>726</v>
      </c>
      <c r="M72" s="52">
        <v>708</v>
      </c>
      <c r="N72" s="52">
        <v>323</v>
      </c>
      <c r="O72" s="52">
        <v>406</v>
      </c>
      <c r="P72" s="52">
        <v>278</v>
      </c>
      <c r="Q72" s="52">
        <v>465</v>
      </c>
      <c r="R72" s="52">
        <v>655</v>
      </c>
      <c r="S72" s="52">
        <v>716</v>
      </c>
      <c r="T72" s="52">
        <v>554</v>
      </c>
      <c r="U72" s="52">
        <v>268</v>
      </c>
      <c r="V72" s="52">
        <v>115</v>
      </c>
      <c r="W72" s="52">
        <v>384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1564</v>
      </c>
      <c r="D73" s="36">
        <v>1615</v>
      </c>
      <c r="E73" s="36">
        <v>1658</v>
      </c>
      <c r="F73" s="36">
        <v>1630</v>
      </c>
      <c r="G73" s="36">
        <v>812</v>
      </c>
      <c r="H73" s="36">
        <v>1141</v>
      </c>
      <c r="I73" s="36">
        <v>1013</v>
      </c>
      <c r="J73" s="36">
        <v>1028</v>
      </c>
      <c r="K73" s="36">
        <v>876</v>
      </c>
      <c r="L73" s="36">
        <v>1049</v>
      </c>
      <c r="M73" s="36">
        <v>1147</v>
      </c>
      <c r="N73" s="36">
        <v>770</v>
      </c>
      <c r="O73" s="36">
        <v>901</v>
      </c>
      <c r="P73" s="36">
        <v>638</v>
      </c>
      <c r="Q73" s="36">
        <v>1095</v>
      </c>
      <c r="R73" s="36">
        <v>1302</v>
      </c>
      <c r="S73" s="36">
        <v>1236</v>
      </c>
      <c r="T73" s="36">
        <v>1242</v>
      </c>
      <c r="U73" s="36">
        <v>725</v>
      </c>
      <c r="V73" s="36">
        <v>282</v>
      </c>
      <c r="W73" s="36">
        <v>973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195</v>
      </c>
      <c r="J79" s="52">
        <f>RES_hhdet_numvin!J26</f>
        <v>593</v>
      </c>
      <c r="K79" s="52">
        <f>RES_hhdet_numvin!K26</f>
        <v>629</v>
      </c>
      <c r="L79" s="52">
        <f>RES_hhdet_numvin!L26</f>
        <v>836</v>
      </c>
      <c r="M79" s="52">
        <f>RES_hhdet_numvin!M26</f>
        <v>1106</v>
      </c>
      <c r="N79" s="52">
        <f>RES_hhdet_numvin!N26</f>
        <v>649</v>
      </c>
      <c r="O79" s="52">
        <f>RES_hhdet_numvin!O26</f>
        <v>1143</v>
      </c>
      <c r="P79" s="52">
        <f>RES_hhdet_numvin!P26</f>
        <v>493</v>
      </c>
      <c r="Q79" s="52">
        <f>RES_hhdet_numvin!Q26</f>
        <v>913</v>
      </c>
      <c r="R79" s="52">
        <f>RES_hhdet_numvin!R26</f>
        <v>1140</v>
      </c>
      <c r="S79" s="52">
        <f>RES_hhdet_numvin!S26</f>
        <v>995</v>
      </c>
      <c r="T79" s="52">
        <f>RES_hhdet_numvin!T26</f>
        <v>839</v>
      </c>
      <c r="U79" s="52">
        <f>RES_hhdet_numvin!U26</f>
        <v>0</v>
      </c>
      <c r="V79" s="52">
        <f>RES_hhdet_numvin!V26</f>
        <v>0</v>
      </c>
      <c r="W79" s="52">
        <f>RES_hhdet_numvin!W26</f>
        <v>301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110</v>
      </c>
      <c r="Q82" s="138">
        <f>RES_hhdet_numvin!Q29</f>
        <v>254</v>
      </c>
      <c r="R82" s="138">
        <f>RES_hhdet_numvin!R29</f>
        <v>487</v>
      </c>
      <c r="S82" s="138">
        <f>RES_hhdet_numvin!S29</f>
        <v>608</v>
      </c>
      <c r="T82" s="138">
        <f>RES_hhdet_numvin!T29</f>
        <v>471</v>
      </c>
      <c r="U82" s="138">
        <f>RES_hhdet_numvin!U29</f>
        <v>369</v>
      </c>
      <c r="V82" s="138">
        <f>RES_hhdet_numvin!V29</f>
        <v>74</v>
      </c>
      <c r="W82" s="138">
        <f>RES_hhdet_numvin!W29</f>
        <v>152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19</v>
      </c>
      <c r="Q84" s="138">
        <f>RES_hhdet_numvin!Q31</f>
        <v>74</v>
      </c>
      <c r="R84" s="138">
        <f>RES_hhdet_numvin!R31</f>
        <v>134</v>
      </c>
      <c r="S84" s="138">
        <f>RES_hhdet_numvin!S31</f>
        <v>112</v>
      </c>
      <c r="T84" s="138">
        <f>RES_hhdet_numvin!T31</f>
        <v>78</v>
      </c>
      <c r="U84" s="138">
        <f>RES_hhdet_numvin!U31</f>
        <v>23</v>
      </c>
      <c r="V84" s="138">
        <f>RES_hhdet_numvin!V31</f>
        <v>7</v>
      </c>
      <c r="W84" s="138">
        <f>RES_hhdet_numvin!W31</f>
        <v>65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246</v>
      </c>
      <c r="Q88" s="138">
        <f>RES_hhdet_numvin!Q35</f>
        <v>788</v>
      </c>
      <c r="R88" s="138">
        <f>RES_hhdet_numvin!R35</f>
        <v>1178</v>
      </c>
      <c r="S88" s="138">
        <f>RES_hhdet_numvin!S35</f>
        <v>1157</v>
      </c>
      <c r="T88" s="138">
        <f>RES_hhdet_numvin!T35</f>
        <v>1155</v>
      </c>
      <c r="U88" s="138">
        <f>RES_hhdet_numvin!U35</f>
        <v>650</v>
      </c>
      <c r="V88" s="138">
        <f>RES_hhdet_numvin!V35</f>
        <v>272</v>
      </c>
      <c r="W88" s="138">
        <f>RES_hhdet_numvin!W35</f>
        <v>967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115</v>
      </c>
      <c r="Q89" s="138">
        <f>RES_hhdet_numvin!Q36</f>
        <v>286</v>
      </c>
      <c r="R89" s="138">
        <f>RES_hhdet_numvin!R36</f>
        <v>530</v>
      </c>
      <c r="S89" s="138">
        <f>RES_hhdet_numvin!S36</f>
        <v>621</v>
      </c>
      <c r="T89" s="138">
        <f>RES_hhdet_numvin!T36</f>
        <v>563</v>
      </c>
      <c r="U89" s="138">
        <f>RES_hhdet_numvin!U36</f>
        <v>252</v>
      </c>
      <c r="V89" s="138">
        <f>RES_hhdet_numvin!V36</f>
        <v>113</v>
      </c>
      <c r="W89" s="138">
        <f>RES_hhdet_numvin!W36</f>
        <v>427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115</v>
      </c>
      <c r="Q93" s="138">
        <f>RES_hhdet_numvin!Q40</f>
        <v>341</v>
      </c>
      <c r="R93" s="138">
        <f>RES_hhdet_numvin!R40</f>
        <v>614</v>
      </c>
      <c r="S93" s="138">
        <f>RES_hhdet_numvin!S40</f>
        <v>696</v>
      </c>
      <c r="T93" s="138">
        <f>RES_hhdet_numvin!T40</f>
        <v>561</v>
      </c>
      <c r="U93" s="138">
        <f>RES_hhdet_numvin!U40</f>
        <v>255</v>
      </c>
      <c r="V93" s="138">
        <f>RES_hhdet_numvin!V40</f>
        <v>115</v>
      </c>
      <c r="W93" s="138">
        <f>RES_hhdet_numvin!W40</f>
        <v>409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268</v>
      </c>
      <c r="Q94" s="39">
        <f>RES_hhdet_numvin!Q41</f>
        <v>810</v>
      </c>
      <c r="R94" s="39">
        <f>RES_hhdet_numvin!R41</f>
        <v>1222</v>
      </c>
      <c r="S94" s="39">
        <f>RES_hhdet_numvin!S41</f>
        <v>1191</v>
      </c>
      <c r="T94" s="39">
        <f>RES_hhdet_numvin!T41</f>
        <v>1249</v>
      </c>
      <c r="U94" s="39">
        <f>RES_hhdet_numvin!U41</f>
        <v>668</v>
      </c>
      <c r="V94" s="39">
        <f>RES_hhdet_numvin!V41</f>
        <v>282</v>
      </c>
      <c r="W94" s="39">
        <f>RES_hhdet_numvin!W41</f>
        <v>1036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26.256717388586701</v>
      </c>
      <c r="C98" s="117">
        <f t="shared" si="12"/>
        <v>25.965086089923933</v>
      </c>
      <c r="D98" s="117">
        <f t="shared" si="12"/>
        <v>30.548030739776028</v>
      </c>
      <c r="E98" s="117">
        <f t="shared" si="12"/>
        <v>38.581445644957064</v>
      </c>
      <c r="F98" s="117">
        <f t="shared" si="12"/>
        <v>32.458396510273765</v>
      </c>
      <c r="G98" s="117">
        <f t="shared" si="12"/>
        <v>30.914793353828408</v>
      </c>
      <c r="H98" s="117">
        <f t="shared" si="12"/>
        <v>21.849623922290036</v>
      </c>
      <c r="I98" s="117">
        <f t="shared" si="12"/>
        <v>22.233203919540848</v>
      </c>
      <c r="J98" s="117">
        <f t="shared" si="12"/>
        <v>28.885178339172047</v>
      </c>
      <c r="K98" s="117">
        <f t="shared" si="12"/>
        <v>20.590155702363045</v>
      </c>
      <c r="L98" s="117">
        <f t="shared" si="12"/>
        <v>20.181077934458418</v>
      </c>
      <c r="M98" s="117">
        <f t="shared" si="12"/>
        <v>22.107824102310467</v>
      </c>
      <c r="N98" s="117">
        <f t="shared" si="12"/>
        <v>19.377298773965951</v>
      </c>
      <c r="O98" s="117">
        <f t="shared" si="12"/>
        <v>14.868531733855301</v>
      </c>
      <c r="P98" s="117">
        <f t="shared" si="12"/>
        <v>10.125387739370062</v>
      </c>
      <c r="Q98" s="117">
        <f t="shared" si="12"/>
        <v>18.284232057877176</v>
      </c>
      <c r="R98" s="117">
        <f t="shared" ref="R98:V98" si="13">R99+R102+R104+R113</f>
        <v>17.829683879234693</v>
      </c>
      <c r="S98" s="117">
        <f t="shared" si="13"/>
        <v>17.814828954475981</v>
      </c>
      <c r="T98" s="117">
        <f t="shared" si="13"/>
        <v>15.03846439318508</v>
      </c>
      <c r="U98" s="117">
        <f t="shared" si="13"/>
        <v>14.00016511024813</v>
      </c>
      <c r="V98" s="117">
        <f t="shared" si="13"/>
        <v>9.388043710665599</v>
      </c>
      <c r="W98" s="117">
        <f t="shared" ref="W98" si="14">W99+W102+W104+W113</f>
        <v>13.684620414912741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21.511846763969604</v>
      </c>
      <c r="C99" s="122">
        <f t="shared" si="15"/>
        <v>21.178006608423036</v>
      </c>
      <c r="D99" s="122">
        <f t="shared" si="15"/>
        <v>25.332460927355037</v>
      </c>
      <c r="E99" s="122">
        <f t="shared" si="15"/>
        <v>32.793272690196787</v>
      </c>
      <c r="F99" s="122">
        <f t="shared" si="15"/>
        <v>26.751656449970344</v>
      </c>
      <c r="G99" s="122">
        <f t="shared" si="15"/>
        <v>26.003450439979613</v>
      </c>
      <c r="H99" s="122">
        <f t="shared" si="15"/>
        <v>17.437582572448825</v>
      </c>
      <c r="I99" s="122">
        <f t="shared" si="15"/>
        <v>18.168413188450852</v>
      </c>
      <c r="J99" s="122">
        <f t="shared" si="15"/>
        <v>24.596132035084601</v>
      </c>
      <c r="K99" s="122">
        <f t="shared" si="15"/>
        <v>16.67852501698362</v>
      </c>
      <c r="L99" s="122">
        <f t="shared" si="15"/>
        <v>16.54992690686608</v>
      </c>
      <c r="M99" s="122">
        <f t="shared" si="15"/>
        <v>18.43439081382758</v>
      </c>
      <c r="N99" s="122">
        <f t="shared" si="15"/>
        <v>16.068691346046172</v>
      </c>
      <c r="O99" s="122">
        <f t="shared" si="15"/>
        <v>11.68701318083318</v>
      </c>
      <c r="P99" s="122">
        <f t="shared" si="15"/>
        <v>7.0332268864613745</v>
      </c>
      <c r="Q99" s="122">
        <f t="shared" si="15"/>
        <v>15.018565785721607</v>
      </c>
      <c r="R99" s="122">
        <f t="shared" ref="R99:V99" si="16">SUM(R100:R101)</f>
        <v>14.612857871463129</v>
      </c>
      <c r="S99" s="122">
        <f t="shared" si="16"/>
        <v>14.56019427144977</v>
      </c>
      <c r="T99" s="122">
        <f t="shared" si="16"/>
        <v>11.897464754754573</v>
      </c>
      <c r="U99" s="122">
        <f t="shared" si="16"/>
        <v>11.166818236487535</v>
      </c>
      <c r="V99" s="122">
        <f t="shared" si="16"/>
        <v>7.0129116535106029</v>
      </c>
      <c r="W99" s="122">
        <f t="shared" ref="W99" si="17">SUM(W100:W101)</f>
        <v>11.236171134251522</v>
      </c>
      <c r="DA99" s="130" t="s">
        <v>1592</v>
      </c>
    </row>
    <row r="100" spans="1:105" ht="12" customHeight="1" x14ac:dyDescent="0.25">
      <c r="A100" s="97" t="s">
        <v>74</v>
      </c>
      <c r="B100" s="98">
        <v>21.2575545880592</v>
      </c>
      <c r="C100" s="98">
        <v>20.931458047456239</v>
      </c>
      <c r="D100" s="98">
        <v>25.03761630875902</v>
      </c>
      <c r="E100" s="98">
        <v>32.409438506834661</v>
      </c>
      <c r="F100" s="98">
        <v>26.438266646975723</v>
      </c>
      <c r="G100" s="98">
        <v>25.709075086701379</v>
      </c>
      <c r="H100" s="98">
        <v>17.240852128975781</v>
      </c>
      <c r="I100" s="98">
        <v>17.968415730773739</v>
      </c>
      <c r="J100" s="98">
        <v>24.320024288567772</v>
      </c>
      <c r="K100" s="98">
        <v>16.489612787524624</v>
      </c>
      <c r="L100" s="98">
        <v>16.360794640298074</v>
      </c>
      <c r="M100" s="98">
        <v>18.220672112353103</v>
      </c>
      <c r="N100" s="98">
        <v>15.880116079105768</v>
      </c>
      <c r="O100" s="98">
        <v>11.54659644597305</v>
      </c>
      <c r="P100" s="98">
        <v>6.9491043278876461</v>
      </c>
      <c r="Q100" s="98">
        <v>14.83635353969618</v>
      </c>
      <c r="R100" s="98">
        <v>14.432666953281744</v>
      </c>
      <c r="S100" s="98">
        <v>14.377708512467745</v>
      </c>
      <c r="T100" s="98">
        <v>11.74681498996846</v>
      </c>
      <c r="U100" s="98">
        <v>11.025250788191455</v>
      </c>
      <c r="V100" s="98">
        <v>6.9237460590426982</v>
      </c>
      <c r="W100" s="98">
        <v>11.09231155058756</v>
      </c>
      <c r="DA100" s="63" t="s">
        <v>1593</v>
      </c>
    </row>
    <row r="101" spans="1:105" ht="12" customHeight="1" x14ac:dyDescent="0.25">
      <c r="A101" s="97" t="s">
        <v>53</v>
      </c>
      <c r="B101" s="98">
        <v>0.25429217591040476</v>
      </c>
      <c r="C101" s="98">
        <v>0.24654856096679781</v>
      </c>
      <c r="D101" s="98">
        <v>0.29484461859601574</v>
      </c>
      <c r="E101" s="98">
        <v>0.38383418336212632</v>
      </c>
      <c r="F101" s="98">
        <v>0.31338980299461983</v>
      </c>
      <c r="G101" s="98">
        <v>0.29437535327823405</v>
      </c>
      <c r="H101" s="98">
        <v>0.19673044347304264</v>
      </c>
      <c r="I101" s="98">
        <v>0.19999745767711219</v>
      </c>
      <c r="J101" s="98">
        <v>0.27610774651682768</v>
      </c>
      <c r="K101" s="98">
        <v>0.18891222945899636</v>
      </c>
      <c r="L101" s="98">
        <v>0.1891322665680058</v>
      </c>
      <c r="M101" s="98">
        <v>0.21371870147447691</v>
      </c>
      <c r="N101" s="98">
        <v>0.18857526694040319</v>
      </c>
      <c r="O101" s="98">
        <v>0.1404167348601304</v>
      </c>
      <c r="P101" s="98">
        <v>8.4122558573728162E-2</v>
      </c>
      <c r="Q101" s="98">
        <v>0.18221224602542657</v>
      </c>
      <c r="R101" s="98">
        <v>0.18019091818138419</v>
      </c>
      <c r="S101" s="98">
        <v>0.18248575898202571</v>
      </c>
      <c r="T101" s="98">
        <v>0.15064976478611231</v>
      </c>
      <c r="U101" s="98">
        <v>0.14156744829607987</v>
      </c>
      <c r="V101" s="98">
        <v>8.9165594467904605E-2</v>
      </c>
      <c r="W101" s="98">
        <v>0.14385958366396159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1.1862817938689887E-2</v>
      </c>
      <c r="C102" s="122">
        <f t="shared" si="18"/>
        <v>1.4474314004765558E-2</v>
      </c>
      <c r="D102" s="122">
        <f t="shared" si="18"/>
        <v>1.7520098259748221E-2</v>
      </c>
      <c r="E102" s="122">
        <f t="shared" si="18"/>
        <v>4.1273968458467113E-2</v>
      </c>
      <c r="F102" s="122">
        <f t="shared" si="18"/>
        <v>2.3728807915108941E-2</v>
      </c>
      <c r="G102" s="122">
        <f t="shared" si="18"/>
        <v>2.6093172148802923E-2</v>
      </c>
      <c r="H102" s="122">
        <f t="shared" si="18"/>
        <v>3.1701385430584046E-2</v>
      </c>
      <c r="I102" s="122">
        <f t="shared" si="18"/>
        <v>2.7842034485275873E-2</v>
      </c>
      <c r="J102" s="122">
        <f t="shared" si="18"/>
        <v>2.8739967329025978E-2</v>
      </c>
      <c r="K102" s="122">
        <f t="shared" si="18"/>
        <v>3.0876056917892594E-2</v>
      </c>
      <c r="L102" s="122">
        <f t="shared" si="18"/>
        <v>3.90503750252926E-2</v>
      </c>
      <c r="M102" s="122">
        <f t="shared" si="18"/>
        <v>4.3253033054334512E-2</v>
      </c>
      <c r="N102" s="122">
        <f t="shared" si="18"/>
        <v>7.9443880617648302E-2</v>
      </c>
      <c r="O102" s="122">
        <f t="shared" si="18"/>
        <v>7.8595470772218498E-2</v>
      </c>
      <c r="P102" s="122">
        <f t="shared" si="18"/>
        <v>3.246411377608973E-2</v>
      </c>
      <c r="Q102" s="122">
        <f t="shared" si="18"/>
        <v>0.10537301354581549</v>
      </c>
      <c r="R102" s="122">
        <f t="shared" si="18"/>
        <v>6.6905664567386003E-2</v>
      </c>
      <c r="S102" s="122">
        <f t="shared" si="18"/>
        <v>0.11563991089450935</v>
      </c>
      <c r="T102" s="122">
        <f t="shared" si="18"/>
        <v>8.5965115774512019E-2</v>
      </c>
      <c r="U102" s="122">
        <f t="shared" si="18"/>
        <v>0.10681956951996319</v>
      </c>
      <c r="V102" s="122">
        <f t="shared" si="18"/>
        <v>6.3861388300055152E-2</v>
      </c>
      <c r="W102" s="122">
        <f t="shared" si="18"/>
        <v>9.9428190576957731E-2</v>
      </c>
      <c r="DA102" s="130" t="s">
        <v>1595</v>
      </c>
    </row>
    <row r="103" spans="1:105" ht="12" customHeight="1" x14ac:dyDescent="0.25">
      <c r="A103" s="97" t="s">
        <v>53</v>
      </c>
      <c r="B103" s="98">
        <v>1.1862817938689887E-2</v>
      </c>
      <c r="C103" s="98">
        <v>1.4474314004765558E-2</v>
      </c>
      <c r="D103" s="98">
        <v>1.7520098259748221E-2</v>
      </c>
      <c r="E103" s="98">
        <v>4.1273968458467113E-2</v>
      </c>
      <c r="F103" s="98">
        <v>2.3728807915108941E-2</v>
      </c>
      <c r="G103" s="98">
        <v>2.6093172148802923E-2</v>
      </c>
      <c r="H103" s="98">
        <v>3.1701385430584046E-2</v>
      </c>
      <c r="I103" s="98">
        <v>2.7842034485275873E-2</v>
      </c>
      <c r="J103" s="98">
        <v>2.8739967329025978E-2</v>
      </c>
      <c r="K103" s="98">
        <v>3.0876056917892594E-2</v>
      </c>
      <c r="L103" s="98">
        <v>3.90503750252926E-2</v>
      </c>
      <c r="M103" s="98">
        <v>4.3253033054334512E-2</v>
      </c>
      <c r="N103" s="98">
        <v>7.9443880617648302E-2</v>
      </c>
      <c r="O103" s="98">
        <v>7.8595470772218498E-2</v>
      </c>
      <c r="P103" s="98">
        <v>3.246411377608973E-2</v>
      </c>
      <c r="Q103" s="98">
        <v>0.10537301354581549</v>
      </c>
      <c r="R103" s="98">
        <v>6.6905664567386003E-2</v>
      </c>
      <c r="S103" s="98">
        <v>0.11563991089450935</v>
      </c>
      <c r="T103" s="98">
        <v>8.5965115774512019E-2</v>
      </c>
      <c r="U103" s="98">
        <v>0.10681956951996319</v>
      </c>
      <c r="V103" s="98">
        <v>6.3861388300055152E-2</v>
      </c>
      <c r="W103" s="98">
        <v>9.9428190576957731E-2</v>
      </c>
      <c r="DA103" s="63" t="s">
        <v>1596</v>
      </c>
    </row>
    <row r="104" spans="1:105" ht="12" customHeight="1" x14ac:dyDescent="0.25">
      <c r="A104" s="121" t="s">
        <v>55</v>
      </c>
      <c r="B104" s="122">
        <v>3.5185969389288108</v>
      </c>
      <c r="C104" s="122">
        <v>3.4091524239485747</v>
      </c>
      <c r="D104" s="122">
        <v>3.7840753317830682</v>
      </c>
      <c r="E104" s="122">
        <v>4.1450612909974307</v>
      </c>
      <c r="F104" s="122">
        <v>4.2259362018880466</v>
      </c>
      <c r="G104" s="122">
        <v>3.5614416640308608</v>
      </c>
      <c r="H104" s="122">
        <v>3.2960036105410442</v>
      </c>
      <c r="I104" s="122">
        <v>3.0132995279871899</v>
      </c>
      <c r="J104" s="122">
        <v>3.2194197945839469</v>
      </c>
      <c r="K104" s="122">
        <v>3.0652790540679793</v>
      </c>
      <c r="L104" s="122">
        <v>2.8649117004503135</v>
      </c>
      <c r="M104" s="122">
        <v>2.9050982066829922</v>
      </c>
      <c r="N104" s="122">
        <v>2.570814677041505</v>
      </c>
      <c r="O104" s="122">
        <v>2.4575410747187179</v>
      </c>
      <c r="P104" s="122">
        <v>2.4114010227008942</v>
      </c>
      <c r="Q104" s="122">
        <v>2.4955120120897631</v>
      </c>
      <c r="R104" s="122">
        <v>2.4734007260808095</v>
      </c>
      <c r="S104" s="122">
        <v>2.4648093703677105</v>
      </c>
      <c r="T104" s="122">
        <v>2.3951225701958148</v>
      </c>
      <c r="U104" s="122">
        <v>2.1273839120495817</v>
      </c>
      <c r="V104" s="122">
        <v>1.6699738831952282</v>
      </c>
      <c r="W104" s="122">
        <v>1.738462776033481</v>
      </c>
      <c r="DA104" s="130" t="s">
        <v>1597</v>
      </c>
    </row>
    <row r="105" spans="1:105" ht="12" customHeight="1" x14ac:dyDescent="0.25">
      <c r="A105" s="97" t="s">
        <v>141</v>
      </c>
      <c r="B105" s="98">
        <v>0.54067459321906575</v>
      </c>
      <c r="C105" s="98">
        <v>0.49847362809037976</v>
      </c>
      <c r="D105" s="98">
        <v>0.64162640094686085</v>
      </c>
      <c r="E105" s="98">
        <v>0.5716048155818213</v>
      </c>
      <c r="F105" s="98">
        <v>0.51234242256952767</v>
      </c>
      <c r="G105" s="98">
        <v>0.47759527075568481</v>
      </c>
      <c r="H105" s="98">
        <v>0.33283159098673459</v>
      </c>
      <c r="I105" s="98">
        <v>0.30778856866995219</v>
      </c>
      <c r="J105" s="98">
        <v>0.3228411034937107</v>
      </c>
      <c r="K105" s="98">
        <v>0.26322854956389424</v>
      </c>
      <c r="L105" s="98">
        <v>0.22786021595005487</v>
      </c>
      <c r="M105" s="98">
        <v>0.25907547025597666</v>
      </c>
      <c r="N105" s="98">
        <v>0.20138421146794622</v>
      </c>
      <c r="O105" s="98">
        <v>0.14958588686250471</v>
      </c>
      <c r="P105" s="98">
        <v>0.11370872850833712</v>
      </c>
      <c r="Q105" s="98">
        <v>0.17412623300734759</v>
      </c>
      <c r="R105" s="98">
        <v>0.15513358277634387</v>
      </c>
      <c r="S105" s="98">
        <v>0.16301570606124641</v>
      </c>
      <c r="T105" s="98">
        <v>0.14607211124955807</v>
      </c>
      <c r="U105" s="98">
        <v>0.13781629193736267</v>
      </c>
      <c r="V105" s="98">
        <v>7.4085045256723159E-2</v>
      </c>
      <c r="W105" s="98">
        <v>0.10387596762447349</v>
      </c>
      <c r="DA105" s="63" t="s">
        <v>1598</v>
      </c>
    </row>
    <row r="106" spans="1:105" ht="12" customHeight="1" x14ac:dyDescent="0.25">
      <c r="A106" s="97" t="s">
        <v>140</v>
      </c>
      <c r="B106" s="98">
        <v>1.0131878530505655E-3</v>
      </c>
      <c r="C106" s="98">
        <v>7.5378468874985182E-4</v>
      </c>
      <c r="D106" s="98">
        <v>1.3816323448258747E-3</v>
      </c>
      <c r="E106" s="98">
        <v>1.1637257273015766E-3</v>
      </c>
      <c r="F106" s="98">
        <v>9.6767035575635266E-4</v>
      </c>
      <c r="G106" s="98">
        <v>8.2494778365721196E-4</v>
      </c>
      <c r="H106" s="98">
        <v>5.4326508272831619E-4</v>
      </c>
      <c r="I106" s="98">
        <v>5.444056343704433E-4</v>
      </c>
      <c r="J106" s="98">
        <v>6.0834372882253001E-4</v>
      </c>
      <c r="K106" s="98">
        <v>0</v>
      </c>
      <c r="L106" s="98">
        <v>0</v>
      </c>
      <c r="M106" s="98">
        <v>2.1834949076812683E-4</v>
      </c>
      <c r="N106" s="98">
        <v>1.9536738392677221E-4</v>
      </c>
      <c r="O106" s="98">
        <v>1.6079058650801437E-4</v>
      </c>
      <c r="P106" s="98">
        <v>1.29807780933883E-4</v>
      </c>
      <c r="Q106" s="98">
        <v>2.0478797672669524E-4</v>
      </c>
      <c r="R106" s="98">
        <v>1.8100772023242186E-4</v>
      </c>
      <c r="S106" s="98">
        <v>1.9866953401109311E-4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4.7564884717254068E-4</v>
      </c>
      <c r="C107" s="101">
        <v>3.4677824154040102E-4</v>
      </c>
      <c r="D107" s="101">
        <v>6.9413540876078024E-4</v>
      </c>
      <c r="E107" s="101">
        <v>6.8884401510334434E-4</v>
      </c>
      <c r="F107" s="101">
        <v>5.9410102503880782E-4</v>
      </c>
      <c r="G107" s="101">
        <v>4.5727694683288565E-4</v>
      </c>
      <c r="H107" s="101">
        <v>3.0585537491040194E-4</v>
      </c>
      <c r="I107" s="101">
        <v>2.6394008536716554E-4</v>
      </c>
      <c r="J107" s="101">
        <v>2.9887808140055712E-4</v>
      </c>
      <c r="K107" s="101">
        <v>0</v>
      </c>
      <c r="L107" s="101">
        <v>0</v>
      </c>
      <c r="M107" s="101">
        <v>1.0152933424916854E-4</v>
      </c>
      <c r="N107" s="101">
        <v>8.967735368567923E-5</v>
      </c>
      <c r="O107" s="101">
        <v>7.348156927970104E-5</v>
      </c>
      <c r="P107" s="101">
        <v>6.1592408649973983E-5</v>
      </c>
      <c r="Q107" s="101">
        <v>9.6128411170226053E-5</v>
      </c>
      <c r="R107" s="101">
        <v>8.3404981218328637E-5</v>
      </c>
      <c r="S107" s="101">
        <v>9.1775460177152021E-5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5.3753900587802481E-4</v>
      </c>
      <c r="C108" s="104">
        <v>4.070064472094508E-4</v>
      </c>
      <c r="D108" s="104">
        <v>6.8749693606509458E-4</v>
      </c>
      <c r="E108" s="104">
        <v>4.7488171219823216E-4</v>
      </c>
      <c r="F108" s="104">
        <v>3.7356933071754485E-4</v>
      </c>
      <c r="G108" s="104">
        <v>3.6767083682432637E-4</v>
      </c>
      <c r="H108" s="104">
        <v>2.374097078179142E-4</v>
      </c>
      <c r="I108" s="104">
        <v>2.8046554900327777E-4</v>
      </c>
      <c r="J108" s="104">
        <v>3.0946564742197284E-4</v>
      </c>
      <c r="K108" s="104">
        <v>0</v>
      </c>
      <c r="L108" s="104">
        <v>0</v>
      </c>
      <c r="M108" s="104">
        <v>1.1682015651895827E-4</v>
      </c>
      <c r="N108" s="104">
        <v>1.0569003024109298E-4</v>
      </c>
      <c r="O108" s="104">
        <v>8.7309017228313313E-5</v>
      </c>
      <c r="P108" s="104">
        <v>6.8215372283909033E-5</v>
      </c>
      <c r="Q108" s="104">
        <v>1.0865956555646919E-4</v>
      </c>
      <c r="R108" s="104">
        <v>9.7602739014093225E-5</v>
      </c>
      <c r="S108" s="104">
        <v>1.068940738339411E-4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2.4457299815049938</v>
      </c>
      <c r="C109" s="101">
        <v>2.3741387582624083</v>
      </c>
      <c r="D109" s="101">
        <v>2.5407490008320952</v>
      </c>
      <c r="E109" s="101">
        <v>2.8502017281765739</v>
      </c>
      <c r="F109" s="101">
        <v>2.9515879429234588</v>
      </c>
      <c r="G109" s="101">
        <v>2.4551727389711995</v>
      </c>
      <c r="H109" s="101">
        <v>2.3592515837782755</v>
      </c>
      <c r="I109" s="101">
        <v>2.1582501162390568</v>
      </c>
      <c r="J109" s="101">
        <v>2.3138264745422554</v>
      </c>
      <c r="K109" s="101">
        <v>2.1512863170935139</v>
      </c>
      <c r="L109" s="101">
        <v>2.002266854521809</v>
      </c>
      <c r="M109" s="101">
        <v>1.9444176905710742</v>
      </c>
      <c r="N109" s="101">
        <v>1.6943304234937229</v>
      </c>
      <c r="O109" s="101">
        <v>1.6320159263124445</v>
      </c>
      <c r="P109" s="101">
        <v>1.61754797318662</v>
      </c>
      <c r="Q109" s="101">
        <v>1.6512388569208152</v>
      </c>
      <c r="R109" s="101">
        <v>1.6555116377430306</v>
      </c>
      <c r="S109" s="101">
        <v>1.6498557277638766</v>
      </c>
      <c r="T109" s="101">
        <v>1.6093441839857825</v>
      </c>
      <c r="U109" s="101">
        <v>1.4409643926244984</v>
      </c>
      <c r="V109" s="101">
        <v>1.1582656637022628</v>
      </c>
      <c r="W109" s="101">
        <v>1.181717580291525</v>
      </c>
      <c r="DA109" s="131" t="s">
        <v>1602</v>
      </c>
    </row>
    <row r="110" spans="1:105" ht="12" customHeight="1" x14ac:dyDescent="0.25">
      <c r="A110" s="107" t="s">
        <v>121</v>
      </c>
      <c r="B110" s="104">
        <v>0.53117917635170064</v>
      </c>
      <c r="C110" s="104">
        <v>0.53578625290703663</v>
      </c>
      <c r="D110" s="104">
        <v>0.60031829765928646</v>
      </c>
      <c r="E110" s="104">
        <v>0.72209102151173377</v>
      </c>
      <c r="F110" s="104">
        <v>0.76103816603930374</v>
      </c>
      <c r="G110" s="104">
        <v>0.62784870652031932</v>
      </c>
      <c r="H110" s="104">
        <v>0.60337717069330576</v>
      </c>
      <c r="I110" s="104">
        <v>0.5467164374438106</v>
      </c>
      <c r="J110" s="104">
        <v>0.58214387281915803</v>
      </c>
      <c r="K110" s="104">
        <v>0.65076418741057118</v>
      </c>
      <c r="L110" s="104">
        <v>0.63478462997844964</v>
      </c>
      <c r="M110" s="104">
        <v>0.70138669636517315</v>
      </c>
      <c r="N110" s="104">
        <v>0.67490467469590887</v>
      </c>
      <c r="O110" s="104">
        <v>0.67577847095726051</v>
      </c>
      <c r="P110" s="104">
        <v>0.68001451322500284</v>
      </c>
      <c r="Q110" s="104">
        <v>0.66994213418487369</v>
      </c>
      <c r="R110" s="104">
        <v>0.6625744978412027</v>
      </c>
      <c r="S110" s="104">
        <v>0.65173926700857643</v>
      </c>
      <c r="T110" s="104">
        <v>0.6397062749604745</v>
      </c>
      <c r="U110" s="104">
        <v>0.54860322748772083</v>
      </c>
      <c r="V110" s="104">
        <v>0.43762317423624231</v>
      </c>
      <c r="W110" s="104">
        <v>0.45286922811748259</v>
      </c>
      <c r="DA110" s="132" t="s">
        <v>1603</v>
      </c>
    </row>
    <row r="111" spans="1:105" ht="12" customHeight="1" x14ac:dyDescent="0.25">
      <c r="A111" s="108" t="s">
        <v>53</v>
      </c>
      <c r="B111" s="98">
        <v>0.23407323819877399</v>
      </c>
      <c r="C111" s="98">
        <v>0.23052909495246754</v>
      </c>
      <c r="D111" s="98">
        <v>0.28401781764797934</v>
      </c>
      <c r="E111" s="98">
        <v>0.40693922428181717</v>
      </c>
      <c r="F111" s="98">
        <v>0.44594404653050523</v>
      </c>
      <c r="G111" s="98">
        <v>0.32957266076449349</v>
      </c>
      <c r="H111" s="98">
        <v>0.32284021453938339</v>
      </c>
      <c r="I111" s="98">
        <v>0.24898888412553422</v>
      </c>
      <c r="J111" s="98">
        <v>0.26887538364926056</v>
      </c>
      <c r="K111" s="98">
        <v>0.29250930205646075</v>
      </c>
      <c r="L111" s="98">
        <v>0.27679240140109085</v>
      </c>
      <c r="M111" s="98">
        <v>0.31211032742029815</v>
      </c>
      <c r="N111" s="98">
        <v>0.29569789826509735</v>
      </c>
      <c r="O111" s="98">
        <v>0.29462948040746872</v>
      </c>
      <c r="P111" s="98">
        <v>0.30787896791514641</v>
      </c>
      <c r="Q111" s="98">
        <v>0.29821532492807923</v>
      </c>
      <c r="R111" s="98">
        <v>0.28792865760999548</v>
      </c>
      <c r="S111" s="98">
        <v>0.28179689327649787</v>
      </c>
      <c r="T111" s="98">
        <v>0.27722780577926431</v>
      </c>
      <c r="U111" s="98">
        <v>0.22423311850292324</v>
      </c>
      <c r="V111" s="98">
        <v>0.17872897484373676</v>
      </c>
      <c r="W111" s="98">
        <v>0.19173182002439493</v>
      </c>
      <c r="DA111" s="63" t="s">
        <v>1604</v>
      </c>
    </row>
    <row r="112" spans="1:105" ht="12" customHeight="1" x14ac:dyDescent="0.25">
      <c r="A112" s="108" t="s">
        <v>52</v>
      </c>
      <c r="B112" s="98">
        <v>0.29710593815292669</v>
      </c>
      <c r="C112" s="98">
        <v>0.30525715795456909</v>
      </c>
      <c r="D112" s="98">
        <v>0.31630048001130717</v>
      </c>
      <c r="E112" s="98">
        <v>0.31515179722991654</v>
      </c>
      <c r="F112" s="98">
        <v>0.31509411950879845</v>
      </c>
      <c r="G112" s="98">
        <v>0.29827604575582584</v>
      </c>
      <c r="H112" s="98">
        <v>0.28053695615392238</v>
      </c>
      <c r="I112" s="98">
        <v>0.29772755331827638</v>
      </c>
      <c r="J112" s="98">
        <v>0.31326848916989747</v>
      </c>
      <c r="K112" s="98">
        <v>0.35825488535411038</v>
      </c>
      <c r="L112" s="98">
        <v>0.3579922285773588</v>
      </c>
      <c r="M112" s="98">
        <v>0.38927636894487494</v>
      </c>
      <c r="N112" s="98">
        <v>0.37920677643081147</v>
      </c>
      <c r="O112" s="98">
        <v>0.38114899054979173</v>
      </c>
      <c r="P112" s="98">
        <v>0.37213554530985643</v>
      </c>
      <c r="Q112" s="98">
        <v>0.37172680925679447</v>
      </c>
      <c r="R112" s="98">
        <v>0.37464584023120717</v>
      </c>
      <c r="S112" s="98">
        <v>0.36994237373207861</v>
      </c>
      <c r="T112" s="98">
        <v>0.36247846918121013</v>
      </c>
      <c r="U112" s="98">
        <v>0.32437010898479757</v>
      </c>
      <c r="V112" s="98">
        <v>0.25889419939250552</v>
      </c>
      <c r="W112" s="98">
        <v>0.26113740809308766</v>
      </c>
      <c r="DA112" s="63" t="s">
        <v>1605</v>
      </c>
    </row>
    <row r="113" spans="1:105" ht="12" customHeight="1" x14ac:dyDescent="0.25">
      <c r="A113" s="121" t="s">
        <v>54</v>
      </c>
      <c r="B113" s="122">
        <v>1.2144108677496006</v>
      </c>
      <c r="C113" s="122">
        <v>1.3634527435475587</v>
      </c>
      <c r="D113" s="122">
        <v>1.4139743823781754</v>
      </c>
      <c r="E113" s="122">
        <v>1.6018376953043756</v>
      </c>
      <c r="F113" s="122">
        <v>1.4570750505002663</v>
      </c>
      <c r="G113" s="122">
        <v>1.3238080776691366</v>
      </c>
      <c r="H113" s="122">
        <v>1.0843363538695796</v>
      </c>
      <c r="I113" s="122">
        <v>1.0236491686175302</v>
      </c>
      <c r="J113" s="122">
        <v>1.0408865421744717</v>
      </c>
      <c r="K113" s="122">
        <v>0.81547557439355367</v>
      </c>
      <c r="L113" s="122">
        <v>0.72718895211673085</v>
      </c>
      <c r="M113" s="122">
        <v>0.72508204874556093</v>
      </c>
      <c r="N113" s="122">
        <v>0.65834887026062405</v>
      </c>
      <c r="O113" s="122">
        <v>0.64538200753118546</v>
      </c>
      <c r="P113" s="122">
        <v>0.64829571643170514</v>
      </c>
      <c r="Q113" s="122">
        <v>0.66478124651998804</v>
      </c>
      <c r="R113" s="122">
        <v>0.67651961712336717</v>
      </c>
      <c r="S113" s="122">
        <v>0.67418540176398756</v>
      </c>
      <c r="T113" s="122">
        <v>0.65991195246018108</v>
      </c>
      <c r="U113" s="122">
        <v>0.59914339219104851</v>
      </c>
      <c r="V113" s="122">
        <v>0.64129678565971249</v>
      </c>
      <c r="W113" s="122">
        <v>0.61055831405077987</v>
      </c>
      <c r="DA113" s="130" t="s">
        <v>1606</v>
      </c>
    </row>
    <row r="114" spans="1:105" ht="12" customHeight="1" x14ac:dyDescent="0.25">
      <c r="A114" s="97" t="s">
        <v>50</v>
      </c>
      <c r="B114" s="98">
        <v>0.62217176805644747</v>
      </c>
      <c r="C114" s="98">
        <v>0.65158800896782543</v>
      </c>
      <c r="D114" s="98">
        <v>0.81578673819992031</v>
      </c>
      <c r="E114" s="98">
        <v>0.613929087106034</v>
      </c>
      <c r="F114" s="98">
        <v>0.56584399787163675</v>
      </c>
      <c r="G114" s="98">
        <v>0.58757103196986404</v>
      </c>
      <c r="H114" s="98">
        <v>0.43741422189859569</v>
      </c>
      <c r="I114" s="98">
        <v>0.40774394368469552</v>
      </c>
      <c r="J114" s="98">
        <v>0.3775393308194615</v>
      </c>
      <c r="K114" s="98">
        <v>0.39492595091314653</v>
      </c>
      <c r="L114" s="98">
        <v>0.35676565874202959</v>
      </c>
      <c r="M114" s="98">
        <v>0.34469584017389948</v>
      </c>
      <c r="N114" s="98">
        <v>0.31356916003609775</v>
      </c>
      <c r="O114" s="98">
        <v>0.29927075620661675</v>
      </c>
      <c r="P114" s="98">
        <v>0.2906614342326006</v>
      </c>
      <c r="Q114" s="98">
        <v>0.28096607578857041</v>
      </c>
      <c r="R114" s="98">
        <v>0.27529660441682896</v>
      </c>
      <c r="S114" s="98">
        <v>0.26708923225895276</v>
      </c>
      <c r="T114" s="98">
        <v>0.25559109614847114</v>
      </c>
      <c r="U114" s="98">
        <v>0.22599916709496176</v>
      </c>
      <c r="V114" s="98">
        <v>0.25259030154437606</v>
      </c>
      <c r="W114" s="98">
        <v>0.23065155127588818</v>
      </c>
      <c r="DA114" s="63" t="s">
        <v>1607</v>
      </c>
    </row>
    <row r="115" spans="1:105" ht="12" customHeight="1" x14ac:dyDescent="0.25">
      <c r="A115" s="109" t="s">
        <v>120</v>
      </c>
      <c r="B115" s="33">
        <v>0.59223909969315325</v>
      </c>
      <c r="C115" s="33">
        <v>0.7118647345797332</v>
      </c>
      <c r="D115" s="33">
        <v>0.59818764417825521</v>
      </c>
      <c r="E115" s="33">
        <v>0.98790860819834159</v>
      </c>
      <c r="F115" s="33">
        <v>0.89123105262862945</v>
      </c>
      <c r="G115" s="33">
        <v>0.73623704569927262</v>
      </c>
      <c r="H115" s="33">
        <v>0.64692213197098392</v>
      </c>
      <c r="I115" s="33">
        <v>0.61590522493283462</v>
      </c>
      <c r="J115" s="33">
        <v>0.66334721135501018</v>
      </c>
      <c r="K115" s="33">
        <v>0.42054962348040714</v>
      </c>
      <c r="L115" s="33">
        <v>0.37042329337470126</v>
      </c>
      <c r="M115" s="33">
        <v>0.38038620857166139</v>
      </c>
      <c r="N115" s="33">
        <v>0.3447797102245263</v>
      </c>
      <c r="O115" s="33">
        <v>0.34611125132456871</v>
      </c>
      <c r="P115" s="33">
        <v>0.35763428219910459</v>
      </c>
      <c r="Q115" s="33">
        <v>0.38381517073141769</v>
      </c>
      <c r="R115" s="33">
        <v>0.40122301270653821</v>
      </c>
      <c r="S115" s="33">
        <v>0.4070961695050348</v>
      </c>
      <c r="T115" s="33">
        <v>0.40432085631170989</v>
      </c>
      <c r="U115" s="33">
        <v>0.37314422509608675</v>
      </c>
      <c r="V115" s="33">
        <v>0.38870648411533637</v>
      </c>
      <c r="W115" s="33">
        <v>0.37990676277489166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13.702713534612865</v>
      </c>
      <c r="C117" s="117">
        <f t="shared" si="19"/>
        <v>13.728948712312304</v>
      </c>
      <c r="D117" s="117">
        <f t="shared" si="19"/>
        <v>16.210255790487189</v>
      </c>
      <c r="E117" s="117">
        <f t="shared" si="19"/>
        <v>20.615493363757821</v>
      </c>
      <c r="F117" s="117">
        <f t="shared" si="19"/>
        <v>17.64837912304489</v>
      </c>
      <c r="G117" s="117">
        <f t="shared" si="19"/>
        <v>16.77806803601052</v>
      </c>
      <c r="H117" s="117">
        <f t="shared" si="19"/>
        <v>12.11621522287497</v>
      </c>
      <c r="I117" s="117">
        <f t="shared" si="19"/>
        <v>12.349461566666662</v>
      </c>
      <c r="J117" s="117">
        <f t="shared" si="19"/>
        <v>16.091714079820672</v>
      </c>
      <c r="K117" s="117">
        <f t="shared" si="19"/>
        <v>11.815395152098681</v>
      </c>
      <c r="L117" s="117">
        <f t="shared" si="19"/>
        <v>11.769259436796379</v>
      </c>
      <c r="M117" s="117">
        <f t="shared" si="19"/>
        <v>13.134134820560542</v>
      </c>
      <c r="N117" s="117">
        <f t="shared" si="19"/>
        <v>11.872015557929034</v>
      </c>
      <c r="O117" s="117">
        <f t="shared" si="19"/>
        <v>9.4975842415749057</v>
      </c>
      <c r="P117" s="117">
        <f t="shared" si="19"/>
        <v>6.6003638553752237</v>
      </c>
      <c r="Q117" s="117">
        <f t="shared" si="19"/>
        <v>11.899430004699518</v>
      </c>
      <c r="R117" s="117">
        <f t="shared" ref="R117:V117" si="20">R118+R121+R123+R132</f>
        <v>11.767019684152292</v>
      </c>
      <c r="S117" s="117">
        <f t="shared" si="20"/>
        <v>12.137811570748376</v>
      </c>
      <c r="T117" s="117">
        <f t="shared" si="20"/>
        <v>10.45456843264369</v>
      </c>
      <c r="U117" s="117">
        <f t="shared" si="20"/>
        <v>9.8877356006614505</v>
      </c>
      <c r="V117" s="117">
        <f t="shared" si="20"/>
        <v>6.7037023799761828</v>
      </c>
      <c r="W117" s="117">
        <f t="shared" ref="W117" si="21">W118+W121+W123+W132</f>
        <v>9.7385579713995742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10.487054522825924</v>
      </c>
      <c r="C118" s="122">
        <f t="shared" si="22"/>
        <v>10.450104943724119</v>
      </c>
      <c r="D118" s="122">
        <f t="shared" si="22"/>
        <v>12.652993095838744</v>
      </c>
      <c r="E118" s="122">
        <f t="shared" si="22"/>
        <v>16.572963613167861</v>
      </c>
      <c r="F118" s="122">
        <f t="shared" si="22"/>
        <v>13.666803154904757</v>
      </c>
      <c r="G118" s="122">
        <f t="shared" si="22"/>
        <v>13.329285501883199</v>
      </c>
      <c r="H118" s="122">
        <f t="shared" si="22"/>
        <v>8.9710394046549577</v>
      </c>
      <c r="I118" s="122">
        <f t="shared" si="22"/>
        <v>9.4287231523618829</v>
      </c>
      <c r="J118" s="122">
        <f t="shared" si="22"/>
        <v>12.999417740399428</v>
      </c>
      <c r="K118" s="122">
        <f t="shared" si="22"/>
        <v>8.973193091331094</v>
      </c>
      <c r="L118" s="122">
        <f t="shared" si="22"/>
        <v>9.0931080760451906</v>
      </c>
      <c r="M118" s="122">
        <f t="shared" si="22"/>
        <v>10.399537089874038</v>
      </c>
      <c r="N118" s="122">
        <f t="shared" si="22"/>
        <v>9.3019595222143003</v>
      </c>
      <c r="O118" s="122">
        <f t="shared" si="22"/>
        <v>6.9964930121087372</v>
      </c>
      <c r="P118" s="122">
        <f t="shared" si="22"/>
        <v>4.2504185573522735</v>
      </c>
      <c r="Q118" s="122">
        <f t="shared" si="22"/>
        <v>9.2338899619582016</v>
      </c>
      <c r="R118" s="122">
        <f t="shared" ref="R118:V118" si="23">SUM(R119:R120)</f>
        <v>9.1866822265443027</v>
      </c>
      <c r="S118" s="122">
        <f t="shared" si="23"/>
        <v>9.371407930313234</v>
      </c>
      <c r="T118" s="122">
        <f t="shared" si="23"/>
        <v>7.8120502006208392</v>
      </c>
      <c r="U118" s="122">
        <f t="shared" si="23"/>
        <v>7.4007960525422813</v>
      </c>
      <c r="V118" s="122">
        <f t="shared" si="23"/>
        <v>4.6806171010758888</v>
      </c>
      <c r="W118" s="122">
        <f t="shared" ref="W118" si="24">SUM(W119:W120)</f>
        <v>7.5375289315727017</v>
      </c>
      <c r="DA118" s="130" t="s">
        <v>1760</v>
      </c>
    </row>
    <row r="119" spans="1:105" ht="12" customHeight="1" x14ac:dyDescent="0.25">
      <c r="A119" s="97" t="s">
        <v>74</v>
      </c>
      <c r="B119" s="98">
        <v>10.23276234691552</v>
      </c>
      <c r="C119" s="98">
        <v>10.203556382757322</v>
      </c>
      <c r="D119" s="98">
        <v>12.358148477242727</v>
      </c>
      <c r="E119" s="98">
        <v>16.189129429805735</v>
      </c>
      <c r="F119" s="98">
        <v>13.353413351910138</v>
      </c>
      <c r="G119" s="98">
        <v>13.034910148604965</v>
      </c>
      <c r="H119" s="98">
        <v>8.7743089611819158</v>
      </c>
      <c r="I119" s="98">
        <v>9.2287256946847709</v>
      </c>
      <c r="J119" s="98">
        <v>12.7233099938826</v>
      </c>
      <c r="K119" s="98">
        <v>8.784280861872098</v>
      </c>
      <c r="L119" s="98">
        <v>8.9039758094771848</v>
      </c>
      <c r="M119" s="98">
        <v>10.185818388399561</v>
      </c>
      <c r="N119" s="98">
        <v>9.1133842552738979</v>
      </c>
      <c r="O119" s="98">
        <v>6.856076277248607</v>
      </c>
      <c r="P119" s="98">
        <v>4.1662959987785451</v>
      </c>
      <c r="Q119" s="98">
        <v>9.0516777159327741</v>
      </c>
      <c r="R119" s="98">
        <v>9.0064913083629179</v>
      </c>
      <c r="S119" s="98">
        <v>9.1889221713312086</v>
      </c>
      <c r="T119" s="98">
        <v>7.661400435834727</v>
      </c>
      <c r="U119" s="98">
        <v>7.2592286042462018</v>
      </c>
      <c r="V119" s="98">
        <v>4.5914515066079842</v>
      </c>
      <c r="W119" s="98">
        <v>7.3936693479087401</v>
      </c>
      <c r="DA119" s="63" t="s">
        <v>1761</v>
      </c>
    </row>
    <row r="120" spans="1:105" ht="12" customHeight="1" x14ac:dyDescent="0.25">
      <c r="A120" s="97" t="s">
        <v>53</v>
      </c>
      <c r="B120" s="98">
        <v>0.25429217591040476</v>
      </c>
      <c r="C120" s="98">
        <v>0.24654856096679781</v>
      </c>
      <c r="D120" s="98">
        <v>0.29484461859601574</v>
      </c>
      <c r="E120" s="98">
        <v>0.38383418336212632</v>
      </c>
      <c r="F120" s="98">
        <v>0.31338980299461983</v>
      </c>
      <c r="G120" s="98">
        <v>0.29437535327823405</v>
      </c>
      <c r="H120" s="98">
        <v>0.19673044347304264</v>
      </c>
      <c r="I120" s="98">
        <v>0.19999745767711219</v>
      </c>
      <c r="J120" s="98">
        <v>0.27610774651682768</v>
      </c>
      <c r="K120" s="98">
        <v>0.18891222945899636</v>
      </c>
      <c r="L120" s="98">
        <v>0.1891322665680058</v>
      </c>
      <c r="M120" s="98">
        <v>0.21371870147447691</v>
      </c>
      <c r="N120" s="98">
        <v>0.18857526694040319</v>
      </c>
      <c r="O120" s="98">
        <v>0.1404167348601304</v>
      </c>
      <c r="P120" s="98">
        <v>8.4122558573728162E-2</v>
      </c>
      <c r="Q120" s="98">
        <v>0.18221224602542657</v>
      </c>
      <c r="R120" s="98">
        <v>0.18019091818138419</v>
      </c>
      <c r="S120" s="98">
        <v>0.18248575898202571</v>
      </c>
      <c r="T120" s="98">
        <v>0.15064976478611231</v>
      </c>
      <c r="U120" s="98">
        <v>0.14156744829607987</v>
      </c>
      <c r="V120" s="98">
        <v>8.9165594467904605E-2</v>
      </c>
      <c r="W120" s="98">
        <v>0.14385958366396159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2.043323401767012E-2</v>
      </c>
      <c r="C121" s="122">
        <f t="shared" si="25"/>
        <v>2.6816906071423643E-2</v>
      </c>
      <c r="D121" s="122">
        <f t="shared" si="25"/>
        <v>3.45625182240549E-2</v>
      </c>
      <c r="E121" s="122">
        <f t="shared" si="25"/>
        <v>8.5630798840439351E-2</v>
      </c>
      <c r="F121" s="122">
        <f t="shared" si="25"/>
        <v>5.1325192809555255E-2</v>
      </c>
      <c r="G121" s="122">
        <f t="shared" si="25"/>
        <v>5.8308418361083025E-2</v>
      </c>
      <c r="H121" s="122">
        <f t="shared" si="25"/>
        <v>7.2901778615497279E-2</v>
      </c>
      <c r="I121" s="122">
        <f t="shared" si="25"/>
        <v>6.5442027556565946E-2</v>
      </c>
      <c r="J121" s="122">
        <f t="shared" si="25"/>
        <v>6.9697501392661732E-2</v>
      </c>
      <c r="K121" s="122">
        <f t="shared" si="25"/>
        <v>7.7887488672411367E-2</v>
      </c>
      <c r="L121" s="122">
        <f t="shared" si="25"/>
        <v>0.10278884125456743</v>
      </c>
      <c r="M121" s="122">
        <f t="shared" si="25"/>
        <v>0.11801987423872652</v>
      </c>
      <c r="N121" s="122">
        <f t="shared" si="25"/>
        <v>0.2235867423656315</v>
      </c>
      <c r="O121" s="122">
        <f t="shared" si="25"/>
        <v>0.22702087180154651</v>
      </c>
      <c r="P121" s="122">
        <f t="shared" si="25"/>
        <v>9.5919503625070901E-2</v>
      </c>
      <c r="Q121" s="122">
        <f t="shared" si="25"/>
        <v>0.32052485825259402</v>
      </c>
      <c r="R121" s="122">
        <f t="shared" si="25"/>
        <v>0.21115752516758443</v>
      </c>
      <c r="S121" s="122">
        <f t="shared" si="25"/>
        <v>0.37805931981296448</v>
      </c>
      <c r="T121" s="122">
        <f t="shared" si="25"/>
        <v>0.28919684619217484</v>
      </c>
      <c r="U121" s="122">
        <f t="shared" si="25"/>
        <v>0.36765474688058386</v>
      </c>
      <c r="V121" s="122">
        <f t="shared" si="25"/>
        <v>0.22281220691278911</v>
      </c>
      <c r="W121" s="122">
        <f t="shared" si="25"/>
        <v>0.35159712269303478</v>
      </c>
      <c r="DA121" s="130" t="s">
        <v>1763</v>
      </c>
    </row>
    <row r="122" spans="1:105" ht="12" customHeight="1" x14ac:dyDescent="0.25">
      <c r="A122" s="97" t="s">
        <v>53</v>
      </c>
      <c r="B122" s="98">
        <v>2.043323401767012E-2</v>
      </c>
      <c r="C122" s="98">
        <v>2.6816906071423643E-2</v>
      </c>
      <c r="D122" s="98">
        <v>3.45625182240549E-2</v>
      </c>
      <c r="E122" s="98">
        <v>8.5630798840439351E-2</v>
      </c>
      <c r="F122" s="98">
        <v>5.1325192809555255E-2</v>
      </c>
      <c r="G122" s="98">
        <v>5.8308418361083025E-2</v>
      </c>
      <c r="H122" s="98">
        <v>7.2901778615497279E-2</v>
      </c>
      <c r="I122" s="98">
        <v>6.5442027556565946E-2</v>
      </c>
      <c r="J122" s="98">
        <v>6.9697501392661732E-2</v>
      </c>
      <c r="K122" s="98">
        <v>7.7887488672411367E-2</v>
      </c>
      <c r="L122" s="98">
        <v>0.10278884125456743</v>
      </c>
      <c r="M122" s="98">
        <v>0.11801987423872652</v>
      </c>
      <c r="N122" s="98">
        <v>0.2235867423656315</v>
      </c>
      <c r="O122" s="98">
        <v>0.22702087180154651</v>
      </c>
      <c r="P122" s="98">
        <v>9.5919503625070901E-2</v>
      </c>
      <c r="Q122" s="98">
        <v>0.32052485825259402</v>
      </c>
      <c r="R122" s="98">
        <v>0.21115752516758443</v>
      </c>
      <c r="S122" s="98">
        <v>0.37805931981296448</v>
      </c>
      <c r="T122" s="98">
        <v>0.28919684619217484</v>
      </c>
      <c r="U122" s="98">
        <v>0.36765474688058386</v>
      </c>
      <c r="V122" s="98">
        <v>0.22281220691278911</v>
      </c>
      <c r="W122" s="98">
        <v>0.35159712269303478</v>
      </c>
      <c r="DA122" s="63" t="s">
        <v>1764</v>
      </c>
    </row>
    <row r="123" spans="1:105" ht="12" customHeight="1" x14ac:dyDescent="0.25">
      <c r="A123" s="121" t="s">
        <v>55</v>
      </c>
      <c r="B123" s="122">
        <v>2.3661013943930964</v>
      </c>
      <c r="C123" s="122">
        <v>2.3119130414224305</v>
      </c>
      <c r="D123" s="122">
        <v>2.5655078353503749</v>
      </c>
      <c r="E123" s="122">
        <v>2.8237683036992092</v>
      </c>
      <c r="F123" s="122">
        <v>2.8974725726023705</v>
      </c>
      <c r="G123" s="122">
        <v>2.4608368674410754</v>
      </c>
      <c r="H123" s="122">
        <v>2.3014740533772282</v>
      </c>
      <c r="I123" s="122">
        <v>2.125180738547229</v>
      </c>
      <c r="J123" s="122">
        <v>2.2734926352653249</v>
      </c>
      <c r="K123" s="122">
        <v>2.1919332377167717</v>
      </c>
      <c r="L123" s="122">
        <v>2.062747565374643</v>
      </c>
      <c r="M123" s="122">
        <v>2.1046636450803158</v>
      </c>
      <c r="N123" s="122">
        <v>1.8809185665708794</v>
      </c>
      <c r="O123" s="122">
        <v>1.8153555421277525</v>
      </c>
      <c r="P123" s="122">
        <v>1.7907611125202134</v>
      </c>
      <c r="Q123" s="122">
        <v>1.8651909593084315</v>
      </c>
      <c r="R123" s="122">
        <v>1.8761186712198084</v>
      </c>
      <c r="S123" s="122">
        <v>1.8923115746082111</v>
      </c>
      <c r="T123" s="122">
        <v>1.8625429706495349</v>
      </c>
      <c r="U123" s="122">
        <v>1.6695016394909947</v>
      </c>
      <c r="V123" s="122">
        <v>1.3187999536014341</v>
      </c>
      <c r="W123" s="122">
        <v>1.3841964581270298</v>
      </c>
      <c r="DA123" s="130" t="s">
        <v>1765</v>
      </c>
    </row>
    <row r="124" spans="1:105" ht="12" customHeight="1" x14ac:dyDescent="0.25">
      <c r="A124" s="97" t="s">
        <v>141</v>
      </c>
      <c r="B124" s="98">
        <v>0.31561741922122832</v>
      </c>
      <c r="C124" s="98">
        <v>0.29276019579150475</v>
      </c>
      <c r="D124" s="98">
        <v>0.37893198993386196</v>
      </c>
      <c r="E124" s="98">
        <v>0.33922741253948646</v>
      </c>
      <c r="F124" s="98">
        <v>0.30556948133638434</v>
      </c>
      <c r="G124" s="98">
        <v>0.28640058087646147</v>
      </c>
      <c r="H124" s="98">
        <v>0.20120296780562352</v>
      </c>
      <c r="I124" s="98">
        <v>0.1872149978958651</v>
      </c>
      <c r="J124" s="98">
        <v>0.19712840464837766</v>
      </c>
      <c r="K124" s="98">
        <v>0.16169651344930869</v>
      </c>
      <c r="L124" s="98">
        <v>0.14083886990000438</v>
      </c>
      <c r="M124" s="98">
        <v>0.16127426058114702</v>
      </c>
      <c r="N124" s="98">
        <v>0.12609955856538058</v>
      </c>
      <c r="O124" s="98">
        <v>9.458342657420353E-2</v>
      </c>
      <c r="P124" s="98">
        <v>7.2790748722871376E-2</v>
      </c>
      <c r="Q124" s="98">
        <v>0.1150368495287796</v>
      </c>
      <c r="R124" s="98">
        <v>0.10703238992990412</v>
      </c>
      <c r="S124" s="98">
        <v>0.11643724697923825</v>
      </c>
      <c r="T124" s="98">
        <v>0.10731670074626598</v>
      </c>
      <c r="U124" s="98">
        <v>0.10295873449844654</v>
      </c>
      <c r="V124" s="98">
        <v>5.5856472895486023E-2</v>
      </c>
      <c r="W124" s="98">
        <v>7.9664394425874099E-2</v>
      </c>
      <c r="DA124" s="63" t="s">
        <v>1766</v>
      </c>
    </row>
    <row r="125" spans="1:105" ht="12" customHeight="1" x14ac:dyDescent="0.25">
      <c r="A125" s="97" t="s">
        <v>140</v>
      </c>
      <c r="B125" s="98">
        <v>8.1519781116115781E-4</v>
      </c>
      <c r="C125" s="98">
        <v>6.0943736408575287E-4</v>
      </c>
      <c r="D125" s="98">
        <v>1.0989822905964641E-3</v>
      </c>
      <c r="E125" s="98">
        <v>8.8428953645575191E-4</v>
      </c>
      <c r="F125" s="98">
        <v>7.2795482531983846E-4</v>
      </c>
      <c r="G125" s="98">
        <v>6.4194013946057701E-4</v>
      </c>
      <c r="H125" s="98">
        <v>4.2255641193543242E-4</v>
      </c>
      <c r="I125" s="98">
        <v>4.4023922276834569E-4</v>
      </c>
      <c r="J125" s="98">
        <v>4.9038871186212146E-4</v>
      </c>
      <c r="K125" s="98">
        <v>0</v>
      </c>
      <c r="L125" s="98">
        <v>0</v>
      </c>
      <c r="M125" s="98">
        <v>1.8163491158940868E-4</v>
      </c>
      <c r="N125" s="98">
        <v>1.6293866441650175E-4</v>
      </c>
      <c r="O125" s="98">
        <v>1.3421851338799249E-4</v>
      </c>
      <c r="P125" s="98">
        <v>1.0753501236989576E-4</v>
      </c>
      <c r="Q125" s="98">
        <v>1.7002645495238554E-4</v>
      </c>
      <c r="R125" s="98">
        <v>1.5084718771750583E-4</v>
      </c>
      <c r="S125" s="98">
        <v>1.6548210670985544E-4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2.77658805283133E-4</v>
      </c>
      <c r="C126" s="101">
        <v>2.0243091687630204E-4</v>
      </c>
      <c r="D126" s="101">
        <v>4.114853545313696E-4</v>
      </c>
      <c r="E126" s="101">
        <v>4.0940782425751969E-4</v>
      </c>
      <c r="F126" s="101">
        <v>3.5438549460229361E-4</v>
      </c>
      <c r="G126" s="101">
        <v>2.7426930263625064E-4</v>
      </c>
      <c r="H126" s="101">
        <v>1.8514670411751822E-4</v>
      </c>
      <c r="I126" s="101">
        <v>1.5977367376506792E-4</v>
      </c>
      <c r="J126" s="101">
        <v>1.8092306444014863E-4</v>
      </c>
      <c r="K126" s="101">
        <v>0</v>
      </c>
      <c r="L126" s="101">
        <v>0</v>
      </c>
      <c r="M126" s="101">
        <v>6.4814755070450398E-5</v>
      </c>
      <c r="N126" s="101">
        <v>5.7248634175408779E-5</v>
      </c>
      <c r="O126" s="101">
        <v>4.6909496159679173E-5</v>
      </c>
      <c r="P126" s="101">
        <v>3.9319640085986738E-5</v>
      </c>
      <c r="Q126" s="101">
        <v>6.1366889395916366E-5</v>
      </c>
      <c r="R126" s="101">
        <v>5.3244448703412595E-5</v>
      </c>
      <c r="S126" s="101">
        <v>5.8588032875914341E-5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5.3753900587802481E-4</v>
      </c>
      <c r="C127" s="104">
        <v>4.070064472094508E-4</v>
      </c>
      <c r="D127" s="104">
        <v>6.8749693606509458E-4</v>
      </c>
      <c r="E127" s="104">
        <v>4.7488171219823216E-4</v>
      </c>
      <c r="F127" s="104">
        <v>3.7356933071754485E-4</v>
      </c>
      <c r="G127" s="104">
        <v>3.6767083682432637E-4</v>
      </c>
      <c r="H127" s="104">
        <v>2.374097078179142E-4</v>
      </c>
      <c r="I127" s="104">
        <v>2.8046554900327777E-4</v>
      </c>
      <c r="J127" s="104">
        <v>3.0946564742197284E-4</v>
      </c>
      <c r="K127" s="104">
        <v>0</v>
      </c>
      <c r="L127" s="104">
        <v>0</v>
      </c>
      <c r="M127" s="104">
        <v>1.1682015651895827E-4</v>
      </c>
      <c r="N127" s="104">
        <v>1.0569003024109298E-4</v>
      </c>
      <c r="O127" s="104">
        <v>8.7309017228313313E-5</v>
      </c>
      <c r="P127" s="104">
        <v>6.8215372283909033E-5</v>
      </c>
      <c r="Q127" s="104">
        <v>1.0865956555646919E-4</v>
      </c>
      <c r="R127" s="104">
        <v>9.7602739014093225E-5</v>
      </c>
      <c r="S127" s="104">
        <v>1.068940738339411E-4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1.5994814278922325</v>
      </c>
      <c r="C128" s="101">
        <v>1.5614967999201905</v>
      </c>
      <c r="D128" s="101">
        <v>1.6809867750364131</v>
      </c>
      <c r="E128" s="101">
        <v>1.8971736474624457</v>
      </c>
      <c r="F128" s="101">
        <v>1.9770136690289433</v>
      </c>
      <c r="G128" s="101">
        <v>1.6533802945144911</v>
      </c>
      <c r="H128" s="101">
        <v>1.6003171378903847</v>
      </c>
      <c r="I128" s="101">
        <v>1.4702080878442312</v>
      </c>
      <c r="J128" s="101">
        <v>1.579126237582972</v>
      </c>
      <c r="K128" s="101">
        <v>1.4716131400256871</v>
      </c>
      <c r="L128" s="101">
        <v>1.3737696555572239</v>
      </c>
      <c r="M128" s="101">
        <v>1.3386998133793728</v>
      </c>
      <c r="N128" s="101">
        <v>1.1708060025724072</v>
      </c>
      <c r="O128" s="101">
        <v>1.1346274304137161</v>
      </c>
      <c r="P128" s="101">
        <v>1.1306472076632088</v>
      </c>
      <c r="Q128" s="101">
        <v>1.1680601327517079</v>
      </c>
      <c r="R128" s="101">
        <v>1.188494981584979</v>
      </c>
      <c r="S128" s="101">
        <v>1.2009950102213678</v>
      </c>
      <c r="T128" s="101">
        <v>1.188299784152314</v>
      </c>
      <c r="U128" s="101">
        <v>1.074937293398696</v>
      </c>
      <c r="V128" s="101">
        <v>0.86977153204568647</v>
      </c>
      <c r="W128" s="101">
        <v>0.8977202135409581</v>
      </c>
      <c r="DA128" s="131" t="s">
        <v>1770</v>
      </c>
    </row>
    <row r="129" spans="1:105" ht="12" customHeight="1" x14ac:dyDescent="0.25">
      <c r="A129" s="107" t="s">
        <v>121</v>
      </c>
      <c r="B129" s="104">
        <v>0.45018734946847472</v>
      </c>
      <c r="C129" s="104">
        <v>0.45704660834664979</v>
      </c>
      <c r="D129" s="104">
        <v>0.50449008808950357</v>
      </c>
      <c r="E129" s="104">
        <v>0.58648295416082108</v>
      </c>
      <c r="F129" s="104">
        <v>0.61416146741172262</v>
      </c>
      <c r="G129" s="104">
        <v>0.52041405191066237</v>
      </c>
      <c r="H129" s="104">
        <v>0.49953139126928459</v>
      </c>
      <c r="I129" s="104">
        <v>0.46731741358436441</v>
      </c>
      <c r="J129" s="104">
        <v>0.49674760432211318</v>
      </c>
      <c r="K129" s="104">
        <v>0.55862358424177594</v>
      </c>
      <c r="L129" s="104">
        <v>0.54813903991741453</v>
      </c>
      <c r="M129" s="104">
        <v>0.6045079362082062</v>
      </c>
      <c r="N129" s="104">
        <v>0.58385006676867512</v>
      </c>
      <c r="O129" s="104">
        <v>0.58601046662644496</v>
      </c>
      <c r="P129" s="104">
        <v>0.5872156211217634</v>
      </c>
      <c r="Q129" s="104">
        <v>0.58192395057299162</v>
      </c>
      <c r="R129" s="104">
        <v>0.58044045251720777</v>
      </c>
      <c r="S129" s="104">
        <v>0.57471383530089526</v>
      </c>
      <c r="T129" s="104">
        <v>0.56692648575095494</v>
      </c>
      <c r="U129" s="104">
        <v>0.49160561159385202</v>
      </c>
      <c r="V129" s="104">
        <v>0.39317194866026151</v>
      </c>
      <c r="W129" s="104">
        <v>0.4068118501601975</v>
      </c>
      <c r="DA129" s="132" t="s">
        <v>1771</v>
      </c>
    </row>
    <row r="130" spans="1:105" ht="12" customHeight="1" x14ac:dyDescent="0.25">
      <c r="A130" s="108" t="s">
        <v>53</v>
      </c>
      <c r="B130" s="98">
        <v>0.15308141131554806</v>
      </c>
      <c r="C130" s="98">
        <v>0.15178945039208067</v>
      </c>
      <c r="D130" s="98">
        <v>0.18818960807819635</v>
      </c>
      <c r="E130" s="98">
        <v>0.27133115693090454</v>
      </c>
      <c r="F130" s="98">
        <v>0.29906734790292422</v>
      </c>
      <c r="G130" s="98">
        <v>0.22213800615483648</v>
      </c>
      <c r="H130" s="98">
        <v>0.21899443511536221</v>
      </c>
      <c r="I130" s="98">
        <v>0.16958986026608802</v>
      </c>
      <c r="J130" s="98">
        <v>0.18347911515221571</v>
      </c>
      <c r="K130" s="98">
        <v>0.20036869888766554</v>
      </c>
      <c r="L130" s="98">
        <v>0.1901468113400557</v>
      </c>
      <c r="M130" s="98">
        <v>0.21523156726333123</v>
      </c>
      <c r="N130" s="98">
        <v>0.20464329033786369</v>
      </c>
      <c r="O130" s="98">
        <v>0.20486147607665325</v>
      </c>
      <c r="P130" s="98">
        <v>0.21508007581190697</v>
      </c>
      <c r="Q130" s="98">
        <v>0.21019714131619718</v>
      </c>
      <c r="R130" s="98">
        <v>0.20579461228600063</v>
      </c>
      <c r="S130" s="98">
        <v>0.20477146156881665</v>
      </c>
      <c r="T130" s="98">
        <v>0.20444801656974484</v>
      </c>
      <c r="U130" s="98">
        <v>0.16723550260905445</v>
      </c>
      <c r="V130" s="98">
        <v>0.13427774926775599</v>
      </c>
      <c r="W130" s="98">
        <v>0.14567444206710983</v>
      </c>
      <c r="DA130" s="63" t="s">
        <v>1772</v>
      </c>
    </row>
    <row r="131" spans="1:105" ht="12" customHeight="1" x14ac:dyDescent="0.25">
      <c r="A131" s="108" t="s">
        <v>52</v>
      </c>
      <c r="B131" s="98">
        <v>0.29710593815292669</v>
      </c>
      <c r="C131" s="98">
        <v>0.30525715795456909</v>
      </c>
      <c r="D131" s="98">
        <v>0.31630048001130717</v>
      </c>
      <c r="E131" s="98">
        <v>0.31515179722991654</v>
      </c>
      <c r="F131" s="98">
        <v>0.31509411950879845</v>
      </c>
      <c r="G131" s="98">
        <v>0.29827604575582584</v>
      </c>
      <c r="H131" s="98">
        <v>0.28053695615392238</v>
      </c>
      <c r="I131" s="98">
        <v>0.29772755331827638</v>
      </c>
      <c r="J131" s="98">
        <v>0.31326848916989747</v>
      </c>
      <c r="K131" s="98">
        <v>0.35825488535411038</v>
      </c>
      <c r="L131" s="98">
        <v>0.3579922285773588</v>
      </c>
      <c r="M131" s="98">
        <v>0.38927636894487494</v>
      </c>
      <c r="N131" s="98">
        <v>0.37920677643081147</v>
      </c>
      <c r="O131" s="98">
        <v>0.38114899054979173</v>
      </c>
      <c r="P131" s="98">
        <v>0.37213554530985643</v>
      </c>
      <c r="Q131" s="98">
        <v>0.37172680925679447</v>
      </c>
      <c r="R131" s="98">
        <v>0.37464584023120717</v>
      </c>
      <c r="S131" s="98">
        <v>0.36994237373207861</v>
      </c>
      <c r="T131" s="98">
        <v>0.36247846918121013</v>
      </c>
      <c r="U131" s="98">
        <v>0.32437010898479757</v>
      </c>
      <c r="V131" s="98">
        <v>0.25889419939250552</v>
      </c>
      <c r="W131" s="98">
        <v>0.26113740809308766</v>
      </c>
      <c r="DA131" s="63" t="s">
        <v>1773</v>
      </c>
    </row>
    <row r="132" spans="1:105" ht="12" customHeight="1" x14ac:dyDescent="0.25">
      <c r="A132" s="121" t="s">
        <v>54</v>
      </c>
      <c r="B132" s="122">
        <v>0.829124383376175</v>
      </c>
      <c r="C132" s="122">
        <v>0.9401138210943305</v>
      </c>
      <c r="D132" s="122">
        <v>0.95719234107401729</v>
      </c>
      <c r="E132" s="122">
        <v>1.1331306480503103</v>
      </c>
      <c r="F132" s="122">
        <v>1.0327782027282053</v>
      </c>
      <c r="G132" s="122">
        <v>0.92963724832516159</v>
      </c>
      <c r="H132" s="122">
        <v>0.77079998622728607</v>
      </c>
      <c r="I132" s="122">
        <v>0.73011564820098451</v>
      </c>
      <c r="J132" s="122">
        <v>0.74910620276325757</v>
      </c>
      <c r="K132" s="122">
        <v>0.57238133437840366</v>
      </c>
      <c r="L132" s="122">
        <v>0.51061495412197799</v>
      </c>
      <c r="M132" s="122">
        <v>0.51191421136746351</v>
      </c>
      <c r="N132" s="122">
        <v>0.46555072677822407</v>
      </c>
      <c r="O132" s="122">
        <v>0.45871481553686799</v>
      </c>
      <c r="P132" s="122">
        <v>0.4632646818776664</v>
      </c>
      <c r="Q132" s="122">
        <v>0.47982422518029122</v>
      </c>
      <c r="R132" s="122">
        <v>0.49306126122059557</v>
      </c>
      <c r="S132" s="122">
        <v>0.49603274601396663</v>
      </c>
      <c r="T132" s="122">
        <v>0.49077841518114057</v>
      </c>
      <c r="U132" s="122">
        <v>0.44978316174758903</v>
      </c>
      <c r="V132" s="122">
        <v>0.48147311838607071</v>
      </c>
      <c r="W132" s="122">
        <v>0.46523545900680802</v>
      </c>
      <c r="DA132" s="130" t="s">
        <v>1774</v>
      </c>
    </row>
    <row r="133" spans="1:105" ht="12" customHeight="1" x14ac:dyDescent="0.25">
      <c r="A133" s="97" t="s">
        <v>50</v>
      </c>
      <c r="B133" s="98">
        <v>0.3814744808034059</v>
      </c>
      <c r="C133" s="98">
        <v>0.40017403296378767</v>
      </c>
      <c r="D133" s="98">
        <v>0.50180771178586581</v>
      </c>
      <c r="E133" s="98">
        <v>0.37823190921377758</v>
      </c>
      <c r="F133" s="98">
        <v>0.34919624882989864</v>
      </c>
      <c r="G133" s="98">
        <v>0.36322638218526437</v>
      </c>
      <c r="H133" s="98">
        <v>0.27102538192943521</v>
      </c>
      <c r="I133" s="98">
        <v>0.25299356148658791</v>
      </c>
      <c r="J133" s="98">
        <v>0.23435684607857907</v>
      </c>
      <c r="K133" s="98">
        <v>0.24531171130027851</v>
      </c>
      <c r="L133" s="98">
        <v>0.2217162879084153</v>
      </c>
      <c r="M133" s="98">
        <v>0.21430078955569948</v>
      </c>
      <c r="N133" s="98">
        <v>0.19499945412685019</v>
      </c>
      <c r="O133" s="98">
        <v>0.18614582328789264</v>
      </c>
      <c r="P133" s="98">
        <v>0.18080654382973882</v>
      </c>
      <c r="Q133" s="98">
        <v>0.1747977731193758</v>
      </c>
      <c r="R133" s="98">
        <v>0.17133684085883097</v>
      </c>
      <c r="S133" s="98">
        <v>0.16636069773161488</v>
      </c>
      <c r="T133" s="98">
        <v>0.15935896793205601</v>
      </c>
      <c r="U133" s="98">
        <v>0.14102071800984531</v>
      </c>
      <c r="V133" s="98">
        <v>0.15770975478808347</v>
      </c>
      <c r="W133" s="98">
        <v>0.14426364879173653</v>
      </c>
      <c r="DA133" s="63" t="s">
        <v>1775</v>
      </c>
    </row>
    <row r="134" spans="1:105" ht="12" customHeight="1" x14ac:dyDescent="0.25">
      <c r="A134" s="109" t="s">
        <v>120</v>
      </c>
      <c r="B134" s="33">
        <v>0.44764990257276915</v>
      </c>
      <c r="C134" s="33">
        <v>0.53993978813054277</v>
      </c>
      <c r="D134" s="33">
        <v>0.45538462928815154</v>
      </c>
      <c r="E134" s="33">
        <v>0.75489873883653269</v>
      </c>
      <c r="F134" s="33">
        <v>0.68358195389830656</v>
      </c>
      <c r="G134" s="33">
        <v>0.56641086613989722</v>
      </c>
      <c r="H134" s="33">
        <v>0.49977460429785092</v>
      </c>
      <c r="I134" s="33">
        <v>0.47712208671439654</v>
      </c>
      <c r="J134" s="33">
        <v>0.51474935668467847</v>
      </c>
      <c r="K134" s="33">
        <v>0.32706962307812515</v>
      </c>
      <c r="L134" s="33">
        <v>0.28889866621356275</v>
      </c>
      <c r="M134" s="33">
        <v>0.29761342181176398</v>
      </c>
      <c r="N134" s="33">
        <v>0.27055127265137385</v>
      </c>
      <c r="O134" s="33">
        <v>0.27256899224897535</v>
      </c>
      <c r="P134" s="33">
        <v>0.28245813804792758</v>
      </c>
      <c r="Q134" s="33">
        <v>0.30502645206091544</v>
      </c>
      <c r="R134" s="33">
        <v>0.32172442036176463</v>
      </c>
      <c r="S134" s="33">
        <v>0.32967204828235175</v>
      </c>
      <c r="T134" s="33">
        <v>0.33141944724908456</v>
      </c>
      <c r="U134" s="33">
        <v>0.30876244373774375</v>
      </c>
      <c r="V134" s="33">
        <v>0.32376336359798724</v>
      </c>
      <c r="W134" s="33">
        <v>0.32097181021507148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0.52187458667507214</v>
      </c>
      <c r="C136" s="119">
        <f t="shared" si="26"/>
        <v>0.52874651232679681</v>
      </c>
      <c r="D136" s="119">
        <f t="shared" si="26"/>
        <v>0.53064814320027887</v>
      </c>
      <c r="E136" s="119">
        <f t="shared" si="26"/>
        <v>0.53433698554145415</v>
      </c>
      <c r="F136" s="119">
        <f t="shared" si="26"/>
        <v>0.54372307385729324</v>
      </c>
      <c r="G136" s="119">
        <f t="shared" si="26"/>
        <v>0.5427197213961894</v>
      </c>
      <c r="H136" s="119">
        <f t="shared" si="26"/>
        <v>0.55452740358219776</v>
      </c>
      <c r="I136" s="119">
        <f t="shared" si="26"/>
        <v>0.55545127959774943</v>
      </c>
      <c r="J136" s="119">
        <f t="shared" si="26"/>
        <v>0.55709242611800747</v>
      </c>
      <c r="K136" s="119">
        <f t="shared" si="26"/>
        <v>0.57383709588668519</v>
      </c>
      <c r="L136" s="119">
        <f t="shared" si="26"/>
        <v>0.58318289414565005</v>
      </c>
      <c r="M136" s="119">
        <f t="shared" si="26"/>
        <v>0.59409441470940172</v>
      </c>
      <c r="N136" s="119">
        <f t="shared" si="26"/>
        <v>0.61267649822685732</v>
      </c>
      <c r="O136" s="119">
        <f t="shared" si="26"/>
        <v>0.63877082226949999</v>
      </c>
      <c r="P136" s="119">
        <f t="shared" si="26"/>
        <v>0.65186282493769043</v>
      </c>
      <c r="Q136" s="119">
        <f t="shared" si="26"/>
        <v>0.65080283202668221</v>
      </c>
      <c r="R136" s="119">
        <f t="shared" ref="R136:V136" si="27">IF(R117=0,"",R117/R98)</f>
        <v>0.65996793683239263</v>
      </c>
      <c r="S136" s="119">
        <f t="shared" si="27"/>
        <v>0.68133191745850286</v>
      </c>
      <c r="T136" s="119">
        <f t="shared" si="27"/>
        <v>0.69518856176441424</v>
      </c>
      <c r="U136" s="119">
        <f t="shared" si="27"/>
        <v>0.70625849929609918</v>
      </c>
      <c r="V136" s="119">
        <f t="shared" si="27"/>
        <v>0.71406808346665651</v>
      </c>
      <c r="W136" s="119">
        <f t="shared" ref="W136" si="28">IF(W117=0,"",W117/W98)</f>
        <v>0.71164253564439628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0.48750135857190979</v>
      </c>
      <c r="C137" s="124">
        <f t="shared" si="29"/>
        <v>0.49344138647911479</v>
      </c>
      <c r="D137" s="124">
        <f t="shared" si="29"/>
        <v>0.49947745432720747</v>
      </c>
      <c r="E137" s="124">
        <f t="shared" si="29"/>
        <v>0.50537693415766272</v>
      </c>
      <c r="F137" s="124">
        <f t="shared" si="29"/>
        <v>0.51087689393977354</v>
      </c>
      <c r="G137" s="124">
        <f t="shared" si="29"/>
        <v>0.51259680066879809</v>
      </c>
      <c r="H137" s="124">
        <f t="shared" si="29"/>
        <v>0.51446577341684363</v>
      </c>
      <c r="I137" s="124">
        <f t="shared" si="29"/>
        <v>0.5189623911875505</v>
      </c>
      <c r="J137" s="124">
        <f t="shared" si="29"/>
        <v>0.52851471612921497</v>
      </c>
      <c r="K137" s="124">
        <f t="shared" si="29"/>
        <v>0.53800879167634774</v>
      </c>
      <c r="L137" s="124">
        <f t="shared" si="29"/>
        <v>0.54943493872910865</v>
      </c>
      <c r="M137" s="124">
        <f t="shared" si="29"/>
        <v>0.5641378223398289</v>
      </c>
      <c r="N137" s="124">
        <f t="shared" si="29"/>
        <v>0.57888718638578618</v>
      </c>
      <c r="O137" s="124">
        <f t="shared" si="29"/>
        <v>0.5986553539259335</v>
      </c>
      <c r="P137" s="124">
        <f t="shared" si="29"/>
        <v>0.60433405973780341</v>
      </c>
      <c r="Q137" s="124">
        <f t="shared" si="29"/>
        <v>0.61483167525470439</v>
      </c>
      <c r="R137" s="124">
        <f t="shared" ref="R137:V137" si="30">IF(R118=0,"",R118/R99)</f>
        <v>0.62867115435951859</v>
      </c>
      <c r="S137" s="124">
        <f t="shared" si="30"/>
        <v>0.64363206668808515</v>
      </c>
      <c r="T137" s="124">
        <f t="shared" si="30"/>
        <v>0.65661469579045539</v>
      </c>
      <c r="U137" s="124">
        <f t="shared" si="30"/>
        <v>0.66274885968504527</v>
      </c>
      <c r="V137" s="124">
        <f t="shared" si="30"/>
        <v>0.6674284993641425</v>
      </c>
      <c r="W137" s="124">
        <f t="shared" ref="W137" si="31">IF(W118=0,"",W118/W99)</f>
        <v>0.67082717426720651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0.48137062541819697</v>
      </c>
      <c r="C138" s="111">
        <f t="shared" si="32"/>
        <v>0.48747470719066038</v>
      </c>
      <c r="D138" s="111">
        <f t="shared" si="32"/>
        <v>0.49358326786561629</v>
      </c>
      <c r="E138" s="111">
        <f t="shared" si="32"/>
        <v>0.49951897273356627</v>
      </c>
      <c r="F138" s="111">
        <f t="shared" si="32"/>
        <v>0.5050790027279507</v>
      </c>
      <c r="G138" s="111">
        <f t="shared" si="32"/>
        <v>0.50701591187726458</v>
      </c>
      <c r="H138" s="111">
        <f t="shared" si="32"/>
        <v>0.50892548091839396</v>
      </c>
      <c r="I138" s="111">
        <f t="shared" si="32"/>
        <v>0.51360820191170919</v>
      </c>
      <c r="J138" s="111">
        <f t="shared" si="32"/>
        <v>0.52316189502588228</v>
      </c>
      <c r="K138" s="111">
        <f t="shared" si="32"/>
        <v>0.53271601795998091</v>
      </c>
      <c r="L138" s="111">
        <f t="shared" si="32"/>
        <v>0.54422636584814221</v>
      </c>
      <c r="M138" s="111">
        <f t="shared" si="32"/>
        <v>0.55902539300368959</v>
      </c>
      <c r="N138" s="111">
        <f t="shared" si="32"/>
        <v>0.57388650119911999</v>
      </c>
      <c r="O138" s="111">
        <f t="shared" si="32"/>
        <v>0.59377465119946304</v>
      </c>
      <c r="P138" s="111">
        <f t="shared" si="32"/>
        <v>0.59954431566938282</v>
      </c>
      <c r="Q138" s="111">
        <f t="shared" si="32"/>
        <v>0.61010124163690793</v>
      </c>
      <c r="R138" s="111">
        <f t="shared" ref="R138:V138" si="33">IF(R119=0,"",R119/R100)</f>
        <v>0.62403513761640528</v>
      </c>
      <c r="S138" s="111">
        <f t="shared" si="33"/>
        <v>0.63910894864525603</v>
      </c>
      <c r="T138" s="111">
        <f t="shared" si="33"/>
        <v>0.65221087097884889</v>
      </c>
      <c r="U138" s="111">
        <f t="shared" si="33"/>
        <v>0.65841845629680962</v>
      </c>
      <c r="V138" s="111">
        <f t="shared" si="33"/>
        <v>0.66314556707511807</v>
      </c>
      <c r="W138" s="111">
        <f t="shared" ref="W138" si="34">IF(W119=0,"",W119/W100)</f>
        <v>0.66655803113617895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1.8527238018046575</v>
      </c>
      <c r="D140" s="124">
        <f t="shared" si="38"/>
        <v>1.9727354100211305</v>
      </c>
      <c r="E140" s="124">
        <f t="shared" si="38"/>
        <v>2.0746926462040434</v>
      </c>
      <c r="F140" s="124">
        <f t="shared" si="38"/>
        <v>2.1629907828987376</v>
      </c>
      <c r="G140" s="124">
        <f t="shared" si="38"/>
        <v>2.2346236030086533</v>
      </c>
      <c r="H140" s="124">
        <f t="shared" si="38"/>
        <v>2.299640145858262</v>
      </c>
      <c r="I140" s="124">
        <f t="shared" si="38"/>
        <v>2.3504757740018838</v>
      </c>
      <c r="J140" s="124">
        <f t="shared" si="38"/>
        <v>2.4251071893972065</v>
      </c>
      <c r="K140" s="124">
        <f t="shared" si="38"/>
        <v>2.5225853443506181</v>
      </c>
      <c r="L140" s="124">
        <f t="shared" si="38"/>
        <v>2.6322113728227183</v>
      </c>
      <c r="M140" s="124">
        <f t="shared" si="38"/>
        <v>2.7285918675453305</v>
      </c>
      <c r="N140" s="124">
        <f t="shared" si="38"/>
        <v>2.8143985493573958</v>
      </c>
      <c r="O140" s="124">
        <f t="shared" si="38"/>
        <v>2.8884727016838814</v>
      </c>
      <c r="P140" s="124">
        <f t="shared" si="38"/>
        <v>2.9546318216675593</v>
      </c>
      <c r="Q140" s="124">
        <f t="shared" si="38"/>
        <v>3.0418116315258645</v>
      </c>
      <c r="R140" s="124">
        <f t="shared" ref="R140:V140" si="39">IF(R121=0,"",R121/R102)</f>
        <v>3.1560485428690561</v>
      </c>
      <c r="S140" s="124">
        <f t="shared" si="39"/>
        <v>3.2692806219631474</v>
      </c>
      <c r="T140" s="124">
        <f t="shared" si="39"/>
        <v>3.3641186147034707</v>
      </c>
      <c r="U140" s="124">
        <f t="shared" si="39"/>
        <v>3.4418295124459752</v>
      </c>
      <c r="V140" s="124">
        <f t="shared" si="39"/>
        <v>3.4889972304688635</v>
      </c>
      <c r="W140" s="124">
        <f t="shared" ref="W140" si="40">IF(W121=0,"",W121/W102)</f>
        <v>3.5361915031622497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1.8527238018046575</v>
      </c>
      <c r="D141" s="111">
        <f t="shared" si="41"/>
        <v>1.9727354100211305</v>
      </c>
      <c r="E141" s="111">
        <f t="shared" si="41"/>
        <v>2.0746926462040434</v>
      </c>
      <c r="F141" s="111">
        <f t="shared" si="41"/>
        <v>2.1629907828987376</v>
      </c>
      <c r="G141" s="111">
        <f t="shared" si="41"/>
        <v>2.2346236030086533</v>
      </c>
      <c r="H141" s="111">
        <f t="shared" si="41"/>
        <v>2.299640145858262</v>
      </c>
      <c r="I141" s="111">
        <f t="shared" si="41"/>
        <v>2.3504757740018838</v>
      </c>
      <c r="J141" s="111">
        <f t="shared" si="41"/>
        <v>2.4251071893972065</v>
      </c>
      <c r="K141" s="111">
        <f t="shared" si="41"/>
        <v>2.5225853443506181</v>
      </c>
      <c r="L141" s="111">
        <f t="shared" si="41"/>
        <v>2.6322113728227183</v>
      </c>
      <c r="M141" s="111">
        <f t="shared" si="41"/>
        <v>2.7285918675453305</v>
      </c>
      <c r="N141" s="111">
        <f t="shared" si="41"/>
        <v>2.8143985493573958</v>
      </c>
      <c r="O141" s="111">
        <f t="shared" si="41"/>
        <v>2.8884727016838814</v>
      </c>
      <c r="P141" s="111">
        <f t="shared" si="41"/>
        <v>2.9546318216675593</v>
      </c>
      <c r="Q141" s="111">
        <f t="shared" si="41"/>
        <v>3.0418116315258645</v>
      </c>
      <c r="R141" s="111">
        <f t="shared" ref="R141:V141" si="42">IF(R122=0,"",R122/R103)</f>
        <v>3.1560485428690561</v>
      </c>
      <c r="S141" s="111">
        <f t="shared" si="42"/>
        <v>3.2692806219631474</v>
      </c>
      <c r="T141" s="111">
        <f t="shared" si="42"/>
        <v>3.3641186147034707</v>
      </c>
      <c r="U141" s="111">
        <f t="shared" si="42"/>
        <v>3.4418295124459752</v>
      </c>
      <c r="V141" s="111">
        <f t="shared" si="42"/>
        <v>3.4889972304688635</v>
      </c>
      <c r="W141" s="111">
        <f t="shared" ref="W141" si="43">IF(W122=0,"",W122/W103)</f>
        <v>3.5361915031622497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0.67245593498226142</v>
      </c>
      <c r="C142" s="124">
        <f t="shared" si="44"/>
        <v>0.67814892205515087</v>
      </c>
      <c r="D142" s="124">
        <f t="shared" si="44"/>
        <v>0.67797483147395465</v>
      </c>
      <c r="E142" s="124">
        <f t="shared" si="44"/>
        <v>0.68123680338143389</v>
      </c>
      <c r="F142" s="124">
        <f t="shared" si="44"/>
        <v>0.6856403963949691</v>
      </c>
      <c r="G142" s="124">
        <f t="shared" si="44"/>
        <v>0.69096649603854121</v>
      </c>
      <c r="H142" s="124">
        <f t="shared" si="44"/>
        <v>0.69826199401506039</v>
      </c>
      <c r="I142" s="124">
        <f t="shared" si="44"/>
        <v>0.70526700675083487</v>
      </c>
      <c r="J142" s="124">
        <f t="shared" si="44"/>
        <v>0.70618085876530856</v>
      </c>
      <c r="K142" s="124">
        <f t="shared" si="44"/>
        <v>0.71508440147001406</v>
      </c>
      <c r="L142" s="124">
        <f t="shared" si="44"/>
        <v>0.72000388879364607</v>
      </c>
      <c r="M142" s="124">
        <f t="shared" si="44"/>
        <v>0.72447246025579171</v>
      </c>
      <c r="N142" s="124">
        <f t="shared" si="44"/>
        <v>0.73164300148443273</v>
      </c>
      <c r="O142" s="124">
        <f t="shared" si="44"/>
        <v>0.73868777242534278</v>
      </c>
      <c r="P142" s="124">
        <f t="shared" si="44"/>
        <v>0.74262268932542297</v>
      </c>
      <c r="Q142" s="124">
        <f t="shared" si="44"/>
        <v>0.7474181451631261</v>
      </c>
      <c r="R142" s="124">
        <f t="shared" ref="R142:V142" si="45">IF(R123=0,"",R123/R104)</f>
        <v>0.75851787841616125</v>
      </c>
      <c r="S142" s="124">
        <f t="shared" si="45"/>
        <v>0.76773141053334615</v>
      </c>
      <c r="T142" s="124">
        <f t="shared" si="45"/>
        <v>0.77763993952813093</v>
      </c>
      <c r="U142" s="124">
        <f t="shared" si="45"/>
        <v>0.78476744608007765</v>
      </c>
      <c r="V142" s="124">
        <f t="shared" si="45"/>
        <v>0.78971292118540271</v>
      </c>
      <c r="W142" s="124">
        <f t="shared" ref="W142" si="46">IF(W123=0,"",W123/W104)</f>
        <v>0.79621863476723165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0.58374745767524761</v>
      </c>
      <c r="C143" s="111">
        <f t="shared" si="47"/>
        <v>0.58731330865596665</v>
      </c>
      <c r="D143" s="111">
        <f t="shared" si="47"/>
        <v>0.59058042090329277</v>
      </c>
      <c r="E143" s="111">
        <f t="shared" si="47"/>
        <v>0.59346493117661359</v>
      </c>
      <c r="F143" s="111">
        <f t="shared" si="47"/>
        <v>0.59641651340108748</v>
      </c>
      <c r="G143" s="111">
        <f t="shared" si="47"/>
        <v>0.59967214588054518</v>
      </c>
      <c r="H143" s="111">
        <f t="shared" si="47"/>
        <v>0.60451884152319757</v>
      </c>
      <c r="I143" s="111">
        <f t="shared" si="47"/>
        <v>0.60825845061393258</v>
      </c>
      <c r="J143" s="111">
        <f t="shared" si="47"/>
        <v>0.61060503918212494</v>
      </c>
      <c r="K143" s="111">
        <f t="shared" si="47"/>
        <v>0.614281823598544</v>
      </c>
      <c r="L143" s="111">
        <f t="shared" si="47"/>
        <v>0.61809328720585044</v>
      </c>
      <c r="M143" s="111">
        <f t="shared" si="47"/>
        <v>0.62249915216520413</v>
      </c>
      <c r="N143" s="111">
        <f t="shared" si="47"/>
        <v>0.62616407535727547</v>
      </c>
      <c r="O143" s="111">
        <f t="shared" si="47"/>
        <v>0.63230180706246741</v>
      </c>
      <c r="P143" s="111">
        <f t="shared" si="47"/>
        <v>0.64015093368610099</v>
      </c>
      <c r="Q143" s="111">
        <f t="shared" si="47"/>
        <v>0.66065203124175664</v>
      </c>
      <c r="R143" s="111">
        <f t="shared" ref="R143:V143" si="48">IF(R124=0,"",R124/R105)</f>
        <v>0.68993694346769996</v>
      </c>
      <c r="S143" s="111">
        <f t="shared" si="48"/>
        <v>0.71427011416612685</v>
      </c>
      <c r="T143" s="111">
        <f t="shared" si="48"/>
        <v>0.73468302626857973</v>
      </c>
      <c r="U143" s="111">
        <f t="shared" si="48"/>
        <v>0.74707230220097032</v>
      </c>
      <c r="V143" s="111">
        <f t="shared" si="48"/>
        <v>0.7539507157204185</v>
      </c>
      <c r="W143" s="111">
        <f t="shared" ref="W143" si="49">IF(W124=0,"",W124/W105)</f>
        <v>0.76691843404888704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0.80458703556967481</v>
      </c>
      <c r="C144" s="111">
        <f t="shared" si="50"/>
        <v>0.80850324128565376</v>
      </c>
      <c r="D144" s="111">
        <f t="shared" si="50"/>
        <v>0.79542310565620655</v>
      </c>
      <c r="E144" s="111">
        <f t="shared" si="50"/>
        <v>0.7598779641197968</v>
      </c>
      <c r="F144" s="111">
        <f t="shared" si="50"/>
        <v>0.75227562877117671</v>
      </c>
      <c r="G144" s="111">
        <f t="shared" si="50"/>
        <v>0.77815851157837701</v>
      </c>
      <c r="H144" s="111">
        <f t="shared" si="50"/>
        <v>0.77780889177217838</v>
      </c>
      <c r="I144" s="111">
        <f t="shared" si="50"/>
        <v>0.80866029845088427</v>
      </c>
      <c r="J144" s="111">
        <f t="shared" si="50"/>
        <v>0.80610465535871556</v>
      </c>
      <c r="K144" s="111" t="str">
        <f t="shared" si="50"/>
        <v/>
      </c>
      <c r="L144" s="111" t="str">
        <f t="shared" si="50"/>
        <v/>
      </c>
      <c r="M144" s="111">
        <f t="shared" si="50"/>
        <v>0.83185406547292262</v>
      </c>
      <c r="N144" s="111">
        <f t="shared" si="50"/>
        <v>0.83401159979484896</v>
      </c>
      <c r="O144" s="111">
        <f t="shared" si="50"/>
        <v>0.83474111453224009</v>
      </c>
      <c r="P144" s="111">
        <f t="shared" si="50"/>
        <v>0.82841730746994457</v>
      </c>
      <c r="Q144" s="111">
        <f t="shared" si="50"/>
        <v>0.83025604173675915</v>
      </c>
      <c r="R144" s="111">
        <f t="shared" ref="R144:V144" si="51">IF(R125=0,"",R125/R106)</f>
        <v>0.83337433079545675</v>
      </c>
      <c r="S144" s="111">
        <f t="shared" si="51"/>
        <v>0.83295160243651356</v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0.58374745767524761</v>
      </c>
      <c r="C145" s="112">
        <f t="shared" si="53"/>
        <v>0.58374745767524761</v>
      </c>
      <c r="D145" s="112">
        <f t="shared" si="53"/>
        <v>0.59280271448186517</v>
      </c>
      <c r="E145" s="112">
        <f t="shared" si="53"/>
        <v>0.59434039533042615</v>
      </c>
      <c r="F145" s="112">
        <f t="shared" si="53"/>
        <v>0.59650712533132644</v>
      </c>
      <c r="G145" s="112">
        <f t="shared" si="53"/>
        <v>0.59978816893317799</v>
      </c>
      <c r="H145" s="112">
        <f t="shared" si="53"/>
        <v>0.6053406914027768</v>
      </c>
      <c r="I145" s="112">
        <f t="shared" si="53"/>
        <v>0.6053406914027768</v>
      </c>
      <c r="J145" s="112">
        <f t="shared" si="53"/>
        <v>0.60534069140277669</v>
      </c>
      <c r="K145" s="112" t="str">
        <f t="shared" si="53"/>
        <v/>
      </c>
      <c r="L145" s="112" t="str">
        <f t="shared" si="53"/>
        <v/>
      </c>
      <c r="M145" s="112">
        <f t="shared" si="53"/>
        <v>0.63838451763492376</v>
      </c>
      <c r="N145" s="112">
        <f t="shared" si="53"/>
        <v>0.63838451763492365</v>
      </c>
      <c r="O145" s="112">
        <f t="shared" si="53"/>
        <v>0.63838451763492365</v>
      </c>
      <c r="P145" s="112">
        <f t="shared" si="53"/>
        <v>0.63838451763492365</v>
      </c>
      <c r="Q145" s="112">
        <f t="shared" si="53"/>
        <v>0.63838451763492365</v>
      </c>
      <c r="R145" s="112">
        <f t="shared" ref="R145:V145" si="54">IF(R126=0,"",R126/R107)</f>
        <v>0.63838451763492365</v>
      </c>
      <c r="S145" s="112">
        <f t="shared" si="54"/>
        <v>0.63838451763492365</v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 t="str">
        <f t="shared" si="56"/>
        <v/>
      </c>
      <c r="L146" s="113" t="str">
        <f t="shared" si="56"/>
        <v/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0.65771084124123536</v>
      </c>
      <c r="D147" s="112">
        <f t="shared" si="59"/>
        <v>0.66161071970741303</v>
      </c>
      <c r="E147" s="112">
        <f t="shared" si="59"/>
        <v>0.66562784967370325</v>
      </c>
      <c r="F147" s="112">
        <f t="shared" si="59"/>
        <v>0.66981357400138009</v>
      </c>
      <c r="G147" s="112">
        <f t="shared" si="59"/>
        <v>0.6734272779549163</v>
      </c>
      <c r="H147" s="112">
        <f t="shared" si="59"/>
        <v>0.67831559334063118</v>
      </c>
      <c r="I147" s="112">
        <f t="shared" si="59"/>
        <v>0.6812037570539784</v>
      </c>
      <c r="J147" s="112">
        <f t="shared" si="59"/>
        <v>0.68247392574906496</v>
      </c>
      <c r="K147" s="112">
        <f t="shared" si="59"/>
        <v>0.68406196252570584</v>
      </c>
      <c r="L147" s="112">
        <f t="shared" si="59"/>
        <v>0.68610717520233544</v>
      </c>
      <c r="M147" s="112">
        <f t="shared" si="59"/>
        <v>0.68848366267753802</v>
      </c>
      <c r="N147" s="112">
        <f t="shared" si="59"/>
        <v>0.69101397598598024</v>
      </c>
      <c r="O147" s="112">
        <f t="shared" si="59"/>
        <v>0.69523061149128462</v>
      </c>
      <c r="P147" s="112">
        <f t="shared" si="59"/>
        <v>0.69898836164704192</v>
      </c>
      <c r="Q147" s="112">
        <f t="shared" si="59"/>
        <v>0.70738411215072439</v>
      </c>
      <c r="R147" s="112">
        <f t="shared" ref="R147:V147" si="60">IF(R128=0,"",R128/R109)</f>
        <v>0.71790191895314115</v>
      </c>
      <c r="S147" s="112">
        <f t="shared" si="60"/>
        <v>0.7279394131322805</v>
      </c>
      <c r="T147" s="112">
        <f t="shared" si="60"/>
        <v>0.73837516920048207</v>
      </c>
      <c r="U147" s="112">
        <f t="shared" si="60"/>
        <v>0.7459846328616494</v>
      </c>
      <c r="V147" s="112">
        <f t="shared" si="60"/>
        <v>0.75092576712113002</v>
      </c>
      <c r="W147" s="112">
        <f t="shared" ref="W147" si="61">IF(W128=0,"",W128/W109)</f>
        <v>0.75967407823406852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0.84752446916405444</v>
      </c>
      <c r="C148" s="113">
        <f t="shared" si="62"/>
        <v>0.853039072702657</v>
      </c>
      <c r="D148" s="113">
        <f t="shared" si="62"/>
        <v>0.84037099994548115</v>
      </c>
      <c r="E148" s="113">
        <f t="shared" si="62"/>
        <v>0.8122008676039062</v>
      </c>
      <c r="F148" s="113">
        <f t="shared" si="62"/>
        <v>0.8070048189672584</v>
      </c>
      <c r="G148" s="113">
        <f t="shared" si="62"/>
        <v>0.82888448523676295</v>
      </c>
      <c r="H148" s="113">
        <f t="shared" si="62"/>
        <v>0.82789242870309787</v>
      </c>
      <c r="I148" s="113">
        <f t="shared" si="62"/>
        <v>0.85477110541859913</v>
      </c>
      <c r="J148" s="113">
        <f t="shared" si="62"/>
        <v>0.85330727937838646</v>
      </c>
      <c r="K148" s="113">
        <f t="shared" si="62"/>
        <v>0.85841168744176277</v>
      </c>
      <c r="L148" s="113">
        <f t="shared" si="62"/>
        <v>0.86350395713901162</v>
      </c>
      <c r="M148" s="113">
        <f t="shared" si="62"/>
        <v>0.86187539532895907</v>
      </c>
      <c r="N148" s="113">
        <f t="shared" si="62"/>
        <v>0.86508523152805228</v>
      </c>
      <c r="O148" s="113">
        <f t="shared" si="62"/>
        <v>0.86716356292964403</v>
      </c>
      <c r="P148" s="113">
        <f t="shared" si="62"/>
        <v>0.86353395361646612</v>
      </c>
      <c r="Q148" s="113">
        <f t="shared" si="62"/>
        <v>0.86861822966400704</v>
      </c>
      <c r="R148" s="113">
        <f t="shared" ref="R148:V148" si="63">IF(R129=0,"",R129/R110)</f>
        <v>0.87603802200114289</v>
      </c>
      <c r="S148" s="113">
        <f t="shared" si="63"/>
        <v>0.88181557317971515</v>
      </c>
      <c r="T148" s="113">
        <f t="shared" si="63"/>
        <v>0.88622936485339876</v>
      </c>
      <c r="U148" s="113">
        <f t="shared" si="63"/>
        <v>0.89610411853593297</v>
      </c>
      <c r="V148" s="113">
        <f t="shared" si="63"/>
        <v>0.89842579599775796</v>
      </c>
      <c r="W148" s="113">
        <f t="shared" ref="W148" si="64">IF(W129=0,"",W129/W110)</f>
        <v>0.89829872489076035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0.65843944957740763</v>
      </c>
      <c r="D149" s="111">
        <f t="shared" si="65"/>
        <v>0.66259789486673859</v>
      </c>
      <c r="E149" s="111">
        <f t="shared" si="65"/>
        <v>0.66676088403559708</v>
      </c>
      <c r="F149" s="111">
        <f t="shared" si="65"/>
        <v>0.67063872750337572</v>
      </c>
      <c r="G149" s="111">
        <f t="shared" si="65"/>
        <v>0.67401830491507964</v>
      </c>
      <c r="H149" s="111">
        <f t="shared" si="65"/>
        <v>0.67833691483514669</v>
      </c>
      <c r="I149" s="111">
        <f t="shared" si="65"/>
        <v>0.68111418251340439</v>
      </c>
      <c r="J149" s="111">
        <f t="shared" si="65"/>
        <v>0.68239461962631143</v>
      </c>
      <c r="K149" s="111">
        <f t="shared" si="65"/>
        <v>0.68499940849399021</v>
      </c>
      <c r="L149" s="111">
        <f t="shared" si="65"/>
        <v>0.68696543105068897</v>
      </c>
      <c r="M149" s="111">
        <f t="shared" si="65"/>
        <v>0.68960091465827478</v>
      </c>
      <c r="N149" s="111">
        <f t="shared" si="65"/>
        <v>0.69206880244511604</v>
      </c>
      <c r="O149" s="111">
        <f t="shared" si="65"/>
        <v>0.69531900132102364</v>
      </c>
      <c r="P149" s="111">
        <f t="shared" si="65"/>
        <v>0.69858645190464763</v>
      </c>
      <c r="Q149" s="111">
        <f t="shared" si="65"/>
        <v>0.70485023318935924</v>
      </c>
      <c r="R149" s="111">
        <f t="shared" ref="R149:V149" si="66">IF(R130=0,"",R130/R111)</f>
        <v>0.71474167939459887</v>
      </c>
      <c r="S149" s="111">
        <f t="shared" si="66"/>
        <v>0.72666330415465508</v>
      </c>
      <c r="T149" s="111">
        <f t="shared" si="66"/>
        <v>0.73747298181384968</v>
      </c>
      <c r="U149" s="111">
        <f t="shared" si="66"/>
        <v>0.74581089415154467</v>
      </c>
      <c r="V149" s="111">
        <f t="shared" si="66"/>
        <v>0.75129256118184196</v>
      </c>
      <c r="W149" s="111">
        <f t="shared" ref="W149" si="67">IF(W130=0,"",W130/W111)</f>
        <v>0.75978229408438824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0.68273794758820638</v>
      </c>
      <c r="C151" s="124">
        <f t="shared" si="71"/>
        <v>0.68950964787254343</v>
      </c>
      <c r="D151" s="124">
        <f t="shared" si="71"/>
        <v>0.67695168526611316</v>
      </c>
      <c r="E151" s="124">
        <f t="shared" si="71"/>
        <v>0.7073941706903063</v>
      </c>
      <c r="F151" s="124">
        <f t="shared" si="71"/>
        <v>0.70880233820050342</v>
      </c>
      <c r="G151" s="124">
        <f t="shared" si="71"/>
        <v>0.70224473170008006</v>
      </c>
      <c r="H151" s="124">
        <f t="shared" si="71"/>
        <v>0.7108495288169554</v>
      </c>
      <c r="I151" s="124">
        <f t="shared" si="71"/>
        <v>0.71324792769287182</v>
      </c>
      <c r="J151" s="124">
        <f t="shared" si="71"/>
        <v>0.71968093774978747</v>
      </c>
      <c r="K151" s="124">
        <f t="shared" si="71"/>
        <v>0.7018988089300745</v>
      </c>
      <c r="L151" s="124">
        <f t="shared" si="71"/>
        <v>0.70217644621203257</v>
      </c>
      <c r="M151" s="124">
        <f t="shared" si="71"/>
        <v>0.70600866791986971</v>
      </c>
      <c r="N151" s="124">
        <f t="shared" si="71"/>
        <v>0.70714897193326087</v>
      </c>
      <c r="O151" s="124">
        <f t="shared" si="71"/>
        <v>0.71076480314599177</v>
      </c>
      <c r="P151" s="124">
        <f t="shared" si="71"/>
        <v>0.71458852825301544</v>
      </c>
      <c r="Q151" s="124">
        <f t="shared" si="71"/>
        <v>0.72177761886648573</v>
      </c>
      <c r="R151" s="124">
        <f t="shared" ref="R151:V151" si="72">IF(R132=0,"",R132/R113)</f>
        <v>0.72882034569395648</v>
      </c>
      <c r="S151" s="124">
        <f t="shared" si="72"/>
        <v>0.73575124100300981</v>
      </c>
      <c r="T151" s="124">
        <f t="shared" si="72"/>
        <v>0.7437028733174128</v>
      </c>
      <c r="U151" s="124">
        <f t="shared" si="72"/>
        <v>0.75071037686445341</v>
      </c>
      <c r="V151" s="124">
        <f t="shared" si="72"/>
        <v>0.75078049532210178</v>
      </c>
      <c r="W151" s="124">
        <f t="shared" ref="W151" si="73">IF(W132=0,"",W132/W113)</f>
        <v>0.76198366036518272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0.61313370421011459</v>
      </c>
      <c r="C152" s="111">
        <f t="shared" si="74"/>
        <v>0.61415192952629638</v>
      </c>
      <c r="D152" s="111">
        <f t="shared" si="74"/>
        <v>0.61512119318479352</v>
      </c>
      <c r="E152" s="111">
        <f t="shared" si="74"/>
        <v>0.61608403504174047</v>
      </c>
      <c r="F152" s="111">
        <f t="shared" si="74"/>
        <v>0.61712459643181505</v>
      </c>
      <c r="G152" s="111">
        <f t="shared" si="74"/>
        <v>0.61818293010043068</v>
      </c>
      <c r="H152" s="111">
        <f t="shared" si="74"/>
        <v>0.61960807024757902</v>
      </c>
      <c r="I152" s="111">
        <f t="shared" si="74"/>
        <v>0.62047165973904794</v>
      </c>
      <c r="J152" s="111">
        <f t="shared" si="74"/>
        <v>0.62074816303217961</v>
      </c>
      <c r="K152" s="111">
        <f t="shared" si="74"/>
        <v>0.62115875326265479</v>
      </c>
      <c r="L152" s="111">
        <f t="shared" si="74"/>
        <v>0.62146196663153086</v>
      </c>
      <c r="M152" s="111">
        <f t="shared" si="74"/>
        <v>0.62170982233955729</v>
      </c>
      <c r="N152" s="111">
        <f t="shared" si="74"/>
        <v>0.6218706396521968</v>
      </c>
      <c r="O152" s="111">
        <f t="shared" si="74"/>
        <v>0.62199803832278699</v>
      </c>
      <c r="P152" s="111">
        <f t="shared" si="74"/>
        <v>0.62205205966557342</v>
      </c>
      <c r="Q152" s="111">
        <f t="shared" si="74"/>
        <v>0.62213123996831832</v>
      </c>
      <c r="R152" s="111">
        <f t="shared" ref="R152:V152" si="75">IF(R133=0,"",R133/R114)</f>
        <v>0.6223717914057828</v>
      </c>
      <c r="S152" s="111">
        <f t="shared" si="75"/>
        <v>0.62286561058486289</v>
      </c>
      <c r="T152" s="111">
        <f t="shared" si="75"/>
        <v>0.62349185998046452</v>
      </c>
      <c r="U152" s="111">
        <f t="shared" si="75"/>
        <v>0.62398777757703117</v>
      </c>
      <c r="V152" s="111">
        <f t="shared" si="75"/>
        <v>0.62436979497558576</v>
      </c>
      <c r="W152" s="111">
        <f t="shared" ref="W152" si="76">IF(W133=0,"",W133/W114)</f>
        <v>0.62546142869500632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0.75848649596233964</v>
      </c>
      <c r="D153" s="45">
        <f t="shared" si="77"/>
        <v>0.7612738807297238</v>
      </c>
      <c r="E153" s="45">
        <f t="shared" si="77"/>
        <v>0.76413823360973521</v>
      </c>
      <c r="F153" s="45">
        <f t="shared" si="77"/>
        <v>0.76700868072552564</v>
      </c>
      <c r="G153" s="45">
        <f t="shared" si="77"/>
        <v>0.76933220006869429</v>
      </c>
      <c r="H153" s="45">
        <f t="shared" si="77"/>
        <v>0.77254213389667592</v>
      </c>
      <c r="I153" s="45">
        <f t="shared" si="77"/>
        <v>0.77466802910533417</v>
      </c>
      <c r="J153" s="45">
        <f t="shared" si="77"/>
        <v>0.77598782036515546</v>
      </c>
      <c r="K153" s="45">
        <f t="shared" si="77"/>
        <v>0.77771945287061439</v>
      </c>
      <c r="L153" s="45">
        <f t="shared" si="77"/>
        <v>0.77991495508174657</v>
      </c>
      <c r="M153" s="45">
        <f t="shared" si="77"/>
        <v>0.78239803416978049</v>
      </c>
      <c r="N153" s="45">
        <f t="shared" si="77"/>
        <v>0.78470763977145397</v>
      </c>
      <c r="O153" s="45">
        <f t="shared" si="77"/>
        <v>0.78751843866922289</v>
      </c>
      <c r="P153" s="45">
        <f t="shared" si="77"/>
        <v>0.78979603496366035</v>
      </c>
      <c r="Q153" s="45">
        <f t="shared" si="77"/>
        <v>0.79472223956036325</v>
      </c>
      <c r="R153" s="45">
        <f t="shared" ref="R153:V153" si="78">IF(R134=0,"",R134/R115)</f>
        <v>0.80185934049869589</v>
      </c>
      <c r="S153" s="45">
        <f t="shared" si="78"/>
        <v>0.80981368280419175</v>
      </c>
      <c r="T153" s="45">
        <f t="shared" si="78"/>
        <v>0.81969416634193559</v>
      </c>
      <c r="U153" s="45">
        <f t="shared" si="78"/>
        <v>0.82746140224529985</v>
      </c>
      <c r="V153" s="45">
        <f t="shared" si="78"/>
        <v>0.83292503940304918</v>
      </c>
      <c r="W153" s="45">
        <f t="shared" ref="W153" si="79">IF(W134=0,"",W134/W115)</f>
        <v>0.84486995669845122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59.233059195140072</v>
      </c>
      <c r="C155" s="117">
        <f t="shared" si="80"/>
        <v>58.337438217454334</v>
      </c>
      <c r="D155" s="117">
        <f t="shared" si="80"/>
        <v>69.998278459630114</v>
      </c>
      <c r="E155" s="117">
        <f t="shared" si="80"/>
        <v>88.755396472412443</v>
      </c>
      <c r="F155" s="117">
        <f t="shared" si="80"/>
        <v>72.696483416529418</v>
      </c>
      <c r="G155" s="117">
        <f t="shared" si="80"/>
        <v>70.735294585491786</v>
      </c>
      <c r="H155" s="117">
        <f t="shared" si="80"/>
        <v>47.583801758926974</v>
      </c>
      <c r="I155" s="117">
        <f t="shared" si="80"/>
        <v>49.361274587836675</v>
      </c>
      <c r="J155" s="117">
        <f t="shared" si="80"/>
        <v>66.101466238837276</v>
      </c>
      <c r="K155" s="117">
        <f t="shared" si="80"/>
        <v>45.302185683366801</v>
      </c>
      <c r="L155" s="117">
        <f t="shared" si="80"/>
        <v>44.767611652273473</v>
      </c>
      <c r="M155" s="117">
        <f t="shared" si="80"/>
        <v>49.732015632285915</v>
      </c>
      <c r="N155" s="117">
        <f t="shared" si="80"/>
        <v>43.313892161520236</v>
      </c>
      <c r="O155" s="117">
        <f t="shared" si="80"/>
        <v>31.690631377522536</v>
      </c>
      <c r="P155" s="117">
        <f t="shared" si="80"/>
        <v>19.427092254522446</v>
      </c>
      <c r="Q155" s="117">
        <f t="shared" si="80"/>
        <v>40.398278235755029</v>
      </c>
      <c r="R155" s="117">
        <f t="shared" ref="R155:V155" si="81">R156+R159+R161+R170</f>
        <v>39.266602678168645</v>
      </c>
      <c r="S155" s="117">
        <f t="shared" si="81"/>
        <v>39.120572426392314</v>
      </c>
      <c r="T155" s="117">
        <f t="shared" si="81"/>
        <v>32.094709814059165</v>
      </c>
      <c r="U155" s="117">
        <f t="shared" si="81"/>
        <v>30.088441557806092</v>
      </c>
      <c r="V155" s="117">
        <f t="shared" si="81"/>
        <v>19.154676599793675</v>
      </c>
      <c r="W155" s="117">
        <f t="shared" ref="W155" si="82">W156+W159+W161+W170</f>
        <v>30.188232473979319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56.159712745599641</v>
      </c>
      <c r="C156" s="122">
        <f t="shared" si="83"/>
        <v>55.298207816999664</v>
      </c>
      <c r="D156" s="122">
        <f t="shared" si="83"/>
        <v>66.146147427714254</v>
      </c>
      <c r="E156" s="122">
        <f t="shared" si="83"/>
        <v>85.621549235602103</v>
      </c>
      <c r="F156" s="122">
        <f t="shared" si="83"/>
        <v>69.846484657259083</v>
      </c>
      <c r="G156" s="122">
        <f t="shared" si="83"/>
        <v>67.920054766563851</v>
      </c>
      <c r="H156" s="122">
        <f t="shared" si="83"/>
        <v>45.548103806658958</v>
      </c>
      <c r="I156" s="122">
        <f t="shared" si="83"/>
        <v>47.470232841391812</v>
      </c>
      <c r="J156" s="122">
        <f t="shared" si="83"/>
        <v>64.250362023257978</v>
      </c>
      <c r="K156" s="122">
        <f t="shared" si="83"/>
        <v>43.563426526667918</v>
      </c>
      <c r="L156" s="122">
        <f t="shared" si="83"/>
        <v>43.223105624999995</v>
      </c>
      <c r="M156" s="122">
        <f t="shared" si="83"/>
        <v>48.13666160999999</v>
      </c>
      <c r="N156" s="122">
        <f t="shared" si="83"/>
        <v>41.953214970000026</v>
      </c>
      <c r="O156" s="122">
        <f t="shared" si="83"/>
        <v>30.504615989999984</v>
      </c>
      <c r="P156" s="122">
        <f t="shared" si="83"/>
        <v>18.358635809999999</v>
      </c>
      <c r="Q156" s="122">
        <f t="shared" si="83"/>
        <v>39.195729194999984</v>
      </c>
      <c r="R156" s="122">
        <f t="shared" ref="R156:V156" si="84">SUM(R157:R158)</f>
        <v>38.129241390000011</v>
      </c>
      <c r="S156" s="122">
        <f t="shared" si="84"/>
        <v>37.984048289999976</v>
      </c>
      <c r="T156" s="122">
        <f t="shared" si="84"/>
        <v>31.033567514999966</v>
      </c>
      <c r="U156" s="122">
        <f t="shared" si="84"/>
        <v>29.127288119999996</v>
      </c>
      <c r="V156" s="122">
        <f t="shared" si="84"/>
        <v>18.29164253999998</v>
      </c>
      <c r="W156" s="122">
        <f t="shared" ref="W156" si="85">SUM(W157:W158)</f>
        <v>29.304453990000003</v>
      </c>
      <c r="DA156" s="130" t="s">
        <v>2096</v>
      </c>
    </row>
    <row r="157" spans="1:105" ht="12" customHeight="1" x14ac:dyDescent="0.25">
      <c r="A157" s="97" t="s">
        <v>74</v>
      </c>
      <c r="B157" s="98">
        <v>56.159712745599641</v>
      </c>
      <c r="C157" s="98">
        <v>55.298207816999664</v>
      </c>
      <c r="D157" s="98">
        <v>66.146147427714254</v>
      </c>
      <c r="E157" s="98">
        <v>85.621549235602103</v>
      </c>
      <c r="F157" s="98">
        <v>69.846484657259083</v>
      </c>
      <c r="G157" s="98">
        <v>67.920054766563851</v>
      </c>
      <c r="H157" s="98">
        <v>45.548103806658958</v>
      </c>
      <c r="I157" s="98">
        <v>47.470232841391812</v>
      </c>
      <c r="J157" s="98">
        <v>64.250362023257978</v>
      </c>
      <c r="K157" s="98">
        <v>43.563426526667918</v>
      </c>
      <c r="L157" s="98">
        <v>43.223105624999995</v>
      </c>
      <c r="M157" s="98">
        <v>48.13666160999999</v>
      </c>
      <c r="N157" s="98">
        <v>41.953214970000026</v>
      </c>
      <c r="O157" s="98">
        <v>30.504615989999984</v>
      </c>
      <c r="P157" s="98">
        <v>18.358635809999999</v>
      </c>
      <c r="Q157" s="98">
        <v>39.195729194999984</v>
      </c>
      <c r="R157" s="98">
        <v>38.129241390000011</v>
      </c>
      <c r="S157" s="98">
        <v>37.984048289999976</v>
      </c>
      <c r="T157" s="98">
        <v>31.033567514999966</v>
      </c>
      <c r="U157" s="98">
        <v>29.127288119999996</v>
      </c>
      <c r="V157" s="98">
        <v>18.29164253999998</v>
      </c>
      <c r="W157" s="98">
        <v>29.304453990000003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1.4296490229277268</v>
      </c>
      <c r="C161" s="122">
        <v>1.3178190659324354</v>
      </c>
      <c r="D161" s="122">
        <v>1.6969278692382554</v>
      </c>
      <c r="E161" s="122">
        <v>1.5119259083142553</v>
      </c>
      <c r="F161" s="122">
        <v>1.3551120239379963</v>
      </c>
      <c r="G161" s="122">
        <v>1.2629530666408888</v>
      </c>
      <c r="H161" s="122">
        <v>0.88010609192939626</v>
      </c>
      <c r="I161" s="122">
        <v>0.81383492774742272</v>
      </c>
      <c r="J161" s="122">
        <v>0.8536940816358245</v>
      </c>
      <c r="K161" s="122">
        <v>0.695415818819205</v>
      </c>
      <c r="L161" s="122">
        <v>0.60197725100014432</v>
      </c>
      <c r="M161" s="122">
        <v>0.68471214724902962</v>
      </c>
      <c r="N161" s="122">
        <v>0.53226798384031582</v>
      </c>
      <c r="O161" s="122">
        <v>0.39538071540637304</v>
      </c>
      <c r="P161" s="122">
        <v>0.30056648873721747</v>
      </c>
      <c r="Q161" s="122">
        <v>0.46027296933862882</v>
      </c>
      <c r="R161" s="122">
        <v>0.41006322762066111</v>
      </c>
      <c r="S161" s="122">
        <v>0.43090889269298854</v>
      </c>
      <c r="T161" s="122">
        <v>0.38590364540455896</v>
      </c>
      <c r="U161" s="122">
        <v>0.36409283743359394</v>
      </c>
      <c r="V161" s="122">
        <v>0.1957231177804154</v>
      </c>
      <c r="W161" s="122">
        <v>0.27442688568884194</v>
      </c>
      <c r="DA161" s="130" t="s">
        <v>2101</v>
      </c>
    </row>
    <row r="162" spans="1:105" ht="12" customHeight="1" x14ac:dyDescent="0.25">
      <c r="A162" s="97" t="s">
        <v>141</v>
      </c>
      <c r="B162" s="98">
        <v>1.4283924201273279</v>
      </c>
      <c r="C162" s="98">
        <v>1.3169029226220343</v>
      </c>
      <c r="D162" s="98">
        <v>1.6950940531706042</v>
      </c>
      <c r="E162" s="98">
        <v>1.510106071424999</v>
      </c>
      <c r="F162" s="98">
        <v>1.3535424857876963</v>
      </c>
      <c r="G162" s="98">
        <v>1.2617450000275379</v>
      </c>
      <c r="H162" s="98">
        <v>0.87929806154539747</v>
      </c>
      <c r="I162" s="98">
        <v>0.81313763214294166</v>
      </c>
      <c r="J162" s="98">
        <v>0.85290448435981236</v>
      </c>
      <c r="K162" s="98">
        <v>0.695415818819205</v>
      </c>
      <c r="L162" s="98">
        <v>0.60197725100014432</v>
      </c>
      <c r="M162" s="98">
        <v>0.68444391986553332</v>
      </c>
      <c r="N162" s="98">
        <v>0.53203106785819232</v>
      </c>
      <c r="O162" s="98">
        <v>0.39518658659415484</v>
      </c>
      <c r="P162" s="98">
        <v>0.30040376955130343</v>
      </c>
      <c r="Q162" s="98">
        <v>0.46001901049610783</v>
      </c>
      <c r="R162" s="98">
        <v>0.40984288243620587</v>
      </c>
      <c r="S162" s="98">
        <v>0.43066643378458996</v>
      </c>
      <c r="T162" s="98">
        <v>0.38590364540455896</v>
      </c>
      <c r="U162" s="98">
        <v>0.36409283743359394</v>
      </c>
      <c r="V162" s="98">
        <v>0.1957231177804154</v>
      </c>
      <c r="W162" s="98">
        <v>0.27442688568884194</v>
      </c>
      <c r="DA162" s="63" t="s">
        <v>2102</v>
      </c>
    </row>
    <row r="163" spans="1:105" ht="12" customHeight="1" x14ac:dyDescent="0.25">
      <c r="A163" s="97" t="s">
        <v>140</v>
      </c>
      <c r="B163" s="98">
        <v>1.2566028003987979E-3</v>
      </c>
      <c r="C163" s="98">
        <v>9.1614331040093262E-4</v>
      </c>
      <c r="D163" s="98">
        <v>1.8338160676511699E-3</v>
      </c>
      <c r="E163" s="98">
        <v>1.8198368892562847E-3</v>
      </c>
      <c r="F163" s="98">
        <v>1.5695381503000954E-3</v>
      </c>
      <c r="G163" s="98">
        <v>1.2080666133509532E-3</v>
      </c>
      <c r="H163" s="98">
        <v>8.0803038399884363E-4</v>
      </c>
      <c r="I163" s="98">
        <v>6.97295604481022E-4</v>
      </c>
      <c r="J163" s="98">
        <v>7.8959727601215504E-4</v>
      </c>
      <c r="K163" s="98">
        <v>0</v>
      </c>
      <c r="L163" s="98">
        <v>0</v>
      </c>
      <c r="M163" s="98">
        <v>2.6822738349631831E-4</v>
      </c>
      <c r="N163" s="98">
        <v>2.3691598212346838E-4</v>
      </c>
      <c r="O163" s="98">
        <v>1.9412881221821923E-4</v>
      </c>
      <c r="P163" s="98">
        <v>1.6271918591403371E-4</v>
      </c>
      <c r="Q163" s="98">
        <v>2.5395884252101409E-4</v>
      </c>
      <c r="R163" s="98">
        <v>2.203451844552509E-4</v>
      </c>
      <c r="S163" s="98">
        <v>2.4245890839858078E-4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1.2566028003987979E-3</v>
      </c>
      <c r="C164" s="101">
        <v>9.1614331040093262E-4</v>
      </c>
      <c r="D164" s="101">
        <v>1.8338160676511699E-3</v>
      </c>
      <c r="E164" s="101">
        <v>1.8198368892562847E-3</v>
      </c>
      <c r="F164" s="101">
        <v>1.5695381503000954E-3</v>
      </c>
      <c r="G164" s="101">
        <v>1.2080666133509532E-3</v>
      </c>
      <c r="H164" s="101">
        <v>8.0803038399884363E-4</v>
      </c>
      <c r="I164" s="101">
        <v>6.97295604481022E-4</v>
      </c>
      <c r="J164" s="101">
        <v>7.8959727601215504E-4</v>
      </c>
      <c r="K164" s="101">
        <v>0</v>
      </c>
      <c r="L164" s="101">
        <v>0</v>
      </c>
      <c r="M164" s="101">
        <v>2.6822738349631831E-4</v>
      </c>
      <c r="N164" s="101">
        <v>2.3691598212346838E-4</v>
      </c>
      <c r="O164" s="101">
        <v>1.9412881221821923E-4</v>
      </c>
      <c r="P164" s="101">
        <v>1.6271918591403371E-4</v>
      </c>
      <c r="Q164" s="101">
        <v>2.5395884252101409E-4</v>
      </c>
      <c r="R164" s="101">
        <v>2.203451844552509E-4</v>
      </c>
      <c r="S164" s="101">
        <v>2.4245890839858078E-4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1.6436974266127016</v>
      </c>
      <c r="C170" s="122">
        <v>1.7214113345222364</v>
      </c>
      <c r="D170" s="122">
        <v>2.1552031626776142</v>
      </c>
      <c r="E170" s="122">
        <v>1.6219213284960881</v>
      </c>
      <c r="F170" s="122">
        <v>1.4948867353323394</v>
      </c>
      <c r="G170" s="122">
        <v>1.5522867522870505</v>
      </c>
      <c r="H170" s="122">
        <v>1.1555918603386206</v>
      </c>
      <c r="I170" s="122">
        <v>1.0772068186974417</v>
      </c>
      <c r="J170" s="122">
        <v>0.99741013394347555</v>
      </c>
      <c r="K170" s="122">
        <v>1.0433433378796753</v>
      </c>
      <c r="L170" s="122">
        <v>0.94252877627333287</v>
      </c>
      <c r="M170" s="122">
        <v>0.91064187503689209</v>
      </c>
      <c r="N170" s="122">
        <v>0.82840920767989368</v>
      </c>
      <c r="O170" s="122">
        <v>0.79063467211617966</v>
      </c>
      <c r="P170" s="122">
        <v>0.76788995578522801</v>
      </c>
      <c r="Q170" s="122">
        <v>0.74227607141641128</v>
      </c>
      <c r="R170" s="122">
        <v>0.72729806054797153</v>
      </c>
      <c r="S170" s="122">
        <v>0.70561524369934547</v>
      </c>
      <c r="T170" s="122">
        <v>0.67523865365463831</v>
      </c>
      <c r="U170" s="122">
        <v>0.59706060037250042</v>
      </c>
      <c r="V170" s="122">
        <v>0.667310942013282</v>
      </c>
      <c r="W170" s="122">
        <v>0.60935159829047181</v>
      </c>
      <c r="DA170" s="130" t="s">
        <v>2110</v>
      </c>
    </row>
    <row r="171" spans="1:105" ht="12" customHeight="1" x14ac:dyDescent="0.25">
      <c r="A171" s="97" t="s">
        <v>50</v>
      </c>
      <c r="B171" s="98">
        <v>1.6436974266127016</v>
      </c>
      <c r="C171" s="98">
        <v>1.7214113345222364</v>
      </c>
      <c r="D171" s="98">
        <v>2.1552031626776142</v>
      </c>
      <c r="E171" s="98">
        <v>1.6219213284960881</v>
      </c>
      <c r="F171" s="98">
        <v>1.4948867353323394</v>
      </c>
      <c r="G171" s="98">
        <v>1.5522867522870505</v>
      </c>
      <c r="H171" s="98">
        <v>1.1555918603386206</v>
      </c>
      <c r="I171" s="98">
        <v>1.0772068186974417</v>
      </c>
      <c r="J171" s="98">
        <v>0.99741013394347555</v>
      </c>
      <c r="K171" s="98">
        <v>1.0433433378796753</v>
      </c>
      <c r="L171" s="98">
        <v>0.94252877627333287</v>
      </c>
      <c r="M171" s="98">
        <v>0.91064187503689209</v>
      </c>
      <c r="N171" s="98">
        <v>0.82840920767989368</v>
      </c>
      <c r="O171" s="98">
        <v>0.79063467211617966</v>
      </c>
      <c r="P171" s="98">
        <v>0.76788995578522801</v>
      </c>
      <c r="Q171" s="98">
        <v>0.74227607141641128</v>
      </c>
      <c r="R171" s="98">
        <v>0.72729806054797153</v>
      </c>
      <c r="S171" s="98">
        <v>0.70561524369934547</v>
      </c>
      <c r="T171" s="98">
        <v>0.67523865365463831</v>
      </c>
      <c r="U171" s="98">
        <v>0.59706060037250042</v>
      </c>
      <c r="V171" s="98">
        <v>0.667310942013282</v>
      </c>
      <c r="W171" s="98">
        <v>0.60935159829047181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17059.532023981195</v>
      </c>
      <c r="C174" s="117">
        <f t="shared" si="87"/>
        <v>16538.36197085357</v>
      </c>
      <c r="D174" s="117">
        <f t="shared" si="87"/>
        <v>19174.956687370206</v>
      </c>
      <c r="E174" s="117">
        <f t="shared" si="87"/>
        <v>24091.393978569162</v>
      </c>
      <c r="F174" s="117">
        <f t="shared" si="87"/>
        <v>20448.033769269485</v>
      </c>
      <c r="G174" s="117">
        <f t="shared" si="87"/>
        <v>21669.421812019307</v>
      </c>
      <c r="H174" s="117">
        <f t="shared" si="87"/>
        <v>17208.03996859437</v>
      </c>
      <c r="I174" s="117">
        <f t="shared" si="87"/>
        <v>17962.637136801673</v>
      </c>
      <c r="J174" s="117">
        <f t="shared" si="87"/>
        <v>23524.833619367706</v>
      </c>
      <c r="K174" s="117">
        <f t="shared" si="87"/>
        <v>17242.476297413756</v>
      </c>
      <c r="L174" s="117">
        <f t="shared" si="87"/>
        <v>17307.421014508622</v>
      </c>
      <c r="M174" s="117">
        <f t="shared" si="87"/>
        <v>19199.073649183898</v>
      </c>
      <c r="N174" s="117">
        <f t="shared" si="87"/>
        <v>18138.923433775271</v>
      </c>
      <c r="O174" s="117">
        <f t="shared" si="87"/>
        <v>14173.854431535832</v>
      </c>
      <c r="P174" s="117">
        <f t="shared" si="87"/>
        <v>9697.6249204376036</v>
      </c>
      <c r="Q174" s="117">
        <f t="shared" si="87"/>
        <v>17132.260621423742</v>
      </c>
      <c r="R174" s="117">
        <f t="shared" ref="R174:V174" si="88">R175+R178+R180+R189</f>
        <v>16255.818713977695</v>
      </c>
      <c r="S174" s="117">
        <f t="shared" si="88"/>
        <v>16270.336166212945</v>
      </c>
      <c r="T174" s="117">
        <f t="shared" si="88"/>
        <v>13814.955836709518</v>
      </c>
      <c r="U174" s="117">
        <f t="shared" si="88"/>
        <v>13986.935850200647</v>
      </c>
      <c r="V174" s="117">
        <f t="shared" si="88"/>
        <v>11302.582645449371</v>
      </c>
      <c r="W174" s="117">
        <f t="shared" ref="W174" si="89">W175+W178+W180+W189</f>
        <v>16187.157793473878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13976.691500836117</v>
      </c>
      <c r="C175" s="122">
        <f t="shared" si="90"/>
        <v>13489.250060570672</v>
      </c>
      <c r="D175" s="122">
        <f t="shared" si="90"/>
        <v>15901.150722427625</v>
      </c>
      <c r="E175" s="122">
        <f t="shared" si="90"/>
        <v>20477.08785970409</v>
      </c>
      <c r="F175" s="122">
        <f t="shared" si="90"/>
        <v>16852.920454642495</v>
      </c>
      <c r="G175" s="122">
        <f t="shared" si="90"/>
        <v>18226.864068042603</v>
      </c>
      <c r="H175" s="122">
        <f t="shared" si="90"/>
        <v>13733.262363213911</v>
      </c>
      <c r="I175" s="122">
        <f t="shared" si="90"/>
        <v>14678.613781290964</v>
      </c>
      <c r="J175" s="122">
        <f t="shared" si="90"/>
        <v>20031.723779274082</v>
      </c>
      <c r="K175" s="122">
        <f t="shared" si="90"/>
        <v>13966.82358493084</v>
      </c>
      <c r="L175" s="122">
        <f t="shared" si="90"/>
        <v>14193.322758414019</v>
      </c>
      <c r="M175" s="122">
        <f t="shared" si="90"/>
        <v>16008.957972283062</v>
      </c>
      <c r="N175" s="122">
        <f t="shared" si="90"/>
        <v>15041.764355643671</v>
      </c>
      <c r="O175" s="122">
        <f t="shared" si="90"/>
        <v>11140.980597794252</v>
      </c>
      <c r="P175" s="122">
        <f t="shared" si="90"/>
        <v>6736.0972321128047</v>
      </c>
      <c r="Q175" s="122">
        <f t="shared" si="90"/>
        <v>14072.342901058837</v>
      </c>
      <c r="R175" s="122">
        <f t="shared" ref="R175:V175" si="91">SUM(R176:R177)</f>
        <v>13322.94896872971</v>
      </c>
      <c r="S175" s="122">
        <f t="shared" si="91"/>
        <v>13297.868649046713</v>
      </c>
      <c r="T175" s="122">
        <f t="shared" si="91"/>
        <v>10929.503562227146</v>
      </c>
      <c r="U175" s="122">
        <f t="shared" si="91"/>
        <v>11156.266307907399</v>
      </c>
      <c r="V175" s="122">
        <f t="shared" si="91"/>
        <v>8443.0810072803652</v>
      </c>
      <c r="W175" s="122">
        <f t="shared" ref="W175" si="92">SUM(W176:W177)</f>
        <v>13290.955074384174</v>
      </c>
      <c r="DA175" s="130" t="s">
        <v>2264</v>
      </c>
    </row>
    <row r="176" spans="1:105" ht="12" customHeight="1" x14ac:dyDescent="0.25">
      <c r="A176" s="97" t="s">
        <v>74</v>
      </c>
      <c r="B176" s="98">
        <v>13811.472617828407</v>
      </c>
      <c r="C176" s="98">
        <v>13332.211900537601</v>
      </c>
      <c r="D176" s="98">
        <v>15716.077162719526</v>
      </c>
      <c r="E176" s="98">
        <v>20237.410460912062</v>
      </c>
      <c r="F176" s="98">
        <v>16655.492178339617</v>
      </c>
      <c r="G176" s="98">
        <v>18020.524545463901</v>
      </c>
      <c r="H176" s="98">
        <v>13578.323983205008</v>
      </c>
      <c r="I176" s="98">
        <v>14517.031951990177</v>
      </c>
      <c r="J176" s="98">
        <v>19806.854515129075</v>
      </c>
      <c r="K176" s="98">
        <v>13808.625915820232</v>
      </c>
      <c r="L176" s="98">
        <v>14031.121721603613</v>
      </c>
      <c r="M176" s="98">
        <v>15823.358472720027</v>
      </c>
      <c r="N176" s="98">
        <v>14865.24066323246</v>
      </c>
      <c r="O176" s="98">
        <v>11007.124316939882</v>
      </c>
      <c r="P176" s="98">
        <v>6655.5285624090693</v>
      </c>
      <c r="Q176" s="98">
        <v>13901.610672467497</v>
      </c>
      <c r="R176" s="98">
        <v>13158.663896728338</v>
      </c>
      <c r="S176" s="98">
        <v>13131.20386367205</v>
      </c>
      <c r="T176" s="98">
        <v>10791.11045286992</v>
      </c>
      <c r="U176" s="98">
        <v>11014.832631789934</v>
      </c>
      <c r="V176" s="98">
        <v>8335.7315389924006</v>
      </c>
      <c r="W176" s="98">
        <v>13120.787564415514</v>
      </c>
      <c r="DA176" s="63" t="s">
        <v>2265</v>
      </c>
    </row>
    <row r="177" spans="1:105" ht="12" customHeight="1" x14ac:dyDescent="0.25">
      <c r="A177" s="97" t="s">
        <v>53</v>
      </c>
      <c r="B177" s="98">
        <v>165.21888300770993</v>
      </c>
      <c r="C177" s="98">
        <v>157.03816003307182</v>
      </c>
      <c r="D177" s="98">
        <v>185.07355970809925</v>
      </c>
      <c r="E177" s="98">
        <v>239.67739879202844</v>
      </c>
      <c r="F177" s="98">
        <v>197.42827630287789</v>
      </c>
      <c r="G177" s="98">
        <v>206.33952257870433</v>
      </c>
      <c r="H177" s="98">
        <v>154.93838000890403</v>
      </c>
      <c r="I177" s="98">
        <v>161.58182930078604</v>
      </c>
      <c r="J177" s="98">
        <v>224.86926414500743</v>
      </c>
      <c r="K177" s="98">
        <v>158.19766911060827</v>
      </c>
      <c r="L177" s="98">
        <v>162.20103681040538</v>
      </c>
      <c r="M177" s="98">
        <v>185.59949956303515</v>
      </c>
      <c r="N177" s="98">
        <v>176.52369241121127</v>
      </c>
      <c r="O177" s="98">
        <v>133.8562808543702</v>
      </c>
      <c r="P177" s="98">
        <v>80.568669703735367</v>
      </c>
      <c r="Q177" s="98">
        <v>170.73222859133992</v>
      </c>
      <c r="R177" s="98">
        <v>164.28507200137176</v>
      </c>
      <c r="S177" s="98">
        <v>166.66478537466304</v>
      </c>
      <c r="T177" s="98">
        <v>138.39310935722639</v>
      </c>
      <c r="U177" s="98">
        <v>141.4336761174649</v>
      </c>
      <c r="V177" s="98">
        <v>107.34946828796382</v>
      </c>
      <c r="W177" s="98">
        <v>170.16750996866082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7.7075180238527041</v>
      </c>
      <c r="C178" s="122">
        <f t="shared" si="93"/>
        <v>9.2193587751477875</v>
      </c>
      <c r="D178" s="122">
        <f t="shared" si="93"/>
        <v>10.997341470254307</v>
      </c>
      <c r="E178" s="122">
        <f t="shared" si="93"/>
        <v>25.772684734065635</v>
      </c>
      <c r="F178" s="122">
        <f t="shared" si="93"/>
        <v>14.948596286913872</v>
      </c>
      <c r="G178" s="122">
        <f t="shared" si="93"/>
        <v>18.289753621659717</v>
      </c>
      <c r="H178" s="122">
        <f t="shared" si="93"/>
        <v>24.966960964156055</v>
      </c>
      <c r="I178" s="122">
        <f t="shared" si="93"/>
        <v>22.494120254516044</v>
      </c>
      <c r="J178" s="122">
        <f t="shared" si="93"/>
        <v>23.406570030572279</v>
      </c>
      <c r="K178" s="122">
        <f t="shared" si="93"/>
        <v>25.856029806674172</v>
      </c>
      <c r="L178" s="122">
        <f t="shared" si="93"/>
        <v>33.489850419891816</v>
      </c>
      <c r="M178" s="122">
        <f t="shared" si="93"/>
        <v>37.562184469975392</v>
      </c>
      <c r="N178" s="122">
        <f t="shared" si="93"/>
        <v>74.366736283262213</v>
      </c>
      <c r="O178" s="122">
        <f t="shared" si="93"/>
        <v>74.92338730171322</v>
      </c>
      <c r="P178" s="122">
        <f t="shared" si="93"/>
        <v>31.092616586998563</v>
      </c>
      <c r="Q178" s="122">
        <f t="shared" si="93"/>
        <v>98.734140149680485</v>
      </c>
      <c r="R178" s="122">
        <f t="shared" si="93"/>
        <v>60.999755324451165</v>
      </c>
      <c r="S178" s="122">
        <f t="shared" si="93"/>
        <v>105.61427388904852</v>
      </c>
      <c r="T178" s="122">
        <f t="shared" si="93"/>
        <v>78.971113464263411</v>
      </c>
      <c r="U178" s="122">
        <f t="shared" si="93"/>
        <v>106.71863186299903</v>
      </c>
      <c r="V178" s="122">
        <f t="shared" si="93"/>
        <v>76.884880531018794</v>
      </c>
      <c r="W178" s="122">
        <f t="shared" si="93"/>
        <v>117.61084788547787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7.7075180238527041</v>
      </c>
      <c r="C179" s="98">
        <f>RES_hhdet_fech!C29</f>
        <v>9.2193587751477875</v>
      </c>
      <c r="D179" s="98">
        <f>RES_hhdet_fech!D29</f>
        <v>10.997341470254307</v>
      </c>
      <c r="E179" s="98">
        <f>RES_hhdet_fech!E29</f>
        <v>25.772684734065635</v>
      </c>
      <c r="F179" s="98">
        <f>RES_hhdet_fech!F29</f>
        <v>14.948596286913872</v>
      </c>
      <c r="G179" s="98">
        <f>RES_hhdet_fech!G29</f>
        <v>18.289753621659717</v>
      </c>
      <c r="H179" s="98">
        <f>RES_hhdet_fech!H29</f>
        <v>24.966960964156055</v>
      </c>
      <c r="I179" s="98">
        <f>RES_hhdet_fech!I29</f>
        <v>22.494120254516044</v>
      </c>
      <c r="J179" s="98">
        <f>RES_hhdet_fech!J29</f>
        <v>23.406570030572279</v>
      </c>
      <c r="K179" s="98">
        <f>RES_hhdet_fech!K29</f>
        <v>25.856029806674172</v>
      </c>
      <c r="L179" s="98">
        <f>RES_hhdet_fech!L29</f>
        <v>33.489850419891816</v>
      </c>
      <c r="M179" s="98">
        <f>RES_hhdet_fech!M29</f>
        <v>37.562184469975392</v>
      </c>
      <c r="N179" s="98">
        <f>RES_hhdet_fech!N29</f>
        <v>74.366736283262213</v>
      </c>
      <c r="O179" s="98">
        <f>RES_hhdet_fech!O29</f>
        <v>74.92338730171322</v>
      </c>
      <c r="P179" s="98">
        <f>RES_hhdet_fech!P29</f>
        <v>31.092616586998563</v>
      </c>
      <c r="Q179" s="98">
        <f>RES_hhdet_fech!Q29</f>
        <v>98.734140149680485</v>
      </c>
      <c r="R179" s="98">
        <f>RES_hhdet_fech!R29</f>
        <v>60.999755324451165</v>
      </c>
      <c r="S179" s="98">
        <f>RES_hhdet_fech!S29</f>
        <v>105.61427388904852</v>
      </c>
      <c r="T179" s="98">
        <f>RES_hhdet_fech!T29</f>
        <v>78.971113464263411</v>
      </c>
      <c r="U179" s="98">
        <f>RES_hhdet_fech!U29</f>
        <v>106.71863186299903</v>
      </c>
      <c r="V179" s="98">
        <f>RES_hhdet_fech!V29</f>
        <v>76.884880531018794</v>
      </c>
      <c r="W179" s="98">
        <f>RES_hhdet_fech!W29</f>
        <v>117.61084788547787</v>
      </c>
      <c r="DA179" s="63" t="s">
        <v>2268</v>
      </c>
    </row>
    <row r="180" spans="1:105" ht="12" customHeight="1" x14ac:dyDescent="0.25">
      <c r="A180" s="121" t="s">
        <v>55</v>
      </c>
      <c r="B180" s="122">
        <v>2286.1051619967639</v>
      </c>
      <c r="C180" s="122">
        <v>2171.4465573427856</v>
      </c>
      <c r="D180" s="122">
        <v>2375.2588573314488</v>
      </c>
      <c r="E180" s="122">
        <v>2588.2986745932944</v>
      </c>
      <c r="F180" s="122">
        <v>2662.2413752211683</v>
      </c>
      <c r="G180" s="122">
        <v>2496.3576755471859</v>
      </c>
      <c r="H180" s="122">
        <v>2595.8232539170003</v>
      </c>
      <c r="I180" s="122">
        <v>2434.5031962828079</v>
      </c>
      <c r="J180" s="122">
        <v>2621.9784461492509</v>
      </c>
      <c r="K180" s="122">
        <v>2566.9063507208089</v>
      </c>
      <c r="L180" s="122">
        <v>2456.9665272647403</v>
      </c>
      <c r="M180" s="122">
        <v>2522.871277159737</v>
      </c>
      <c r="N180" s="122">
        <v>2406.5176025428768</v>
      </c>
      <c r="O180" s="122">
        <v>2342.7215327031713</v>
      </c>
      <c r="P180" s="122">
        <v>2309.5276203583462</v>
      </c>
      <c r="Q180" s="122">
        <v>2338.2859088465957</v>
      </c>
      <c r="R180" s="122">
        <v>2255.0682380307162</v>
      </c>
      <c r="S180" s="122">
        <v>2251.1177145733054</v>
      </c>
      <c r="T180" s="122">
        <v>2200.2587275969449</v>
      </c>
      <c r="U180" s="122">
        <v>2125.3736704008793</v>
      </c>
      <c r="V180" s="122">
        <v>2010.5379152754144</v>
      </c>
      <c r="W180" s="122">
        <v>2056.3793821470081</v>
      </c>
      <c r="DA180" s="130" t="s">
        <v>2269</v>
      </c>
    </row>
    <row r="181" spans="1:105" ht="12" customHeight="1" x14ac:dyDescent="0.25">
      <c r="A181" s="97" t="s">
        <v>141</v>
      </c>
      <c r="B181" s="98">
        <v>2706.8641924828821</v>
      </c>
      <c r="C181" s="98">
        <v>2413.508865400132</v>
      </c>
      <c r="D181" s="98">
        <v>3092.4637559104813</v>
      </c>
      <c r="E181" s="98">
        <v>2889.0760561567067</v>
      </c>
      <c r="F181" s="98">
        <v>2840.1059935574867</v>
      </c>
      <c r="G181" s="98">
        <v>3113.4714119330797</v>
      </c>
      <c r="H181" s="98">
        <v>2712.5658046080753</v>
      </c>
      <c r="I181" s="98">
        <v>2807.5145518678778</v>
      </c>
      <c r="J181" s="98">
        <v>3113.3018520993828</v>
      </c>
      <c r="K181" s="98">
        <v>2861.072926568308</v>
      </c>
      <c r="L181" s="98">
        <v>2760.4315744782693</v>
      </c>
      <c r="M181" s="98">
        <v>3370.2994620548193</v>
      </c>
      <c r="N181" s="98">
        <v>3002.6902299643775</v>
      </c>
      <c r="O181" s="98">
        <v>2446.8127485385789</v>
      </c>
      <c r="P181" s="98">
        <v>1936.2115849955499</v>
      </c>
      <c r="Q181" s="98">
        <v>2952.0234546289394</v>
      </c>
      <c r="R181" s="98">
        <v>2495.4406192100682</v>
      </c>
      <c r="S181" s="98">
        <v>2633.1564742948553</v>
      </c>
      <c r="T181" s="98">
        <v>2440.8313991844257</v>
      </c>
      <c r="U181" s="98">
        <v>2540.1005946616924</v>
      </c>
      <c r="V181" s="98">
        <v>1656.9405314147891</v>
      </c>
      <c r="W181" s="98">
        <v>2359.526373969974</v>
      </c>
      <c r="DA181" s="63" t="s">
        <v>2270</v>
      </c>
    </row>
    <row r="182" spans="1:105" ht="12" customHeight="1" x14ac:dyDescent="0.25">
      <c r="A182" s="97" t="s">
        <v>140</v>
      </c>
      <c r="B182" s="98">
        <v>1963.8957884963463</v>
      </c>
      <c r="C182" s="98">
        <v>1753.3031860321553</v>
      </c>
      <c r="D182" s="98">
        <v>2295.4834529035602</v>
      </c>
      <c r="E182" s="98">
        <v>2255.6883680862225</v>
      </c>
      <c r="F182" s="98">
        <v>2250.8012474892762</v>
      </c>
      <c r="G182" s="98">
        <v>2398.5356809833438</v>
      </c>
      <c r="H182" s="98">
        <v>2106.0576373767726</v>
      </c>
      <c r="I182" s="98">
        <v>2110.4791759094187</v>
      </c>
      <c r="J182" s="98">
        <v>2358.3458554020081</v>
      </c>
      <c r="K182" s="98">
        <v>0</v>
      </c>
      <c r="L182" s="98">
        <v>0</v>
      </c>
      <c r="M182" s="98">
        <v>2539.4045776333151</v>
      </c>
      <c r="N182" s="98">
        <v>2272.1226750683609</v>
      </c>
      <c r="O182" s="98">
        <v>1869.9945210882072</v>
      </c>
      <c r="P182" s="98">
        <v>1509.6644922610594</v>
      </c>
      <c r="Q182" s="98">
        <v>2381.6841693314655</v>
      </c>
      <c r="R182" s="98">
        <v>2105.1197863030666</v>
      </c>
      <c r="S182" s="98">
        <v>2310.5266805490128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921.96601543610814</v>
      </c>
      <c r="C183" s="101">
        <v>806.60618982297285</v>
      </c>
      <c r="D183" s="101">
        <v>1153.2564005554107</v>
      </c>
      <c r="E183" s="101">
        <v>1335.2093159419824</v>
      </c>
      <c r="F183" s="101">
        <v>1381.8789842402671</v>
      </c>
      <c r="G183" s="101">
        <v>1329.5327229166151</v>
      </c>
      <c r="H183" s="101">
        <v>1185.6993367359914</v>
      </c>
      <c r="I183" s="101">
        <v>1023.2077309400452</v>
      </c>
      <c r="J183" s="101">
        <v>1158.6506955628265</v>
      </c>
      <c r="K183" s="101">
        <v>0</v>
      </c>
      <c r="L183" s="101">
        <v>0</v>
      </c>
      <c r="M183" s="101">
        <v>1180.7861573178302</v>
      </c>
      <c r="N183" s="101">
        <v>1042.9476233644496</v>
      </c>
      <c r="O183" s="101">
        <v>854.5906507229231</v>
      </c>
      <c r="P183" s="101">
        <v>716.31971259919749</v>
      </c>
      <c r="Q183" s="101">
        <v>1117.973421909729</v>
      </c>
      <c r="R183" s="101">
        <v>969.99993156916207</v>
      </c>
      <c r="S183" s="101">
        <v>1067.348601860278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1041.9297730602382</v>
      </c>
      <c r="C184" s="104">
        <v>946.69699620918254</v>
      </c>
      <c r="D184" s="104">
        <v>1142.22705234815</v>
      </c>
      <c r="E184" s="104">
        <v>920.47905214424009</v>
      </c>
      <c r="F184" s="104">
        <v>868.92226324900935</v>
      </c>
      <c r="G184" s="104">
        <v>1069.0029580667288</v>
      </c>
      <c r="H184" s="104">
        <v>920.35830064078073</v>
      </c>
      <c r="I184" s="104">
        <v>1087.2714449693735</v>
      </c>
      <c r="J184" s="104">
        <v>1199.6951598391813</v>
      </c>
      <c r="K184" s="104">
        <v>0</v>
      </c>
      <c r="L184" s="104">
        <v>0</v>
      </c>
      <c r="M184" s="104">
        <v>1358.6184203154849</v>
      </c>
      <c r="N184" s="104">
        <v>1229.1750517039113</v>
      </c>
      <c r="O184" s="104">
        <v>1015.4038703652839</v>
      </c>
      <c r="P184" s="104">
        <v>793.34477966186205</v>
      </c>
      <c r="Q184" s="104">
        <v>1263.7107474217366</v>
      </c>
      <c r="R184" s="104">
        <v>1135.1198547339043</v>
      </c>
      <c r="S184" s="104">
        <v>1243.178078688735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2340.8641004775805</v>
      </c>
      <c r="C185" s="101">
        <v>2251.5888248056599</v>
      </c>
      <c r="D185" s="101">
        <v>2384.8999902887222</v>
      </c>
      <c r="E185" s="101">
        <v>2659.2736541270401</v>
      </c>
      <c r="F185" s="101">
        <v>2750.3379357583385</v>
      </c>
      <c r="G185" s="101">
        <v>2535.8489302162566</v>
      </c>
      <c r="H185" s="101">
        <v>2699.5371821469248</v>
      </c>
      <c r="I185" s="101">
        <v>2521.8978048689069</v>
      </c>
      <c r="J185" s="101">
        <v>2706.4067081289782</v>
      </c>
      <c r="K185" s="101">
        <v>2692.8705056288413</v>
      </c>
      <c r="L185" s="101">
        <v>2585.3628864315133</v>
      </c>
      <c r="M185" s="101">
        <v>2626.7368731956781</v>
      </c>
      <c r="N185" s="101">
        <v>2536.3705528680653</v>
      </c>
      <c r="O185" s="101">
        <v>2505.3253990250432</v>
      </c>
      <c r="P185" s="101">
        <v>2494.3095900504363</v>
      </c>
      <c r="Q185" s="101">
        <v>2453.8599419868492</v>
      </c>
      <c r="R185" s="101">
        <v>2381.6922744868193</v>
      </c>
      <c r="S185" s="101">
        <v>2361.5781063254012</v>
      </c>
      <c r="T185" s="101">
        <v>2310.7003530561292</v>
      </c>
      <c r="U185" s="101">
        <v>2218.4823783721095</v>
      </c>
      <c r="V185" s="101">
        <v>2140.2335031549601</v>
      </c>
      <c r="W185" s="101">
        <v>2143.0493464510268</v>
      </c>
      <c r="DA185" s="131" t="s">
        <v>2274</v>
      </c>
    </row>
    <row r="186" spans="1:105" ht="12" customHeight="1" x14ac:dyDescent="0.25">
      <c r="A186" s="107" t="s">
        <v>121</v>
      </c>
      <c r="B186" s="104">
        <v>1806.3198306930638</v>
      </c>
      <c r="C186" s="104">
        <v>1736.192287909957</v>
      </c>
      <c r="D186" s="104">
        <v>1877.8111354969074</v>
      </c>
      <c r="E186" s="104">
        <v>2179.5791799069466</v>
      </c>
      <c r="F186" s="104">
        <v>2282.9182024857109</v>
      </c>
      <c r="G186" s="104">
        <v>2060.3500160359235</v>
      </c>
      <c r="H186" s="104">
        <v>2211.5589332376762</v>
      </c>
      <c r="I186" s="104">
        <v>2009.580331059266</v>
      </c>
      <c r="J186" s="104">
        <v>2164.428785449747</v>
      </c>
      <c r="K186" s="104">
        <v>2145.8427841182147</v>
      </c>
      <c r="L186" s="104">
        <v>2054.1305638979884</v>
      </c>
      <c r="M186" s="104">
        <v>2098.0265634585812</v>
      </c>
      <c r="N186" s="104">
        <v>2026.107735341616</v>
      </c>
      <c r="O186" s="104">
        <v>2009.02444203296</v>
      </c>
      <c r="P186" s="104">
        <v>2019.0372195064547</v>
      </c>
      <c r="Q186" s="104">
        <v>1998.3141883996107</v>
      </c>
      <c r="R186" s="104">
        <v>1951.8088677541002</v>
      </c>
      <c r="S186" s="104">
        <v>1949.5184350076502</v>
      </c>
      <c r="T186" s="104">
        <v>1925.4099321403517</v>
      </c>
      <c r="U186" s="104">
        <v>1846.1387545376715</v>
      </c>
      <c r="V186" s="104">
        <v>1788.3195770792336</v>
      </c>
      <c r="W186" s="104">
        <v>1811.788484006303</v>
      </c>
      <c r="DA186" s="132" t="s">
        <v>2275</v>
      </c>
    </row>
    <row r="187" spans="1:105" ht="12" customHeight="1" x14ac:dyDescent="0.25">
      <c r="A187" s="108" t="s">
        <v>53</v>
      </c>
      <c r="B187" s="98">
        <v>795.98589481045065</v>
      </c>
      <c r="C187" s="98">
        <v>747.01960833023054</v>
      </c>
      <c r="D187" s="98">
        <v>888.41506703765458</v>
      </c>
      <c r="E187" s="98">
        <v>1228.3164231501514</v>
      </c>
      <c r="F187" s="98">
        <v>1337.7171166236201</v>
      </c>
      <c r="G187" s="98">
        <v>1081.5265363123756</v>
      </c>
      <c r="H187" s="98">
        <v>1183.3065537639548</v>
      </c>
      <c r="I187" s="98">
        <v>915.21514613778857</v>
      </c>
      <c r="J187" s="98">
        <v>999.68692833788373</v>
      </c>
      <c r="K187" s="98">
        <v>964.52599458935026</v>
      </c>
      <c r="L187" s="98">
        <v>895.68604014877201</v>
      </c>
      <c r="M187" s="98">
        <v>933.60162240176635</v>
      </c>
      <c r="N187" s="98">
        <v>887.70432545768779</v>
      </c>
      <c r="O187" s="98">
        <v>875.90512708048595</v>
      </c>
      <c r="P187" s="98">
        <v>914.12621824180565</v>
      </c>
      <c r="Q187" s="98">
        <v>889.52147445846663</v>
      </c>
      <c r="R187" s="98">
        <v>848.17889767078191</v>
      </c>
      <c r="S187" s="98">
        <v>842.92640658582047</v>
      </c>
      <c r="T187" s="98">
        <v>834.4097777465953</v>
      </c>
      <c r="U187" s="98">
        <v>754.58077783246438</v>
      </c>
      <c r="V187" s="98">
        <v>730.36471448793338</v>
      </c>
      <c r="W187" s="98">
        <v>767.05919053447303</v>
      </c>
      <c r="DA187" s="63" t="s">
        <v>2276</v>
      </c>
    </row>
    <row r="188" spans="1:105" ht="12" customHeight="1" x14ac:dyDescent="0.25">
      <c r="A188" s="108" t="s">
        <v>52</v>
      </c>
      <c r="B188" s="98">
        <v>1010.3339358826132</v>
      </c>
      <c r="C188" s="98">
        <v>989.1726795797266</v>
      </c>
      <c r="D188" s="98">
        <v>989.396068459253</v>
      </c>
      <c r="E188" s="98">
        <v>951.26275675679449</v>
      </c>
      <c r="F188" s="98">
        <v>945.20108586209074</v>
      </c>
      <c r="G188" s="98">
        <v>978.82347972354819</v>
      </c>
      <c r="H188" s="98">
        <v>1028.2523794737212</v>
      </c>
      <c r="I188" s="98">
        <v>1094.3651849214773</v>
      </c>
      <c r="J188" s="98">
        <v>1164.7418571118631</v>
      </c>
      <c r="K188" s="98">
        <v>1181.3167895288641</v>
      </c>
      <c r="L188" s="98">
        <v>1158.4445237492159</v>
      </c>
      <c r="M188" s="98">
        <v>1164.4249410568148</v>
      </c>
      <c r="N188" s="98">
        <v>1138.4034098839281</v>
      </c>
      <c r="O188" s="98">
        <v>1133.1193149524738</v>
      </c>
      <c r="P188" s="98">
        <v>1104.911001264649</v>
      </c>
      <c r="Q188" s="98">
        <v>1108.792713941144</v>
      </c>
      <c r="R188" s="98">
        <v>1103.6299700833179</v>
      </c>
      <c r="S188" s="98">
        <v>1106.5920284218296</v>
      </c>
      <c r="T188" s="98">
        <v>1091.0001543937562</v>
      </c>
      <c r="U188" s="98">
        <v>1091.5579767052072</v>
      </c>
      <c r="V188" s="98">
        <v>1057.9548625912998</v>
      </c>
      <c r="W188" s="98">
        <v>1044.7292934718298</v>
      </c>
      <c r="DA188" s="63" t="s">
        <v>2277</v>
      </c>
    </row>
    <row r="189" spans="1:105" ht="12" customHeight="1" x14ac:dyDescent="0.25">
      <c r="A189" s="121" t="s">
        <v>54</v>
      </c>
      <c r="B189" s="122">
        <v>789.02784312446113</v>
      </c>
      <c r="C189" s="122">
        <v>868.44599416496567</v>
      </c>
      <c r="D189" s="122">
        <v>887.54976614087752</v>
      </c>
      <c r="E189" s="122">
        <v>1000.2347595377121</v>
      </c>
      <c r="F189" s="122">
        <v>917.92334311890454</v>
      </c>
      <c r="G189" s="122">
        <v>927.91031480786273</v>
      </c>
      <c r="H189" s="122">
        <v>853.98739049930316</v>
      </c>
      <c r="I189" s="122">
        <v>827.02603897338497</v>
      </c>
      <c r="J189" s="122">
        <v>847.72482391380311</v>
      </c>
      <c r="K189" s="122">
        <v>682.89033195543118</v>
      </c>
      <c r="L189" s="122">
        <v>623.64187840996829</v>
      </c>
      <c r="M189" s="122">
        <v>629.68221527112257</v>
      </c>
      <c r="N189" s="122">
        <v>616.27473930546182</v>
      </c>
      <c r="O189" s="122">
        <v>615.22891373669563</v>
      </c>
      <c r="P189" s="122">
        <v>620.90745137945578</v>
      </c>
      <c r="Q189" s="122">
        <v>622.89767136863202</v>
      </c>
      <c r="R189" s="122">
        <v>616.8017518928159</v>
      </c>
      <c r="S189" s="122">
        <v>615.73552870387743</v>
      </c>
      <c r="T189" s="122">
        <v>606.22243342116167</v>
      </c>
      <c r="U189" s="122">
        <v>598.57724002936982</v>
      </c>
      <c r="V189" s="122">
        <v>772.07884236257314</v>
      </c>
      <c r="W189" s="122">
        <v>722.21248905721825</v>
      </c>
      <c r="DA189" s="130" t="s">
        <v>2278</v>
      </c>
    </row>
    <row r="190" spans="1:105" ht="12" customHeight="1" x14ac:dyDescent="0.25">
      <c r="A190" s="97" t="s">
        <v>50</v>
      </c>
      <c r="B190" s="98">
        <v>949.96162038814293</v>
      </c>
      <c r="C190" s="98">
        <v>992.40028081401385</v>
      </c>
      <c r="D190" s="98">
        <v>1264.1705216875514</v>
      </c>
      <c r="E190" s="98">
        <v>989.19302896137106</v>
      </c>
      <c r="F190" s="98">
        <v>963.64997733886878</v>
      </c>
      <c r="G190" s="98">
        <v>1131.7408250761046</v>
      </c>
      <c r="H190" s="98">
        <v>980.17868991920375</v>
      </c>
      <c r="I190" s="98">
        <v>933.84443975049419</v>
      </c>
      <c r="J190" s="98">
        <v>847.96879440524071</v>
      </c>
      <c r="K190" s="98">
        <v>830.85904651228191</v>
      </c>
      <c r="L190" s="98">
        <v>743.71475374974091</v>
      </c>
      <c r="M190" s="98">
        <v>713.69282912986489</v>
      </c>
      <c r="N190" s="98">
        <v>707.70606078397373</v>
      </c>
      <c r="O190" s="98">
        <v>708.86331867269917</v>
      </c>
      <c r="P190" s="98">
        <v>715.12428181196219</v>
      </c>
      <c r="Q190" s="98">
        <v>718.16163987276354</v>
      </c>
      <c r="R190" s="98">
        <v>722.07927590611666</v>
      </c>
      <c r="S190" s="98">
        <v>724.74283041801698</v>
      </c>
      <c r="T190" s="98">
        <v>717.48116056160245</v>
      </c>
      <c r="U190" s="98">
        <v>706.17149739774459</v>
      </c>
      <c r="V190" s="98">
        <v>950.07283536904708</v>
      </c>
      <c r="W190" s="98">
        <v>863.64376733373467</v>
      </c>
      <c r="DA190" s="63" t="s">
        <v>2279</v>
      </c>
    </row>
    <row r="191" spans="1:105" ht="12" customHeight="1" x14ac:dyDescent="0.25">
      <c r="A191" s="109" t="s">
        <v>120</v>
      </c>
      <c r="B191" s="33">
        <v>669.81821739097268</v>
      </c>
      <c r="C191" s="33">
        <v>779.34546391436481</v>
      </c>
      <c r="D191" s="33">
        <v>631.12785101996803</v>
      </c>
      <c r="E191" s="33">
        <v>1007.2216282411425</v>
      </c>
      <c r="F191" s="33">
        <v>891.07781482728353</v>
      </c>
      <c r="G191" s="33">
        <v>811.29778676165824</v>
      </c>
      <c r="H191" s="33">
        <v>785.60137776156864</v>
      </c>
      <c r="I191" s="33">
        <v>768.80731630018954</v>
      </c>
      <c r="J191" s="33">
        <v>847.58603252678188</v>
      </c>
      <c r="K191" s="33">
        <v>585.04690443506399</v>
      </c>
      <c r="L191" s="33">
        <v>539.71722650310392</v>
      </c>
      <c r="M191" s="33">
        <v>568.98927404352696</v>
      </c>
      <c r="N191" s="33">
        <v>551.47682985988729</v>
      </c>
      <c r="O191" s="33">
        <v>552.16376583055342</v>
      </c>
      <c r="P191" s="33">
        <v>560.85311515312662</v>
      </c>
      <c r="Q191" s="33">
        <v>567.76525510129579</v>
      </c>
      <c r="R191" s="33">
        <v>560.70940131903865</v>
      </c>
      <c r="S191" s="33">
        <v>560.43187160790171</v>
      </c>
      <c r="T191" s="33">
        <v>552.10186202949228</v>
      </c>
      <c r="U191" s="33">
        <v>548.00698798680253</v>
      </c>
      <c r="V191" s="33">
        <v>688.28508073406852</v>
      </c>
      <c r="W191" s="33">
        <v>656.90092938923431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8902.9362238853428</v>
      </c>
      <c r="C193" s="117">
        <f t="shared" si="94"/>
        <v>8744.6012116869533</v>
      </c>
      <c r="D193" s="117">
        <f t="shared" si="94"/>
        <v>10175.15516209877</v>
      </c>
      <c r="E193" s="117">
        <f t="shared" si="94"/>
        <v>12872.922836000185</v>
      </c>
      <c r="F193" s="117">
        <f t="shared" si="94"/>
        <v>11118.067775364934</v>
      </c>
      <c r="G193" s="117">
        <f t="shared" si="94"/>
        <v>11760.422568635629</v>
      </c>
      <c r="H193" s="117">
        <f t="shared" si="94"/>
        <v>9542.3297245233225</v>
      </c>
      <c r="I193" s="117">
        <f t="shared" si="94"/>
        <v>9977.3697825865438</v>
      </c>
      <c r="J193" s="117">
        <f t="shared" si="94"/>
        <v>13105.506635036021</v>
      </c>
      <c r="K193" s="117">
        <f t="shared" si="94"/>
        <v>9894.3725244029119</v>
      </c>
      <c r="L193" s="117">
        <f t="shared" si="94"/>
        <v>10093.391877438382</v>
      </c>
      <c r="M193" s="117">
        <f t="shared" si="94"/>
        <v>11406.062422574607</v>
      </c>
      <c r="N193" s="117">
        <f t="shared" si="94"/>
        <v>11113.292091010519</v>
      </c>
      <c r="O193" s="117">
        <f t="shared" si="94"/>
        <v>9053.8446499603397</v>
      </c>
      <c r="P193" s="117">
        <f t="shared" si="94"/>
        <v>6321.5211758226023</v>
      </c>
      <c r="Q193" s="117">
        <f t="shared" si="94"/>
        <v>11149.723731441782</v>
      </c>
      <c r="R193" s="117">
        <f t="shared" ref="R193:V193" si="95">R194+R197+R199+R208</f>
        <v>10728.319138185256</v>
      </c>
      <c r="S193" s="117">
        <f t="shared" si="95"/>
        <v>11085.499337820296</v>
      </c>
      <c r="T193" s="117">
        <f t="shared" si="95"/>
        <v>9603.9992789609896</v>
      </c>
      <c r="U193" s="117">
        <f t="shared" si="95"/>
        <v>9878.3923233135156</v>
      </c>
      <c r="V193" s="117">
        <f t="shared" si="95"/>
        <v>8070.8135278595237</v>
      </c>
      <c r="W193" s="117">
        <f t="shared" ref="W193" si="96">W194+W197+W199+W208</f>
        <v>11519.470017023705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6813.6560949980731</v>
      </c>
      <c r="C194" s="122">
        <f t="shared" si="97"/>
        <v>6656.1542524514762</v>
      </c>
      <c r="D194" s="122">
        <f t="shared" si="97"/>
        <v>7942.2662837113867</v>
      </c>
      <c r="E194" s="122">
        <f t="shared" si="97"/>
        <v>10348.647883014348</v>
      </c>
      <c r="F194" s="122">
        <f t="shared" si="97"/>
        <v>8609.7676556818351</v>
      </c>
      <c r="G194" s="122">
        <f t="shared" si="97"/>
        <v>9343.0322075037147</v>
      </c>
      <c r="H194" s="122">
        <f t="shared" si="97"/>
        <v>7065.2934432272759</v>
      </c>
      <c r="I194" s="122">
        <f t="shared" si="97"/>
        <v>7617.6485072572914</v>
      </c>
      <c r="J194" s="122">
        <f t="shared" si="97"/>
        <v>10587.060806781885</v>
      </c>
      <c r="K194" s="122">
        <f t="shared" si="97"/>
        <v>7514.2738804853561</v>
      </c>
      <c r="L194" s="122">
        <f t="shared" si="97"/>
        <v>7798.3074201316695</v>
      </c>
      <c r="M194" s="122">
        <f t="shared" si="97"/>
        <v>9031.2586884136108</v>
      </c>
      <c r="N194" s="122">
        <f t="shared" si="97"/>
        <v>8707.4846461165744</v>
      </c>
      <c r="O194" s="122">
        <f t="shared" si="97"/>
        <v>6669.6076828544774</v>
      </c>
      <c r="P194" s="122">
        <f t="shared" si="97"/>
        <v>4070.8529870713119</v>
      </c>
      <c r="Q194" s="122">
        <f t="shared" si="97"/>
        <v>8652.1221606166509</v>
      </c>
      <c r="R194" s="122">
        <f t="shared" ref="R194:V194" si="98">SUM(R195:R196)</f>
        <v>8375.7537076442641</v>
      </c>
      <c r="S194" s="122">
        <f t="shared" si="98"/>
        <v>8558.9346811326322</v>
      </c>
      <c r="T194" s="122">
        <f t="shared" si="98"/>
        <v>7176.4726566524778</v>
      </c>
      <c r="U194" s="122">
        <f t="shared" si="98"/>
        <v>7393.8027739083182</v>
      </c>
      <c r="V194" s="122">
        <f t="shared" si="98"/>
        <v>5635.1528866990247</v>
      </c>
      <c r="W194" s="122">
        <f t="shared" ref="W194" si="99">SUM(W195:W196)</f>
        <v>8915.9338358615259</v>
      </c>
      <c r="DA194" s="130" t="s">
        <v>2432</v>
      </c>
    </row>
    <row r="195" spans="1:105" ht="12" customHeight="1" x14ac:dyDescent="0.25">
      <c r="A195" s="97" t="s">
        <v>74</v>
      </c>
      <c r="B195" s="98">
        <v>6648.4372119903628</v>
      </c>
      <c r="C195" s="98">
        <v>6499.1160924184042</v>
      </c>
      <c r="D195" s="98">
        <v>7757.1927240032874</v>
      </c>
      <c r="E195" s="98">
        <v>10108.97048422232</v>
      </c>
      <c r="F195" s="98">
        <v>8412.3393793789564</v>
      </c>
      <c r="G195" s="98">
        <v>9136.6926849250103</v>
      </c>
      <c r="H195" s="98">
        <v>6910.3550632183715</v>
      </c>
      <c r="I195" s="98">
        <v>7456.0666779565054</v>
      </c>
      <c r="J195" s="98">
        <v>10362.191542636878</v>
      </c>
      <c r="K195" s="98">
        <v>7356.0762113747478</v>
      </c>
      <c r="L195" s="98">
        <v>7636.1063833212638</v>
      </c>
      <c r="M195" s="98">
        <v>8845.6591888505754</v>
      </c>
      <c r="N195" s="98">
        <v>8530.9609537053639</v>
      </c>
      <c r="O195" s="98">
        <v>6535.7514020001072</v>
      </c>
      <c r="P195" s="98">
        <v>3990.2843173675765</v>
      </c>
      <c r="Q195" s="98">
        <v>8481.3899320253113</v>
      </c>
      <c r="R195" s="98">
        <v>8211.468635642892</v>
      </c>
      <c r="S195" s="98">
        <v>8392.2698957579687</v>
      </c>
      <c r="T195" s="98">
        <v>7038.0795472952514</v>
      </c>
      <c r="U195" s="98">
        <v>7252.3690977908536</v>
      </c>
      <c r="V195" s="98">
        <v>5527.8034184110611</v>
      </c>
      <c r="W195" s="98">
        <v>8745.766325892866</v>
      </c>
      <c r="DA195" s="63" t="s">
        <v>2433</v>
      </c>
    </row>
    <row r="196" spans="1:105" ht="12" customHeight="1" x14ac:dyDescent="0.25">
      <c r="A196" s="97" t="s">
        <v>53</v>
      </c>
      <c r="B196" s="98">
        <v>165.21888300770993</v>
      </c>
      <c r="C196" s="98">
        <v>157.03816003307182</v>
      </c>
      <c r="D196" s="98">
        <v>185.07355970809925</v>
      </c>
      <c r="E196" s="98">
        <v>239.67739879202844</v>
      </c>
      <c r="F196" s="98">
        <v>197.42827630287789</v>
      </c>
      <c r="G196" s="98">
        <v>206.33952257870433</v>
      </c>
      <c r="H196" s="98">
        <v>154.93838000890403</v>
      </c>
      <c r="I196" s="98">
        <v>161.58182930078604</v>
      </c>
      <c r="J196" s="98">
        <v>224.86926414500743</v>
      </c>
      <c r="K196" s="98">
        <v>158.19766911060827</v>
      </c>
      <c r="L196" s="98">
        <v>162.20103681040538</v>
      </c>
      <c r="M196" s="98">
        <v>185.59949956303515</v>
      </c>
      <c r="N196" s="98">
        <v>176.52369241121127</v>
      </c>
      <c r="O196" s="98">
        <v>133.8562808543702</v>
      </c>
      <c r="P196" s="98">
        <v>80.568669703735367</v>
      </c>
      <c r="Q196" s="98">
        <v>170.73222859133992</v>
      </c>
      <c r="R196" s="98">
        <v>164.28507200137176</v>
      </c>
      <c r="S196" s="98">
        <v>166.66478537466304</v>
      </c>
      <c r="T196" s="98">
        <v>138.39310935722639</v>
      </c>
      <c r="U196" s="98">
        <v>141.4336761174649</v>
      </c>
      <c r="V196" s="98">
        <v>107.34946828796382</v>
      </c>
      <c r="W196" s="98">
        <v>170.16750996866082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13.275894504218073</v>
      </c>
      <c r="C197" s="122">
        <f t="shared" si="100"/>
        <v>17.080925440092937</v>
      </c>
      <c r="D197" s="122">
        <f t="shared" si="100"/>
        <v>21.694844934464513</v>
      </c>
      <c r="E197" s="122">
        <f t="shared" si="100"/>
        <v>53.47039949070119</v>
      </c>
      <c r="F197" s="122">
        <f t="shared" si="100"/>
        <v>32.333675985869</v>
      </c>
      <c r="G197" s="122">
        <f t="shared" si="100"/>
        <v>40.8707151361738</v>
      </c>
      <c r="H197" s="122">
        <f t="shared" si="100"/>
        <v>57.41502575324936</v>
      </c>
      <c r="I197" s="122">
        <f t="shared" si="100"/>
        <v>52.871884715725038</v>
      </c>
      <c r="J197" s="122">
        <f t="shared" si="100"/>
        <v>56.763441260270028</v>
      </c>
      <c r="K197" s="122">
        <f t="shared" si="100"/>
        <v>65.224041853408991</v>
      </c>
      <c r="L197" s="122">
        <f t="shared" si="100"/>
        <v>88.152365149370937</v>
      </c>
      <c r="M197" s="122">
        <f t="shared" si="100"/>
        <v>102.49187107201234</v>
      </c>
      <c r="N197" s="122">
        <f t="shared" si="100"/>
        <v>209.29763471605716</v>
      </c>
      <c r="O197" s="122">
        <f t="shared" si="100"/>
        <v>216.41415893868736</v>
      </c>
      <c r="P197" s="122">
        <f t="shared" si="100"/>
        <v>91.86723438685452</v>
      </c>
      <c r="Q197" s="122">
        <f t="shared" si="100"/>
        <v>300.33065593600293</v>
      </c>
      <c r="R197" s="122">
        <f t="shared" si="100"/>
        <v>192.51818890710308</v>
      </c>
      <c r="S197" s="122">
        <f t="shared" si="100"/>
        <v>345.2826990281747</v>
      </c>
      <c r="T197" s="122">
        <f t="shared" si="100"/>
        <v>265.66819282898842</v>
      </c>
      <c r="U197" s="122">
        <f t="shared" si="100"/>
        <v>367.30733667392752</v>
      </c>
      <c r="V197" s="122">
        <f t="shared" si="100"/>
        <v>268.25113523765395</v>
      </c>
      <c r="W197" s="122">
        <f t="shared" si="100"/>
        <v>415.89448097233469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13.275894504218073</v>
      </c>
      <c r="C198" s="98">
        <f>RES_hhdet_tesh!C29</f>
        <v>17.080925440092937</v>
      </c>
      <c r="D198" s="98">
        <f>RES_hhdet_tesh!D29</f>
        <v>21.694844934464513</v>
      </c>
      <c r="E198" s="98">
        <f>RES_hhdet_tesh!E29</f>
        <v>53.47039949070119</v>
      </c>
      <c r="F198" s="98">
        <f>RES_hhdet_tesh!F29</f>
        <v>32.333675985869</v>
      </c>
      <c r="G198" s="98">
        <f>RES_hhdet_tesh!G29</f>
        <v>40.8707151361738</v>
      </c>
      <c r="H198" s="98">
        <f>RES_hhdet_tesh!H29</f>
        <v>57.41502575324936</v>
      </c>
      <c r="I198" s="98">
        <f>RES_hhdet_tesh!I29</f>
        <v>52.871884715725038</v>
      </c>
      <c r="J198" s="98">
        <f>RES_hhdet_tesh!J29</f>
        <v>56.763441260270028</v>
      </c>
      <c r="K198" s="98">
        <f>RES_hhdet_tesh!K29</f>
        <v>65.224041853408991</v>
      </c>
      <c r="L198" s="98">
        <f>RES_hhdet_tesh!L29</f>
        <v>88.152365149370937</v>
      </c>
      <c r="M198" s="98">
        <f>RES_hhdet_tesh!M29</f>
        <v>102.49187107201234</v>
      </c>
      <c r="N198" s="98">
        <f>RES_hhdet_tesh!N29</f>
        <v>209.29763471605716</v>
      </c>
      <c r="O198" s="98">
        <f>RES_hhdet_tesh!O29</f>
        <v>216.41415893868736</v>
      </c>
      <c r="P198" s="98">
        <f>RES_hhdet_tesh!P29</f>
        <v>91.86723438685452</v>
      </c>
      <c r="Q198" s="98">
        <f>RES_hhdet_tesh!Q29</f>
        <v>300.33065593600293</v>
      </c>
      <c r="R198" s="98">
        <f>RES_hhdet_tesh!R29</f>
        <v>192.51818890710308</v>
      </c>
      <c r="S198" s="98">
        <f>RES_hhdet_tesh!S29</f>
        <v>345.2826990281747</v>
      </c>
      <c r="T198" s="98">
        <f>RES_hhdet_tesh!T29</f>
        <v>265.66819282898842</v>
      </c>
      <c r="U198" s="98">
        <f>RES_hhdet_tesh!U29</f>
        <v>367.30733667392752</v>
      </c>
      <c r="V198" s="98">
        <f>RES_hhdet_tesh!V29</f>
        <v>268.25113523765395</v>
      </c>
      <c r="W198" s="98">
        <f>RES_hhdet_tesh!W29</f>
        <v>415.89448097233469</v>
      </c>
      <c r="DA198" s="63" t="s">
        <v>2436</v>
      </c>
    </row>
    <row r="199" spans="1:105" ht="12" customHeight="1" x14ac:dyDescent="0.25">
      <c r="A199" s="121" t="s">
        <v>55</v>
      </c>
      <c r="B199" s="122">
        <v>1537.3049841783079</v>
      </c>
      <c r="C199" s="122">
        <v>1472.5641421623782</v>
      </c>
      <c r="D199" s="122">
        <v>1610.3657235063072</v>
      </c>
      <c r="E199" s="122">
        <v>1763.2443152763385</v>
      </c>
      <c r="F199" s="122">
        <v>1825.340231805729</v>
      </c>
      <c r="G199" s="122">
        <v>1724.8995159317567</v>
      </c>
      <c r="H199" s="122">
        <v>1812.5647213907473</v>
      </c>
      <c r="I199" s="122">
        <v>1716.9747821677158</v>
      </c>
      <c r="J199" s="122">
        <v>1851.5909907658074</v>
      </c>
      <c r="K199" s="122">
        <v>1835.5546914347678</v>
      </c>
      <c r="L199" s="122">
        <v>1769.0254542664329</v>
      </c>
      <c r="M199" s="122">
        <v>1827.7507610725861</v>
      </c>
      <c r="N199" s="122">
        <v>1760.7117618495918</v>
      </c>
      <c r="O199" s="122">
        <v>1730.5397504053904</v>
      </c>
      <c r="P199" s="122">
        <v>1715.1076125018599</v>
      </c>
      <c r="Q199" s="122">
        <v>1747.6773168511968</v>
      </c>
      <c r="R199" s="122">
        <v>1710.5095755947298</v>
      </c>
      <c r="S199" s="122">
        <v>1728.2537782859663</v>
      </c>
      <c r="T199" s="122">
        <v>1711.0090638747308</v>
      </c>
      <c r="U199" s="122">
        <v>1667.9240672863384</v>
      </c>
      <c r="V199" s="122">
        <v>1587.7477702261574</v>
      </c>
      <c r="W199" s="122">
        <v>1637.327584216574</v>
      </c>
      <c r="DA199" s="130" t="s">
        <v>2437</v>
      </c>
    </row>
    <row r="200" spans="1:105" ht="12" customHeight="1" x14ac:dyDescent="0.25">
      <c r="A200" s="97" t="s">
        <v>141</v>
      </c>
      <c r="B200" s="98">
        <v>1580.1250906340447</v>
      </c>
      <c r="C200" s="98">
        <v>1417.4858772086595</v>
      </c>
      <c r="D200" s="98">
        <v>1826.3485465937899</v>
      </c>
      <c r="E200" s="98">
        <v>1714.5653228310421</v>
      </c>
      <c r="F200" s="98">
        <v>1693.8861143670877</v>
      </c>
      <c r="G200" s="98">
        <v>1867.0620827316407</v>
      </c>
      <c r="H200" s="98">
        <v>1639.7971377571139</v>
      </c>
      <c r="I200" s="98">
        <v>1707.6944513952246</v>
      </c>
      <c r="J200" s="98">
        <v>1900.9977993869256</v>
      </c>
      <c r="K200" s="98">
        <v>1757.5050947808038</v>
      </c>
      <c r="L200" s="98">
        <v>1706.2042259760949</v>
      </c>
      <c r="M200" s="98">
        <v>2098.0085576719684</v>
      </c>
      <c r="N200" s="98">
        <v>1880.1767514299693</v>
      </c>
      <c r="O200" s="98">
        <v>1547.1241224444263</v>
      </c>
      <c r="P200" s="98">
        <v>1239.4676539487468</v>
      </c>
      <c r="Q200" s="98">
        <v>1950.2602915739167</v>
      </c>
      <c r="R200" s="98">
        <v>1721.6966734229391</v>
      </c>
      <c r="S200" s="98">
        <v>1880.7849755118623</v>
      </c>
      <c r="T200" s="98">
        <v>1793.237398964186</v>
      </c>
      <c r="U200" s="98">
        <v>1897.6387990759638</v>
      </c>
      <c r="V200" s="98">
        <v>1249.251499566351</v>
      </c>
      <c r="W200" s="98">
        <v>1809.5642718221013</v>
      </c>
      <c r="DA200" s="63" t="s">
        <v>2438</v>
      </c>
    </row>
    <row r="201" spans="1:105" ht="12" customHeight="1" x14ac:dyDescent="0.25">
      <c r="A201" s="97" t="s">
        <v>140</v>
      </c>
      <c r="B201" s="98">
        <v>1580.1250906340445</v>
      </c>
      <c r="C201" s="98">
        <v>1417.5513088634611</v>
      </c>
      <c r="D201" s="98">
        <v>1825.8805770909823</v>
      </c>
      <c r="E201" s="98">
        <v>1714.0478848300656</v>
      </c>
      <c r="F201" s="98">
        <v>1693.2229236939443</v>
      </c>
      <c r="G201" s="98">
        <v>1866.4409554816277</v>
      </c>
      <c r="H201" s="98">
        <v>1638.1103569363597</v>
      </c>
      <c r="I201" s="98">
        <v>1706.6607202652867</v>
      </c>
      <c r="J201" s="98">
        <v>1901.0735729854912</v>
      </c>
      <c r="K201" s="98">
        <v>0</v>
      </c>
      <c r="L201" s="98">
        <v>0</v>
      </c>
      <c r="M201" s="98">
        <v>2112.414021784823</v>
      </c>
      <c r="N201" s="98">
        <v>1894.9766671639152</v>
      </c>
      <c r="O201" s="98">
        <v>1560.9613107023526</v>
      </c>
      <c r="P201" s="98">
        <v>1250.6321938618876</v>
      </c>
      <c r="Q201" s="98">
        <v>1977.4076710962438</v>
      </c>
      <c r="R201" s="98">
        <v>1754.3527931545927</v>
      </c>
      <c r="S201" s="98">
        <v>1924.5569010356187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538.19531757380616</v>
      </c>
      <c r="C202" s="101">
        <v>470.8543126542786</v>
      </c>
      <c r="D202" s="101">
        <v>683.6535247428327</v>
      </c>
      <c r="E202" s="101">
        <v>793.56883268582567</v>
      </c>
      <c r="F202" s="101">
        <v>824.30066044493492</v>
      </c>
      <c r="G202" s="101">
        <v>797.43799741489875</v>
      </c>
      <c r="H202" s="101">
        <v>717.75205629557888</v>
      </c>
      <c r="I202" s="101">
        <v>619.38927529591331</v>
      </c>
      <c r="J202" s="101">
        <v>701.37841314630953</v>
      </c>
      <c r="K202" s="101">
        <v>0</v>
      </c>
      <c r="L202" s="101">
        <v>0</v>
      </c>
      <c r="M202" s="101">
        <v>753.79560146933807</v>
      </c>
      <c r="N202" s="101">
        <v>665.80161546000409</v>
      </c>
      <c r="O202" s="101">
        <v>545.55744033706878</v>
      </c>
      <c r="P202" s="101">
        <v>457.28741420002575</v>
      </c>
      <c r="Q202" s="101">
        <v>713.69692367450727</v>
      </c>
      <c r="R202" s="101">
        <v>619.23293842068847</v>
      </c>
      <c r="S202" s="101">
        <v>681.37882234688379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1041.9297730602382</v>
      </c>
      <c r="C203" s="104">
        <v>946.69699620918254</v>
      </c>
      <c r="D203" s="104">
        <v>1142.22705234815</v>
      </c>
      <c r="E203" s="104">
        <v>920.47905214424009</v>
      </c>
      <c r="F203" s="104">
        <v>868.92226324900935</v>
      </c>
      <c r="G203" s="104">
        <v>1069.0029580667288</v>
      </c>
      <c r="H203" s="104">
        <v>920.35830064078073</v>
      </c>
      <c r="I203" s="104">
        <v>1087.2714449693735</v>
      </c>
      <c r="J203" s="104">
        <v>1199.6951598391813</v>
      </c>
      <c r="K203" s="104">
        <v>0</v>
      </c>
      <c r="L203" s="104">
        <v>0</v>
      </c>
      <c r="M203" s="104">
        <v>1358.6184203154849</v>
      </c>
      <c r="N203" s="104">
        <v>1229.1750517039113</v>
      </c>
      <c r="O203" s="104">
        <v>1015.4038703652839</v>
      </c>
      <c r="P203" s="104">
        <v>793.34477966186205</v>
      </c>
      <c r="Q203" s="104">
        <v>1263.7107474217366</v>
      </c>
      <c r="R203" s="104">
        <v>1135.1198547339043</v>
      </c>
      <c r="S203" s="104">
        <v>1243.178078688735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1530.9002556486432</v>
      </c>
      <c r="C204" s="101">
        <v>1480.8943800922953</v>
      </c>
      <c r="D204" s="101">
        <v>1577.8753990051239</v>
      </c>
      <c r="E204" s="101">
        <v>1770.0866040905128</v>
      </c>
      <c r="F204" s="101">
        <v>1842.2136824618708</v>
      </c>
      <c r="G204" s="101">
        <v>1707.70984238042</v>
      </c>
      <c r="H204" s="101">
        <v>1831.1381654530867</v>
      </c>
      <c r="I204" s="101">
        <v>1717.9262595828804</v>
      </c>
      <c r="J204" s="101">
        <v>1847.0520107703876</v>
      </c>
      <c r="K204" s="101">
        <v>1842.0902829080553</v>
      </c>
      <c r="L204" s="101">
        <v>1773.836026882482</v>
      </c>
      <c r="M204" s="101">
        <v>1808.4654233479041</v>
      </c>
      <c r="N204" s="101">
        <v>1752.6675003111206</v>
      </c>
      <c r="O204" s="101">
        <v>1741.7789091488276</v>
      </c>
      <c r="P204" s="101">
        <v>1743.4933737898593</v>
      </c>
      <c r="Q204" s="101">
        <v>1735.8215364045952</v>
      </c>
      <c r="R204" s="101">
        <v>1709.8214542099588</v>
      </c>
      <c r="S204" s="101">
        <v>1719.0857807845546</v>
      </c>
      <c r="T204" s="101">
        <v>1706.1637641594336</v>
      </c>
      <c r="U204" s="101">
        <v>1654.9537625399569</v>
      </c>
      <c r="V204" s="101">
        <v>1607.1564851749818</v>
      </c>
      <c r="W204" s="101">
        <v>1628.0190368753069</v>
      </c>
      <c r="DA204" s="131" t="s">
        <v>2442</v>
      </c>
    </row>
    <row r="205" spans="1:105" ht="12" customHeight="1" x14ac:dyDescent="0.25">
      <c r="A205" s="107" t="s">
        <v>121</v>
      </c>
      <c r="B205" s="104">
        <v>1530.9002556486435</v>
      </c>
      <c r="C205" s="104">
        <v>1481.0398593122143</v>
      </c>
      <c r="D205" s="104">
        <v>1578.0580216462956</v>
      </c>
      <c r="E205" s="104">
        <v>1770.2561009318324</v>
      </c>
      <c r="F205" s="104">
        <v>1842.3259907140402</v>
      </c>
      <c r="G205" s="104">
        <v>1707.7921624494929</v>
      </c>
      <c r="H205" s="104">
        <v>1830.9328964581719</v>
      </c>
      <c r="I205" s="104">
        <v>1717.7312010070032</v>
      </c>
      <c r="J205" s="104">
        <v>1846.9228383203888</v>
      </c>
      <c r="K205" s="104">
        <v>1842.0165252996467</v>
      </c>
      <c r="L205" s="104">
        <v>1773.749870406102</v>
      </c>
      <c r="M205" s="104">
        <v>1808.2374737915222</v>
      </c>
      <c r="N205" s="104">
        <v>1752.7558793287794</v>
      </c>
      <c r="O205" s="104">
        <v>1742.1527931660416</v>
      </c>
      <c r="P205" s="104">
        <v>1743.5071926592057</v>
      </c>
      <c r="Q205" s="104">
        <v>1735.7721326401365</v>
      </c>
      <c r="R205" s="104">
        <v>1709.8587798315925</v>
      </c>
      <c r="S205" s="104">
        <v>1719.1157161906922</v>
      </c>
      <c r="T205" s="104">
        <v>1706.3548212431695</v>
      </c>
      <c r="U205" s="104">
        <v>1654.3325413300056</v>
      </c>
      <c r="V205" s="104">
        <v>1606.672439535784</v>
      </c>
      <c r="W205" s="104">
        <v>1627.5272849546259</v>
      </c>
      <c r="DA205" s="132" t="s">
        <v>2443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491.86717973248767</v>
      </c>
      <c r="D206" s="98">
        <v>588.66195318704229</v>
      </c>
      <c r="E206" s="98">
        <v>818.99334417503758</v>
      </c>
      <c r="F206" s="98">
        <v>897.12490485194974</v>
      </c>
      <c r="G206" s="98">
        <v>728.96868272594475</v>
      </c>
      <c r="H206" s="98">
        <v>802.68051698445083</v>
      </c>
      <c r="I206" s="98">
        <v>623.36601608552587</v>
      </c>
      <c r="J206" s="98">
        <v>682.18098120852574</v>
      </c>
      <c r="K206" s="98">
        <v>660.69973577078258</v>
      </c>
      <c r="L206" s="98">
        <v>615.30534665688583</v>
      </c>
      <c r="M206" s="98">
        <v>643.81253273470736</v>
      </c>
      <c r="N206" s="98">
        <v>614.35246944485152</v>
      </c>
      <c r="O206" s="98">
        <v>609.03347821356772</v>
      </c>
      <c r="P206" s="98">
        <v>638.59619139455651</v>
      </c>
      <c r="Q206" s="98">
        <v>626.97941869899296</v>
      </c>
      <c r="R206" s="98">
        <v>606.22880974827433</v>
      </c>
      <c r="S206" s="98">
        <v>612.52368776886249</v>
      </c>
      <c r="T206" s="98">
        <v>615.35466684941321</v>
      </c>
      <c r="U206" s="98">
        <v>562.77456462479836</v>
      </c>
      <c r="V206" s="98">
        <v>548.71757694448422</v>
      </c>
      <c r="W206" s="98">
        <v>582.79799148279585</v>
      </c>
      <c r="DA206" s="63" t="s">
        <v>2444</v>
      </c>
    </row>
    <row r="207" spans="1:105" ht="12" customHeight="1" x14ac:dyDescent="0.25">
      <c r="A207" s="108" t="s">
        <v>52</v>
      </c>
      <c r="B207" s="98">
        <v>1010.3339358826132</v>
      </c>
      <c r="C207" s="98">
        <v>989.1726795797266</v>
      </c>
      <c r="D207" s="98">
        <v>989.396068459253</v>
      </c>
      <c r="E207" s="98">
        <v>951.26275675679449</v>
      </c>
      <c r="F207" s="98">
        <v>945.20108586209074</v>
      </c>
      <c r="G207" s="98">
        <v>978.82347972354819</v>
      </c>
      <c r="H207" s="98">
        <v>1028.2523794737212</v>
      </c>
      <c r="I207" s="98">
        <v>1094.3651849214773</v>
      </c>
      <c r="J207" s="98">
        <v>1164.7418571118631</v>
      </c>
      <c r="K207" s="98">
        <v>1181.3167895288641</v>
      </c>
      <c r="L207" s="98">
        <v>1158.4445237492159</v>
      </c>
      <c r="M207" s="98">
        <v>1164.4249410568148</v>
      </c>
      <c r="N207" s="98">
        <v>1138.4034098839281</v>
      </c>
      <c r="O207" s="98">
        <v>1133.1193149524738</v>
      </c>
      <c r="P207" s="98">
        <v>1104.911001264649</v>
      </c>
      <c r="Q207" s="98">
        <v>1108.792713941144</v>
      </c>
      <c r="R207" s="98">
        <v>1103.6299700833179</v>
      </c>
      <c r="S207" s="98">
        <v>1106.5920284218296</v>
      </c>
      <c r="T207" s="98">
        <v>1091.0001543937562</v>
      </c>
      <c r="U207" s="98">
        <v>1091.5579767052072</v>
      </c>
      <c r="V207" s="98">
        <v>1057.9548625912998</v>
      </c>
      <c r="W207" s="98">
        <v>1044.7292934718298</v>
      </c>
      <c r="DA207" s="63" t="s">
        <v>2445</v>
      </c>
    </row>
    <row r="208" spans="1:105" ht="12" customHeight="1" x14ac:dyDescent="0.25">
      <c r="A208" s="121" t="s">
        <v>54</v>
      </c>
      <c r="B208" s="122">
        <v>538.69925020474386</v>
      </c>
      <c r="C208" s="122">
        <v>598.80189163300645</v>
      </c>
      <c r="D208" s="122">
        <v>600.82830994661163</v>
      </c>
      <c r="E208" s="122">
        <v>707.56023821879774</v>
      </c>
      <c r="F208" s="122">
        <v>650.62621189150252</v>
      </c>
      <c r="G208" s="122">
        <v>651.62013006398445</v>
      </c>
      <c r="H208" s="122">
        <v>607.05653415205097</v>
      </c>
      <c r="I208" s="122">
        <v>589.87460844581108</v>
      </c>
      <c r="J208" s="122">
        <v>610.09139622805912</v>
      </c>
      <c r="K208" s="122">
        <v>479.31991062938039</v>
      </c>
      <c r="L208" s="122">
        <v>437.90663789090803</v>
      </c>
      <c r="M208" s="122">
        <v>444.56110201639791</v>
      </c>
      <c r="N208" s="122">
        <v>435.79804832829569</v>
      </c>
      <c r="O208" s="122">
        <v>437.28305776178479</v>
      </c>
      <c r="P208" s="122">
        <v>443.69334186257595</v>
      </c>
      <c r="Q208" s="122">
        <v>449.59359803793001</v>
      </c>
      <c r="R208" s="122">
        <v>449.53766603916011</v>
      </c>
      <c r="S208" s="122">
        <v>453.02817937352222</v>
      </c>
      <c r="T208" s="122">
        <v>450.84936560479184</v>
      </c>
      <c r="U208" s="122">
        <v>449.35814544493257</v>
      </c>
      <c r="V208" s="122">
        <v>579.66173569668763</v>
      </c>
      <c r="W208" s="122">
        <v>550.31411597326871</v>
      </c>
      <c r="DA208" s="130" t="s">
        <v>2446</v>
      </c>
    </row>
    <row r="209" spans="1:105" ht="12" customHeight="1" x14ac:dyDescent="0.25">
      <c r="A209" s="97" t="s">
        <v>50</v>
      </c>
      <c r="B209" s="98">
        <v>582.45348716602473</v>
      </c>
      <c r="C209" s="98">
        <v>609.48454732436494</v>
      </c>
      <c r="D209" s="98">
        <v>777.6180796894896</v>
      </c>
      <c r="E209" s="98">
        <v>609.42603271768269</v>
      </c>
      <c r="F209" s="98">
        <v>594.69210336677725</v>
      </c>
      <c r="G209" s="98">
        <v>699.62285935982516</v>
      </c>
      <c r="H209" s="98">
        <v>607.32662655863805</v>
      </c>
      <c r="I209" s="98">
        <v>579.42400947007036</v>
      </c>
      <c r="J209" s="98">
        <v>526.37507143566518</v>
      </c>
      <c r="K209" s="98">
        <v>516.09536946856713</v>
      </c>
      <c r="L209" s="98">
        <v>462.19043347819854</v>
      </c>
      <c r="M209" s="98">
        <v>443.70984200334425</v>
      </c>
      <c r="N209" s="98">
        <v>440.10162070546625</v>
      </c>
      <c r="O209" s="98">
        <v>440.91159365339956</v>
      </c>
      <c r="P209" s="98">
        <v>444.84453241799503</v>
      </c>
      <c r="Q209" s="98">
        <v>446.79079151172323</v>
      </c>
      <c r="R209" s="98">
        <v>449.40177248268026</v>
      </c>
      <c r="S209" s="98">
        <v>451.41738558531995</v>
      </c>
      <c r="T209" s="98">
        <v>447.34366329949586</v>
      </c>
      <c r="U209" s="98">
        <v>440.64238324946291</v>
      </c>
      <c r="V209" s="98">
        <v>593.19678143124543</v>
      </c>
      <c r="W209" s="98">
        <v>540.17586460009534</v>
      </c>
      <c r="DA209" s="63" t="s">
        <v>2447</v>
      </c>
    </row>
    <row r="210" spans="1:105" ht="12" customHeight="1" x14ac:dyDescent="0.25">
      <c r="A210" s="109" t="s">
        <v>120</v>
      </c>
      <c r="B210" s="33">
        <v>506.28886190035064</v>
      </c>
      <c r="C210" s="33">
        <v>591.12301006855046</v>
      </c>
      <c r="D210" s="33">
        <v>480.46114838258211</v>
      </c>
      <c r="E210" s="33">
        <v>769.65655585770799</v>
      </c>
      <c r="F210" s="33">
        <v>683.46441917445884</v>
      </c>
      <c r="G210" s="33">
        <v>624.15751120020889</v>
      </c>
      <c r="H210" s="33">
        <v>606.91016476809091</v>
      </c>
      <c r="I210" s="33">
        <v>595.5704484800292</v>
      </c>
      <c r="J210" s="33">
        <v>657.7164379524072</v>
      </c>
      <c r="K210" s="33">
        <v>455.0023584208846</v>
      </c>
      <c r="L210" s="33">
        <v>420.93353646501316</v>
      </c>
      <c r="M210" s="33">
        <v>445.17608947534598</v>
      </c>
      <c r="N210" s="33">
        <v>432.74808154799587</v>
      </c>
      <c r="O210" s="33">
        <v>434.83914675659582</v>
      </c>
      <c r="P210" s="33">
        <v>442.9595665449566</v>
      </c>
      <c r="Q210" s="33">
        <v>451.21567507866274</v>
      </c>
      <c r="R210" s="33">
        <v>449.61007075310289</v>
      </c>
      <c r="S210" s="33">
        <v>453.84539790764103</v>
      </c>
      <c r="T210" s="33">
        <v>452.55467553209508</v>
      </c>
      <c r="U210" s="33">
        <v>453.45463071978276</v>
      </c>
      <c r="V210" s="33">
        <v>573.28987799095489</v>
      </c>
      <c r="W210" s="33">
        <v>554.99585976825472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3309.1094522424619</v>
      </c>
      <c r="C212" s="117">
        <f t="shared" si="101"/>
        <v>3194.9963424861348</v>
      </c>
      <c r="D212" s="117">
        <f t="shared" si="101"/>
        <v>3777.9727147900539</v>
      </c>
      <c r="E212" s="117">
        <f t="shared" si="101"/>
        <v>4765.3904146261712</v>
      </c>
      <c r="F212" s="117">
        <f t="shared" si="101"/>
        <v>3937.8410387589738</v>
      </c>
      <c r="G212" s="117">
        <f t="shared" si="101"/>
        <v>4263.2168867822911</v>
      </c>
      <c r="H212" s="117">
        <f t="shared" si="101"/>
        <v>3222.3066133220682</v>
      </c>
      <c r="I212" s="117">
        <f t="shared" si="101"/>
        <v>3429.0569355912939</v>
      </c>
      <c r="J212" s="117">
        <f t="shared" si="101"/>
        <v>4628.954218405971</v>
      </c>
      <c r="K212" s="117">
        <f t="shared" si="101"/>
        <v>3261.9661350350516</v>
      </c>
      <c r="L212" s="117">
        <f t="shared" si="101"/>
        <v>3301.2028355042748</v>
      </c>
      <c r="M212" s="117">
        <f t="shared" si="101"/>
        <v>3713.561501813464</v>
      </c>
      <c r="N212" s="117">
        <f t="shared" si="101"/>
        <v>3486.3081263297036</v>
      </c>
      <c r="O212" s="117">
        <f t="shared" si="101"/>
        <v>2597.5927358625026</v>
      </c>
      <c r="P212" s="117">
        <f t="shared" si="101"/>
        <v>1599.8593637916863</v>
      </c>
      <c r="Q212" s="117">
        <f t="shared" si="101"/>
        <v>3254.7758810630858</v>
      </c>
      <c r="R212" s="117">
        <f t="shared" ref="R212:V212" si="102">R213+R216+R218+R227</f>
        <v>3078.2849387087363</v>
      </c>
      <c r="S212" s="117">
        <f t="shared" si="102"/>
        <v>3072.1354190664606</v>
      </c>
      <c r="T212" s="117">
        <f t="shared" si="102"/>
        <v>2535.127157508623</v>
      </c>
      <c r="U212" s="117">
        <f t="shared" si="102"/>
        <v>2584.6956067181591</v>
      </c>
      <c r="V212" s="117">
        <f t="shared" si="102"/>
        <v>1982.8857763761571</v>
      </c>
      <c r="W212" s="117">
        <f t="shared" ref="W212" si="103">W213+W216+W218+W227</f>
        <v>3070.4060693632337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3137.4141198659017</v>
      </c>
      <c r="C213" s="122">
        <f t="shared" si="104"/>
        <v>3028.5452553261221</v>
      </c>
      <c r="D213" s="122">
        <f t="shared" si="104"/>
        <v>3570.0640882833686</v>
      </c>
      <c r="E213" s="122">
        <f t="shared" si="104"/>
        <v>4597.1301603007832</v>
      </c>
      <c r="F213" s="122">
        <f t="shared" si="104"/>
        <v>3783.4616032316276</v>
      </c>
      <c r="G213" s="122">
        <f t="shared" si="104"/>
        <v>4093.5423557475801</v>
      </c>
      <c r="H213" s="122">
        <f t="shared" si="104"/>
        <v>3084.4520760248502</v>
      </c>
      <c r="I213" s="122">
        <f t="shared" si="104"/>
        <v>3297.6889782140888</v>
      </c>
      <c r="J213" s="122">
        <f t="shared" si="104"/>
        <v>4499.3250716567209</v>
      </c>
      <c r="K213" s="122">
        <f t="shared" si="104"/>
        <v>3136.7674630377242</v>
      </c>
      <c r="L213" s="122">
        <f t="shared" si="104"/>
        <v>3187.3096102794775</v>
      </c>
      <c r="M213" s="122">
        <f t="shared" si="104"/>
        <v>3594.4341106630818</v>
      </c>
      <c r="N213" s="122">
        <f t="shared" si="104"/>
        <v>3376.7880690598863</v>
      </c>
      <c r="O213" s="122">
        <f t="shared" si="104"/>
        <v>2500.3783598360642</v>
      </c>
      <c r="P213" s="122">
        <f t="shared" si="104"/>
        <v>1511.8698682368442</v>
      </c>
      <c r="Q213" s="122">
        <f t="shared" si="104"/>
        <v>3157.8898803577172</v>
      </c>
      <c r="R213" s="122">
        <f t="shared" ref="R213:V213" si="105">SUM(R214:R215)</f>
        <v>2989.1220907808097</v>
      </c>
      <c r="S213" s="122">
        <f t="shared" si="105"/>
        <v>2982.8842696717429</v>
      </c>
      <c r="T213" s="122">
        <f t="shared" si="105"/>
        <v>2451.3086504739313</v>
      </c>
      <c r="U213" s="122">
        <f t="shared" si="105"/>
        <v>2502.1293806374019</v>
      </c>
      <c r="V213" s="122">
        <f t="shared" si="105"/>
        <v>1893.5447763975135</v>
      </c>
      <c r="W213" s="122">
        <f t="shared" ref="W213" si="106">SUM(W214:W215)</f>
        <v>2980.5181031326283</v>
      </c>
      <c r="DA213" s="130" t="s">
        <v>2600</v>
      </c>
    </row>
    <row r="214" spans="1:105" ht="12" customHeight="1" x14ac:dyDescent="0.25">
      <c r="A214" s="97" t="s">
        <v>74</v>
      </c>
      <c r="B214" s="98">
        <v>3137.4141198659017</v>
      </c>
      <c r="C214" s="98">
        <v>3028.5452553261221</v>
      </c>
      <c r="D214" s="98">
        <v>3570.0640882833686</v>
      </c>
      <c r="E214" s="98">
        <v>4597.1301603007832</v>
      </c>
      <c r="F214" s="98">
        <v>3783.4616032316276</v>
      </c>
      <c r="G214" s="98">
        <v>4093.5423557475801</v>
      </c>
      <c r="H214" s="98">
        <v>3084.4520760248502</v>
      </c>
      <c r="I214" s="98">
        <v>3297.6889782140888</v>
      </c>
      <c r="J214" s="98">
        <v>4499.3250716567209</v>
      </c>
      <c r="K214" s="98">
        <v>3136.7674630377242</v>
      </c>
      <c r="L214" s="98">
        <v>3187.3096102794775</v>
      </c>
      <c r="M214" s="98">
        <v>3594.4341106630818</v>
      </c>
      <c r="N214" s="98">
        <v>3376.7880690598863</v>
      </c>
      <c r="O214" s="98">
        <v>2500.3783598360642</v>
      </c>
      <c r="P214" s="98">
        <v>1511.8698682368442</v>
      </c>
      <c r="Q214" s="98">
        <v>3157.8898803577172</v>
      </c>
      <c r="R214" s="98">
        <v>2989.1220907808097</v>
      </c>
      <c r="S214" s="98">
        <v>2982.8842696717429</v>
      </c>
      <c r="T214" s="98">
        <v>2451.3086504739313</v>
      </c>
      <c r="U214" s="98">
        <v>2502.1293806374019</v>
      </c>
      <c r="V214" s="98">
        <v>1893.5447763975135</v>
      </c>
      <c r="W214" s="98">
        <v>2980.5181031326283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79.868660498755688</v>
      </c>
      <c r="C218" s="122">
        <v>72.173671391228183</v>
      </c>
      <c r="D218" s="122">
        <v>91.587212286175273</v>
      </c>
      <c r="E218" s="122">
        <v>81.177229976604309</v>
      </c>
      <c r="F218" s="122">
        <v>73.40404224787369</v>
      </c>
      <c r="G218" s="122">
        <v>76.118193505357326</v>
      </c>
      <c r="H218" s="122">
        <v>59.599518651682551</v>
      </c>
      <c r="I218" s="122">
        <v>56.535944963349962</v>
      </c>
      <c r="J218" s="122">
        <v>59.782498713993313</v>
      </c>
      <c r="K218" s="122">
        <v>50.07314363617548</v>
      </c>
      <c r="L218" s="122">
        <v>44.390328958052081</v>
      </c>
      <c r="M218" s="122">
        <v>51.128445881797312</v>
      </c>
      <c r="N218" s="122">
        <v>42.841917566026709</v>
      </c>
      <c r="O218" s="122">
        <v>32.408255361178114</v>
      </c>
      <c r="P218" s="122">
        <v>24.752243163733631</v>
      </c>
      <c r="Q218" s="122">
        <v>37.082901171336516</v>
      </c>
      <c r="R218" s="122">
        <v>32.146693918207987</v>
      </c>
      <c r="S218" s="122">
        <v>33.839240827154747</v>
      </c>
      <c r="T218" s="122">
        <v>30.482120490091546</v>
      </c>
      <c r="U218" s="122">
        <v>31.27676638034481</v>
      </c>
      <c r="V218" s="122">
        <v>20.261192316813187</v>
      </c>
      <c r="W218" s="122">
        <v>27.911603507815492</v>
      </c>
      <c r="DA218" s="130" t="s">
        <v>2605</v>
      </c>
    </row>
    <row r="219" spans="1:105" ht="12" customHeight="1" x14ac:dyDescent="0.25">
      <c r="A219" s="97" t="s">
        <v>141</v>
      </c>
      <c r="B219" s="98">
        <v>614.89126996441155</v>
      </c>
      <c r="C219" s="98">
        <v>548.25267386429402</v>
      </c>
      <c r="D219" s="98">
        <v>702.48406679262507</v>
      </c>
      <c r="E219" s="98">
        <v>656.2825169165576</v>
      </c>
      <c r="F219" s="98">
        <v>645.15847749651869</v>
      </c>
      <c r="G219" s="98">
        <v>707.25616593471852</v>
      </c>
      <c r="H219" s="98">
        <v>616.18644817477048</v>
      </c>
      <c r="I219" s="98">
        <v>637.75500560230716</v>
      </c>
      <c r="J219" s="98">
        <v>707.21764872289577</v>
      </c>
      <c r="K219" s="98">
        <v>649.92132599925708</v>
      </c>
      <c r="L219" s="98">
        <v>627.05963645848362</v>
      </c>
      <c r="M219" s="98">
        <v>765.59722580037294</v>
      </c>
      <c r="N219" s="98">
        <v>682.09111263870818</v>
      </c>
      <c r="O219" s="98">
        <v>555.81798395802366</v>
      </c>
      <c r="P219" s="98">
        <v>439.82982364758919</v>
      </c>
      <c r="Q219" s="98">
        <v>670.5816479535099</v>
      </c>
      <c r="R219" s="98">
        <v>566.86429105975913</v>
      </c>
      <c r="S219" s="98">
        <v>598.14782470081946</v>
      </c>
      <c r="T219" s="98">
        <v>554.45926063873412</v>
      </c>
      <c r="U219" s="98">
        <v>577.00925108335014</v>
      </c>
      <c r="V219" s="98">
        <v>376.39061111618344</v>
      </c>
      <c r="W219" s="98">
        <v>535.99001111101938</v>
      </c>
      <c r="DA219" s="63" t="s">
        <v>2606</v>
      </c>
    </row>
    <row r="220" spans="1:105" ht="12" customHeight="1" x14ac:dyDescent="0.25">
      <c r="A220" s="97" t="s">
        <v>140</v>
      </c>
      <c r="B220" s="98">
        <v>209.43380006646632</v>
      </c>
      <c r="C220" s="98">
        <v>183.22866208018652</v>
      </c>
      <c r="D220" s="98">
        <v>261.97372395016708</v>
      </c>
      <c r="E220" s="98">
        <v>303.30614820938075</v>
      </c>
      <c r="F220" s="98">
        <v>313.90763006001907</v>
      </c>
      <c r="G220" s="98">
        <v>302.01665333773832</v>
      </c>
      <c r="H220" s="98">
        <v>269.34346133294787</v>
      </c>
      <c r="I220" s="98">
        <v>232.43186816034066</v>
      </c>
      <c r="J220" s="98">
        <v>263.19909200405169</v>
      </c>
      <c r="K220" s="98">
        <v>0</v>
      </c>
      <c r="L220" s="98">
        <v>0</v>
      </c>
      <c r="M220" s="98">
        <v>268.22738349631834</v>
      </c>
      <c r="N220" s="98">
        <v>236.91598212346838</v>
      </c>
      <c r="O220" s="98">
        <v>194.12881221821922</v>
      </c>
      <c r="P220" s="98">
        <v>162.71918591403372</v>
      </c>
      <c r="Q220" s="98">
        <v>253.95884252101411</v>
      </c>
      <c r="R220" s="98">
        <v>220.34518445525089</v>
      </c>
      <c r="S220" s="98">
        <v>242.45890839858077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209.43380006646632</v>
      </c>
      <c r="C221" s="101">
        <v>183.22866208018652</v>
      </c>
      <c r="D221" s="101">
        <v>261.97372395016708</v>
      </c>
      <c r="E221" s="101">
        <v>303.30614820938075</v>
      </c>
      <c r="F221" s="101">
        <v>313.90763006001907</v>
      </c>
      <c r="G221" s="101">
        <v>302.01665333773832</v>
      </c>
      <c r="H221" s="101">
        <v>269.34346133294787</v>
      </c>
      <c r="I221" s="101">
        <v>232.43186816034066</v>
      </c>
      <c r="J221" s="101">
        <v>263.19909200405169</v>
      </c>
      <c r="K221" s="101">
        <v>0</v>
      </c>
      <c r="L221" s="101">
        <v>0</v>
      </c>
      <c r="M221" s="101">
        <v>268.22738349631834</v>
      </c>
      <c r="N221" s="101">
        <v>236.91598212346838</v>
      </c>
      <c r="O221" s="101">
        <v>194.12881221821922</v>
      </c>
      <c r="P221" s="101">
        <v>162.71918591403372</v>
      </c>
      <c r="Q221" s="101">
        <v>253.95884252101411</v>
      </c>
      <c r="R221" s="101">
        <v>220.34518445525089</v>
      </c>
      <c r="S221" s="101">
        <v>242.45890839858077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91.826671877804557</v>
      </c>
      <c r="C227" s="122">
        <v>94.277415768784508</v>
      </c>
      <c r="D227" s="122">
        <v>116.32141422051025</v>
      </c>
      <c r="E227" s="122">
        <v>87.083024348783255</v>
      </c>
      <c r="F227" s="122">
        <v>80.975393279472357</v>
      </c>
      <c r="G227" s="122">
        <v>93.556337529354536</v>
      </c>
      <c r="H227" s="122">
        <v>78.255018645535358</v>
      </c>
      <c r="I227" s="122">
        <v>74.83201241385494</v>
      </c>
      <c r="J227" s="122">
        <v>69.846648035257388</v>
      </c>
      <c r="K227" s="122">
        <v>75.125528361151723</v>
      </c>
      <c r="L227" s="122">
        <v>69.502896266745296</v>
      </c>
      <c r="M227" s="122">
        <v>67.998945268585132</v>
      </c>
      <c r="N227" s="122">
        <v>66.678139703790549</v>
      </c>
      <c r="O227" s="122">
        <v>64.806120665260636</v>
      </c>
      <c r="P227" s="122">
        <v>63.237252391108299</v>
      </c>
      <c r="Q227" s="122">
        <v>59.803099534032491</v>
      </c>
      <c r="R227" s="122">
        <v>57.016154009718683</v>
      </c>
      <c r="S227" s="122">
        <v>55.411908567562861</v>
      </c>
      <c r="T227" s="122">
        <v>53.336386544600181</v>
      </c>
      <c r="U227" s="122">
        <v>51.289459700412365</v>
      </c>
      <c r="V227" s="122">
        <v>69.079807661830429</v>
      </c>
      <c r="W227" s="122">
        <v>61.976362722790057</v>
      </c>
      <c r="DA227" s="130" t="s">
        <v>2614</v>
      </c>
    </row>
    <row r="228" spans="1:105" ht="12" customHeight="1" x14ac:dyDescent="0.25">
      <c r="A228" s="97" t="s">
        <v>50</v>
      </c>
      <c r="B228" s="98">
        <v>215.79328168737055</v>
      </c>
      <c r="C228" s="98">
        <v>225.43364778971142</v>
      </c>
      <c r="D228" s="98">
        <v>287.16897570654419</v>
      </c>
      <c r="E228" s="98">
        <v>224.70508845886508</v>
      </c>
      <c r="F228" s="98">
        <v>218.90272885229746</v>
      </c>
      <c r="G228" s="98">
        <v>257.08624582428791</v>
      </c>
      <c r="H228" s="98">
        <v>222.65739120204637</v>
      </c>
      <c r="I228" s="98">
        <v>212.13210293372231</v>
      </c>
      <c r="J228" s="98">
        <v>192.62459133709456</v>
      </c>
      <c r="K228" s="98">
        <v>188.73794100572997</v>
      </c>
      <c r="L228" s="98">
        <v>168.94224346179115</v>
      </c>
      <c r="M228" s="98">
        <v>162.12246306514012</v>
      </c>
      <c r="N228" s="98">
        <v>160.76250876768751</v>
      </c>
      <c r="O228" s="98">
        <v>161.02539146969036</v>
      </c>
      <c r="P228" s="98">
        <v>162.44763185640534</v>
      </c>
      <c r="Q228" s="98">
        <v>163.13759811349701</v>
      </c>
      <c r="R228" s="98">
        <v>164.02752831483346</v>
      </c>
      <c r="S228" s="98">
        <v>164.63258135775678</v>
      </c>
      <c r="T228" s="98">
        <v>162.98302043317364</v>
      </c>
      <c r="U228" s="98">
        <v>160.41391734887168</v>
      </c>
      <c r="V228" s="98">
        <v>215.81854528243272</v>
      </c>
      <c r="W228" s="98">
        <v>196.18531818753118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228.50987976757071</v>
      </c>
      <c r="C231" s="118">
        <f t="shared" si="108"/>
        <v>219.99003508377501</v>
      </c>
      <c r="D231" s="118">
        <f t="shared" si="108"/>
        <v>253.30193774597365</v>
      </c>
      <c r="E231" s="118">
        <f t="shared" si="108"/>
        <v>316.00270614631853</v>
      </c>
      <c r="F231" s="118">
        <f t="shared" si="108"/>
        <v>266.30777866223514</v>
      </c>
      <c r="G231" s="118">
        <f t="shared" si="108"/>
        <v>280.22404848598569</v>
      </c>
      <c r="H231" s="118">
        <f t="shared" si="108"/>
        <v>220.98154860689152</v>
      </c>
      <c r="I231" s="118">
        <f t="shared" si="108"/>
        <v>229.0945328212693</v>
      </c>
      <c r="J231" s="118">
        <f t="shared" si="108"/>
        <v>298.02920403157958</v>
      </c>
      <c r="K231" s="118">
        <f t="shared" si="108"/>
        <v>217.02450123974984</v>
      </c>
      <c r="L231" s="118">
        <f t="shared" si="108"/>
        <v>216.49517675189855</v>
      </c>
      <c r="M231" s="118">
        <f t="shared" si="108"/>
        <v>238.79444837293403</v>
      </c>
      <c r="N231" s="118">
        <f t="shared" si="108"/>
        <v>224.67073173167188</v>
      </c>
      <c r="O231" s="118">
        <f t="shared" si="108"/>
        <v>175.17009620177384</v>
      </c>
      <c r="P231" s="118">
        <f t="shared" si="108"/>
        <v>119.75410677816691</v>
      </c>
      <c r="Q231" s="118">
        <f t="shared" si="108"/>
        <v>211.24858965997223</v>
      </c>
      <c r="R231" s="118">
        <f t="shared" ref="R231:V231" si="109">R232+R235+R237+R246</f>
        <v>199.73398858054367</v>
      </c>
      <c r="S231" s="118">
        <f t="shared" si="109"/>
        <v>199.01979113940223</v>
      </c>
      <c r="T231" s="118">
        <f t="shared" si="109"/>
        <v>168.06515616434933</v>
      </c>
      <c r="U231" s="118">
        <f t="shared" si="109"/>
        <v>169.02934319968722</v>
      </c>
      <c r="V231" s="118">
        <f t="shared" si="109"/>
        <v>135.57799870115133</v>
      </c>
      <c r="W231" s="118">
        <f t="shared" ref="W231" si="110">W232+W235+W237+W246</f>
        <v>192.70425944611762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187.21569207847159</v>
      </c>
      <c r="C232" s="123">
        <f t="shared" si="111"/>
        <v>179.43134872175003</v>
      </c>
      <c r="D232" s="123">
        <f t="shared" si="111"/>
        <v>210.05483120776256</v>
      </c>
      <c r="E232" s="123">
        <f t="shared" si="111"/>
        <v>268.59446918757061</v>
      </c>
      <c r="F232" s="123">
        <f t="shared" si="111"/>
        <v>219.48632621059718</v>
      </c>
      <c r="G232" s="123">
        <f t="shared" si="111"/>
        <v>235.70567247519367</v>
      </c>
      <c r="H232" s="123">
        <f t="shared" si="111"/>
        <v>176.35928263686179</v>
      </c>
      <c r="I232" s="123">
        <f t="shared" si="111"/>
        <v>187.21027102412748</v>
      </c>
      <c r="J232" s="123">
        <f t="shared" si="111"/>
        <v>253.77602196525032</v>
      </c>
      <c r="K232" s="123">
        <f t="shared" si="111"/>
        <v>175.7951044930733</v>
      </c>
      <c r="L232" s="123">
        <f t="shared" si="111"/>
        <v>177.54152491602909</v>
      </c>
      <c r="M232" s="123">
        <f t="shared" si="111"/>
        <v>199.11639269008782</v>
      </c>
      <c r="N232" s="123">
        <f t="shared" si="111"/>
        <v>186.30897344355111</v>
      </c>
      <c r="O232" s="123">
        <f t="shared" si="111"/>
        <v>137.68778651737924</v>
      </c>
      <c r="P232" s="123">
        <f t="shared" si="111"/>
        <v>83.182770402111018</v>
      </c>
      <c r="Q232" s="123">
        <f t="shared" si="111"/>
        <v>173.51840815115708</v>
      </c>
      <c r="R232" s="123">
        <f t="shared" ref="R232:V232" si="112">SUM(R233:R234)</f>
        <v>163.69804462025064</v>
      </c>
      <c r="S232" s="123">
        <f t="shared" si="112"/>
        <v>162.66037862378633</v>
      </c>
      <c r="T232" s="123">
        <f t="shared" si="112"/>
        <v>132.96233044071951</v>
      </c>
      <c r="U232" s="123">
        <f t="shared" si="112"/>
        <v>134.82126369796254</v>
      </c>
      <c r="V232" s="123">
        <f t="shared" si="112"/>
        <v>101.27738604058325</v>
      </c>
      <c r="W232" s="123">
        <f t="shared" ref="W232" si="113">SUM(W233:W234)</f>
        <v>158.22565564743067</v>
      </c>
      <c r="DA232" s="130" t="s">
        <v>2768</v>
      </c>
    </row>
    <row r="233" spans="1:105" ht="12" customHeight="1" x14ac:dyDescent="0.25">
      <c r="A233" s="97" t="s">
        <v>74</v>
      </c>
      <c r="B233" s="99">
        <v>185.00260985333483</v>
      </c>
      <c r="C233" s="99">
        <v>177.3424580325723</v>
      </c>
      <c r="D233" s="99">
        <v>207.6100021495314</v>
      </c>
      <c r="E233" s="99">
        <v>265.45066162343522</v>
      </c>
      <c r="F233" s="99">
        <v>216.91509191488956</v>
      </c>
      <c r="G233" s="99">
        <v>233.03733656474503</v>
      </c>
      <c r="H233" s="99">
        <v>174.36960088254824</v>
      </c>
      <c r="I233" s="99">
        <v>185.14946483992702</v>
      </c>
      <c r="J233" s="99">
        <v>250.92721933868771</v>
      </c>
      <c r="K233" s="99">
        <v>173.80393050832666</v>
      </c>
      <c r="L233" s="99">
        <v>175.51258356744961</v>
      </c>
      <c r="M233" s="99">
        <v>196.8079412029854</v>
      </c>
      <c r="N233" s="99">
        <v>184.12253127200771</v>
      </c>
      <c r="O233" s="99">
        <v>136.03349990764079</v>
      </c>
      <c r="P233" s="99">
        <v>82.187843380924406</v>
      </c>
      <c r="Q233" s="99">
        <v>171.41320187999381</v>
      </c>
      <c r="R233" s="99">
        <v>161.67948663357348</v>
      </c>
      <c r="S233" s="99">
        <v>160.62172432453227</v>
      </c>
      <c r="T233" s="99">
        <v>131.2787159716535</v>
      </c>
      <c r="U233" s="99">
        <v>133.11206579811591</v>
      </c>
      <c r="V233" s="99">
        <v>99.989695737520123</v>
      </c>
      <c r="W233" s="99">
        <v>156.19985195732755</v>
      </c>
      <c r="DA233" s="63" t="s">
        <v>2769</v>
      </c>
    </row>
    <row r="234" spans="1:105" ht="12" customHeight="1" x14ac:dyDescent="0.25">
      <c r="A234" s="97" t="s">
        <v>53</v>
      </c>
      <c r="B234" s="99">
        <v>2.2130822251367608</v>
      </c>
      <c r="C234" s="99">
        <v>2.0888906891777217</v>
      </c>
      <c r="D234" s="99">
        <v>2.4448290582311656</v>
      </c>
      <c r="E234" s="99">
        <v>3.1438075641353835</v>
      </c>
      <c r="F234" s="99">
        <v>2.5712342957076277</v>
      </c>
      <c r="G234" s="99">
        <v>2.6683359104486315</v>
      </c>
      <c r="H234" s="99">
        <v>1.9896817543135572</v>
      </c>
      <c r="I234" s="99">
        <v>2.0608061842004561</v>
      </c>
      <c r="J234" s="99">
        <v>2.8488026265626294</v>
      </c>
      <c r="K234" s="99">
        <v>1.9911739847466343</v>
      </c>
      <c r="L234" s="99">
        <v>2.0289413485794783</v>
      </c>
      <c r="M234" s="99">
        <v>2.3084514871024271</v>
      </c>
      <c r="N234" s="99">
        <v>2.186442171543419</v>
      </c>
      <c r="O234" s="99">
        <v>1.6542866097384479</v>
      </c>
      <c r="P234" s="99">
        <v>0.99492702118660625</v>
      </c>
      <c r="Q234" s="99">
        <v>2.1052062711632544</v>
      </c>
      <c r="R234" s="99">
        <v>2.0185579866771639</v>
      </c>
      <c r="S234" s="99">
        <v>2.0386542992540537</v>
      </c>
      <c r="T234" s="99">
        <v>1.6836144690660142</v>
      </c>
      <c r="U234" s="99">
        <v>1.7091978998466226</v>
      </c>
      <c r="V234" s="99">
        <v>1.2876903030631361</v>
      </c>
      <c r="W234" s="99">
        <v>2.0258036901031051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0.10324105107110335</v>
      </c>
      <c r="C235" s="123">
        <f t="shared" si="114"/>
        <v>0.12263409544240332</v>
      </c>
      <c r="D235" s="123">
        <f t="shared" si="114"/>
        <v>0.14527531664800933</v>
      </c>
      <c r="E235" s="123">
        <f t="shared" si="114"/>
        <v>0.33805591025016957</v>
      </c>
      <c r="F235" s="123">
        <f t="shared" si="114"/>
        <v>0.19468509863619959</v>
      </c>
      <c r="G235" s="123">
        <f t="shared" si="114"/>
        <v>0.23651894591990957</v>
      </c>
      <c r="H235" s="123">
        <f t="shared" si="114"/>
        <v>0.32061976308378409</v>
      </c>
      <c r="I235" s="123">
        <f t="shared" si="114"/>
        <v>0.28688883106010171</v>
      </c>
      <c r="J235" s="123">
        <f t="shared" si="114"/>
        <v>0.29653095737849366</v>
      </c>
      <c r="K235" s="123">
        <f t="shared" si="114"/>
        <v>0.32544002822119206</v>
      </c>
      <c r="L235" s="123">
        <f t="shared" si="114"/>
        <v>0.4189180513937461</v>
      </c>
      <c r="M235" s="123">
        <f t="shared" si="114"/>
        <v>0.46719134912904714</v>
      </c>
      <c r="N235" s="123">
        <f t="shared" si="114"/>
        <v>0.92111470221798819</v>
      </c>
      <c r="O235" s="123">
        <f t="shared" si="114"/>
        <v>0.92595398272209839</v>
      </c>
      <c r="P235" s="123">
        <f t="shared" si="114"/>
        <v>0.38395674789657752</v>
      </c>
      <c r="Q235" s="123">
        <f t="shared" si="114"/>
        <v>1.2174369932143094</v>
      </c>
      <c r="R235" s="123">
        <f t="shared" si="114"/>
        <v>0.74949928070455263</v>
      </c>
      <c r="S235" s="123">
        <f t="shared" si="114"/>
        <v>1.291880543586241</v>
      </c>
      <c r="T235" s="123">
        <f t="shared" si="114"/>
        <v>0.96071914190101448</v>
      </c>
      <c r="U235" s="123">
        <f t="shared" si="114"/>
        <v>1.289673481323157</v>
      </c>
      <c r="V235" s="123">
        <f t="shared" si="114"/>
        <v>0.92225808558626166</v>
      </c>
      <c r="W235" s="123">
        <f t="shared" si="114"/>
        <v>1.4001291414937842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0.10324105107110335</v>
      </c>
      <c r="C236" s="99">
        <f>RES_hhdet_fecs!C29</f>
        <v>0.12263409544240332</v>
      </c>
      <c r="D236" s="99">
        <f>RES_hhdet_fecs!D29</f>
        <v>0.14527531664800933</v>
      </c>
      <c r="E236" s="99">
        <f>RES_hhdet_fecs!E29</f>
        <v>0.33805591025016957</v>
      </c>
      <c r="F236" s="99">
        <f>RES_hhdet_fecs!F29</f>
        <v>0.19468509863619959</v>
      </c>
      <c r="G236" s="99">
        <f>RES_hhdet_fecs!G29</f>
        <v>0.23651894591990957</v>
      </c>
      <c r="H236" s="99">
        <f>RES_hhdet_fecs!H29</f>
        <v>0.32061976308378409</v>
      </c>
      <c r="I236" s="99">
        <f>RES_hhdet_fecs!I29</f>
        <v>0.28688883106010171</v>
      </c>
      <c r="J236" s="99">
        <f>RES_hhdet_fecs!J29</f>
        <v>0.29653095737849366</v>
      </c>
      <c r="K236" s="99">
        <f>RES_hhdet_fecs!K29</f>
        <v>0.32544002822119206</v>
      </c>
      <c r="L236" s="99">
        <f>RES_hhdet_fecs!L29</f>
        <v>0.4189180513937461</v>
      </c>
      <c r="M236" s="99">
        <f>RES_hhdet_fecs!M29</f>
        <v>0.46719134912904714</v>
      </c>
      <c r="N236" s="99">
        <f>RES_hhdet_fecs!N29</f>
        <v>0.92111470221798819</v>
      </c>
      <c r="O236" s="99">
        <f>RES_hhdet_fecs!O29</f>
        <v>0.92595398272209839</v>
      </c>
      <c r="P236" s="99">
        <f>RES_hhdet_fecs!P29</f>
        <v>0.38395674789657752</v>
      </c>
      <c r="Q236" s="99">
        <f>RES_hhdet_fecs!Q29</f>
        <v>1.2174369932143094</v>
      </c>
      <c r="R236" s="99">
        <f>RES_hhdet_fecs!R29</f>
        <v>0.74949928070455263</v>
      </c>
      <c r="S236" s="99">
        <f>RES_hhdet_fecs!S29</f>
        <v>1.291880543586241</v>
      </c>
      <c r="T236" s="99">
        <f>RES_hhdet_fecs!T29</f>
        <v>0.96071914190101448</v>
      </c>
      <c r="U236" s="99">
        <f>RES_hhdet_fecs!U29</f>
        <v>1.289673481323157</v>
      </c>
      <c r="V236" s="99">
        <f>RES_hhdet_fecs!V29</f>
        <v>0.92225808558626166</v>
      </c>
      <c r="W236" s="99">
        <f>RES_hhdet_fecs!W29</f>
        <v>1.4001291414937842</v>
      </c>
      <c r="DA236" s="63" t="s">
        <v>2772</v>
      </c>
    </row>
    <row r="237" spans="1:105" ht="12" customHeight="1" x14ac:dyDescent="0.25">
      <c r="A237" s="121" t="s">
        <v>55</v>
      </c>
      <c r="B237" s="123">
        <v>30.622036698870183</v>
      </c>
      <c r="C237" s="123">
        <v>28.884154620285354</v>
      </c>
      <c r="D237" s="123">
        <v>31.37726363713935</v>
      </c>
      <c r="E237" s="123">
        <v>33.950272292835912</v>
      </c>
      <c r="F237" s="123">
        <v>34.672066512494411</v>
      </c>
      <c r="G237" s="123">
        <v>32.282331313652577</v>
      </c>
      <c r="H237" s="123">
        <v>33.33494364304498</v>
      </c>
      <c r="I237" s="123">
        <v>31.049526200227149</v>
      </c>
      <c r="J237" s="123">
        <v>33.217074430251458</v>
      </c>
      <c r="K237" s="123">
        <v>32.3086754411191</v>
      </c>
      <c r="L237" s="123">
        <v>30.7337183366473</v>
      </c>
      <c r="M237" s="123">
        <v>31.378995984573841</v>
      </c>
      <c r="N237" s="123">
        <v>29.807395828227822</v>
      </c>
      <c r="O237" s="123">
        <v>28.952939952912637</v>
      </c>
      <c r="P237" s="123">
        <v>28.519912816244354</v>
      </c>
      <c r="Q237" s="123">
        <v>28.83213204496419</v>
      </c>
      <c r="R237" s="123">
        <v>27.707849209457656</v>
      </c>
      <c r="S237" s="123">
        <v>27.535815659109847</v>
      </c>
      <c r="T237" s="123">
        <v>26.767137805315627</v>
      </c>
      <c r="U237" s="123">
        <v>25.684718898357968</v>
      </c>
      <c r="V237" s="123">
        <v>24.11702841877235</v>
      </c>
      <c r="W237" s="123">
        <v>24.480706930321524</v>
      </c>
      <c r="DA237" s="130" t="s">
        <v>2773</v>
      </c>
    </row>
    <row r="238" spans="1:105" ht="12" customHeight="1" x14ac:dyDescent="0.25">
      <c r="A238" s="97" t="s">
        <v>141</v>
      </c>
      <c r="B238" s="99">
        <v>36.25804097685063</v>
      </c>
      <c r="C238" s="99">
        <v>32.104019788059695</v>
      </c>
      <c r="D238" s="99">
        <v>40.85156877028377</v>
      </c>
      <c r="E238" s="99">
        <v>37.89551791067737</v>
      </c>
      <c r="F238" s="99">
        <v>36.988510819376224</v>
      </c>
      <c r="G238" s="99">
        <v>40.262706197972278</v>
      </c>
      <c r="H238" s="99">
        <v>34.834123659311508</v>
      </c>
      <c r="I238" s="99">
        <v>35.806893483993676</v>
      </c>
      <c r="J238" s="99">
        <v>39.441506278171076</v>
      </c>
      <c r="K238" s="99">
        <v>36.011238420097023</v>
      </c>
      <c r="L238" s="99">
        <v>34.529703826307589</v>
      </c>
      <c r="M238" s="99">
        <v>41.919147537995265</v>
      </c>
      <c r="N238" s="99">
        <v>37.191656582742972</v>
      </c>
      <c r="O238" s="99">
        <v>30.239369722579195</v>
      </c>
      <c r="P238" s="99">
        <v>23.90990482690454</v>
      </c>
      <c r="Q238" s="99">
        <v>36.399795988026383</v>
      </c>
      <c r="R238" s="99">
        <v>30.661286085342137</v>
      </c>
      <c r="S238" s="99">
        <v>32.208938168086043</v>
      </c>
      <c r="T238" s="99">
        <v>29.693812642146291</v>
      </c>
      <c r="U238" s="99">
        <v>30.696611450508772</v>
      </c>
      <c r="V238" s="99">
        <v>19.875517681481885</v>
      </c>
      <c r="W238" s="99">
        <v>28.089599690118739</v>
      </c>
      <c r="DA238" s="63" t="s">
        <v>2774</v>
      </c>
    </row>
    <row r="239" spans="1:105" ht="12" customHeight="1" x14ac:dyDescent="0.25">
      <c r="A239" s="97" t="s">
        <v>140</v>
      </c>
      <c r="B239" s="99">
        <v>26.306090335566481</v>
      </c>
      <c r="C239" s="99">
        <v>23.322093813611289</v>
      </c>
      <c r="D239" s="99">
        <v>30.323427383138178</v>
      </c>
      <c r="E239" s="99">
        <v>29.587479627459658</v>
      </c>
      <c r="F239" s="99">
        <v>29.313619450779644</v>
      </c>
      <c r="G239" s="99">
        <v>31.017319464907754</v>
      </c>
      <c r="H239" s="99">
        <v>27.045490306407412</v>
      </c>
      <c r="I239" s="99">
        <v>26.916940822870448</v>
      </c>
      <c r="J239" s="99">
        <v>29.877190610095635</v>
      </c>
      <c r="K239" s="99">
        <v>0</v>
      </c>
      <c r="L239" s="99">
        <v>0</v>
      </c>
      <c r="M239" s="99">
        <v>31.584634050165608</v>
      </c>
      <c r="N239" s="99">
        <v>28.142765244887848</v>
      </c>
      <c r="O239" s="99">
        <v>23.110659259135428</v>
      </c>
      <c r="P239" s="99">
        <v>18.642556738241012</v>
      </c>
      <c r="Q239" s="99">
        <v>29.367252396195632</v>
      </c>
      <c r="R239" s="99">
        <v>25.865444168406846</v>
      </c>
      <c r="S239" s="99">
        <v>28.262509925258204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12.349596872934921</v>
      </c>
      <c r="C240" s="102">
        <v>10.729316743137387</v>
      </c>
      <c r="D240" s="102">
        <v>15.234562755025239</v>
      </c>
      <c r="E240" s="102">
        <v>17.513712883728303</v>
      </c>
      <c r="F240" s="102">
        <v>17.997090909841475</v>
      </c>
      <c r="G240" s="102">
        <v>17.193215649327545</v>
      </c>
      <c r="H240" s="102">
        <v>15.226468330633839</v>
      </c>
      <c r="I240" s="102">
        <v>13.049937785502614</v>
      </c>
      <c r="J240" s="102">
        <v>14.678605176826171</v>
      </c>
      <c r="K240" s="102">
        <v>0</v>
      </c>
      <c r="L240" s="102">
        <v>0</v>
      </c>
      <c r="M240" s="102">
        <v>14.6863949915153</v>
      </c>
      <c r="N240" s="102">
        <v>12.918065758124754</v>
      </c>
      <c r="O240" s="102">
        <v>10.561610267931199</v>
      </c>
      <c r="P240" s="102">
        <v>8.8456944925891392</v>
      </c>
      <c r="Q240" s="102">
        <v>13.785122341673603</v>
      </c>
      <c r="R240" s="102">
        <v>11.918314214993835</v>
      </c>
      <c r="S240" s="102">
        <v>13.055876267405287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13.956493462631558</v>
      </c>
      <c r="C241" s="105">
        <v>12.592777070473904</v>
      </c>
      <c r="D241" s="105">
        <v>15.088864628112946</v>
      </c>
      <c r="E241" s="105">
        <v>12.073766743731353</v>
      </c>
      <c r="F241" s="105">
        <v>11.316528540938169</v>
      </c>
      <c r="G241" s="105">
        <v>13.824103815580207</v>
      </c>
      <c r="H241" s="105">
        <v>11.819021975773568</v>
      </c>
      <c r="I241" s="105">
        <v>13.867003037367832</v>
      </c>
      <c r="J241" s="105">
        <v>15.198585433269463</v>
      </c>
      <c r="K241" s="105">
        <v>0</v>
      </c>
      <c r="L241" s="105">
        <v>0</v>
      </c>
      <c r="M241" s="105">
        <v>16.898239058650308</v>
      </c>
      <c r="N241" s="105">
        <v>15.224699486763093</v>
      </c>
      <c r="O241" s="105">
        <v>12.549048991204227</v>
      </c>
      <c r="P241" s="105">
        <v>9.796862245651873</v>
      </c>
      <c r="Q241" s="105">
        <v>15.582130054522031</v>
      </c>
      <c r="R241" s="105">
        <v>13.947129953413008</v>
      </c>
      <c r="S241" s="105">
        <v>15.206633657852919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31.355524489207063</v>
      </c>
      <c r="C242" s="102">
        <v>29.950191284733876</v>
      </c>
      <c r="D242" s="102">
        <v>31.504623385584175</v>
      </c>
      <c r="E242" s="102">
        <v>34.881238994941015</v>
      </c>
      <c r="F242" s="102">
        <v>35.819404178754297</v>
      </c>
      <c r="G242" s="102">
        <v>32.79302326284985</v>
      </c>
      <c r="H242" s="102">
        <v>34.666813194381504</v>
      </c>
      <c r="I242" s="102">
        <v>32.164152458757414</v>
      </c>
      <c r="J242" s="102">
        <v>34.286671270879999</v>
      </c>
      <c r="K242" s="102">
        <v>33.894138423434619</v>
      </c>
      <c r="L242" s="102">
        <v>32.339803521078224</v>
      </c>
      <c r="M242" s="102">
        <v>32.670856631787039</v>
      </c>
      <c r="N242" s="102">
        <v>31.415768975266598</v>
      </c>
      <c r="O242" s="102">
        <v>30.962508701058468</v>
      </c>
      <c r="P242" s="102">
        <v>30.801749854770282</v>
      </c>
      <c r="Q242" s="102">
        <v>30.25721260156411</v>
      </c>
      <c r="R242" s="102">
        <v>29.263668962159429</v>
      </c>
      <c r="S242" s="102">
        <v>28.886974225908876</v>
      </c>
      <c r="T242" s="102">
        <v>28.110709891193778</v>
      </c>
      <c r="U242" s="102">
        <v>26.809919151158351</v>
      </c>
      <c r="V242" s="102">
        <v>25.672767385402043</v>
      </c>
      <c r="W242" s="102">
        <v>25.51249221965508</v>
      </c>
      <c r="DA242" s="131" t="s">
        <v>2778</v>
      </c>
    </row>
    <row r="243" spans="1:105" ht="12" customHeight="1" x14ac:dyDescent="0.25">
      <c r="A243" s="107" t="s">
        <v>121</v>
      </c>
      <c r="B243" s="105">
        <v>24.195383950346145</v>
      </c>
      <c r="C243" s="105">
        <v>23.094488015355623</v>
      </c>
      <c r="D243" s="105">
        <v>24.805959517792697</v>
      </c>
      <c r="E243" s="105">
        <v>28.589168386165557</v>
      </c>
      <c r="F243" s="105">
        <v>29.731899029100248</v>
      </c>
      <c r="G243" s="105">
        <v>26.643979142604984</v>
      </c>
      <c r="H243" s="105">
        <v>28.4003128069319</v>
      </c>
      <c r="I243" s="105">
        <v>25.63008224263487</v>
      </c>
      <c r="J243" s="105">
        <v>27.420512236037837</v>
      </c>
      <c r="K243" s="105">
        <v>27.008908229267707</v>
      </c>
      <c r="L243" s="105">
        <v>25.694721306529562</v>
      </c>
      <c r="M243" s="105">
        <v>26.094857754459962</v>
      </c>
      <c r="N243" s="105">
        <v>25.09559672206295</v>
      </c>
      <c r="O243" s="105">
        <v>24.828885218379913</v>
      </c>
      <c r="P243" s="105">
        <v>24.93270267282708</v>
      </c>
      <c r="Q243" s="105">
        <v>24.640125627615422</v>
      </c>
      <c r="R243" s="105">
        <v>23.981724757313646</v>
      </c>
      <c r="S243" s="105">
        <v>23.846634008911529</v>
      </c>
      <c r="T243" s="105">
        <v>23.42347849319162</v>
      </c>
      <c r="U243" s="105">
        <v>22.31022037114117</v>
      </c>
      <c r="V243" s="105">
        <v>21.451450248506646</v>
      </c>
      <c r="W243" s="105">
        <v>21.568910523884558</v>
      </c>
      <c r="DA243" s="132" t="s">
        <v>2779</v>
      </c>
    </row>
    <row r="244" spans="1:105" ht="12" customHeight="1" x14ac:dyDescent="0.25">
      <c r="A244" s="108" t="s">
        <v>53</v>
      </c>
      <c r="B244" s="99">
        <v>10.662112000735313</v>
      </c>
      <c r="C244" s="99">
        <v>9.9367077667337789</v>
      </c>
      <c r="D244" s="99">
        <v>11.735998243562147</v>
      </c>
      <c r="E244" s="99">
        <v>16.111617039043061</v>
      </c>
      <c r="F244" s="99">
        <v>17.421942756269882</v>
      </c>
      <c r="G244" s="99">
        <v>13.98605588924281</v>
      </c>
      <c r="H244" s="99">
        <v>15.195740781906276</v>
      </c>
      <c r="I244" s="99">
        <v>11.672606017621707</v>
      </c>
      <c r="J244" s="99">
        <v>12.664739923517555</v>
      </c>
      <c r="K244" s="99">
        <v>12.140122410371225</v>
      </c>
      <c r="L244" s="99">
        <v>11.203963167803133</v>
      </c>
      <c r="M244" s="99">
        <v>11.611960477633909</v>
      </c>
      <c r="N244" s="99">
        <v>10.995204929890322</v>
      </c>
      <c r="O244" s="99">
        <v>10.825029007842735</v>
      </c>
      <c r="P244" s="99">
        <v>11.288369022949512</v>
      </c>
      <c r="Q244" s="99">
        <v>10.96820560368023</v>
      </c>
      <c r="R244" s="99">
        <v>10.421508583628913</v>
      </c>
      <c r="S244" s="99">
        <v>10.310729641405075</v>
      </c>
      <c r="T244" s="99">
        <v>10.150970532197022</v>
      </c>
      <c r="U244" s="99">
        <v>9.1189589080942888</v>
      </c>
      <c r="V244" s="99">
        <v>8.7609522016704418</v>
      </c>
      <c r="W244" s="99">
        <v>9.1316570301722972</v>
      </c>
      <c r="DA244" s="63" t="s">
        <v>2780</v>
      </c>
    </row>
    <row r="245" spans="1:105" ht="12" customHeight="1" x14ac:dyDescent="0.25">
      <c r="A245" s="108" t="s">
        <v>52</v>
      </c>
      <c r="B245" s="99">
        <v>13.533271949610834</v>
      </c>
      <c r="C245" s="99">
        <v>13.157780248621844</v>
      </c>
      <c r="D245" s="99">
        <v>13.069961274230554</v>
      </c>
      <c r="E245" s="99">
        <v>12.477551347122485</v>
      </c>
      <c r="F245" s="99">
        <v>12.309956272830364</v>
      </c>
      <c r="G245" s="99">
        <v>12.657923253362176</v>
      </c>
      <c r="H245" s="99">
        <v>13.204572025025621</v>
      </c>
      <c r="I245" s="99">
        <v>13.95747622501316</v>
      </c>
      <c r="J245" s="99">
        <v>14.75577231252028</v>
      </c>
      <c r="K245" s="99">
        <v>14.868785818896477</v>
      </c>
      <c r="L245" s="99">
        <v>14.490758138726422</v>
      </c>
      <c r="M245" s="99">
        <v>14.482897276826053</v>
      </c>
      <c r="N245" s="99">
        <v>14.100391792172626</v>
      </c>
      <c r="O245" s="99">
        <v>14.003856210537176</v>
      </c>
      <c r="P245" s="99">
        <v>13.644333649877566</v>
      </c>
      <c r="Q245" s="99">
        <v>13.671920023935192</v>
      </c>
      <c r="R245" s="99">
        <v>13.560216173684726</v>
      </c>
      <c r="S245" s="99">
        <v>13.535904367506451</v>
      </c>
      <c r="T245" s="99">
        <v>13.272507960994599</v>
      </c>
      <c r="U245" s="99">
        <v>13.191261463046882</v>
      </c>
      <c r="V245" s="99">
        <v>12.690498046836201</v>
      </c>
      <c r="W245" s="99">
        <v>12.437253493712259</v>
      </c>
      <c r="DA245" s="63" t="s">
        <v>2781</v>
      </c>
    </row>
    <row r="246" spans="1:105" ht="12" customHeight="1" x14ac:dyDescent="0.25">
      <c r="A246" s="121" t="s">
        <v>54</v>
      </c>
      <c r="B246" s="123">
        <v>10.568909939157837</v>
      </c>
      <c r="C246" s="123">
        <v>11.551897646297208</v>
      </c>
      <c r="D246" s="123">
        <v>11.724567584423745</v>
      </c>
      <c r="E246" s="123">
        <v>13.11990875566187</v>
      </c>
      <c r="F246" s="123">
        <v>11.95470084050733</v>
      </c>
      <c r="G246" s="123">
        <v>11.99952575121957</v>
      </c>
      <c r="H246" s="123">
        <v>10.966702563900967</v>
      </c>
      <c r="I246" s="123">
        <v>10.547846765854556</v>
      </c>
      <c r="J246" s="123">
        <v>10.739576678699256</v>
      </c>
      <c r="K246" s="123">
        <v>8.5952812773362588</v>
      </c>
      <c r="L246" s="123">
        <v>7.801015447828429</v>
      </c>
      <c r="M246" s="123">
        <v>7.8318683491433152</v>
      </c>
      <c r="N246" s="123">
        <v>7.633247757674992</v>
      </c>
      <c r="O246" s="123">
        <v>7.6034157487598977</v>
      </c>
      <c r="P246" s="123">
        <v>7.6674668119149629</v>
      </c>
      <c r="Q246" s="123">
        <v>7.680612470636647</v>
      </c>
      <c r="R246" s="123">
        <v>7.5785954701308107</v>
      </c>
      <c r="S246" s="123">
        <v>7.5317163129198033</v>
      </c>
      <c r="T246" s="123">
        <v>7.3749687764131577</v>
      </c>
      <c r="U246" s="123">
        <v>7.233687122043567</v>
      </c>
      <c r="V246" s="123">
        <v>9.26132615620946</v>
      </c>
      <c r="W246" s="123">
        <v>8.5977677268716466</v>
      </c>
      <c r="DA246" s="130" t="s">
        <v>2782</v>
      </c>
    </row>
    <row r="247" spans="1:105" ht="12" customHeight="1" x14ac:dyDescent="0.25">
      <c r="A247" s="97" t="s">
        <v>50</v>
      </c>
      <c r="B247" s="99">
        <v>12.724593813801588</v>
      </c>
      <c r="C247" s="99">
        <v>13.200713164833173</v>
      </c>
      <c r="D247" s="99">
        <v>16.699742690720626</v>
      </c>
      <c r="E247" s="99">
        <v>12.975076258805682</v>
      </c>
      <c r="F247" s="99">
        <v>12.550227947036275</v>
      </c>
      <c r="G247" s="99">
        <v>14.635415683485755</v>
      </c>
      <c r="H247" s="99">
        <v>12.58722115970961</v>
      </c>
      <c r="I247" s="99">
        <v>11.910203052204624</v>
      </c>
      <c r="J247" s="99">
        <v>10.742667469161233</v>
      </c>
      <c r="K247" s="99">
        <v>10.457707295610914</v>
      </c>
      <c r="L247" s="99">
        <v>9.3029837854566217</v>
      </c>
      <c r="M247" s="99">
        <v>8.876776481714737</v>
      </c>
      <c r="N247" s="99">
        <v>8.7657263182008727</v>
      </c>
      <c r="O247" s="99">
        <v>8.7606131645836705</v>
      </c>
      <c r="P247" s="99">
        <v>8.8309323474953683</v>
      </c>
      <c r="Q247" s="99">
        <v>8.8552606642757539</v>
      </c>
      <c r="R247" s="99">
        <v>8.8721322737234765</v>
      </c>
      <c r="S247" s="99">
        <v>8.865100589568554</v>
      </c>
      <c r="T247" s="99">
        <v>8.7284812720389571</v>
      </c>
      <c r="U247" s="99">
        <v>8.5339423637785607</v>
      </c>
      <c r="V247" s="99">
        <v>11.396419533505885</v>
      </c>
      <c r="W247" s="99">
        <v>10.281473420639699</v>
      </c>
      <c r="DA247" s="63" t="s">
        <v>2783</v>
      </c>
    </row>
    <row r="248" spans="1:105" ht="12" customHeight="1" x14ac:dyDescent="0.25">
      <c r="A248" s="109" t="s">
        <v>120</v>
      </c>
      <c r="B248" s="110">
        <v>8.9721148333364411</v>
      </c>
      <c r="C248" s="110">
        <v>10.36669993382986</v>
      </c>
      <c r="D248" s="110">
        <v>8.3372239236455492</v>
      </c>
      <c r="E248" s="110">
        <v>13.211554320868146</v>
      </c>
      <c r="F248" s="110">
        <v>11.605074412508175</v>
      </c>
      <c r="G248" s="110">
        <v>10.491518984967607</v>
      </c>
      <c r="H248" s="110">
        <v>10.088505684685467</v>
      </c>
      <c r="I248" s="110">
        <v>9.8053282274746429</v>
      </c>
      <c r="J248" s="110">
        <v>10.73781837140282</v>
      </c>
      <c r="K248" s="110">
        <v>7.3637632116637359</v>
      </c>
      <c r="L248" s="110">
        <v>6.7512182346453065</v>
      </c>
      <c r="M248" s="110">
        <v>7.0769810204418775</v>
      </c>
      <c r="N248" s="110">
        <v>6.8306536134871392</v>
      </c>
      <c r="O248" s="110">
        <v>6.8240139227386747</v>
      </c>
      <c r="P248" s="110">
        <v>6.9258673530842509</v>
      </c>
      <c r="Q248" s="110">
        <v>7.000804625170109</v>
      </c>
      <c r="R248" s="110">
        <v>6.8893930924415709</v>
      </c>
      <c r="S248" s="110">
        <v>6.8552384471863093</v>
      </c>
      <c r="T248" s="110">
        <v>6.716567664592362</v>
      </c>
      <c r="U248" s="110">
        <v>6.6225556648219932</v>
      </c>
      <c r="V248" s="110">
        <v>8.256193890283674</v>
      </c>
      <c r="W248" s="110">
        <v>7.8202491593956465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119.25349905487138</v>
      </c>
      <c r="C250" s="118">
        <f t="shared" si="115"/>
        <v>116.31896379719565</v>
      </c>
      <c r="D250" s="118">
        <f t="shared" si="115"/>
        <v>134.41420293393352</v>
      </c>
      <c r="E250" s="118">
        <f t="shared" si="115"/>
        <v>168.85193342516575</v>
      </c>
      <c r="F250" s="118">
        <f t="shared" si="115"/>
        <v>144.79768400633816</v>
      </c>
      <c r="G250" s="118">
        <f t="shared" si="115"/>
        <v>152.0831175228264</v>
      </c>
      <c r="H250" s="118">
        <f t="shared" si="115"/>
        <v>122.5403243885528</v>
      </c>
      <c r="I250" s="118">
        <f t="shared" si="115"/>
        <v>127.25085140442262</v>
      </c>
      <c r="J250" s="118">
        <f t="shared" si="115"/>
        <v>166.02981232797126</v>
      </c>
      <c r="K250" s="118">
        <f t="shared" si="115"/>
        <v>124.53670952767436</v>
      </c>
      <c r="L250" s="118">
        <f t="shared" si="115"/>
        <v>126.25628374674628</v>
      </c>
      <c r="M250" s="118">
        <f t="shared" si="115"/>
        <v>141.86644804197272</v>
      </c>
      <c r="N250" s="118">
        <f t="shared" si="115"/>
        <v>137.65047717142647</v>
      </c>
      <c r="O250" s="118">
        <f t="shared" si="115"/>
        <v>111.89354638783452</v>
      </c>
      <c r="P250" s="118">
        <f t="shared" si="115"/>
        <v>78.063250342305679</v>
      </c>
      <c r="Q250" s="118">
        <f t="shared" si="115"/>
        <v>137.48118041235244</v>
      </c>
      <c r="R250" s="118">
        <f t="shared" ref="R250:V250" si="116">R251+R254+R256+R265</f>
        <v>131.81802835880609</v>
      </c>
      <c r="S250" s="118">
        <f t="shared" si="116"/>
        <v>135.59853590919971</v>
      </c>
      <c r="T250" s="118">
        <f t="shared" si="116"/>
        <v>116.83697419660567</v>
      </c>
      <c r="U250" s="118">
        <f t="shared" si="116"/>
        <v>119.3784102652164</v>
      </c>
      <c r="V250" s="118">
        <f t="shared" si="116"/>
        <v>96.811921692775954</v>
      </c>
      <c r="W250" s="118">
        <f t="shared" ref="W250" si="117">W251+W254+W256+W265</f>
        <v>137.13654782171076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91.267904234235232</v>
      </c>
      <c r="C251" s="123">
        <f t="shared" si="118"/>
        <v>88.538853491077859</v>
      </c>
      <c r="D251" s="123">
        <f t="shared" si="118"/>
        <v>104.91765236078449</v>
      </c>
      <c r="E251" s="123">
        <f t="shared" si="118"/>
        <v>135.74144936971922</v>
      </c>
      <c r="F251" s="123">
        <f t="shared" si="118"/>
        <v>112.13049259672179</v>
      </c>
      <c r="G251" s="123">
        <f t="shared" si="118"/>
        <v>120.82197361027187</v>
      </c>
      <c r="H251" s="123">
        <f t="shared" si="118"/>
        <v>90.730814741012821</v>
      </c>
      <c r="I251" s="123">
        <f t="shared" si="118"/>
        <v>97.155089905550597</v>
      </c>
      <c r="J251" s="123">
        <f t="shared" si="118"/>
        <v>134.12436220936567</v>
      </c>
      <c r="K251" s="123">
        <f t="shared" si="118"/>
        <v>94.579311750935645</v>
      </c>
      <c r="L251" s="123">
        <f t="shared" si="118"/>
        <v>97.54751686411096</v>
      </c>
      <c r="M251" s="123">
        <f t="shared" si="118"/>
        <v>112.32908816434839</v>
      </c>
      <c r="N251" s="123">
        <f t="shared" si="118"/>
        <v>107.85187743516148</v>
      </c>
      <c r="O251" s="123">
        <f t="shared" si="118"/>
        <v>82.427530568840055</v>
      </c>
      <c r="P251" s="123">
        <f t="shared" si="118"/>
        <v>50.270181337345335</v>
      </c>
      <c r="Q251" s="123">
        <f t="shared" si="118"/>
        <v>106.68461357110544</v>
      </c>
      <c r="R251" s="123">
        <f t="shared" ref="R251:V251" si="119">SUM(R252:R253)</f>
        <v>102.91223867780894</v>
      </c>
      <c r="S251" s="123">
        <f t="shared" si="119"/>
        <v>104.69343566189403</v>
      </c>
      <c r="T251" s="123">
        <f t="shared" si="119"/>
        <v>87.305020153923067</v>
      </c>
      <c r="U251" s="123">
        <f t="shared" si="119"/>
        <v>89.352638777121456</v>
      </c>
      <c r="V251" s="123">
        <f t="shared" si="119"/>
        <v>67.595413784589411</v>
      </c>
      <c r="W251" s="123">
        <f t="shared" ref="W251" si="120">SUM(W252:W253)</f>
        <v>106.14206947454198</v>
      </c>
      <c r="DA251" s="130" t="s">
        <v>2936</v>
      </c>
    </row>
    <row r="252" spans="1:105" ht="12" customHeight="1" x14ac:dyDescent="0.25">
      <c r="A252" s="97" t="s">
        <v>74</v>
      </c>
      <c r="B252" s="99">
        <v>89.054822009098473</v>
      </c>
      <c r="C252" s="99">
        <v>86.449962801900142</v>
      </c>
      <c r="D252" s="99">
        <v>102.47282330255332</v>
      </c>
      <c r="E252" s="99">
        <v>132.59764180558383</v>
      </c>
      <c r="F252" s="99">
        <v>109.55925830101417</v>
      </c>
      <c r="G252" s="99">
        <v>118.15363769982324</v>
      </c>
      <c r="H252" s="99">
        <v>88.74113298669927</v>
      </c>
      <c r="I252" s="99">
        <v>95.094283721350138</v>
      </c>
      <c r="J252" s="99">
        <v>131.27555958280306</v>
      </c>
      <c r="K252" s="99">
        <v>92.588137766189007</v>
      </c>
      <c r="L252" s="99">
        <v>95.518575515531481</v>
      </c>
      <c r="M252" s="99">
        <v>110.02063667724596</v>
      </c>
      <c r="N252" s="99">
        <v>105.66543526361806</v>
      </c>
      <c r="O252" s="99">
        <v>80.773243959101606</v>
      </c>
      <c r="P252" s="99">
        <v>49.27525431615873</v>
      </c>
      <c r="Q252" s="99">
        <v>104.57940729994219</v>
      </c>
      <c r="R252" s="99">
        <v>100.89368069113178</v>
      </c>
      <c r="S252" s="99">
        <v>102.65478136263998</v>
      </c>
      <c r="T252" s="99">
        <v>85.621405684857052</v>
      </c>
      <c r="U252" s="99">
        <v>87.643440877274827</v>
      </c>
      <c r="V252" s="99">
        <v>66.307723481526281</v>
      </c>
      <c r="W252" s="99">
        <v>104.11626578443888</v>
      </c>
      <c r="DA252" s="63" t="s">
        <v>2937</v>
      </c>
    </row>
    <row r="253" spans="1:105" ht="12" customHeight="1" x14ac:dyDescent="0.25">
      <c r="A253" s="97" t="s">
        <v>53</v>
      </c>
      <c r="B253" s="99">
        <v>2.2130822251367608</v>
      </c>
      <c r="C253" s="99">
        <v>2.0888906891777217</v>
      </c>
      <c r="D253" s="99">
        <v>2.4448290582311656</v>
      </c>
      <c r="E253" s="99">
        <v>3.1438075641353835</v>
      </c>
      <c r="F253" s="99">
        <v>2.5712342957076277</v>
      </c>
      <c r="G253" s="99">
        <v>2.6683359104486315</v>
      </c>
      <c r="H253" s="99">
        <v>1.9896817543135572</v>
      </c>
      <c r="I253" s="99">
        <v>2.0608061842004561</v>
      </c>
      <c r="J253" s="99">
        <v>2.8488026265626294</v>
      </c>
      <c r="K253" s="99">
        <v>1.9911739847466343</v>
      </c>
      <c r="L253" s="99">
        <v>2.0289413485794783</v>
      </c>
      <c r="M253" s="99">
        <v>2.3084514871024271</v>
      </c>
      <c r="N253" s="99">
        <v>2.186442171543419</v>
      </c>
      <c r="O253" s="99">
        <v>1.6542866097384479</v>
      </c>
      <c r="P253" s="99">
        <v>0.99492702118660625</v>
      </c>
      <c r="Q253" s="99">
        <v>2.1052062711632544</v>
      </c>
      <c r="R253" s="99">
        <v>2.0185579866771639</v>
      </c>
      <c r="S253" s="99">
        <v>2.0386542992540537</v>
      </c>
      <c r="T253" s="99">
        <v>1.6836144690660142</v>
      </c>
      <c r="U253" s="99">
        <v>1.7091978998466226</v>
      </c>
      <c r="V253" s="99">
        <v>1.2876903030631361</v>
      </c>
      <c r="W253" s="99">
        <v>2.0258036901031051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0.17782862113106512</v>
      </c>
      <c r="C254" s="123">
        <f t="shared" si="121"/>
        <v>0.22720710753892467</v>
      </c>
      <c r="D254" s="123">
        <f t="shared" si="121"/>
        <v>0.28658976135356024</v>
      </c>
      <c r="E254" s="123">
        <f t="shared" si="121"/>
        <v>0.70136211100184098</v>
      </c>
      <c r="F254" s="123">
        <f t="shared" si="121"/>
        <v>0.42110207391783133</v>
      </c>
      <c r="G254" s="123">
        <f t="shared" si="121"/>
        <v>0.52853081911135713</v>
      </c>
      <c r="H254" s="123">
        <f t="shared" si="121"/>
        <v>0.73731007874303456</v>
      </c>
      <c r="I254" s="123">
        <f t="shared" si="121"/>
        <v>0.67432524723848808</v>
      </c>
      <c r="J254" s="123">
        <f t="shared" si="121"/>
        <v>0.71911935661742166</v>
      </c>
      <c r="K254" s="123">
        <f t="shared" si="121"/>
        <v>0.82095024565583041</v>
      </c>
      <c r="L254" s="123">
        <f t="shared" si="121"/>
        <v>1.1026808591593507</v>
      </c>
      <c r="M254" s="123">
        <f t="shared" si="121"/>
        <v>1.2747745158210491</v>
      </c>
      <c r="N254" s="123">
        <f t="shared" si="121"/>
        <v>2.592383881714075</v>
      </c>
      <c r="O254" s="123">
        <f t="shared" si="121"/>
        <v>2.6745928021082492</v>
      </c>
      <c r="P254" s="123">
        <f t="shared" si="121"/>
        <v>1.1344508254792165</v>
      </c>
      <c r="Q254" s="123">
        <f t="shared" si="121"/>
        <v>3.7032140066091608</v>
      </c>
      <c r="R254" s="123">
        <f t="shared" si="121"/>
        <v>2.3654561127490092</v>
      </c>
      <c r="S254" s="123">
        <f t="shared" si="121"/>
        <v>4.2235200270377149</v>
      </c>
      <c r="T254" s="123">
        <f t="shared" si="121"/>
        <v>3.2319731487711478</v>
      </c>
      <c r="U254" s="123">
        <f t="shared" si="121"/>
        <v>4.438836249436986</v>
      </c>
      <c r="V254" s="123">
        <f t="shared" si="121"/>
        <v>3.2177559063879824</v>
      </c>
      <c r="W254" s="123">
        <f t="shared" si="121"/>
        <v>4.9511247734801751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0.17782862113106512</v>
      </c>
      <c r="C255" s="99">
        <f>RES_hhdet_tess!C29</f>
        <v>0.22720710753892467</v>
      </c>
      <c r="D255" s="99">
        <f>RES_hhdet_tess!D29</f>
        <v>0.28658976135356024</v>
      </c>
      <c r="E255" s="99">
        <f>RES_hhdet_tess!E29</f>
        <v>0.70136211100184098</v>
      </c>
      <c r="F255" s="99">
        <f>RES_hhdet_tess!F29</f>
        <v>0.42110207391783133</v>
      </c>
      <c r="G255" s="99">
        <f>RES_hhdet_tess!G29</f>
        <v>0.52853081911135713</v>
      </c>
      <c r="H255" s="99">
        <f>RES_hhdet_tess!H29</f>
        <v>0.73731007874303456</v>
      </c>
      <c r="I255" s="99">
        <f>RES_hhdet_tess!I29</f>
        <v>0.67432524723848808</v>
      </c>
      <c r="J255" s="99">
        <f>RES_hhdet_tess!J29</f>
        <v>0.71911935661742166</v>
      </c>
      <c r="K255" s="99">
        <f>RES_hhdet_tess!K29</f>
        <v>0.82095024565583041</v>
      </c>
      <c r="L255" s="99">
        <f>RES_hhdet_tess!L29</f>
        <v>1.1026808591593507</v>
      </c>
      <c r="M255" s="99">
        <f>RES_hhdet_tess!M29</f>
        <v>1.2747745158210491</v>
      </c>
      <c r="N255" s="99">
        <f>RES_hhdet_tess!N29</f>
        <v>2.592383881714075</v>
      </c>
      <c r="O255" s="99">
        <f>RES_hhdet_tess!O29</f>
        <v>2.6745928021082492</v>
      </c>
      <c r="P255" s="99">
        <f>RES_hhdet_tess!P29</f>
        <v>1.1344508254792165</v>
      </c>
      <c r="Q255" s="99">
        <f>RES_hhdet_tess!Q29</f>
        <v>3.7032140066091608</v>
      </c>
      <c r="R255" s="99">
        <f>RES_hhdet_tess!R29</f>
        <v>2.3654561127490092</v>
      </c>
      <c r="S255" s="99">
        <f>RES_hhdet_tess!S29</f>
        <v>4.2235200270377149</v>
      </c>
      <c r="T255" s="99">
        <f>RES_hhdet_tess!T29</f>
        <v>3.2319731487711478</v>
      </c>
      <c r="U255" s="99">
        <f>RES_hhdet_tess!U29</f>
        <v>4.438836249436986</v>
      </c>
      <c r="V255" s="99">
        <f>RES_hhdet_tess!V29</f>
        <v>3.2177559063879824</v>
      </c>
      <c r="W255" s="99">
        <f>RES_hhdet_tess!W29</f>
        <v>4.9511247734801751</v>
      </c>
      <c r="DA255" s="63" t="s">
        <v>2940</v>
      </c>
    </row>
    <row r="256" spans="1:105" ht="12" customHeight="1" x14ac:dyDescent="0.25">
      <c r="A256" s="121" t="s">
        <v>55</v>
      </c>
      <c r="B256" s="123">
        <v>20.59197031939987</v>
      </c>
      <c r="C256" s="123">
        <v>19.587758320220814</v>
      </c>
      <c r="D256" s="123">
        <v>21.272995026503395</v>
      </c>
      <c r="E256" s="123">
        <v>23.128174970700805</v>
      </c>
      <c r="F256" s="123">
        <v>23.772569427459398</v>
      </c>
      <c r="G256" s="123">
        <v>22.306009351749797</v>
      </c>
      <c r="H256" s="123">
        <v>23.276524218572256</v>
      </c>
      <c r="I256" s="123">
        <v>21.898206404265821</v>
      </c>
      <c r="J256" s="123">
        <v>23.45726214682615</v>
      </c>
      <c r="K256" s="123">
        <v>23.103429840101594</v>
      </c>
      <c r="L256" s="123">
        <v>22.128396719474644</v>
      </c>
      <c r="M256" s="123">
        <v>22.733218421300819</v>
      </c>
      <c r="N256" s="123">
        <v>21.808372550199167</v>
      </c>
      <c r="O256" s="123">
        <v>21.387182718981745</v>
      </c>
      <c r="P256" s="123">
        <v>21.179534354925984</v>
      </c>
      <c r="Q256" s="123">
        <v>21.54965865414546</v>
      </c>
      <c r="R256" s="123">
        <v>21.01689899783273</v>
      </c>
      <c r="S256" s="123">
        <v>21.140110596154607</v>
      </c>
      <c r="T256" s="123">
        <v>20.815195424266793</v>
      </c>
      <c r="U256" s="123">
        <v>20.156531253149083</v>
      </c>
      <c r="V256" s="123">
        <v>19.045528962900089</v>
      </c>
      <c r="W256" s="123">
        <v>19.49199505019731</v>
      </c>
      <c r="DA256" s="130" t="s">
        <v>2941</v>
      </c>
    </row>
    <row r="257" spans="1:105" ht="12" customHeight="1" x14ac:dyDescent="0.25">
      <c r="A257" s="97" t="s">
        <v>141</v>
      </c>
      <c r="B257" s="99">
        <v>21.165539240521511</v>
      </c>
      <c r="C257" s="99">
        <v>18.855118082881962</v>
      </c>
      <c r="D257" s="99">
        <v>24.126136678914001</v>
      </c>
      <c r="E257" s="99">
        <v>22.489660928762273</v>
      </c>
      <c r="F257" s="99">
        <v>22.060558658790768</v>
      </c>
      <c r="G257" s="99">
        <v>24.144423424695962</v>
      </c>
      <c r="H257" s="99">
        <v>21.057884080002797</v>
      </c>
      <c r="I257" s="99">
        <v>21.779845551872114</v>
      </c>
      <c r="J257" s="99">
        <v>24.083182486384676</v>
      </c>
      <c r="K257" s="99">
        <v>22.121049206739155</v>
      </c>
      <c r="L257" s="99">
        <v>21.34257814424689</v>
      </c>
      <c r="M257" s="99">
        <v>26.094633801890154</v>
      </c>
      <c r="N257" s="99">
        <v>23.288079255138584</v>
      </c>
      <c r="O257" s="99">
        <v>19.12040812001689</v>
      </c>
      <c r="P257" s="99">
        <v>15.305947899288755</v>
      </c>
      <c r="Q257" s="99">
        <v>24.047599156275176</v>
      </c>
      <c r="R257" s="99">
        <v>21.154354004509674</v>
      </c>
      <c r="S257" s="99">
        <v>23.005881942488536</v>
      </c>
      <c r="T257" s="99">
        <v>21.815540133384253</v>
      </c>
      <c r="U257" s="99">
        <v>22.932588186100247</v>
      </c>
      <c r="V257" s="99">
        <v>14.985160781267101</v>
      </c>
      <c r="W257" s="99">
        <v>21.542431807405968</v>
      </c>
      <c r="DA257" s="63" t="s">
        <v>2942</v>
      </c>
    </row>
    <row r="258" spans="1:105" ht="12" customHeight="1" x14ac:dyDescent="0.25">
      <c r="A258" s="97" t="s">
        <v>140</v>
      </c>
      <c r="B258" s="99">
        <v>21.165539240521507</v>
      </c>
      <c r="C258" s="99">
        <v>18.855988441872821</v>
      </c>
      <c r="D258" s="99">
        <v>24.119954783236224</v>
      </c>
      <c r="E258" s="99">
        <v>22.482873782750008</v>
      </c>
      <c r="F258" s="99">
        <v>22.051921503894253</v>
      </c>
      <c r="G258" s="99">
        <v>24.136391147963639</v>
      </c>
      <c r="H258" s="99">
        <v>21.036222842661942</v>
      </c>
      <c r="I258" s="99">
        <v>21.766661399207205</v>
      </c>
      <c r="J258" s="99">
        <v>24.084142439837798</v>
      </c>
      <c r="K258" s="99">
        <v>0</v>
      </c>
      <c r="L258" s="99">
        <v>0</v>
      </c>
      <c r="M258" s="99">
        <v>26.273806241104761</v>
      </c>
      <c r="N258" s="99">
        <v>23.471392664539785</v>
      </c>
      <c r="O258" s="99">
        <v>19.291417467545543</v>
      </c>
      <c r="P258" s="99">
        <v>15.443816657449288</v>
      </c>
      <c r="Q258" s="99">
        <v>24.382338731149741</v>
      </c>
      <c r="R258" s="99">
        <v>21.555597224573301</v>
      </c>
      <c r="S258" s="99">
        <v>23.541302931121688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7.2090457778899477</v>
      </c>
      <c r="C259" s="102">
        <v>6.263211371398917</v>
      </c>
      <c r="D259" s="102">
        <v>9.0310901551232856</v>
      </c>
      <c r="E259" s="102">
        <v>10.409107039018657</v>
      </c>
      <c r="F259" s="102">
        <v>10.735392962956084</v>
      </c>
      <c r="G259" s="102">
        <v>10.312287332383429</v>
      </c>
      <c r="H259" s="102">
        <v>9.2172008668883727</v>
      </c>
      <c r="I259" s="102">
        <v>7.8996583618393741</v>
      </c>
      <c r="J259" s="102">
        <v>8.8855570065683303</v>
      </c>
      <c r="K259" s="102">
        <v>0</v>
      </c>
      <c r="L259" s="102">
        <v>0</v>
      </c>
      <c r="M259" s="102">
        <v>9.3755671824544535</v>
      </c>
      <c r="N259" s="102">
        <v>8.2466931777766952</v>
      </c>
      <c r="O259" s="102">
        <v>6.7423684763413148</v>
      </c>
      <c r="P259" s="102">
        <v>5.6469544117974175</v>
      </c>
      <c r="Q259" s="102">
        <v>8.8002086766277099</v>
      </c>
      <c r="R259" s="102">
        <v>7.6084672711602934</v>
      </c>
      <c r="S259" s="102">
        <v>8.3346692732687728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13.956493462631558</v>
      </c>
      <c r="C260" s="105">
        <v>12.592777070473904</v>
      </c>
      <c r="D260" s="105">
        <v>15.088864628112946</v>
      </c>
      <c r="E260" s="105">
        <v>12.073766743731353</v>
      </c>
      <c r="F260" s="105">
        <v>11.316528540938169</v>
      </c>
      <c r="G260" s="105">
        <v>13.824103815580207</v>
      </c>
      <c r="H260" s="105">
        <v>11.819021975773568</v>
      </c>
      <c r="I260" s="105">
        <v>13.867003037367832</v>
      </c>
      <c r="J260" s="105">
        <v>15.198585433269463</v>
      </c>
      <c r="K260" s="105">
        <v>0</v>
      </c>
      <c r="L260" s="105">
        <v>0</v>
      </c>
      <c r="M260" s="105">
        <v>16.898239058650308</v>
      </c>
      <c r="N260" s="105">
        <v>15.224699486763093</v>
      </c>
      <c r="O260" s="105">
        <v>12.549048991204227</v>
      </c>
      <c r="P260" s="105">
        <v>9.796862245651873</v>
      </c>
      <c r="Q260" s="105">
        <v>15.582130054522031</v>
      </c>
      <c r="R260" s="105">
        <v>13.947129953413008</v>
      </c>
      <c r="S260" s="105">
        <v>15.206633657852919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20.506179938737596</v>
      </c>
      <c r="C261" s="102">
        <v>19.698565505218234</v>
      </c>
      <c r="D261" s="102">
        <v>20.843796552247344</v>
      </c>
      <c r="E261" s="102">
        <v>23.21792410615711</v>
      </c>
      <c r="F261" s="102">
        <v>23.992323131571386</v>
      </c>
      <c r="G261" s="102">
        <v>22.083716391813219</v>
      </c>
      <c r="H261" s="102">
        <v>23.515039961175709</v>
      </c>
      <c r="I261" s="102">
        <v>21.910341497362509</v>
      </c>
      <c r="J261" s="102">
        <v>23.399759143105157</v>
      </c>
      <c r="K261" s="102">
        <v>23.185690848052623</v>
      </c>
      <c r="L261" s="102">
        <v>22.188571240445523</v>
      </c>
      <c r="M261" s="102">
        <v>22.493351036665473</v>
      </c>
      <c r="N261" s="102">
        <v>21.708735428255977</v>
      </c>
      <c r="O261" s="102">
        <v>21.526083857541099</v>
      </c>
      <c r="P261" s="102">
        <v>21.530064666847892</v>
      </c>
      <c r="Q261" s="102">
        <v>21.403471472313136</v>
      </c>
      <c r="R261" s="102">
        <v>21.008444103543727</v>
      </c>
      <c r="S261" s="102">
        <v>21.027967065175417</v>
      </c>
      <c r="T261" s="102">
        <v>20.756250172255879</v>
      </c>
      <c r="U261" s="102">
        <v>19.999787695027369</v>
      </c>
      <c r="V261" s="102">
        <v>19.278342543005355</v>
      </c>
      <c r="W261" s="102">
        <v>19.381179010420322</v>
      </c>
      <c r="DA261" s="131" t="s">
        <v>2946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19.700500641161586</v>
      </c>
      <c r="D262" s="105">
        <v>20.846209004574579</v>
      </c>
      <c r="E262" s="105">
        <v>23.220147367317832</v>
      </c>
      <c r="F262" s="105">
        <v>23.993785793531853</v>
      </c>
      <c r="G262" s="105">
        <v>22.084780936277181</v>
      </c>
      <c r="H262" s="105">
        <v>23.512403945658541</v>
      </c>
      <c r="I262" s="105">
        <v>21.907853730506616</v>
      </c>
      <c r="J262" s="105">
        <v>23.398122695295203</v>
      </c>
      <c r="K262" s="105">
        <v>23.184762489045401</v>
      </c>
      <c r="L262" s="105">
        <v>22.187493525772346</v>
      </c>
      <c r="M262" s="105">
        <v>22.490515843178137</v>
      </c>
      <c r="N262" s="105">
        <v>21.709830100640456</v>
      </c>
      <c r="O262" s="105">
        <v>21.530704569541498</v>
      </c>
      <c r="P262" s="105">
        <v>21.530235313410202</v>
      </c>
      <c r="Q262" s="105">
        <v>21.402862301358034</v>
      </c>
      <c r="R262" s="105">
        <v>21.008902720572888</v>
      </c>
      <c r="S262" s="105">
        <v>21.028333236975207</v>
      </c>
      <c r="T262" s="105">
        <v>20.758574467678457</v>
      </c>
      <c r="U262" s="105">
        <v>19.992280360023877</v>
      </c>
      <c r="V262" s="105">
        <v>19.272536264820882</v>
      </c>
      <c r="W262" s="105">
        <v>19.375324820888402</v>
      </c>
      <c r="DA262" s="132" t="s">
        <v>2947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6.5427203925397412</v>
      </c>
      <c r="D263" s="99">
        <v>7.7762477303440196</v>
      </c>
      <c r="E263" s="99">
        <v>10.742596020195341</v>
      </c>
      <c r="F263" s="99">
        <v>11.683829520701492</v>
      </c>
      <c r="G263" s="99">
        <v>9.4268576829150064</v>
      </c>
      <c r="H263" s="99">
        <v>10.307831920632925</v>
      </c>
      <c r="I263" s="99">
        <v>7.9503775054934556</v>
      </c>
      <c r="J263" s="99">
        <v>8.6423503827749215</v>
      </c>
      <c r="K263" s="99">
        <v>8.3159766701489239</v>
      </c>
      <c r="L263" s="99">
        <v>7.6967353870459219</v>
      </c>
      <c r="M263" s="99">
        <v>8.0076185663520807</v>
      </c>
      <c r="N263" s="99">
        <v>7.6094383084678308</v>
      </c>
      <c r="O263" s="99">
        <v>7.5268483590043216</v>
      </c>
      <c r="P263" s="99">
        <v>7.8859016635326329</v>
      </c>
      <c r="Q263" s="99">
        <v>7.730942277422848</v>
      </c>
      <c r="R263" s="99">
        <v>7.4486865468881582</v>
      </c>
      <c r="S263" s="99">
        <v>7.4924288694687533</v>
      </c>
      <c r="T263" s="99">
        <v>7.4860665066838576</v>
      </c>
      <c r="U263" s="99">
        <v>6.8010188969769958</v>
      </c>
      <c r="V263" s="99">
        <v>6.5820382179846835</v>
      </c>
      <c r="W263" s="99">
        <v>6.9380713271761412</v>
      </c>
      <c r="DA263" s="63" t="s">
        <v>2948</v>
      </c>
    </row>
    <row r="264" spans="1:105" ht="12" customHeight="1" x14ac:dyDescent="0.25">
      <c r="A264" s="108" t="s">
        <v>52</v>
      </c>
      <c r="B264" s="99">
        <v>13.533271949610834</v>
      </c>
      <c r="C264" s="99">
        <v>13.157780248621844</v>
      </c>
      <c r="D264" s="99">
        <v>13.069961274230554</v>
      </c>
      <c r="E264" s="99">
        <v>12.477551347122485</v>
      </c>
      <c r="F264" s="99">
        <v>12.309956272830364</v>
      </c>
      <c r="G264" s="99">
        <v>12.657923253362176</v>
      </c>
      <c r="H264" s="99">
        <v>13.204572025025621</v>
      </c>
      <c r="I264" s="99">
        <v>13.95747622501316</v>
      </c>
      <c r="J264" s="99">
        <v>14.75577231252028</v>
      </c>
      <c r="K264" s="99">
        <v>14.868785818896477</v>
      </c>
      <c r="L264" s="99">
        <v>14.490758138726422</v>
      </c>
      <c r="M264" s="99">
        <v>14.482897276826053</v>
      </c>
      <c r="N264" s="99">
        <v>14.100391792172626</v>
      </c>
      <c r="O264" s="99">
        <v>14.003856210537176</v>
      </c>
      <c r="P264" s="99">
        <v>13.644333649877566</v>
      </c>
      <c r="Q264" s="99">
        <v>13.671920023935192</v>
      </c>
      <c r="R264" s="99">
        <v>13.560216173684726</v>
      </c>
      <c r="S264" s="99">
        <v>13.535904367506451</v>
      </c>
      <c r="T264" s="99">
        <v>13.272507960994599</v>
      </c>
      <c r="U264" s="99">
        <v>13.191261463046882</v>
      </c>
      <c r="V264" s="99">
        <v>12.690498046836201</v>
      </c>
      <c r="W264" s="99">
        <v>12.437253493712259</v>
      </c>
      <c r="DA264" s="63" t="s">
        <v>2949</v>
      </c>
    </row>
    <row r="265" spans="1:105" ht="12" customHeight="1" x14ac:dyDescent="0.25">
      <c r="A265" s="121" t="s">
        <v>54</v>
      </c>
      <c r="B265" s="123">
        <v>7.2157958801052162</v>
      </c>
      <c r="C265" s="123">
        <v>7.9651448783580525</v>
      </c>
      <c r="D265" s="123">
        <v>7.9369657852920952</v>
      </c>
      <c r="E265" s="123">
        <v>9.2809469737439159</v>
      </c>
      <c r="F265" s="123">
        <v>8.473519908239119</v>
      </c>
      <c r="G265" s="123">
        <v>8.4266037416933894</v>
      </c>
      <c r="H265" s="123">
        <v>7.7956753502247</v>
      </c>
      <c r="I265" s="123">
        <v>7.5232298473677224</v>
      </c>
      <c r="J265" s="123">
        <v>7.7290686151620269</v>
      </c>
      <c r="K265" s="123">
        <v>6.0330176909812891</v>
      </c>
      <c r="L265" s="123">
        <v>5.4776893040013341</v>
      </c>
      <c r="M265" s="123">
        <v>5.5293669405024612</v>
      </c>
      <c r="N265" s="123">
        <v>5.3978433043517393</v>
      </c>
      <c r="O265" s="123">
        <v>5.4042402979044617</v>
      </c>
      <c r="P265" s="123">
        <v>5.4790838245551523</v>
      </c>
      <c r="Q265" s="123">
        <v>5.5436941804923556</v>
      </c>
      <c r="R265" s="123">
        <v>5.5234345704153913</v>
      </c>
      <c r="S265" s="123">
        <v>5.5414696241133594</v>
      </c>
      <c r="T265" s="123">
        <v>5.4847854696446685</v>
      </c>
      <c r="U265" s="123">
        <v>5.4304039855088693</v>
      </c>
      <c r="V265" s="123">
        <v>6.953223038898475</v>
      </c>
      <c r="W265" s="123">
        <v>6.5513585234912943</v>
      </c>
      <c r="DA265" s="130" t="s">
        <v>2950</v>
      </c>
    </row>
    <row r="266" spans="1:105" ht="12" customHeight="1" x14ac:dyDescent="0.25">
      <c r="A266" s="97" t="s">
        <v>50</v>
      </c>
      <c r="B266" s="99">
        <v>7.8018773396252756</v>
      </c>
      <c r="C266" s="99">
        <v>8.107243461305476</v>
      </c>
      <c r="D266" s="99">
        <v>10.272365649795107</v>
      </c>
      <c r="E266" s="99">
        <v>7.9937373364992936</v>
      </c>
      <c r="F266" s="99">
        <v>7.7450543569420498</v>
      </c>
      <c r="G266" s="99">
        <v>9.0473641504550208</v>
      </c>
      <c r="H266" s="99">
        <v>7.7991438125471664</v>
      </c>
      <c r="I266" s="99">
        <v>7.3899434556304762</v>
      </c>
      <c r="J266" s="99">
        <v>6.6684910975473901</v>
      </c>
      <c r="K266" s="99">
        <v>6.4958964257274445</v>
      </c>
      <c r="L266" s="99">
        <v>5.781450598851114</v>
      </c>
      <c r="M266" s="99">
        <v>5.5187791293948285</v>
      </c>
      <c r="N266" s="99">
        <v>5.4511478325156739</v>
      </c>
      <c r="O266" s="99">
        <v>5.4490842028758264</v>
      </c>
      <c r="P266" s="99">
        <v>5.4932996555268305</v>
      </c>
      <c r="Q266" s="99">
        <v>5.509134297308548</v>
      </c>
      <c r="R266" s="99">
        <v>5.5217648567863398</v>
      </c>
      <c r="S266" s="99">
        <v>5.5217662916178458</v>
      </c>
      <c r="T266" s="99">
        <v>5.4421370231082209</v>
      </c>
      <c r="U266" s="99">
        <v>5.3250757295446602</v>
      </c>
      <c r="V266" s="99">
        <v>7.1155801275908308</v>
      </c>
      <c r="W266" s="99">
        <v>6.4306650547630397</v>
      </c>
      <c r="DA266" s="63" t="s">
        <v>2951</v>
      </c>
    </row>
    <row r="267" spans="1:105" ht="12" customHeight="1" x14ac:dyDescent="0.25">
      <c r="A267" s="109" t="s">
        <v>120</v>
      </c>
      <c r="B267" s="110">
        <v>6.781663576578592</v>
      </c>
      <c r="C267" s="110">
        <v>7.8630019075036275</v>
      </c>
      <c r="D267" s="110">
        <v>6.3469108108663423</v>
      </c>
      <c r="E267" s="110">
        <v>10.095453781987249</v>
      </c>
      <c r="F267" s="110">
        <v>8.9011928148594475</v>
      </c>
      <c r="G267" s="110">
        <v>8.0714633827676039</v>
      </c>
      <c r="H267" s="110">
        <v>7.7937957094756563</v>
      </c>
      <c r="I267" s="110">
        <v>7.5958742927086824</v>
      </c>
      <c r="J267" s="110">
        <v>8.3324162735017975</v>
      </c>
      <c r="K267" s="110">
        <v>5.7269418960438792</v>
      </c>
      <c r="L267" s="110">
        <v>5.2653760662204627</v>
      </c>
      <c r="M267" s="110">
        <v>5.5370160382505711</v>
      </c>
      <c r="N267" s="110">
        <v>5.3600660751358467</v>
      </c>
      <c r="O267" s="110">
        <v>5.3740367898921999</v>
      </c>
      <c r="P267" s="110">
        <v>5.4700225741502022</v>
      </c>
      <c r="Q267" s="110">
        <v>5.5636951304397382</v>
      </c>
      <c r="R267" s="110">
        <v>5.524324201541468</v>
      </c>
      <c r="S267" s="110">
        <v>5.5514658934168368</v>
      </c>
      <c r="T267" s="110">
        <v>5.5055313325072381</v>
      </c>
      <c r="U267" s="110">
        <v>5.4799091968611595</v>
      </c>
      <c r="V267" s="110">
        <v>6.8767906213837433</v>
      </c>
      <c r="W267" s="110">
        <v>6.6070935686696988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44.325026149995772</v>
      </c>
      <c r="C269" s="118">
        <f t="shared" si="122"/>
        <v>42.499212359407643</v>
      </c>
      <c r="D269" s="118">
        <f t="shared" si="122"/>
        <v>49.907169283884464</v>
      </c>
      <c r="E269" s="118">
        <f t="shared" si="122"/>
        <v>62.506813354394112</v>
      </c>
      <c r="F269" s="118">
        <f t="shared" si="122"/>
        <v>51.285014079588713</v>
      </c>
      <c r="G269" s="118">
        <f t="shared" si="122"/>
        <v>55.130953929066891</v>
      </c>
      <c r="H269" s="118">
        <f t="shared" si="122"/>
        <v>41.380093653763389</v>
      </c>
      <c r="I269" s="118">
        <f t="shared" si="122"/>
        <v>43.734012477897025</v>
      </c>
      <c r="J269" s="118">
        <f t="shared" si="122"/>
        <v>58.64286071185542</v>
      </c>
      <c r="K269" s="118">
        <f t="shared" si="122"/>
        <v>41.057128993885897</v>
      </c>
      <c r="L269" s="118">
        <f t="shared" si="122"/>
        <v>41.294106774616871</v>
      </c>
      <c r="M269" s="118">
        <f t="shared" si="122"/>
        <v>46.188575893202291</v>
      </c>
      <c r="N269" s="118">
        <f t="shared" si="122"/>
        <v>43.181801866261338</v>
      </c>
      <c r="O269" s="118">
        <f t="shared" si="122"/>
        <v>32.102810963097994</v>
      </c>
      <c r="P269" s="118">
        <f t="shared" si="122"/>
        <v>19.756355876147278</v>
      </c>
      <c r="Q269" s="118">
        <f t="shared" si="122"/>
        <v>40.132871529754453</v>
      </c>
      <c r="R269" s="118">
        <f t="shared" ref="R269:V269" si="123">R270+R273+R275+R284</f>
        <v>37.822649207267361</v>
      </c>
      <c r="S269" s="118">
        <f t="shared" si="123"/>
        <v>37.578556657251838</v>
      </c>
      <c r="T269" s="118">
        <f t="shared" si="123"/>
        <v>30.8409629867229</v>
      </c>
      <c r="U269" s="118">
        <f t="shared" si="123"/>
        <v>31.235533318644638</v>
      </c>
      <c r="V269" s="118">
        <f t="shared" si="123"/>
        <v>23.785332401200915</v>
      </c>
      <c r="W269" s="118">
        <f t="shared" ref="W269" si="124">W270+W273+W275+W284</f>
        <v>36.552453206705167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42.025192854283553</v>
      </c>
      <c r="C270" s="123">
        <f t="shared" si="125"/>
        <v>40.285112766679127</v>
      </c>
      <c r="D270" s="123">
        <f t="shared" si="125"/>
        <v>47.160688088287564</v>
      </c>
      <c r="E270" s="123">
        <f t="shared" si="125"/>
        <v>60.29977229437953</v>
      </c>
      <c r="F270" s="123">
        <f t="shared" si="125"/>
        <v>49.274432279386311</v>
      </c>
      <c r="G270" s="123">
        <f t="shared" si="125"/>
        <v>52.936761374047485</v>
      </c>
      <c r="H270" s="123">
        <f t="shared" si="125"/>
        <v>39.609798536479666</v>
      </c>
      <c r="I270" s="123">
        <f t="shared" si="125"/>
        <v>42.058552433037825</v>
      </c>
      <c r="J270" s="123">
        <f t="shared" si="125"/>
        <v>57.000627144976299</v>
      </c>
      <c r="K270" s="123">
        <f t="shared" si="125"/>
        <v>39.481300854271488</v>
      </c>
      <c r="L270" s="123">
        <f t="shared" si="125"/>
        <v>39.869438483181867</v>
      </c>
      <c r="M270" s="123">
        <f t="shared" si="125"/>
        <v>44.70689192367017</v>
      </c>
      <c r="N270" s="123">
        <f t="shared" si="125"/>
        <v>41.825274203749274</v>
      </c>
      <c r="O270" s="123">
        <f t="shared" si="125"/>
        <v>30.901369839019686</v>
      </c>
      <c r="P270" s="123">
        <f t="shared" si="125"/>
        <v>18.669790502410788</v>
      </c>
      <c r="Q270" s="123">
        <f t="shared" si="125"/>
        <v>38.938222939059401</v>
      </c>
      <c r="R270" s="123">
        <f t="shared" ref="R270:V270" si="126">SUM(R271:R272)</f>
        <v>36.727112183682557</v>
      </c>
      <c r="S270" s="123">
        <f t="shared" si="126"/>
        <v>36.48683089756075</v>
      </c>
      <c r="T270" s="123">
        <f t="shared" si="126"/>
        <v>29.821273120120811</v>
      </c>
      <c r="U270" s="123">
        <f t="shared" si="126"/>
        <v>30.237736866700015</v>
      </c>
      <c r="V270" s="123">
        <f t="shared" si="126"/>
        <v>22.713659283735069</v>
      </c>
      <c r="W270" s="123">
        <f t="shared" ref="W270" si="127">SUM(W271:W272)</f>
        <v>35.482358370626528</v>
      </c>
      <c r="DA270" s="130" t="s">
        <v>3104</v>
      </c>
    </row>
    <row r="271" spans="1:105" ht="12" customHeight="1" x14ac:dyDescent="0.25">
      <c r="A271" s="97" t="s">
        <v>74</v>
      </c>
      <c r="B271" s="99">
        <v>42.025192854283553</v>
      </c>
      <c r="C271" s="99">
        <v>40.285112766679127</v>
      </c>
      <c r="D271" s="99">
        <v>47.160688088287564</v>
      </c>
      <c r="E271" s="99">
        <v>60.29977229437953</v>
      </c>
      <c r="F271" s="99">
        <v>49.274432279386311</v>
      </c>
      <c r="G271" s="99">
        <v>52.936761374047485</v>
      </c>
      <c r="H271" s="99">
        <v>39.609798536479666</v>
      </c>
      <c r="I271" s="99">
        <v>42.058552433037825</v>
      </c>
      <c r="J271" s="99">
        <v>57.000627144976299</v>
      </c>
      <c r="K271" s="99">
        <v>39.481300854271488</v>
      </c>
      <c r="L271" s="99">
        <v>39.869438483181867</v>
      </c>
      <c r="M271" s="99">
        <v>44.70689192367017</v>
      </c>
      <c r="N271" s="99">
        <v>41.825274203749274</v>
      </c>
      <c r="O271" s="99">
        <v>30.901369839019686</v>
      </c>
      <c r="P271" s="99">
        <v>18.669790502410788</v>
      </c>
      <c r="Q271" s="99">
        <v>38.938222939059401</v>
      </c>
      <c r="R271" s="99">
        <v>36.727112183682557</v>
      </c>
      <c r="S271" s="99">
        <v>36.48683089756075</v>
      </c>
      <c r="T271" s="99">
        <v>29.821273120120811</v>
      </c>
      <c r="U271" s="99">
        <v>30.237736866700015</v>
      </c>
      <c r="V271" s="99">
        <v>22.713659283735069</v>
      </c>
      <c r="W271" s="99">
        <v>35.482358370626528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1.0698287609596684</v>
      </c>
      <c r="C275" s="123">
        <v>0.96003996825458715</v>
      </c>
      <c r="D275" s="123">
        <v>1.209870703912487</v>
      </c>
      <c r="E275" s="123">
        <v>1.0647878812196716</v>
      </c>
      <c r="F275" s="123">
        <v>0.95598763462715408</v>
      </c>
      <c r="G275" s="123">
        <v>0.98434321564038052</v>
      </c>
      <c r="H275" s="123">
        <v>0.76536281598083378</v>
      </c>
      <c r="I275" s="123">
        <v>0.72105647964415909</v>
      </c>
      <c r="J275" s="123">
        <v>0.7573669083075637</v>
      </c>
      <c r="K275" s="123">
        <v>0.63025164342417117</v>
      </c>
      <c r="L275" s="123">
        <v>0.55527002583413243</v>
      </c>
      <c r="M275" s="123">
        <v>0.63592594380344913</v>
      </c>
      <c r="N275" s="123">
        <v>0.53064477632804363</v>
      </c>
      <c r="O275" s="123">
        <v>0.40052317714780478</v>
      </c>
      <c r="P275" s="123">
        <v>0.30566069477299912</v>
      </c>
      <c r="Q275" s="123">
        <v>0.45724908965889666</v>
      </c>
      <c r="R275" s="123">
        <v>0.39498394445310969</v>
      </c>
      <c r="S275" s="123">
        <v>0.41392375504333678</v>
      </c>
      <c r="T275" s="123">
        <v>0.37082871642447129</v>
      </c>
      <c r="U275" s="123">
        <v>0.37797351294807741</v>
      </c>
      <c r="V275" s="123">
        <v>0.24303931161420503</v>
      </c>
      <c r="W275" s="123">
        <v>0.33228099414066065</v>
      </c>
      <c r="DA275" s="130" t="s">
        <v>3109</v>
      </c>
    </row>
    <row r="276" spans="1:105" ht="12" customHeight="1" x14ac:dyDescent="0.25">
      <c r="A276" s="97" t="s">
        <v>141</v>
      </c>
      <c r="B276" s="99">
        <v>8.2363765883013897</v>
      </c>
      <c r="C276" s="99">
        <v>7.2927491350556402</v>
      </c>
      <c r="D276" s="99">
        <v>9.2798423618576624</v>
      </c>
      <c r="E276" s="99">
        <v>8.6083458485894724</v>
      </c>
      <c r="F276" s="99">
        <v>8.4023101177295025</v>
      </c>
      <c r="G276" s="99">
        <v>9.1460763399313851</v>
      </c>
      <c r="H276" s="99">
        <v>7.9129195304492024</v>
      </c>
      <c r="I276" s="99">
        <v>8.1338939238240044</v>
      </c>
      <c r="J276" s="99">
        <v>8.9595325661493401</v>
      </c>
      <c r="K276" s="99">
        <v>8.1803129195092428</v>
      </c>
      <c r="L276" s="99">
        <v>7.8437675211840308</v>
      </c>
      <c r="M276" s="99">
        <v>9.5223535547310068</v>
      </c>
      <c r="N276" s="99">
        <v>8.4484567093358969</v>
      </c>
      <c r="O276" s="99">
        <v>6.869175226181091</v>
      </c>
      <c r="P276" s="99">
        <v>5.4313739804796368</v>
      </c>
      <c r="Q276" s="99">
        <v>8.2685776566400726</v>
      </c>
      <c r="R276" s="99">
        <v>6.9650177471463204</v>
      </c>
      <c r="S276" s="99">
        <v>7.3165823942624266</v>
      </c>
      <c r="T276" s="99">
        <v>6.7452464797899516</v>
      </c>
      <c r="U276" s="99">
        <v>6.9730422570975739</v>
      </c>
      <c r="V276" s="99">
        <v>4.514922596525424</v>
      </c>
      <c r="W276" s="99">
        <v>6.380833465607374</v>
      </c>
      <c r="DA276" s="63" t="s">
        <v>3110</v>
      </c>
    </row>
    <row r="277" spans="1:105" ht="12" customHeight="1" x14ac:dyDescent="0.25">
      <c r="A277" s="97" t="s">
        <v>140</v>
      </c>
      <c r="B277" s="99">
        <v>2.8053344256558965</v>
      </c>
      <c r="C277" s="99">
        <v>2.437271591371089</v>
      </c>
      <c r="D277" s="99">
        <v>3.4606832754315335</v>
      </c>
      <c r="E277" s="99">
        <v>3.9784150186677221</v>
      </c>
      <c r="F277" s="99">
        <v>4.0882191710795901</v>
      </c>
      <c r="G277" s="99">
        <v>3.9056108669012461</v>
      </c>
      <c r="H277" s="99">
        <v>3.4588445459867838</v>
      </c>
      <c r="I277" s="99">
        <v>2.9644238673547738</v>
      </c>
      <c r="J277" s="99">
        <v>3.3343919519678331</v>
      </c>
      <c r="K277" s="99">
        <v>0</v>
      </c>
      <c r="L277" s="99">
        <v>0</v>
      </c>
      <c r="M277" s="99">
        <v>3.3361614862726161</v>
      </c>
      <c r="N277" s="99">
        <v>2.9344678176156198</v>
      </c>
      <c r="O277" s="99">
        <v>2.3991753884632514</v>
      </c>
      <c r="P277" s="99">
        <v>2.0093879609365493</v>
      </c>
      <c r="Q277" s="99">
        <v>3.1314283911345759</v>
      </c>
      <c r="R277" s="99">
        <v>2.7073642570779999</v>
      </c>
      <c r="S277" s="99">
        <v>2.9657728529037852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2.8053344256558965</v>
      </c>
      <c r="C278" s="102">
        <v>2.437271591371089</v>
      </c>
      <c r="D278" s="102">
        <v>3.4606832754315335</v>
      </c>
      <c r="E278" s="102">
        <v>3.9784150186677221</v>
      </c>
      <c r="F278" s="102">
        <v>4.0882191710795901</v>
      </c>
      <c r="G278" s="102">
        <v>3.9056108669012461</v>
      </c>
      <c r="H278" s="102">
        <v>3.4588445459867838</v>
      </c>
      <c r="I278" s="102">
        <v>2.9644238673547738</v>
      </c>
      <c r="J278" s="102">
        <v>3.3343919519678331</v>
      </c>
      <c r="K278" s="102">
        <v>0</v>
      </c>
      <c r="L278" s="102">
        <v>0</v>
      </c>
      <c r="M278" s="102">
        <v>3.3361614862726161</v>
      </c>
      <c r="N278" s="102">
        <v>2.9344678176156198</v>
      </c>
      <c r="O278" s="102">
        <v>2.3991753884632514</v>
      </c>
      <c r="P278" s="102">
        <v>2.0093879609365493</v>
      </c>
      <c r="Q278" s="102">
        <v>3.1314283911345759</v>
      </c>
      <c r="R278" s="102">
        <v>2.7073642570779999</v>
      </c>
      <c r="S278" s="102">
        <v>2.9657728529037852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1.2300045347525541</v>
      </c>
      <c r="C284" s="123">
        <v>1.2540596244739293</v>
      </c>
      <c r="D284" s="123">
        <v>1.5366104916844154</v>
      </c>
      <c r="E284" s="123">
        <v>1.1422531787949133</v>
      </c>
      <c r="F284" s="123">
        <v>1.0545941655752442</v>
      </c>
      <c r="G284" s="123">
        <v>1.2098493393790291</v>
      </c>
      <c r="H284" s="123">
        <v>1.0049323013028855</v>
      </c>
      <c r="I284" s="123">
        <v>0.95440356521503589</v>
      </c>
      <c r="J284" s="123">
        <v>0.88486665857155344</v>
      </c>
      <c r="K284" s="123">
        <v>0.94557649619023265</v>
      </c>
      <c r="L284" s="123">
        <v>0.86939826560087297</v>
      </c>
      <c r="M284" s="123">
        <v>0.84575802572867076</v>
      </c>
      <c r="N284" s="123">
        <v>0.82588288618401962</v>
      </c>
      <c r="O284" s="123">
        <v>0.80091794693050167</v>
      </c>
      <c r="P284" s="123">
        <v>0.78090467896349047</v>
      </c>
      <c r="Q284" s="123">
        <v>0.73739950103615903</v>
      </c>
      <c r="R284" s="123">
        <v>0.70055307913169296</v>
      </c>
      <c r="S284" s="123">
        <v>0.67780200464775564</v>
      </c>
      <c r="T284" s="123">
        <v>0.64886115017761758</v>
      </c>
      <c r="U284" s="123">
        <v>0.61982293899654672</v>
      </c>
      <c r="V284" s="123">
        <v>0.82863380585164181</v>
      </c>
      <c r="W284" s="123">
        <v>0.73781384193797683</v>
      </c>
      <c r="DA284" s="130" t="s">
        <v>3118</v>
      </c>
    </row>
    <row r="285" spans="1:105" ht="12" customHeight="1" x14ac:dyDescent="0.25">
      <c r="A285" s="97" t="s">
        <v>50</v>
      </c>
      <c r="B285" s="99">
        <v>2.8905187307431688</v>
      </c>
      <c r="C285" s="99">
        <v>2.9986740025235039</v>
      </c>
      <c r="D285" s="99">
        <v>3.7935135496240973</v>
      </c>
      <c r="E285" s="99">
        <v>2.9474183229502988</v>
      </c>
      <c r="F285" s="99">
        <v>2.8509097804487604</v>
      </c>
      <c r="G285" s="99">
        <v>3.3245810266606242</v>
      </c>
      <c r="H285" s="99">
        <v>2.8593131586396359</v>
      </c>
      <c r="I285" s="99">
        <v>2.7055217253388033</v>
      </c>
      <c r="J285" s="99">
        <v>2.4403043422946666</v>
      </c>
      <c r="K285" s="99">
        <v>2.3755727892709753</v>
      </c>
      <c r="L285" s="99">
        <v>2.1132657967043262</v>
      </c>
      <c r="M285" s="99">
        <v>2.0164485455863197</v>
      </c>
      <c r="N285" s="99">
        <v>1.9912223904425108</v>
      </c>
      <c r="O285" s="99">
        <v>1.9900608864668266</v>
      </c>
      <c r="P285" s="99">
        <v>2.0060345920570479</v>
      </c>
      <c r="Q285" s="99">
        <v>2.0115610124968808</v>
      </c>
      <c r="R285" s="99">
        <v>2.0153935672990246</v>
      </c>
      <c r="S285" s="99">
        <v>2.0137962499263931</v>
      </c>
      <c r="T285" s="99">
        <v>1.9827618057563698</v>
      </c>
      <c r="U285" s="99">
        <v>1.9385703473559381</v>
      </c>
      <c r="V285" s="99">
        <v>2.5888106612311965</v>
      </c>
      <c r="W285" s="99">
        <v>2.3355395022325141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0.90787146398700003</v>
      </c>
      <c r="D290" s="117">
        <f t="shared" si="129"/>
        <v>1.0067741474111656</v>
      </c>
      <c r="E290" s="117">
        <f t="shared" si="129"/>
        <v>1.1085589184963838</v>
      </c>
      <c r="F290" s="117">
        <f t="shared" si="129"/>
        <v>0.77681696086404206</v>
      </c>
      <c r="G290" s="117">
        <f t="shared" si="129"/>
        <v>0</v>
      </c>
      <c r="H290" s="117">
        <f t="shared" si="129"/>
        <v>0</v>
      </c>
      <c r="I290" s="117">
        <f t="shared" si="129"/>
        <v>0.32150209071768882</v>
      </c>
      <c r="J290" s="117">
        <f t="shared" si="129"/>
        <v>0.95192914476189439</v>
      </c>
      <c r="K290" s="117">
        <f t="shared" si="129"/>
        <v>0.6652080062145731</v>
      </c>
      <c r="L290" s="117">
        <f t="shared" si="129"/>
        <v>0.77579520772550192</v>
      </c>
      <c r="M290" s="117">
        <f t="shared" si="129"/>
        <v>0.73244504704932889</v>
      </c>
      <c r="N290" s="117">
        <f t="shared" si="129"/>
        <v>0.39929224535009694</v>
      </c>
      <c r="O290" s="117">
        <f t="shared" si="129"/>
        <v>0.43771717319351644</v>
      </c>
      <c r="P290" s="117">
        <f t="shared" si="129"/>
        <v>0.19171761056487469</v>
      </c>
      <c r="Q290" s="117">
        <f t="shared" si="129"/>
        <v>0.5620853266583955</v>
      </c>
      <c r="R290" s="117">
        <f t="shared" ref="R290:V290" si="130">R291+R294+R296+R305</f>
        <v>0.59492430393370055</v>
      </c>
      <c r="S290" s="117">
        <f t="shared" si="130"/>
        <v>0.35959663874525566</v>
      </c>
      <c r="T290" s="117">
        <f t="shared" si="130"/>
        <v>0.26014073652841829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7.2710783441217508E-2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0.74828006516882517</v>
      </c>
      <c r="D291" s="122">
        <f t="shared" si="132"/>
        <v>0.84176692400226227</v>
      </c>
      <c r="E291" s="122">
        <f t="shared" si="132"/>
        <v>0.94626760783198138</v>
      </c>
      <c r="F291" s="122">
        <f t="shared" si="132"/>
        <v>0.642205781256173</v>
      </c>
      <c r="G291" s="122">
        <f t="shared" si="132"/>
        <v>0</v>
      </c>
      <c r="H291" s="122">
        <f t="shared" si="132"/>
        <v>0</v>
      </c>
      <c r="I291" s="122">
        <f t="shared" si="132"/>
        <v>0.25801651736220604</v>
      </c>
      <c r="J291" s="122">
        <f t="shared" si="132"/>
        <v>0.79701230659072042</v>
      </c>
      <c r="K291" s="122">
        <f t="shared" si="132"/>
        <v>0.52501430409080785</v>
      </c>
      <c r="L291" s="122">
        <f t="shared" si="132"/>
        <v>0.61617859162722111</v>
      </c>
      <c r="M291" s="122">
        <f t="shared" si="132"/>
        <v>0.59600735934986127</v>
      </c>
      <c r="N291" s="122">
        <f t="shared" si="132"/>
        <v>0.31908044231808763</v>
      </c>
      <c r="O291" s="122">
        <f t="shared" si="132"/>
        <v>0.32279158925744733</v>
      </c>
      <c r="P291" s="122">
        <f t="shared" si="132"/>
        <v>0.1178196286785019</v>
      </c>
      <c r="Q291" s="122">
        <f t="shared" si="132"/>
        <v>0.42820484554890564</v>
      </c>
      <c r="R291" s="122">
        <f t="shared" ref="R291:V291" si="133">SUM(R292:R293)</f>
        <v>0.45394887221984748</v>
      </c>
      <c r="S291" s="122">
        <f t="shared" si="133"/>
        <v>0.27396537729393133</v>
      </c>
      <c r="T291" s="122">
        <f t="shared" si="133"/>
        <v>0.18959664934738732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5.3234707562368269E-2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0.73848284899417072</v>
      </c>
      <c r="D292" s="98">
        <v>0.83076986964204691</v>
      </c>
      <c r="E292" s="98">
        <v>0.93385092036802542</v>
      </c>
      <c r="F292" s="98">
        <v>0.63377599783321004</v>
      </c>
      <c r="G292" s="98">
        <v>0</v>
      </c>
      <c r="H292" s="98">
        <v>0</v>
      </c>
      <c r="I292" s="98">
        <v>0.25478339805963918</v>
      </c>
      <c r="J292" s="98">
        <v>0.7868967919393044</v>
      </c>
      <c r="K292" s="98">
        <v>0.518329304682831</v>
      </c>
      <c r="L292" s="98">
        <v>0.6083272356299283</v>
      </c>
      <c r="M292" s="98">
        <v>0.5883507142394403</v>
      </c>
      <c r="N292" s="98">
        <v>0.31491784530937161</v>
      </c>
      <c r="O292" s="98">
        <v>0.31846090363545904</v>
      </c>
      <c r="P292" s="98">
        <v>0.11619414069630124</v>
      </c>
      <c r="Q292" s="98">
        <v>0.42211459993514427</v>
      </c>
      <c r="R292" s="98">
        <v>0.44742856654280938</v>
      </c>
      <c r="S292" s="98">
        <v>0.2700149102735428</v>
      </c>
      <c r="T292" s="98">
        <v>0.18686731614440397</v>
      </c>
      <c r="U292" s="98">
        <v>0</v>
      </c>
      <c r="V292" s="98">
        <v>0</v>
      </c>
      <c r="W292" s="98">
        <v>5.246457124939518E-2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9.797216174654403E-3</v>
      </c>
      <c r="D293" s="98">
        <v>1.0997054360215416E-2</v>
      </c>
      <c r="E293" s="98">
        <v>1.2416687463955918E-2</v>
      </c>
      <c r="F293" s="98">
        <v>8.4297834229630011E-3</v>
      </c>
      <c r="G293" s="98">
        <v>0</v>
      </c>
      <c r="H293" s="98">
        <v>0</v>
      </c>
      <c r="I293" s="98">
        <v>3.2331193025668704E-3</v>
      </c>
      <c r="J293" s="98">
        <v>1.0115514651416012E-2</v>
      </c>
      <c r="K293" s="98">
        <v>6.684999407976836E-3</v>
      </c>
      <c r="L293" s="98">
        <v>7.851355997292862E-3</v>
      </c>
      <c r="M293" s="98">
        <v>7.6566451104209685E-3</v>
      </c>
      <c r="N293" s="98">
        <v>4.1625970087160015E-3</v>
      </c>
      <c r="O293" s="98">
        <v>4.330685621988275E-3</v>
      </c>
      <c r="P293" s="98">
        <v>1.6254879822006603E-3</v>
      </c>
      <c r="Q293" s="98">
        <v>6.0902456137613874E-3</v>
      </c>
      <c r="R293" s="98">
        <v>6.5203056770381075E-3</v>
      </c>
      <c r="S293" s="98">
        <v>3.9504670203885373E-3</v>
      </c>
      <c r="T293" s="98">
        <v>2.729333202983348E-3</v>
      </c>
      <c r="U293" s="98">
        <v>0</v>
      </c>
      <c r="V293" s="98">
        <v>0</v>
      </c>
      <c r="W293" s="98">
        <v>7.7013631297308824E-4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2.0504471699735864E-3</v>
      </c>
      <c r="D294" s="122">
        <f t="shared" si="135"/>
        <v>2.288933828552274E-3</v>
      </c>
      <c r="E294" s="122">
        <f t="shared" si="135"/>
        <v>3.6359272094464447E-3</v>
      </c>
      <c r="F294" s="122">
        <f t="shared" si="135"/>
        <v>1.6744636371543965E-3</v>
      </c>
      <c r="G294" s="122">
        <f t="shared" si="135"/>
        <v>0</v>
      </c>
      <c r="H294" s="122">
        <f t="shared" si="135"/>
        <v>0</v>
      </c>
      <c r="I294" s="122">
        <f t="shared" si="135"/>
        <v>2.0023200801818296E-3</v>
      </c>
      <c r="J294" s="122">
        <f t="shared" si="135"/>
        <v>4.3540556995464181E-3</v>
      </c>
      <c r="K294" s="122">
        <f t="shared" si="135"/>
        <v>2.3661068079974656E-3</v>
      </c>
      <c r="L294" s="122">
        <f t="shared" si="135"/>
        <v>3.8986937466050026E-3</v>
      </c>
      <c r="M294" s="122">
        <f t="shared" si="135"/>
        <v>4.5217194414079055E-3</v>
      </c>
      <c r="N294" s="122">
        <f t="shared" si="135"/>
        <v>2.9562275008096365E-3</v>
      </c>
      <c r="O294" s="122">
        <f t="shared" si="135"/>
        <v>3.3271946502845865E-3</v>
      </c>
      <c r="P294" s="122">
        <f t="shared" si="135"/>
        <v>3.5340665825735738E-4</v>
      </c>
      <c r="Q294" s="122">
        <f t="shared" si="135"/>
        <v>2.2183741632982655E-3</v>
      </c>
      <c r="R294" s="122">
        <f t="shared" si="135"/>
        <v>1.9704300598381184E-3</v>
      </c>
      <c r="S294" s="122">
        <f t="shared" si="135"/>
        <v>2.538465908867952E-3</v>
      </c>
      <c r="T294" s="122">
        <f t="shared" si="135"/>
        <v>1.3953089161445901E-3</v>
      </c>
      <c r="U294" s="122">
        <f t="shared" si="135"/>
        <v>0</v>
      </c>
      <c r="V294" s="122">
        <f t="shared" si="135"/>
        <v>0</v>
      </c>
      <c r="W294" s="122">
        <f t="shared" si="135"/>
        <v>5.1927659685338762E-4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2.0504471699735864E-3</v>
      </c>
      <c r="D295" s="98">
        <v>2.288933828552274E-3</v>
      </c>
      <c r="E295" s="98">
        <v>3.6359272094464447E-3</v>
      </c>
      <c r="F295" s="98">
        <v>1.6744636371543965E-3</v>
      </c>
      <c r="G295" s="98">
        <v>0</v>
      </c>
      <c r="H295" s="98">
        <v>0</v>
      </c>
      <c r="I295" s="98">
        <v>2.0023200801818296E-3</v>
      </c>
      <c r="J295" s="98">
        <v>4.3540556995464181E-3</v>
      </c>
      <c r="K295" s="98">
        <v>2.3661068079974656E-3</v>
      </c>
      <c r="L295" s="98">
        <v>3.8986937466050026E-3</v>
      </c>
      <c r="M295" s="98">
        <v>4.5217194414079055E-3</v>
      </c>
      <c r="N295" s="98">
        <v>2.9562275008096365E-3</v>
      </c>
      <c r="O295" s="98">
        <v>3.3271946502845865E-3</v>
      </c>
      <c r="P295" s="98">
        <v>3.5340665825735738E-4</v>
      </c>
      <c r="Q295" s="98">
        <v>2.2183741632982655E-3</v>
      </c>
      <c r="R295" s="98">
        <v>1.9704300598381184E-3</v>
      </c>
      <c r="S295" s="98">
        <v>2.538465908867952E-3</v>
      </c>
      <c r="T295" s="98">
        <v>1.3953089161445901E-3</v>
      </c>
      <c r="U295" s="98">
        <v>0</v>
      </c>
      <c r="V295" s="98">
        <v>0</v>
      </c>
      <c r="W295" s="98">
        <v>5.1927659685338762E-4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0.11214338144074196</v>
      </c>
      <c r="D296" s="122">
        <v>0.11914240053594731</v>
      </c>
      <c r="E296" s="122">
        <v>0.11365210273598425</v>
      </c>
      <c r="F296" s="122">
        <v>9.852202602049373E-2</v>
      </c>
      <c r="G296" s="122">
        <v>0</v>
      </c>
      <c r="H296" s="122">
        <v>0</v>
      </c>
      <c r="I296" s="122">
        <v>4.5451410838168102E-2</v>
      </c>
      <c r="J296" s="122">
        <v>0.11312619255360688</v>
      </c>
      <c r="K296" s="122">
        <v>0.10609639848590072</v>
      </c>
      <c r="L296" s="122">
        <v>0.123313975133203</v>
      </c>
      <c r="M296" s="122">
        <v>0.10455174272895705</v>
      </c>
      <c r="N296" s="122">
        <v>6.1106842288407785E-2</v>
      </c>
      <c r="O296" s="122">
        <v>8.7964079474926404E-2</v>
      </c>
      <c r="P296" s="122">
        <v>5.7463562718721578E-2</v>
      </c>
      <c r="Q296" s="122">
        <v>0.10297685980993927</v>
      </c>
      <c r="R296" s="122">
        <v>0.10758096882090457</v>
      </c>
      <c r="S296" s="122">
        <v>6.4028820298670783E-2</v>
      </c>
      <c r="T296" s="122">
        <v>5.343806982474205E-2</v>
      </c>
      <c r="U296" s="122">
        <v>0</v>
      </c>
      <c r="V296" s="122">
        <v>0</v>
      </c>
      <c r="W296" s="122">
        <v>1.3731884630624721E-2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1.7531512062568994E-2</v>
      </c>
      <c r="D297" s="98">
        <v>1.8861316021179166E-2</v>
      </c>
      <c r="E297" s="98">
        <v>1.1096023572773272E-2</v>
      </c>
      <c r="F297" s="98">
        <v>6.870698301402349E-3</v>
      </c>
      <c r="G297" s="98">
        <v>0</v>
      </c>
      <c r="H297" s="98">
        <v>0</v>
      </c>
      <c r="I297" s="98">
        <v>3.7401282972767034E-3</v>
      </c>
      <c r="J297" s="98">
        <v>1.1097104046657794E-2</v>
      </c>
      <c r="K297" s="98">
        <v>8.7452360008231766E-3</v>
      </c>
      <c r="L297" s="98">
        <v>7.9460475843209644E-3</v>
      </c>
      <c r="M297" s="98">
        <v>7.3950396408459596E-3</v>
      </c>
      <c r="N297" s="98">
        <v>2.6216924302828112E-3</v>
      </c>
      <c r="O297" s="98">
        <v>3.2024261308731508E-3</v>
      </c>
      <c r="P297" s="98">
        <v>2.3039013826513387E-3</v>
      </c>
      <c r="Q297" s="98">
        <v>8.0511298614829134E-3</v>
      </c>
      <c r="R297" s="98">
        <v>8.2231964523567652E-3</v>
      </c>
      <c r="S297" s="98">
        <v>4.1691296696265831E-3</v>
      </c>
      <c r="T297" s="98">
        <v>2.5810024287096335E-3</v>
      </c>
      <c r="U297" s="98">
        <v>0</v>
      </c>
      <c r="V297" s="98">
        <v>0</v>
      </c>
      <c r="W297" s="98">
        <v>6.9733229900224554E-4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1.9461321284284581E-4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9.6755852497604279E-5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9.7857360345241529E-5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7.4297300333536195E-2</v>
      </c>
      <c r="D301" s="101">
        <v>7.925434325626475E-2</v>
      </c>
      <c r="E301" s="101">
        <v>8.0082564740334081E-2</v>
      </c>
      <c r="F301" s="101">
        <v>7.3527371171329375E-2</v>
      </c>
      <c r="G301" s="101">
        <v>0</v>
      </c>
      <c r="H301" s="101">
        <v>0</v>
      </c>
      <c r="I301" s="101">
        <v>3.2576784136781153E-2</v>
      </c>
      <c r="J301" s="101">
        <v>8.1874565192421131E-2</v>
      </c>
      <c r="K301" s="101">
        <v>5.8730826405775642E-2</v>
      </c>
      <c r="L301" s="101">
        <v>8.6228276855726413E-2</v>
      </c>
      <c r="M301" s="101">
        <v>6.45610646982539E-2</v>
      </c>
      <c r="N301" s="101">
        <v>3.8748866615962878E-2</v>
      </c>
      <c r="O301" s="101">
        <v>6.2719363308414641E-2</v>
      </c>
      <c r="P301" s="101">
        <v>3.9792634449648742E-2</v>
      </c>
      <c r="Q301" s="101">
        <v>7.2934253175079664E-2</v>
      </c>
      <c r="R301" s="101">
        <v>7.2162588654507087E-2</v>
      </c>
      <c r="S301" s="101">
        <v>4.1184132145354754E-2</v>
      </c>
      <c r="T301" s="101">
        <v>3.601803425302378E-2</v>
      </c>
      <c r="U301" s="101">
        <v>0</v>
      </c>
      <c r="V301" s="101">
        <v>0</v>
      </c>
      <c r="W301" s="101">
        <v>9.3997633343663005E-3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2.0314569044636771E-2</v>
      </c>
      <c r="D302" s="104">
        <v>2.083212804566055E-2</v>
      </c>
      <c r="E302" s="104">
        <v>2.2473514422876907E-2</v>
      </c>
      <c r="F302" s="104">
        <v>1.8123956547761996E-2</v>
      </c>
      <c r="G302" s="104">
        <v>0</v>
      </c>
      <c r="H302" s="104">
        <v>0</v>
      </c>
      <c r="I302" s="104">
        <v>9.1344984041102466E-3</v>
      </c>
      <c r="J302" s="104">
        <v>2.0154523314527953E-2</v>
      </c>
      <c r="K302" s="104">
        <v>3.862033607930191E-2</v>
      </c>
      <c r="L302" s="104">
        <v>2.9139650693155612E-2</v>
      </c>
      <c r="M302" s="104">
        <v>3.2595638389857184E-2</v>
      </c>
      <c r="N302" s="104">
        <v>1.9736283242162096E-2</v>
      </c>
      <c r="O302" s="104">
        <v>2.2042290035638609E-2</v>
      </c>
      <c r="P302" s="104">
        <v>1.5367026886421498E-2</v>
      </c>
      <c r="Q302" s="104">
        <v>2.1991476773376692E-2</v>
      </c>
      <c r="R302" s="104">
        <v>2.719518371404071E-2</v>
      </c>
      <c r="S302" s="104">
        <v>1.8675558483689444E-2</v>
      </c>
      <c r="T302" s="104">
        <v>1.4839033143008634E-2</v>
      </c>
      <c r="U302" s="104">
        <v>0</v>
      </c>
      <c r="V302" s="104">
        <v>0</v>
      </c>
      <c r="W302" s="104">
        <v>3.6347889972561751E-3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8.59975430208898E-3</v>
      </c>
      <c r="D303" s="98">
        <v>9.7322835998112853E-3</v>
      </c>
      <c r="E303" s="98">
        <v>1.2557311217016186E-2</v>
      </c>
      <c r="F303" s="98">
        <v>1.0551353453390217E-2</v>
      </c>
      <c r="G303" s="98">
        <v>0</v>
      </c>
      <c r="H303" s="98">
        <v>0</v>
      </c>
      <c r="I303" s="98">
        <v>4.145113025249181E-3</v>
      </c>
      <c r="J303" s="98">
        <v>9.2723392608138906E-3</v>
      </c>
      <c r="K303" s="98">
        <v>1.7298551515559896E-2</v>
      </c>
      <c r="L303" s="98">
        <v>1.2657690059409539E-2</v>
      </c>
      <c r="M303" s="98">
        <v>1.4433811248259092E-2</v>
      </c>
      <c r="N303" s="98">
        <v>8.575841326802355E-3</v>
      </c>
      <c r="O303" s="98">
        <v>9.4795458150242259E-3</v>
      </c>
      <c r="P303" s="98">
        <v>6.8148654816531521E-3</v>
      </c>
      <c r="Q303" s="98">
        <v>9.5398222385817012E-3</v>
      </c>
      <c r="R303" s="98">
        <v>1.1522072817436189E-2</v>
      </c>
      <c r="S303" s="98">
        <v>7.8924359356127381E-3</v>
      </c>
      <c r="T303" s="98">
        <v>6.2974128040231324E-3</v>
      </c>
      <c r="U303" s="98">
        <v>0</v>
      </c>
      <c r="V303" s="98">
        <v>0</v>
      </c>
      <c r="W303" s="98">
        <v>1.5084358006227329E-3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1.1714814742547789E-2</v>
      </c>
      <c r="D304" s="98">
        <v>1.1099844445849265E-2</v>
      </c>
      <c r="E304" s="98">
        <v>9.9162032058607227E-3</v>
      </c>
      <c r="F304" s="98">
        <v>7.5726030943717793E-3</v>
      </c>
      <c r="G304" s="98">
        <v>0</v>
      </c>
      <c r="H304" s="98">
        <v>0</v>
      </c>
      <c r="I304" s="98">
        <v>4.9893853788610656E-3</v>
      </c>
      <c r="J304" s="98">
        <v>1.0882184053714062E-2</v>
      </c>
      <c r="K304" s="98">
        <v>2.1321784563742015E-2</v>
      </c>
      <c r="L304" s="98">
        <v>1.6481960633746073E-2</v>
      </c>
      <c r="M304" s="98">
        <v>1.8161827141598096E-2</v>
      </c>
      <c r="N304" s="98">
        <v>1.116044191535974E-2</v>
      </c>
      <c r="O304" s="98">
        <v>1.2562744220614382E-2</v>
      </c>
      <c r="P304" s="98">
        <v>8.5521614047683447E-3</v>
      </c>
      <c r="Q304" s="98">
        <v>1.2451654534794989E-2</v>
      </c>
      <c r="R304" s="98">
        <v>1.567311089660452E-2</v>
      </c>
      <c r="S304" s="98">
        <v>1.0783122548076708E-2</v>
      </c>
      <c r="T304" s="98">
        <v>8.5416203389855026E-3</v>
      </c>
      <c r="U304" s="98">
        <v>0</v>
      </c>
      <c r="V304" s="98">
        <v>0</v>
      </c>
      <c r="W304" s="98">
        <v>2.1263531966334423E-3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4.5397570207459305E-2</v>
      </c>
      <c r="D305" s="122">
        <v>4.3575889044403855E-2</v>
      </c>
      <c r="E305" s="122">
        <v>4.5003280718971632E-2</v>
      </c>
      <c r="F305" s="122">
        <v>3.4414689950220942E-2</v>
      </c>
      <c r="G305" s="122">
        <v>0</v>
      </c>
      <c r="H305" s="122">
        <v>0</v>
      </c>
      <c r="I305" s="122">
        <v>1.6031842437132834E-2</v>
      </c>
      <c r="J305" s="122">
        <v>3.7436589918020693E-2</v>
      </c>
      <c r="K305" s="122">
        <v>3.173119682986715E-2</v>
      </c>
      <c r="L305" s="122">
        <v>3.2403947218472853E-2</v>
      </c>
      <c r="M305" s="122">
        <v>2.736422552910266E-2</v>
      </c>
      <c r="N305" s="122">
        <v>1.6148733242791851E-2</v>
      </c>
      <c r="O305" s="122">
        <v>2.3634309810858099E-2</v>
      </c>
      <c r="P305" s="122">
        <v>1.6081012509393876E-2</v>
      </c>
      <c r="Q305" s="122">
        <v>2.868524713625227E-2</v>
      </c>
      <c r="R305" s="122">
        <v>3.1424032833110446E-2</v>
      </c>
      <c r="S305" s="122">
        <v>1.9063975243785558E-2</v>
      </c>
      <c r="T305" s="122">
        <v>1.5710708440144317E-2</v>
      </c>
      <c r="U305" s="122">
        <v>0</v>
      </c>
      <c r="V305" s="122">
        <v>0</v>
      </c>
      <c r="W305" s="122">
        <v>5.2249146513711339E-3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2.0129503879596184E-2</v>
      </c>
      <c r="D306" s="98">
        <v>2.2434496300194891E-2</v>
      </c>
      <c r="E306" s="98">
        <v>1.3940803998426605E-2</v>
      </c>
      <c r="F306" s="98">
        <v>1.1207549979339334E-2</v>
      </c>
      <c r="G306" s="98">
        <v>0</v>
      </c>
      <c r="H306" s="98">
        <v>0</v>
      </c>
      <c r="I306" s="98">
        <v>7.2966587854698959E-3</v>
      </c>
      <c r="J306" s="98">
        <v>1.5581370203333158E-2</v>
      </c>
      <c r="K306" s="98">
        <v>2.0194386283920313E-2</v>
      </c>
      <c r="L306" s="98">
        <v>1.5905967001777849E-2</v>
      </c>
      <c r="M306" s="98">
        <v>1.2017137907597628E-2</v>
      </c>
      <c r="N306" s="98">
        <v>5.7164542655485286E-3</v>
      </c>
      <c r="O306" s="98">
        <v>8.7123129663425562E-3</v>
      </c>
      <c r="P306" s="98">
        <v>5.8395283888531034E-3</v>
      </c>
      <c r="Q306" s="98">
        <v>1.0186712978016394E-2</v>
      </c>
      <c r="R306" s="98">
        <v>1.2588795573021359E-2</v>
      </c>
      <c r="S306" s="98">
        <v>8.3907000804405267E-3</v>
      </c>
      <c r="T306" s="98">
        <v>5.8975681800873155E-3</v>
      </c>
      <c r="U306" s="98">
        <v>0</v>
      </c>
      <c r="V306" s="98">
        <v>0</v>
      </c>
      <c r="W306" s="98">
        <v>1.8407528197220207E-3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2.5268066327863121E-2</v>
      </c>
      <c r="D307" s="33">
        <v>2.1141392744208964E-2</v>
      </c>
      <c r="E307" s="33">
        <v>3.1062476720545025E-2</v>
      </c>
      <c r="F307" s="33">
        <v>2.3207139970881606E-2</v>
      </c>
      <c r="G307" s="33">
        <v>0</v>
      </c>
      <c r="H307" s="33">
        <v>0</v>
      </c>
      <c r="I307" s="33">
        <v>8.7351836516629394E-3</v>
      </c>
      <c r="J307" s="33">
        <v>2.1855219714687533E-2</v>
      </c>
      <c r="K307" s="33">
        <v>1.1536810545946836E-2</v>
      </c>
      <c r="L307" s="33">
        <v>1.6497980216695005E-2</v>
      </c>
      <c r="M307" s="33">
        <v>1.5347087621505032E-2</v>
      </c>
      <c r="N307" s="33">
        <v>1.0432278977243322E-2</v>
      </c>
      <c r="O307" s="33">
        <v>1.4921996844515542E-2</v>
      </c>
      <c r="P307" s="33">
        <v>1.0241484120540774E-2</v>
      </c>
      <c r="Q307" s="33">
        <v>1.8498534158235876E-2</v>
      </c>
      <c r="R307" s="33">
        <v>1.8835237260089083E-2</v>
      </c>
      <c r="S307" s="33">
        <v>1.0673275163345033E-2</v>
      </c>
      <c r="T307" s="33">
        <v>9.8131402600570017E-3</v>
      </c>
      <c r="U307" s="33">
        <v>0</v>
      </c>
      <c r="V307" s="33">
        <v>0</v>
      </c>
      <c r="W307" s="33">
        <v>3.384161831649113E-3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0.53008351562185929</v>
      </c>
      <c r="D309" s="117">
        <f t="shared" si="136"/>
        <v>0.59031731874471605</v>
      </c>
      <c r="E309" s="117">
        <f t="shared" si="136"/>
        <v>0.65678671097829133</v>
      </c>
      <c r="F309" s="117">
        <f t="shared" si="136"/>
        <v>0.46555361431612091</v>
      </c>
      <c r="G309" s="117">
        <f t="shared" si="136"/>
        <v>0</v>
      </c>
      <c r="H309" s="117">
        <f t="shared" si="136"/>
        <v>0</v>
      </c>
      <c r="I309" s="117">
        <f t="shared" si="136"/>
        <v>0.20140447983830687</v>
      </c>
      <c r="J309" s="117">
        <f t="shared" si="136"/>
        <v>0.5949691883716407</v>
      </c>
      <c r="K309" s="117">
        <f t="shared" si="136"/>
        <v>0.42476578415675714</v>
      </c>
      <c r="L309" s="117">
        <f t="shared" si="136"/>
        <v>0.50111799444851335</v>
      </c>
      <c r="M309" s="117">
        <f t="shared" si="136"/>
        <v>0.48305903964113844</v>
      </c>
      <c r="N309" s="117">
        <f t="shared" si="136"/>
        <v>0.27213303523712123</v>
      </c>
      <c r="O309" s="117">
        <f t="shared" si="136"/>
        <v>0.30967834391410737</v>
      </c>
      <c r="P309" s="117">
        <f t="shared" si="136"/>
        <v>0.13913600009540933</v>
      </c>
      <c r="Q309" s="117">
        <f t="shared" si="136"/>
        <v>0.41675739289853186</v>
      </c>
      <c r="R309" s="117">
        <f t="shared" ref="R309:V309" si="137">R310+R313+R315+R324</f>
        <v>0.44700639789064406</v>
      </c>
      <c r="S309" s="117">
        <f t="shared" si="137"/>
        <v>0.27712627606723406</v>
      </c>
      <c r="T309" s="117">
        <f t="shared" si="137"/>
        <v>0.20153347119783907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5.7723525445965373E-2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0.41526073719520695</v>
      </c>
      <c r="D310" s="122">
        <f t="shared" si="139"/>
        <v>0.47192875202182616</v>
      </c>
      <c r="E310" s="122">
        <f t="shared" si="139"/>
        <v>0.53612033126834802</v>
      </c>
      <c r="F310" s="122">
        <f t="shared" si="139"/>
        <v>0.36761946170307414</v>
      </c>
      <c r="G310" s="122">
        <f t="shared" si="139"/>
        <v>0</v>
      </c>
      <c r="H310" s="122">
        <f t="shared" si="139"/>
        <v>0</v>
      </c>
      <c r="I310" s="122">
        <f t="shared" si="139"/>
        <v>0.15242287165307788</v>
      </c>
      <c r="J310" s="122">
        <f t="shared" si="139"/>
        <v>0.4762481396184714</v>
      </c>
      <c r="K310" s="122">
        <f t="shared" si="139"/>
        <v>0.317532595295691</v>
      </c>
      <c r="L310" s="122">
        <f t="shared" si="139"/>
        <v>0.37747778273052568</v>
      </c>
      <c r="M310" s="122">
        <f t="shared" si="139"/>
        <v>0.37257181641324333</v>
      </c>
      <c r="N310" s="122">
        <f t="shared" si="139"/>
        <v>0.20533079184028755</v>
      </c>
      <c r="O310" s="122">
        <f t="shared" si="139"/>
        <v>0.21578347995388369</v>
      </c>
      <c r="P310" s="122">
        <f t="shared" si="139"/>
        <v>8.2130220495415338E-2</v>
      </c>
      <c r="Q310" s="122">
        <f t="shared" si="139"/>
        <v>0.30863270205737864</v>
      </c>
      <c r="R310" s="122">
        <f t="shared" ref="R310:V310" si="140">SUM(R311:R312)</f>
        <v>0.33242505715290954</v>
      </c>
      <c r="S310" s="122">
        <f t="shared" si="140"/>
        <v>0.20287302510524413</v>
      </c>
      <c r="T310" s="122">
        <f t="shared" si="140"/>
        <v>0.14153150538402109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4.0351324482135131E-2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0.40546352102055255</v>
      </c>
      <c r="D311" s="98">
        <v>0.46093169766161074</v>
      </c>
      <c r="E311" s="98">
        <v>0.52370364380439205</v>
      </c>
      <c r="F311" s="98">
        <v>0.35918967828011111</v>
      </c>
      <c r="G311" s="98">
        <v>0</v>
      </c>
      <c r="H311" s="98">
        <v>0</v>
      </c>
      <c r="I311" s="98">
        <v>0.14918975235051102</v>
      </c>
      <c r="J311" s="98">
        <v>0.46613262496705538</v>
      </c>
      <c r="K311" s="98">
        <v>0.31084759588771416</v>
      </c>
      <c r="L311" s="98">
        <v>0.36962642673323282</v>
      </c>
      <c r="M311" s="98">
        <v>0.36491517130282236</v>
      </c>
      <c r="N311" s="98">
        <v>0.20116819483157156</v>
      </c>
      <c r="O311" s="98">
        <v>0.21145279433189543</v>
      </c>
      <c r="P311" s="98">
        <v>8.0504732513214675E-2</v>
      </c>
      <c r="Q311" s="98">
        <v>0.30254245644361727</v>
      </c>
      <c r="R311" s="98">
        <v>0.32590475147587145</v>
      </c>
      <c r="S311" s="98">
        <v>0.19892255808485559</v>
      </c>
      <c r="T311" s="98">
        <v>0.13880217218103774</v>
      </c>
      <c r="U311" s="98">
        <v>0</v>
      </c>
      <c r="V311" s="98">
        <v>0</v>
      </c>
      <c r="W311" s="98">
        <v>3.9581188169162042E-2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9.797216174654403E-3</v>
      </c>
      <c r="D312" s="98">
        <v>1.0997054360215416E-2</v>
      </c>
      <c r="E312" s="98">
        <v>1.2416687463955918E-2</v>
      </c>
      <c r="F312" s="98">
        <v>8.4297834229630011E-3</v>
      </c>
      <c r="G312" s="98">
        <v>0</v>
      </c>
      <c r="H312" s="98">
        <v>0</v>
      </c>
      <c r="I312" s="98">
        <v>3.2331193025668704E-3</v>
      </c>
      <c r="J312" s="98">
        <v>1.0115514651416012E-2</v>
      </c>
      <c r="K312" s="98">
        <v>6.684999407976836E-3</v>
      </c>
      <c r="L312" s="98">
        <v>7.851355997292862E-3</v>
      </c>
      <c r="M312" s="98">
        <v>7.6566451104209685E-3</v>
      </c>
      <c r="N312" s="98">
        <v>4.1625970087160015E-3</v>
      </c>
      <c r="O312" s="98">
        <v>4.330685621988275E-3</v>
      </c>
      <c r="P312" s="98">
        <v>1.6254879822006603E-3</v>
      </c>
      <c r="Q312" s="98">
        <v>6.0902456137613874E-3</v>
      </c>
      <c r="R312" s="98">
        <v>6.5203056770381075E-3</v>
      </c>
      <c r="S312" s="98">
        <v>3.9504670203885373E-3</v>
      </c>
      <c r="T312" s="98">
        <v>2.729333202983348E-3</v>
      </c>
      <c r="U312" s="98">
        <v>0</v>
      </c>
      <c r="V312" s="98">
        <v>0</v>
      </c>
      <c r="W312" s="98">
        <v>7.7013631297308824E-4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4.4332248381394662E-3</v>
      </c>
      <c r="D313" s="122">
        <f t="shared" si="142"/>
        <v>5.1048060137413526E-3</v>
      </c>
      <c r="E313" s="122">
        <f t="shared" si="142"/>
        <v>8.359232455506042E-3</v>
      </c>
      <c r="F313" s="122">
        <f t="shared" si="142"/>
        <v>3.9651171433051228E-3</v>
      </c>
      <c r="G313" s="122">
        <f t="shared" si="142"/>
        <v>0</v>
      </c>
      <c r="H313" s="122">
        <f t="shared" si="142"/>
        <v>0</v>
      </c>
      <c r="I313" s="122">
        <f t="shared" si="142"/>
        <v>5.1632215192506199E-3</v>
      </c>
      <c r="J313" s="122">
        <f t="shared" si="142"/>
        <v>1.1541730529321503E-2</v>
      </c>
      <c r="K313" s="122">
        <f t="shared" si="142"/>
        <v>6.4470871676213541E-3</v>
      </c>
      <c r="L313" s="122">
        <f t="shared" si="142"/>
        <v>1.0918829117824078E-2</v>
      </c>
      <c r="M313" s="122">
        <f t="shared" si="142"/>
        <v>1.3073464956830982E-2</v>
      </c>
      <c r="N313" s="122">
        <f t="shared" si="142"/>
        <v>8.8711502218042707E-3</v>
      </c>
      <c r="O313" s="122">
        <f t="shared" si="142"/>
        <v>1.0419732003461765E-2</v>
      </c>
      <c r="P313" s="122">
        <f t="shared" si="142"/>
        <v>1.1569096688963051E-3</v>
      </c>
      <c r="Q313" s="122">
        <f t="shared" si="142"/>
        <v>7.5325899761046235E-3</v>
      </c>
      <c r="R313" s="122">
        <f t="shared" si="142"/>
        <v>6.8414373991298686E-3</v>
      </c>
      <c r="S313" s="122">
        <f t="shared" si="142"/>
        <v>8.968271063193407E-3</v>
      </c>
      <c r="T313" s="122">
        <f t="shared" si="142"/>
        <v>5.0005504421720467E-3</v>
      </c>
      <c r="U313" s="122">
        <f t="shared" si="142"/>
        <v>0</v>
      </c>
      <c r="V313" s="122">
        <f t="shared" si="142"/>
        <v>0</v>
      </c>
      <c r="W313" s="122">
        <f t="shared" si="142"/>
        <v>1.9335877690194413E-3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4.4332248381394662E-3</v>
      </c>
      <c r="D314" s="98">
        <v>5.1048060137413526E-3</v>
      </c>
      <c r="E314" s="98">
        <v>8.359232455506042E-3</v>
      </c>
      <c r="F314" s="98">
        <v>3.9651171433051228E-3</v>
      </c>
      <c r="G314" s="98">
        <v>0</v>
      </c>
      <c r="H314" s="98">
        <v>0</v>
      </c>
      <c r="I314" s="98">
        <v>5.1632215192506199E-3</v>
      </c>
      <c r="J314" s="98">
        <v>1.1541730529321503E-2</v>
      </c>
      <c r="K314" s="98">
        <v>6.4470871676213541E-3</v>
      </c>
      <c r="L314" s="98">
        <v>1.0918829117824078E-2</v>
      </c>
      <c r="M314" s="98">
        <v>1.3073464956830982E-2</v>
      </c>
      <c r="N314" s="98">
        <v>8.8711502218042707E-3</v>
      </c>
      <c r="O314" s="98">
        <v>1.0419732003461765E-2</v>
      </c>
      <c r="P314" s="98">
        <v>1.1569096688963051E-3</v>
      </c>
      <c r="Q314" s="98">
        <v>7.5325899761046235E-3</v>
      </c>
      <c r="R314" s="98">
        <v>6.8414373991298686E-3</v>
      </c>
      <c r="S314" s="98">
        <v>8.968271063193407E-3</v>
      </c>
      <c r="T314" s="98">
        <v>5.0005504421720467E-3</v>
      </c>
      <c r="U314" s="98">
        <v>0</v>
      </c>
      <c r="V314" s="98">
        <v>0</v>
      </c>
      <c r="W314" s="98">
        <v>1.9335877690194413E-3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7.8449963294492803E-2</v>
      </c>
      <c r="D315" s="122">
        <v>8.3057903943324546E-2</v>
      </c>
      <c r="E315" s="122">
        <v>7.9638133911809045E-2</v>
      </c>
      <c r="F315" s="122">
        <v>6.9031955648136675E-2</v>
      </c>
      <c r="G315" s="122">
        <v>0</v>
      </c>
      <c r="H315" s="122">
        <v>0</v>
      </c>
      <c r="I315" s="122">
        <v>3.2473721617859705E-2</v>
      </c>
      <c r="J315" s="122">
        <v>8.0414517746731765E-2</v>
      </c>
      <c r="K315" s="122">
        <v>7.9190183004293535E-2</v>
      </c>
      <c r="L315" s="122">
        <v>8.9868448465120876E-2</v>
      </c>
      <c r="M315" s="122">
        <v>7.7840003042614903E-2</v>
      </c>
      <c r="N315" s="122">
        <v>4.6113412482856692E-2</v>
      </c>
      <c r="O315" s="122">
        <v>6.6163936207747825E-2</v>
      </c>
      <c r="P315" s="122">
        <v>4.3988208112230961E-2</v>
      </c>
      <c r="Q315" s="122">
        <v>7.9238623061533758E-2</v>
      </c>
      <c r="R315" s="122">
        <v>8.4393196701805173E-2</v>
      </c>
      <c r="S315" s="122">
        <v>5.1108544544121767E-2</v>
      </c>
      <c r="T315" s="122">
        <v>4.2942580727092838E-2</v>
      </c>
      <c r="U315" s="122">
        <v>0</v>
      </c>
      <c r="V315" s="122">
        <v>0</v>
      </c>
      <c r="W315" s="122">
        <v>1.1271017684887977E-2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1.05832798711452E-2</v>
      </c>
      <c r="D316" s="98">
        <v>1.1417522081026867E-2</v>
      </c>
      <c r="E316" s="98">
        <v>6.7384578764115464E-3</v>
      </c>
      <c r="F316" s="98">
        <v>4.1861010121726694E-3</v>
      </c>
      <c r="G316" s="98">
        <v>0</v>
      </c>
      <c r="H316" s="98">
        <v>0</v>
      </c>
      <c r="I316" s="98">
        <v>2.306602471362218E-3</v>
      </c>
      <c r="J316" s="98">
        <v>6.8798053433095927E-3</v>
      </c>
      <c r="K316" s="98">
        <v>5.4561241200126618E-3</v>
      </c>
      <c r="L316" s="98">
        <v>4.9946100789101527E-3</v>
      </c>
      <c r="M316" s="98">
        <v>4.7208788140125869E-3</v>
      </c>
      <c r="N316" s="98">
        <v>1.7165674807876129E-3</v>
      </c>
      <c r="O316" s="98">
        <v>2.1739602892919866E-3</v>
      </c>
      <c r="P316" s="98">
        <v>1.6316309112639762E-3</v>
      </c>
      <c r="Q316" s="98">
        <v>5.9164281065339107E-3</v>
      </c>
      <c r="R316" s="98">
        <v>6.1907896217456692E-3</v>
      </c>
      <c r="S316" s="98">
        <v>3.2109734796435803E-3</v>
      </c>
      <c r="T316" s="98">
        <v>2.028349952201627E-3</v>
      </c>
      <c r="U316" s="98">
        <v>0</v>
      </c>
      <c r="V316" s="98">
        <v>0</v>
      </c>
      <c r="W316" s="98">
        <v>5.6686470603946413E-4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1.564276149934064E-4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5.8570254648164863E-5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9.7857360345241529E-5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5.0326664439459733E-2</v>
      </c>
      <c r="D320" s="101">
        <v>5.3780024420621436E-2</v>
      </c>
      <c r="E320" s="101">
        <v>5.4446079383402478E-2</v>
      </c>
      <c r="F320" s="101">
        <v>5.0085817108713175E-2</v>
      </c>
      <c r="G320" s="101">
        <v>0</v>
      </c>
      <c r="H320" s="101">
        <v>0</v>
      </c>
      <c r="I320" s="101">
        <v>2.2335708702155968E-2</v>
      </c>
      <c r="J320" s="101">
        <v>5.6278910925275268E-2</v>
      </c>
      <c r="K320" s="101">
        <v>4.048719414535213E-2</v>
      </c>
      <c r="L320" s="101">
        <v>5.9637519392247026E-2</v>
      </c>
      <c r="M320" s="101">
        <v>4.4915591933806454E-2</v>
      </c>
      <c r="N320" s="101">
        <v>2.7213542480998252E-2</v>
      </c>
      <c r="O320" s="101">
        <v>4.4674957945532251E-2</v>
      </c>
      <c r="P320" s="101">
        <v>2.8861594433187816E-2</v>
      </c>
      <c r="Q320" s="101">
        <v>5.3829611106810366E-2</v>
      </c>
      <c r="R320" s="101">
        <v>5.3919987247069409E-2</v>
      </c>
      <c r="S320" s="101">
        <v>3.1145746574610743E-2</v>
      </c>
      <c r="T320" s="101">
        <v>2.7554897150639229E-2</v>
      </c>
      <c r="U320" s="101">
        <v>0</v>
      </c>
      <c r="V320" s="101">
        <v>0</v>
      </c>
      <c r="W320" s="101">
        <v>7.3916222911419669E-3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1.7540018983887865E-2</v>
      </c>
      <c r="D321" s="104">
        <v>1.7703929826682844E-2</v>
      </c>
      <c r="E321" s="104">
        <v>1.8453596651995016E-2</v>
      </c>
      <c r="F321" s="104">
        <v>1.4760037527250835E-2</v>
      </c>
      <c r="G321" s="104">
        <v>0</v>
      </c>
      <c r="H321" s="104">
        <v>0</v>
      </c>
      <c r="I321" s="104">
        <v>7.8314104443415224E-3</v>
      </c>
      <c r="J321" s="104">
        <v>1.7255801478146898E-2</v>
      </c>
      <c r="K321" s="104">
        <v>3.3246864738928752E-2</v>
      </c>
      <c r="L321" s="104">
        <v>2.5236318993963704E-2</v>
      </c>
      <c r="M321" s="104">
        <v>2.8203532294795868E-2</v>
      </c>
      <c r="N321" s="104">
        <v>1.7183302521070826E-2</v>
      </c>
      <c r="O321" s="104">
        <v>1.9315017972923593E-2</v>
      </c>
      <c r="P321" s="104">
        <v>1.3494982767779173E-2</v>
      </c>
      <c r="Q321" s="104">
        <v>1.9492583848189485E-2</v>
      </c>
      <c r="R321" s="104">
        <v>2.42824198329901E-2</v>
      </c>
      <c r="S321" s="104">
        <v>1.6751824489867444E-2</v>
      </c>
      <c r="T321" s="104">
        <v>1.3359333624251988E-2</v>
      </c>
      <c r="U321" s="104">
        <v>0</v>
      </c>
      <c r="V321" s="104">
        <v>0</v>
      </c>
      <c r="W321" s="104">
        <v>3.3125306877065464E-3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5.8252042413400743E-3</v>
      </c>
      <c r="D322" s="98">
        <v>6.6040853808335799E-3</v>
      </c>
      <c r="E322" s="98">
        <v>8.5373934461342952E-3</v>
      </c>
      <c r="F322" s="98">
        <v>7.1874344328790559E-3</v>
      </c>
      <c r="G322" s="98">
        <v>0</v>
      </c>
      <c r="H322" s="98">
        <v>0</v>
      </c>
      <c r="I322" s="98">
        <v>2.8420250654804572E-3</v>
      </c>
      <c r="J322" s="98">
        <v>6.3736174244328377E-3</v>
      </c>
      <c r="K322" s="98">
        <v>1.1925080175186736E-2</v>
      </c>
      <c r="L322" s="98">
        <v>8.7543583602176286E-3</v>
      </c>
      <c r="M322" s="98">
        <v>1.0041705153197772E-2</v>
      </c>
      <c r="N322" s="98">
        <v>6.0228606057110869E-3</v>
      </c>
      <c r="O322" s="98">
        <v>6.7522737523092111E-3</v>
      </c>
      <c r="P322" s="98">
        <v>4.942821363010828E-3</v>
      </c>
      <c r="Q322" s="98">
        <v>7.0409293133944966E-3</v>
      </c>
      <c r="R322" s="98">
        <v>8.609308936385578E-3</v>
      </c>
      <c r="S322" s="98">
        <v>5.9687019417907355E-3</v>
      </c>
      <c r="T322" s="98">
        <v>4.8177132852664853E-3</v>
      </c>
      <c r="U322" s="98">
        <v>0</v>
      </c>
      <c r="V322" s="98">
        <v>0</v>
      </c>
      <c r="W322" s="98">
        <v>1.1861774910731039E-3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1.1714814742547789E-2</v>
      </c>
      <c r="D323" s="98">
        <v>1.1099844445849265E-2</v>
      </c>
      <c r="E323" s="98">
        <v>9.9162032058607227E-3</v>
      </c>
      <c r="F323" s="98">
        <v>7.5726030943717793E-3</v>
      </c>
      <c r="G323" s="98">
        <v>0</v>
      </c>
      <c r="H323" s="98">
        <v>0</v>
      </c>
      <c r="I323" s="98">
        <v>4.9893853788610656E-3</v>
      </c>
      <c r="J323" s="98">
        <v>1.0882184053714062E-2</v>
      </c>
      <c r="K323" s="98">
        <v>2.1321784563742015E-2</v>
      </c>
      <c r="L323" s="98">
        <v>1.6481960633746073E-2</v>
      </c>
      <c r="M323" s="98">
        <v>1.8161827141598096E-2</v>
      </c>
      <c r="N323" s="98">
        <v>1.116044191535974E-2</v>
      </c>
      <c r="O323" s="98">
        <v>1.2562744220614382E-2</v>
      </c>
      <c r="P323" s="98">
        <v>8.5521614047683447E-3</v>
      </c>
      <c r="Q323" s="98">
        <v>1.2451654534794989E-2</v>
      </c>
      <c r="R323" s="98">
        <v>1.567311089660452E-2</v>
      </c>
      <c r="S323" s="98">
        <v>1.0783122548076708E-2</v>
      </c>
      <c r="T323" s="98">
        <v>8.5416203389855026E-3</v>
      </c>
      <c r="U323" s="98">
        <v>0</v>
      </c>
      <c r="V323" s="98">
        <v>0</v>
      </c>
      <c r="W323" s="98">
        <v>2.1263531966334423E-3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3.1939590294020097E-2</v>
      </c>
      <c r="D324" s="122">
        <v>3.0225856765824052E-2</v>
      </c>
      <c r="E324" s="122">
        <v>3.2669013342628173E-2</v>
      </c>
      <c r="F324" s="122">
        <v>2.4937079821604993E-2</v>
      </c>
      <c r="G324" s="122">
        <v>0</v>
      </c>
      <c r="H324" s="122">
        <v>0</v>
      </c>
      <c r="I324" s="122">
        <v>1.1344665048118686E-2</v>
      </c>
      <c r="J324" s="122">
        <v>2.6764800477116032E-2</v>
      </c>
      <c r="K324" s="122">
        <v>2.1595918689151231E-2</v>
      </c>
      <c r="L324" s="122">
        <v>2.285293413504267E-2</v>
      </c>
      <c r="M324" s="122">
        <v>1.9573755228449254E-2</v>
      </c>
      <c r="N324" s="122">
        <v>1.1817680692172743E-2</v>
      </c>
      <c r="O324" s="122">
        <v>1.7311195749014074E-2</v>
      </c>
      <c r="P324" s="122">
        <v>1.1860661818866722E-2</v>
      </c>
      <c r="Q324" s="122">
        <v>2.1353477803514792E-2</v>
      </c>
      <c r="R324" s="122">
        <v>2.3346706636799507E-2</v>
      </c>
      <c r="S324" s="122">
        <v>1.4176435354674791E-2</v>
      </c>
      <c r="T324" s="122">
        <v>1.2058834644553087E-2</v>
      </c>
      <c r="U324" s="122">
        <v>0</v>
      </c>
      <c r="V324" s="122">
        <v>0</v>
      </c>
      <c r="W324" s="122">
        <v>4.1675955099228215E-3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1.2472684631401451E-2</v>
      </c>
      <c r="D325" s="98">
        <v>1.3907528854291815E-2</v>
      </c>
      <c r="E325" s="98">
        <v>8.6461990884279978E-3</v>
      </c>
      <c r="F325" s="98">
        <v>6.9542670729047015E-3</v>
      </c>
      <c r="G325" s="98">
        <v>0</v>
      </c>
      <c r="H325" s="98">
        <v>0</v>
      </c>
      <c r="I325" s="98">
        <v>4.5337562219928138E-3</v>
      </c>
      <c r="J325" s="98">
        <v>9.6856633952908267E-3</v>
      </c>
      <c r="K325" s="98">
        <v>1.2558468577781989E-2</v>
      </c>
      <c r="L325" s="98">
        <v>9.8955647408487946E-3</v>
      </c>
      <c r="M325" s="98">
        <v>7.4778270879325487E-3</v>
      </c>
      <c r="N325" s="98">
        <v>3.5571412163640488E-3</v>
      </c>
      <c r="O325" s="98">
        <v>5.421354934861229E-3</v>
      </c>
      <c r="P325" s="98">
        <v>3.6337257592183535E-3</v>
      </c>
      <c r="Q325" s="98">
        <v>6.3388203438894579E-3</v>
      </c>
      <c r="R325" s="98">
        <v>7.8442441800502423E-3</v>
      </c>
      <c r="S325" s="98">
        <v>5.2400126443695851E-3</v>
      </c>
      <c r="T325" s="98">
        <v>3.6926046153698661E-3</v>
      </c>
      <c r="U325" s="98">
        <v>0</v>
      </c>
      <c r="V325" s="98">
        <v>0</v>
      </c>
      <c r="W325" s="98">
        <v>1.1611690984524848E-3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1.9466905662618647E-2</v>
      </c>
      <c r="D326" s="33">
        <v>1.6318327911532239E-2</v>
      </c>
      <c r="E326" s="33">
        <v>2.4022814254200175E-2</v>
      </c>
      <c r="F326" s="33">
        <v>1.798281274870029E-2</v>
      </c>
      <c r="G326" s="33">
        <v>0</v>
      </c>
      <c r="H326" s="33">
        <v>0</v>
      </c>
      <c r="I326" s="33">
        <v>6.8109088261258718E-3</v>
      </c>
      <c r="J326" s="33">
        <v>1.7079137081825204E-2</v>
      </c>
      <c r="K326" s="33">
        <v>9.0374501113692426E-3</v>
      </c>
      <c r="L326" s="33">
        <v>1.2957369394193874E-2</v>
      </c>
      <c r="M326" s="33">
        <v>1.2095928140516705E-2</v>
      </c>
      <c r="N326" s="33">
        <v>8.2605394758086936E-3</v>
      </c>
      <c r="O326" s="33">
        <v>1.1889840814152846E-2</v>
      </c>
      <c r="P326" s="33">
        <v>8.2269360596483685E-3</v>
      </c>
      <c r="Q326" s="33">
        <v>1.5014657459625335E-2</v>
      </c>
      <c r="R326" s="33">
        <v>1.5502462456749265E-2</v>
      </c>
      <c r="S326" s="33">
        <v>8.9364227103052064E-3</v>
      </c>
      <c r="T326" s="33">
        <v>8.3662300291832206E-3</v>
      </c>
      <c r="U326" s="33">
        <v>0</v>
      </c>
      <c r="V326" s="33">
        <v>0</v>
      </c>
      <c r="W326" s="33">
        <v>3.0064264114703369E-3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0.58387507114052173</v>
      </c>
      <c r="D328" s="119">
        <f t="shared" si="143"/>
        <v>0.58634532905187031</v>
      </c>
      <c r="E328" s="119">
        <f t="shared" si="143"/>
        <v>0.59246892521431083</v>
      </c>
      <c r="F328" s="119">
        <f t="shared" si="143"/>
        <v>0.59930928104130543</v>
      </c>
      <c r="G328" s="119" t="str">
        <f t="shared" si="143"/>
        <v/>
      </c>
      <c r="H328" s="119" t="str">
        <f t="shared" si="143"/>
        <v/>
      </c>
      <c r="I328" s="119">
        <f t="shared" si="143"/>
        <v>0.62644842958474034</v>
      </c>
      <c r="J328" s="119">
        <f t="shared" si="143"/>
        <v>0.62501415325450516</v>
      </c>
      <c r="K328" s="119">
        <f t="shared" si="143"/>
        <v>0.63854580851172493</v>
      </c>
      <c r="L328" s="119">
        <f t="shared" si="143"/>
        <v>0.64594108014369556</v>
      </c>
      <c r="M328" s="119">
        <f t="shared" si="143"/>
        <v>0.65951574331364859</v>
      </c>
      <c r="N328" s="119">
        <f t="shared" si="143"/>
        <v>0.68153849318690551</v>
      </c>
      <c r="O328" s="119">
        <f t="shared" si="143"/>
        <v>0.70748502201716768</v>
      </c>
      <c r="P328" s="119">
        <f t="shared" si="143"/>
        <v>0.72573406107796012</v>
      </c>
      <c r="Q328" s="119">
        <f t="shared" si="143"/>
        <v>0.74144862556039304</v>
      </c>
      <c r="R328" s="119">
        <f t="shared" ref="R328:V328" si="144">IF(R309=0,"",R309/R290)</f>
        <v>0.75136684605922444</v>
      </c>
      <c r="S328" s="119">
        <f t="shared" si="144"/>
        <v>0.77065869423644695</v>
      </c>
      <c r="T328" s="119">
        <f t="shared" si="144"/>
        <v>0.7747093895685313</v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0.79387846910811422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0.55495362836041451</v>
      </c>
      <c r="D329" s="124">
        <f t="shared" si="146"/>
        <v>0.56064064596170549</v>
      </c>
      <c r="E329" s="124">
        <f t="shared" si="146"/>
        <v>0.5665631231916175</v>
      </c>
      <c r="F329" s="124">
        <f t="shared" si="146"/>
        <v>0.57243250128331125</v>
      </c>
      <c r="G329" s="124" t="str">
        <f t="shared" si="146"/>
        <v/>
      </c>
      <c r="H329" s="124" t="str">
        <f t="shared" si="146"/>
        <v/>
      </c>
      <c r="I329" s="124">
        <f t="shared" si="146"/>
        <v>0.59074850405451063</v>
      </c>
      <c r="J329" s="124">
        <f t="shared" si="146"/>
        <v>0.59754176401071935</v>
      </c>
      <c r="K329" s="124">
        <f t="shared" si="146"/>
        <v>0.60480751252211551</v>
      </c>
      <c r="L329" s="124">
        <f t="shared" si="146"/>
        <v>0.61261099924564422</v>
      </c>
      <c r="M329" s="124">
        <f t="shared" si="146"/>
        <v>0.62511277850604619</v>
      </c>
      <c r="N329" s="124">
        <f t="shared" si="146"/>
        <v>0.64350792028674586</v>
      </c>
      <c r="O329" s="124">
        <f t="shared" si="146"/>
        <v>0.668491643324022</v>
      </c>
      <c r="P329" s="124">
        <f t="shared" si="146"/>
        <v>0.69708436036177501</v>
      </c>
      <c r="Q329" s="124">
        <f t="shared" si="146"/>
        <v>0.72075948057465278</v>
      </c>
      <c r="R329" s="124">
        <f t="shared" ref="R329:V329" si="147">IF(R310=0,"",R310/R291)</f>
        <v>0.73229625073705673</v>
      </c>
      <c r="S329" s="124">
        <f t="shared" si="147"/>
        <v>0.74050607090977849</v>
      </c>
      <c r="T329" s="124">
        <f t="shared" si="147"/>
        <v>0.74648737660284725</v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0.75798903252846217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0.5490493402423664</v>
      </c>
      <c r="D330" s="111">
        <f t="shared" si="149"/>
        <v>0.55482476496194066</v>
      </c>
      <c r="E330" s="111">
        <f t="shared" si="149"/>
        <v>0.56080005103812858</v>
      </c>
      <c r="F330" s="111">
        <f t="shared" si="149"/>
        <v>0.56674547396576946</v>
      </c>
      <c r="G330" s="111" t="str">
        <f t="shared" si="149"/>
        <v/>
      </c>
      <c r="H330" s="111" t="str">
        <f t="shared" si="149"/>
        <v/>
      </c>
      <c r="I330" s="111">
        <f t="shared" si="149"/>
        <v>0.58555523431549883</v>
      </c>
      <c r="J330" s="111">
        <f t="shared" si="149"/>
        <v>0.59236818569087457</v>
      </c>
      <c r="K330" s="111">
        <f t="shared" si="149"/>
        <v>0.59971063391432933</v>
      </c>
      <c r="L330" s="111">
        <f t="shared" si="149"/>
        <v>0.60761117550569854</v>
      </c>
      <c r="M330" s="111">
        <f t="shared" si="149"/>
        <v>0.62023409247415873</v>
      </c>
      <c r="N330" s="111">
        <f t="shared" si="149"/>
        <v>0.63879579334078784</v>
      </c>
      <c r="O330" s="111">
        <f t="shared" si="149"/>
        <v>0.66398352801870031</v>
      </c>
      <c r="P330" s="111">
        <f t="shared" si="149"/>
        <v>0.69284674795806933</v>
      </c>
      <c r="Q330" s="111">
        <f t="shared" si="149"/>
        <v>0.71673061412730421</v>
      </c>
      <c r="R330" s="111">
        <f t="shared" ref="R330:V330" si="150">IF(R311=0,"",R311/R292)</f>
        <v>0.72839504637370822</v>
      </c>
      <c r="S330" s="111">
        <f t="shared" si="150"/>
        <v>0.73670953164524877</v>
      </c>
      <c r="T330" s="111">
        <f t="shared" si="150"/>
        <v>0.74278464016562795</v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0.75443651261361144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 t="str">
        <f t="shared" si="155"/>
        <v/>
      </c>
      <c r="H332" s="124" t="str">
        <f t="shared" si="155"/>
        <v/>
      </c>
      <c r="I332" s="124">
        <f t="shared" si="155"/>
        <v>2.5786194576751935</v>
      </c>
      <c r="J332" s="124">
        <f t="shared" si="155"/>
        <v>2.6507999267266742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2.8912596471842051</v>
      </c>
      <c r="N332" s="124">
        <f t="shared" si="155"/>
        <v>3.00083475286482</v>
      </c>
      <c r="O332" s="124">
        <f t="shared" si="155"/>
        <v>3.1316869310818736</v>
      </c>
      <c r="P332" s="124">
        <f t="shared" si="155"/>
        <v>3.2735933007063545</v>
      </c>
      <c r="Q332" s="124">
        <f t="shared" si="155"/>
        <v>3.3955453055336768</v>
      </c>
      <c r="R332" s="124">
        <f t="shared" ref="R332:V332" si="156">IF(R313=0,"",R313/R294)</f>
        <v>3.4720528977780263</v>
      </c>
      <c r="S332" s="124">
        <f t="shared" si="156"/>
        <v>3.5329491847274306</v>
      </c>
      <c r="T332" s="124">
        <f t="shared" si="156"/>
        <v>3.5838303506216973</v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3.7236181656100511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 t="str">
        <f t="shared" si="158"/>
        <v/>
      </c>
      <c r="H333" s="111" t="str">
        <f t="shared" si="158"/>
        <v/>
      </c>
      <c r="I333" s="111">
        <f t="shared" si="158"/>
        <v>2.5786194576751935</v>
      </c>
      <c r="J333" s="111">
        <f t="shared" si="158"/>
        <v>2.6507999267266742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2.8912596471842051</v>
      </c>
      <c r="N333" s="111">
        <f t="shared" si="158"/>
        <v>3.00083475286482</v>
      </c>
      <c r="O333" s="111">
        <f t="shared" si="158"/>
        <v>3.1316869310818736</v>
      </c>
      <c r="P333" s="111">
        <f t="shared" si="158"/>
        <v>3.2735933007063545</v>
      </c>
      <c r="Q333" s="111">
        <f t="shared" si="158"/>
        <v>3.3955453055336768</v>
      </c>
      <c r="R333" s="111">
        <f t="shared" ref="R333:V333" si="159">IF(R314=0,"",R314/R295)</f>
        <v>3.4720528977780263</v>
      </c>
      <c r="S333" s="111">
        <f t="shared" si="159"/>
        <v>3.5329491847274306</v>
      </c>
      <c r="T333" s="111">
        <f t="shared" si="159"/>
        <v>3.5838303506216973</v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3.7236181656100511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0.69955054223103486</v>
      </c>
      <c r="D334" s="124">
        <f t="shared" si="161"/>
        <v>0.69713136188039582</v>
      </c>
      <c r="E334" s="124">
        <f t="shared" si="161"/>
        <v>0.70071852605146934</v>
      </c>
      <c r="F334" s="124">
        <f t="shared" si="161"/>
        <v>0.70067535592271746</v>
      </c>
      <c r="G334" s="124" t="str">
        <f t="shared" si="161"/>
        <v/>
      </c>
      <c r="H334" s="124" t="str">
        <f t="shared" si="161"/>
        <v/>
      </c>
      <c r="I334" s="124">
        <f t="shared" si="161"/>
        <v>0.71447114663797628</v>
      </c>
      <c r="J334" s="124">
        <f t="shared" si="161"/>
        <v>0.71083907211520359</v>
      </c>
      <c r="K334" s="124">
        <f t="shared" si="161"/>
        <v>0.74639840875293439</v>
      </c>
      <c r="L334" s="124">
        <f t="shared" si="161"/>
        <v>0.72877748339590487</v>
      </c>
      <c r="M334" s="124">
        <f t="shared" si="161"/>
        <v>0.74451177006594305</v>
      </c>
      <c r="N334" s="124">
        <f t="shared" si="161"/>
        <v>0.75463582728123713</v>
      </c>
      <c r="O334" s="124">
        <f t="shared" si="161"/>
        <v>0.75216993803257415</v>
      </c>
      <c r="P334" s="124">
        <f t="shared" si="161"/>
        <v>0.76549740446043801</v>
      </c>
      <c r="Q334" s="124">
        <f t="shared" si="161"/>
        <v>0.7694798929369342</v>
      </c>
      <c r="R334" s="124">
        <f t="shared" ref="R334:V334" si="162">IF(R315=0,"",R315/R296)</f>
        <v>0.78446213700026035</v>
      </c>
      <c r="S334" s="124">
        <f t="shared" si="162"/>
        <v>0.79821156013369132</v>
      </c>
      <c r="T334" s="124">
        <f t="shared" si="162"/>
        <v>0.80359528081626641</v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0.82079175496067447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0.60367182439107714</v>
      </c>
      <c r="D335" s="111">
        <f t="shared" si="164"/>
        <v>0.6053406914027768</v>
      </c>
      <c r="E335" s="111">
        <f t="shared" si="164"/>
        <v>0.60728582921777063</v>
      </c>
      <c r="F335" s="111">
        <f t="shared" si="164"/>
        <v>0.60926864032412287</v>
      </c>
      <c r="G335" s="111" t="str">
        <f t="shared" si="164"/>
        <v/>
      </c>
      <c r="H335" s="111" t="str">
        <f t="shared" si="164"/>
        <v/>
      </c>
      <c r="I335" s="111">
        <f t="shared" si="164"/>
        <v>0.61671747277806555</v>
      </c>
      <c r="J335" s="111">
        <f t="shared" si="164"/>
        <v>0.61996402974897225</v>
      </c>
      <c r="K335" s="111">
        <f t="shared" si="164"/>
        <v>0.62389672725802769</v>
      </c>
      <c r="L335" s="111">
        <f t="shared" si="164"/>
        <v>0.62856533715773999</v>
      </c>
      <c r="M335" s="111">
        <f t="shared" si="164"/>
        <v>0.63838451763492365</v>
      </c>
      <c r="N335" s="111">
        <f t="shared" si="164"/>
        <v>0.65475547816356194</v>
      </c>
      <c r="O335" s="111">
        <f t="shared" si="164"/>
        <v>0.67884791106774101</v>
      </c>
      <c r="P335" s="111">
        <f t="shared" si="164"/>
        <v>0.70820345156713649</v>
      </c>
      <c r="Q335" s="111">
        <f t="shared" si="164"/>
        <v>0.7348568720569838</v>
      </c>
      <c r="R335" s="111">
        <f t="shared" ref="R335:V335" si="165">IF(R316=0,"",R316/R297)</f>
        <v>0.75284467027069391</v>
      </c>
      <c r="S335" s="111">
        <f t="shared" si="165"/>
        <v>0.77017836673119788</v>
      </c>
      <c r="T335" s="111">
        <f t="shared" si="165"/>
        <v>0.78587680880862099</v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0.81290470389876313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>
        <f t="shared" si="167"/>
        <v>0.80378722856666951</v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>
        <f t="shared" si="170"/>
        <v>0.6053406914027768</v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0.68118601700047188</v>
      </c>
      <c r="G339" s="112" t="str">
        <f t="shared" si="176"/>
        <v/>
      </c>
      <c r="H339" s="112" t="str">
        <f t="shared" si="176"/>
        <v/>
      </c>
      <c r="I339" s="112">
        <f t="shared" si="176"/>
        <v>0.68563270727934145</v>
      </c>
      <c r="J339" s="112">
        <f t="shared" si="176"/>
        <v>0.68737966171800602</v>
      </c>
      <c r="K339" s="112">
        <f t="shared" si="176"/>
        <v>0.68936871185198556</v>
      </c>
      <c r="L339" s="112">
        <f t="shared" si="176"/>
        <v>0.69162369430192905</v>
      </c>
      <c r="M339" s="112">
        <f t="shared" si="176"/>
        <v>0.69570711300585519</v>
      </c>
      <c r="N339" s="112">
        <f t="shared" si="176"/>
        <v>0.70230550871873587</v>
      </c>
      <c r="O339" s="112">
        <f t="shared" si="176"/>
        <v>0.71229928986760793</v>
      </c>
      <c r="P339" s="112">
        <f t="shared" si="176"/>
        <v>0.72529991623720158</v>
      </c>
      <c r="Q339" s="112">
        <f t="shared" si="176"/>
        <v>0.73805665737868942</v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>
        <f t="shared" si="177"/>
        <v>0.76503056655086454</v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0.7863625953344584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0.86342067829977365</v>
      </c>
      <c r="D340" s="113">
        <f t="shared" si="179"/>
        <v>0.84983779803382464</v>
      </c>
      <c r="E340" s="113">
        <f t="shared" si="179"/>
        <v>0.82112642930516389</v>
      </c>
      <c r="F340" s="113">
        <f t="shared" si="179"/>
        <v>0.81439378252501116</v>
      </c>
      <c r="G340" s="113" t="str">
        <f t="shared" si="179"/>
        <v/>
      </c>
      <c r="H340" s="113" t="str">
        <f t="shared" si="179"/>
        <v/>
      </c>
      <c r="I340" s="113">
        <f t="shared" si="179"/>
        <v>0.85734433330434712</v>
      </c>
      <c r="J340" s="113">
        <f t="shared" si="179"/>
        <v>0.85617512301610366</v>
      </c>
      <c r="K340" s="113">
        <f t="shared" si="179"/>
        <v>0.86086420042178236</v>
      </c>
      <c r="L340" s="113">
        <f t="shared" si="179"/>
        <v>0.86604740941150915</v>
      </c>
      <c r="M340" s="113">
        <f t="shared" si="179"/>
        <v>0.86525479137638206</v>
      </c>
      <c r="N340" s="113">
        <f t="shared" si="179"/>
        <v>0.87064531402562129</v>
      </c>
      <c r="O340" s="113">
        <f t="shared" si="179"/>
        <v>0.87627092927706307</v>
      </c>
      <c r="P340" s="113">
        <f t="shared" si="179"/>
        <v>0.87817785883510835</v>
      </c>
      <c r="Q340" s="113">
        <f t="shared" si="179"/>
        <v>0.8863699354555209</v>
      </c>
      <c r="R340" s="113">
        <f t="shared" ref="R340:V340" si="180">IF(R321=0,"",R321/R302)</f>
        <v>0.89289412744261887</v>
      </c>
      <c r="S340" s="113">
        <f t="shared" si="180"/>
        <v>0.89699188939907093</v>
      </c>
      <c r="T340" s="113">
        <f t="shared" si="180"/>
        <v>0.90028329308949606</v>
      </c>
      <c r="U340" s="113" t="str">
        <f t="shared" si="180"/>
        <v/>
      </c>
      <c r="V340" s="113" t="str">
        <f t="shared" si="180"/>
        <v/>
      </c>
      <c r="W340" s="113">
        <f t="shared" ref="W340" si="181">IF(W321=0,"",W321/W302)</f>
        <v>0.91134057305860272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0.67857510656200326</v>
      </c>
      <c r="E341" s="111">
        <f t="shared" si="182"/>
        <v>0.67987432170713646</v>
      </c>
      <c r="F341" s="111">
        <f t="shared" si="182"/>
        <v>0.68118601700047188</v>
      </c>
      <c r="G341" s="111" t="str">
        <f t="shared" si="182"/>
        <v/>
      </c>
      <c r="H341" s="111" t="str">
        <f t="shared" si="182"/>
        <v/>
      </c>
      <c r="I341" s="111">
        <f t="shared" si="182"/>
        <v>0.68563270727934145</v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>
        <f t="shared" si="182"/>
        <v>0.70230550871873587</v>
      </c>
      <c r="O341" s="111">
        <f t="shared" si="182"/>
        <v>0.71229928986760793</v>
      </c>
      <c r="P341" s="111">
        <f t="shared" si="182"/>
        <v>0.72529991623720169</v>
      </c>
      <c r="Q341" s="111">
        <f t="shared" si="182"/>
        <v>0.73805665737868942</v>
      </c>
      <c r="R341" s="111">
        <f t="shared" ref="R341:V341" si="183">IF(R322=0,"",R322/R303)</f>
        <v>0.74720139967847043</v>
      </c>
      <c r="S341" s="111">
        <f t="shared" si="183"/>
        <v>0.75625598870665378</v>
      </c>
      <c r="T341" s="111">
        <f t="shared" si="183"/>
        <v>0.76503056655086454</v>
      </c>
      <c r="U341" s="111" t="str">
        <f t="shared" si="183"/>
        <v/>
      </c>
      <c r="V341" s="111" t="str">
        <f t="shared" si="183"/>
        <v/>
      </c>
      <c r="W341" s="111">
        <f t="shared" ref="W341" si="184">IF(W322=0,"",W322/W303)</f>
        <v>0.7863625953344584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 t="str">
        <f t="shared" si="186"/>
        <v/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0.70355285862352346</v>
      </c>
      <c r="D343" s="124">
        <f t="shared" si="188"/>
        <v>0.69363717938201763</v>
      </c>
      <c r="E343" s="124">
        <f t="shared" si="188"/>
        <v>0.72592515080475428</v>
      </c>
      <c r="F343" s="124">
        <f t="shared" si="188"/>
        <v>0.72460568023931582</v>
      </c>
      <c r="G343" s="124" t="str">
        <f t="shared" si="188"/>
        <v/>
      </c>
      <c r="H343" s="124" t="str">
        <f t="shared" si="188"/>
        <v/>
      </c>
      <c r="I343" s="124">
        <f t="shared" si="188"/>
        <v>0.70763326751779054</v>
      </c>
      <c r="J343" s="124">
        <f t="shared" si="188"/>
        <v>0.71493692496368033</v>
      </c>
      <c r="K343" s="124">
        <f t="shared" si="188"/>
        <v>0.68058947807553116</v>
      </c>
      <c r="L343" s="124">
        <f t="shared" si="188"/>
        <v>0.70525155410741636</v>
      </c>
      <c r="M343" s="124">
        <f t="shared" si="188"/>
        <v>0.71530455731816667</v>
      </c>
      <c r="N343" s="124">
        <f t="shared" si="188"/>
        <v>0.73180233486410973</v>
      </c>
      <c r="O343" s="124">
        <f t="shared" si="188"/>
        <v>0.73246038862793228</v>
      </c>
      <c r="P343" s="124">
        <f t="shared" si="188"/>
        <v>0.73755690519724448</v>
      </c>
      <c r="Q343" s="124">
        <f t="shared" si="188"/>
        <v>0.74440626926056264</v>
      </c>
      <c r="R343" s="124">
        <f t="shared" ref="R343:V343" si="189">IF(R324=0,"",R324/R305)</f>
        <v>0.74295704694528797</v>
      </c>
      <c r="S343" s="124">
        <f t="shared" si="189"/>
        <v>0.74362430570696425</v>
      </c>
      <c r="T343" s="124">
        <f t="shared" si="189"/>
        <v>0.76755511633963691</v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0.79763896407937529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0.61962205854681329</v>
      </c>
      <c r="D344" s="111">
        <f t="shared" si="191"/>
        <v>0.61991714314401603</v>
      </c>
      <c r="E344" s="111">
        <f t="shared" si="191"/>
        <v>0.62020806614911383</v>
      </c>
      <c r="F344" s="111">
        <f t="shared" si="191"/>
        <v>0.62049842166437907</v>
      </c>
      <c r="G344" s="111" t="str">
        <f t="shared" si="191"/>
        <v/>
      </c>
      <c r="H344" s="111" t="str">
        <f t="shared" si="191"/>
        <v/>
      </c>
      <c r="I344" s="111">
        <f t="shared" si="191"/>
        <v>0.62134688701917218</v>
      </c>
      <c r="J344" s="111">
        <f t="shared" si="191"/>
        <v>0.6216182061587161</v>
      </c>
      <c r="K344" s="111">
        <f t="shared" si="191"/>
        <v>0.62187918965289934</v>
      </c>
      <c r="L344" s="111">
        <f t="shared" si="191"/>
        <v>0.62212908776578901</v>
      </c>
      <c r="M344" s="111">
        <f t="shared" si="191"/>
        <v>0.62226356603637056</v>
      </c>
      <c r="N344" s="111">
        <f t="shared" si="191"/>
        <v>0.62226356603637056</v>
      </c>
      <c r="O344" s="111">
        <f t="shared" si="191"/>
        <v>0.62226356603637056</v>
      </c>
      <c r="P344" s="111">
        <f t="shared" si="191"/>
        <v>0.62226356603637056</v>
      </c>
      <c r="Q344" s="111">
        <f t="shared" si="191"/>
        <v>0.62226356603637056</v>
      </c>
      <c r="R344" s="111">
        <f t="shared" ref="R344:V344" si="192">IF(R325=0,"",R325/R306)</f>
        <v>0.62311315920174193</v>
      </c>
      <c r="S344" s="111">
        <f t="shared" si="192"/>
        <v>0.62450243652308868</v>
      </c>
      <c r="T344" s="111">
        <f t="shared" si="192"/>
        <v>0.62612326006465868</v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0.63081207102420056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0.77186626770377487</v>
      </c>
      <c r="E345" s="45">
        <f t="shared" si="194"/>
        <v>0.77337085739564515</v>
      </c>
      <c r="F345" s="45">
        <f t="shared" si="194"/>
        <v>0.77488276329024741</v>
      </c>
      <c r="G345" s="45" t="str">
        <f t="shared" si="194"/>
        <v/>
      </c>
      <c r="H345" s="45" t="str">
        <f t="shared" si="194"/>
        <v/>
      </c>
      <c r="I345" s="45">
        <f t="shared" si="194"/>
        <v>0.77970986045946056</v>
      </c>
      <c r="J345" s="45">
        <f t="shared" si="194"/>
        <v>0.78146718746311106</v>
      </c>
      <c r="K345" s="45">
        <f t="shared" si="194"/>
        <v>0.78335776386172173</v>
      </c>
      <c r="L345" s="45">
        <f t="shared" si="194"/>
        <v>0.78539125541451205</v>
      </c>
      <c r="M345" s="45">
        <f t="shared" si="194"/>
        <v>0.78815788629285888</v>
      </c>
      <c r="N345" s="45">
        <f t="shared" si="194"/>
        <v>0.791825016741596</v>
      </c>
      <c r="O345" s="45">
        <f t="shared" si="194"/>
        <v>0.79679957971059745</v>
      </c>
      <c r="P345" s="45">
        <f t="shared" si="194"/>
        <v>0.80329530005793415</v>
      </c>
      <c r="Q345" s="45">
        <f t="shared" si="194"/>
        <v>0.8116674181419149</v>
      </c>
      <c r="R345" s="45">
        <f t="shared" ref="R345:V345" si="195">IF(R326=0,"",R326/R307)</f>
        <v>0.82305639385802698</v>
      </c>
      <c r="S345" s="45">
        <f t="shared" si="195"/>
        <v>0.83727090078173416</v>
      </c>
      <c r="T345" s="45">
        <f t="shared" si="195"/>
        <v>0.85255380107393097</v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0.88838139575768915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2.0504718133744499</v>
      </c>
      <c r="D347" s="117">
        <f t="shared" si="197"/>
        <v>2.304140477322691</v>
      </c>
      <c r="E347" s="117">
        <f t="shared" si="197"/>
        <v>2.5332575417583998</v>
      </c>
      <c r="F347" s="117">
        <f t="shared" si="197"/>
        <v>1.7221146986644629</v>
      </c>
      <c r="G347" s="117">
        <f t="shared" si="197"/>
        <v>0</v>
      </c>
      <c r="H347" s="117">
        <f t="shared" si="197"/>
        <v>0</v>
      </c>
      <c r="I347" s="117">
        <f t="shared" si="197"/>
        <v>0.7022625851782629</v>
      </c>
      <c r="J347" s="117">
        <f t="shared" si="197"/>
        <v>2.1493607393477272</v>
      </c>
      <c r="K347" s="117">
        <f t="shared" si="197"/>
        <v>1.4458137979029677</v>
      </c>
      <c r="L347" s="117">
        <f t="shared" si="197"/>
        <v>1.6701359015116162</v>
      </c>
      <c r="M347" s="117">
        <f t="shared" si="197"/>
        <v>1.6056310371379705</v>
      </c>
      <c r="N347" s="117">
        <f t="shared" si="197"/>
        <v>0.85400056620357923</v>
      </c>
      <c r="O347" s="117">
        <f t="shared" si="197"/>
        <v>0.87280976356668571</v>
      </c>
      <c r="P347" s="117">
        <f t="shared" si="197"/>
        <v>0.32848379676183825</v>
      </c>
      <c r="Q347" s="117">
        <f t="shared" si="197"/>
        <v>1.163354260275002</v>
      </c>
      <c r="R347" s="117">
        <f t="shared" ref="R347:V347" si="198">R348+R351+R353+R362</f>
        <v>1.2370310590569844</v>
      </c>
      <c r="S347" s="117">
        <f t="shared" si="198"/>
        <v>0.74652595448596648</v>
      </c>
      <c r="T347" s="117">
        <f t="shared" si="198"/>
        <v>0.5160785941133883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0.14530991178136884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1.9509762750585093</v>
      </c>
      <c r="D348" s="122">
        <f t="shared" si="200"/>
        <v>2.1947866601271304</v>
      </c>
      <c r="E348" s="122">
        <f t="shared" si="200"/>
        <v>2.4671134780734119</v>
      </c>
      <c r="F348" s="122">
        <f t="shared" si="200"/>
        <v>1.6743543024164211</v>
      </c>
      <c r="G348" s="122">
        <f t="shared" si="200"/>
        <v>0</v>
      </c>
      <c r="H348" s="122">
        <f t="shared" si="200"/>
        <v>0</v>
      </c>
      <c r="I348" s="122">
        <f t="shared" si="200"/>
        <v>0.67310481965853752</v>
      </c>
      <c r="J348" s="122">
        <f t="shared" si="200"/>
        <v>2.0788796572381241</v>
      </c>
      <c r="K348" s="122">
        <f t="shared" si="200"/>
        <v>1.3693590548258747</v>
      </c>
      <c r="L348" s="122">
        <f t="shared" si="200"/>
        <v>1.6071219606554275</v>
      </c>
      <c r="M348" s="122">
        <f t="shared" si="200"/>
        <v>1.5543465721083218</v>
      </c>
      <c r="N348" s="122">
        <f t="shared" si="200"/>
        <v>0.83197225992174595</v>
      </c>
      <c r="O348" s="122">
        <f t="shared" si="200"/>
        <v>0.84133256225613318</v>
      </c>
      <c r="P348" s="122">
        <f t="shared" si="200"/>
        <v>0.30696990743664998</v>
      </c>
      <c r="Q348" s="122">
        <f t="shared" si="200"/>
        <v>1.1151722358223397</v>
      </c>
      <c r="R348" s="122">
        <f t="shared" ref="R348:V348" si="201">SUM(R349:R350)</f>
        <v>1.1820484650353051</v>
      </c>
      <c r="S348" s="122">
        <f t="shared" si="201"/>
        <v>0.71334450701629282</v>
      </c>
      <c r="T348" s="122">
        <f t="shared" si="201"/>
        <v>0.49367930599626941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0.13860461881829667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1.9509762750585093</v>
      </c>
      <c r="D349" s="98">
        <v>2.1947866601271304</v>
      </c>
      <c r="E349" s="98">
        <v>2.4671134780734119</v>
      </c>
      <c r="F349" s="98">
        <v>1.6743543024164211</v>
      </c>
      <c r="G349" s="98">
        <v>0</v>
      </c>
      <c r="H349" s="98">
        <v>0</v>
      </c>
      <c r="I349" s="98">
        <v>0.67310481965853752</v>
      </c>
      <c r="J349" s="98">
        <v>2.0788796572381241</v>
      </c>
      <c r="K349" s="98">
        <v>1.3693590548258747</v>
      </c>
      <c r="L349" s="98">
        <v>1.6071219606554275</v>
      </c>
      <c r="M349" s="98">
        <v>1.5543465721083218</v>
      </c>
      <c r="N349" s="98">
        <v>0.83197225992174595</v>
      </c>
      <c r="O349" s="98">
        <v>0.84133256225613318</v>
      </c>
      <c r="P349" s="98">
        <v>0.30696990743664998</v>
      </c>
      <c r="Q349" s="98">
        <v>1.1151722358223397</v>
      </c>
      <c r="R349" s="98">
        <v>1.1820484650353051</v>
      </c>
      <c r="S349" s="98">
        <v>0.71334450701629282</v>
      </c>
      <c r="T349" s="98">
        <v>0.49367930599626941</v>
      </c>
      <c r="U349" s="98">
        <v>0</v>
      </c>
      <c r="V349" s="98">
        <v>0</v>
      </c>
      <c r="W349" s="98">
        <v>0.13860461881829667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4.6315989797948806E-2</v>
      </c>
      <c r="D353" s="122">
        <v>5.0084776507367958E-2</v>
      </c>
      <c r="E353" s="122">
        <v>2.9314260673021387E-2</v>
      </c>
      <c r="F353" s="122">
        <v>1.8151497218084466E-2</v>
      </c>
      <c r="G353" s="122">
        <v>0</v>
      </c>
      <c r="H353" s="122">
        <v>0</v>
      </c>
      <c r="I353" s="122">
        <v>9.8809357368290444E-3</v>
      </c>
      <c r="J353" s="122">
        <v>2.9317115145427067E-2</v>
      </c>
      <c r="K353" s="122">
        <v>2.310378362968353E-2</v>
      </c>
      <c r="L353" s="122">
        <v>2.0992431088428097E-2</v>
      </c>
      <c r="M353" s="122">
        <v>1.953673929199343E-2</v>
      </c>
      <c r="N353" s="122">
        <v>6.9261726781451958E-3</v>
      </c>
      <c r="O353" s="122">
        <v>8.4603960843107565E-3</v>
      </c>
      <c r="P353" s="122">
        <v>6.0866097889061988E-3</v>
      </c>
      <c r="Q353" s="122">
        <v>2.1270044888059756E-2</v>
      </c>
      <c r="R353" s="122">
        <v>2.1724622590144932E-2</v>
      </c>
      <c r="S353" s="122">
        <v>1.1014301935600119E-2</v>
      </c>
      <c r="T353" s="122">
        <v>6.8186749511370626E-3</v>
      </c>
      <c r="U353" s="122">
        <v>0</v>
      </c>
      <c r="V353" s="122">
        <v>0</v>
      </c>
      <c r="W353" s="122">
        <v>1.8422618386309019E-3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4.6315989797948806E-2</v>
      </c>
      <c r="D354" s="98">
        <v>4.9829160045925427E-2</v>
      </c>
      <c r="E354" s="98">
        <v>2.9314260673021387E-2</v>
      </c>
      <c r="F354" s="98">
        <v>1.8151497218084466E-2</v>
      </c>
      <c r="G354" s="98">
        <v>0</v>
      </c>
      <c r="H354" s="98">
        <v>0</v>
      </c>
      <c r="I354" s="98">
        <v>9.8809357368290444E-3</v>
      </c>
      <c r="J354" s="98">
        <v>2.9317115145427067E-2</v>
      </c>
      <c r="K354" s="98">
        <v>2.310378362968353E-2</v>
      </c>
      <c r="L354" s="98">
        <v>2.0992431088428097E-2</v>
      </c>
      <c r="M354" s="98">
        <v>1.953673929199343E-2</v>
      </c>
      <c r="N354" s="98">
        <v>6.9261726781451958E-3</v>
      </c>
      <c r="O354" s="98">
        <v>8.4603960843107565E-3</v>
      </c>
      <c r="P354" s="98">
        <v>6.0866097889061988E-3</v>
      </c>
      <c r="Q354" s="98">
        <v>2.1270044888059756E-2</v>
      </c>
      <c r="R354" s="98">
        <v>2.1724622590144932E-2</v>
      </c>
      <c r="S354" s="98">
        <v>1.1014301935600119E-2</v>
      </c>
      <c r="T354" s="98">
        <v>6.8186749511370626E-3</v>
      </c>
      <c r="U354" s="98">
        <v>0</v>
      </c>
      <c r="V354" s="98">
        <v>0</v>
      </c>
      <c r="W354" s="98">
        <v>1.8422618386309019E-3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2.5561646144252787E-4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2.5561646144252787E-4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5.3179548517991886E-2</v>
      </c>
      <c r="D362" s="122">
        <v>5.9269040688192928E-2</v>
      </c>
      <c r="E362" s="122">
        <v>3.6829803011966498E-2</v>
      </c>
      <c r="F362" s="122">
        <v>2.9608899029957194E-2</v>
      </c>
      <c r="G362" s="122">
        <v>0</v>
      </c>
      <c r="H362" s="122">
        <v>0</v>
      </c>
      <c r="I362" s="122">
        <v>1.9276829782896385E-2</v>
      </c>
      <c r="J362" s="122">
        <v>4.1163966964175937E-2</v>
      </c>
      <c r="K362" s="122">
        <v>5.3350959447409592E-2</v>
      </c>
      <c r="L362" s="122">
        <v>4.2021509767760451E-2</v>
      </c>
      <c r="M362" s="122">
        <v>3.1747725737655275E-2</v>
      </c>
      <c r="N362" s="122">
        <v>1.5102133603688107E-2</v>
      </c>
      <c r="O362" s="122">
        <v>2.3016805226241787E-2</v>
      </c>
      <c r="P362" s="122">
        <v>1.5427279536282062E-2</v>
      </c>
      <c r="Q362" s="122">
        <v>2.6911979564602558E-2</v>
      </c>
      <c r="R362" s="122">
        <v>3.3257971431534403E-2</v>
      </c>
      <c r="S362" s="122">
        <v>2.2167145534073483E-2</v>
      </c>
      <c r="T362" s="122">
        <v>1.558061316598182E-2</v>
      </c>
      <c r="U362" s="122">
        <v>0</v>
      </c>
      <c r="V362" s="122">
        <v>0</v>
      </c>
      <c r="W362" s="122">
        <v>4.863031124441271E-3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5.3179548517991886E-2</v>
      </c>
      <c r="D363" s="98">
        <v>5.9269040688192928E-2</v>
      </c>
      <c r="E363" s="98">
        <v>3.6829803011966498E-2</v>
      </c>
      <c r="F363" s="98">
        <v>2.9608899029957194E-2</v>
      </c>
      <c r="G363" s="98">
        <v>0</v>
      </c>
      <c r="H363" s="98">
        <v>0</v>
      </c>
      <c r="I363" s="98">
        <v>1.9276829782896385E-2</v>
      </c>
      <c r="J363" s="98">
        <v>4.1163966964175937E-2</v>
      </c>
      <c r="K363" s="98">
        <v>5.3350959447409592E-2</v>
      </c>
      <c r="L363" s="98">
        <v>4.2021509767760451E-2</v>
      </c>
      <c r="M363" s="98">
        <v>3.1747725737655275E-2</v>
      </c>
      <c r="N363" s="98">
        <v>1.5102133603688107E-2</v>
      </c>
      <c r="O363" s="98">
        <v>2.3016805226241787E-2</v>
      </c>
      <c r="P363" s="98">
        <v>1.5427279536282062E-2</v>
      </c>
      <c r="Q363" s="98">
        <v>2.6911979564602558E-2</v>
      </c>
      <c r="R363" s="98">
        <v>3.3257971431534403E-2</v>
      </c>
      <c r="S363" s="98">
        <v>2.2167145534073483E-2</v>
      </c>
      <c r="T363" s="98">
        <v>1.558061316598182E-2</v>
      </c>
      <c r="U363" s="98">
        <v>0</v>
      </c>
      <c r="V363" s="98">
        <v>0</v>
      </c>
      <c r="W363" s="98">
        <v>4.863031124441271E-3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17002.488125875701</v>
      </c>
      <c r="D366" s="117">
        <f t="shared" si="204"/>
        <v>19417.551134978206</v>
      </c>
      <c r="E366" s="117">
        <f t="shared" si="204"/>
        <v>24417.689814607842</v>
      </c>
      <c r="F366" s="117">
        <f t="shared" si="204"/>
        <v>20439.776594680567</v>
      </c>
      <c r="G366" s="117">
        <f t="shared" si="204"/>
        <v>0</v>
      </c>
      <c r="H366" s="117">
        <f t="shared" si="204"/>
        <v>0</v>
      </c>
      <c r="I366" s="117">
        <f t="shared" si="204"/>
        <v>16692.273727887146</v>
      </c>
      <c r="J366" s="117">
        <f t="shared" si="204"/>
        <v>21455.30223562177</v>
      </c>
      <c r="K366" s="117">
        <f t="shared" si="204"/>
        <v>15051.30177485503</v>
      </c>
      <c r="L366" s="117">
        <f t="shared" si="204"/>
        <v>14864.082810292568</v>
      </c>
      <c r="M366" s="117">
        <f t="shared" si="204"/>
        <v>16637.374799186906</v>
      </c>
      <c r="N366" s="117">
        <f t="shared" si="204"/>
        <v>14695.470928549454</v>
      </c>
      <c r="O366" s="117">
        <f t="shared" si="204"/>
        <v>11042.626299871141</v>
      </c>
      <c r="P366" s="117">
        <f t="shared" si="204"/>
        <v>7169.375597651102</v>
      </c>
      <c r="Q366" s="117">
        <f t="shared" si="204"/>
        <v>11842.486139560036</v>
      </c>
      <c r="R366" s="117">
        <f t="shared" ref="R366:V366" si="205">R367+R370+R372+R381</f>
        <v>11455.247772763141</v>
      </c>
      <c r="S366" s="117">
        <f t="shared" si="205"/>
        <v>11489.310188481657</v>
      </c>
      <c r="T366" s="117">
        <f t="shared" si="205"/>
        <v>9728.0924946157684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9609.3910388790864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14013.683024015196</v>
      </c>
      <c r="D367" s="122">
        <f t="shared" si="207"/>
        <v>16235.073509363699</v>
      </c>
      <c r="E367" s="122">
        <f t="shared" si="207"/>
        <v>20842.977801299134</v>
      </c>
      <c r="F367" s="122">
        <f t="shared" si="207"/>
        <v>16897.858000021024</v>
      </c>
      <c r="G367" s="122">
        <f t="shared" si="207"/>
        <v>0</v>
      </c>
      <c r="H367" s="122">
        <f t="shared" si="207"/>
        <v>0</v>
      </c>
      <c r="I367" s="122">
        <f t="shared" si="207"/>
        <v>13396.125432689538</v>
      </c>
      <c r="J367" s="122">
        <f t="shared" si="207"/>
        <v>17963.668848159068</v>
      </c>
      <c r="K367" s="122">
        <f t="shared" si="207"/>
        <v>11879.214701509913</v>
      </c>
      <c r="L367" s="122">
        <f t="shared" si="207"/>
        <v>11805.860001028967</v>
      </c>
      <c r="M367" s="122">
        <f t="shared" si="207"/>
        <v>13538.214041482201</v>
      </c>
      <c r="N367" s="122">
        <f t="shared" si="207"/>
        <v>11743.371975187845</v>
      </c>
      <c r="O367" s="122">
        <f t="shared" si="207"/>
        <v>8143.3105923299609</v>
      </c>
      <c r="P367" s="122">
        <f t="shared" si="207"/>
        <v>4405.9237348262923</v>
      </c>
      <c r="Q367" s="122">
        <f t="shared" si="207"/>
        <v>9021.7796263292985</v>
      </c>
      <c r="R367" s="122">
        <f t="shared" ref="R367:V367" si="208">SUM(R368:R369)</f>
        <v>8740.7705031735532</v>
      </c>
      <c r="S367" s="122">
        <f t="shared" si="208"/>
        <v>8753.3443349681911</v>
      </c>
      <c r="T367" s="122">
        <f t="shared" si="208"/>
        <v>7090.0611958524578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7035.450556253897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13830.202147829639</v>
      </c>
      <c r="D368" s="98">
        <v>16022.974434389727</v>
      </c>
      <c r="E368" s="98">
        <v>20569.48144674268</v>
      </c>
      <c r="F368" s="98">
        <v>16676.051707692834</v>
      </c>
      <c r="G368" s="98">
        <v>0</v>
      </c>
      <c r="H368" s="98">
        <v>0</v>
      </c>
      <c r="I368" s="98">
        <v>13228.263033185731</v>
      </c>
      <c r="J368" s="98">
        <v>17735.677694290913</v>
      </c>
      <c r="K368" s="98">
        <v>11727.956835527868</v>
      </c>
      <c r="L368" s="98">
        <v>11655.42957228347</v>
      </c>
      <c r="M368" s="98">
        <v>13364.294544149787</v>
      </c>
      <c r="N368" s="98">
        <v>11590.172597936684</v>
      </c>
      <c r="O368" s="98">
        <v>8034.0570700225344</v>
      </c>
      <c r="P368" s="98">
        <v>4345.1378016012322</v>
      </c>
      <c r="Q368" s="98">
        <v>8893.4652124016811</v>
      </c>
      <c r="R368" s="98">
        <v>8615.2222332663459</v>
      </c>
      <c r="S368" s="98">
        <v>8627.1247430805015</v>
      </c>
      <c r="T368" s="98">
        <v>6987.9964204482894</v>
      </c>
      <c r="U368" s="98">
        <v>0</v>
      </c>
      <c r="V368" s="98">
        <v>0</v>
      </c>
      <c r="W368" s="98">
        <v>6933.6700412552946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183.4808761855567</v>
      </c>
      <c r="D369" s="98">
        <v>212.09907497397228</v>
      </c>
      <c r="E369" s="98">
        <v>273.49635455645324</v>
      </c>
      <c r="F369" s="98">
        <v>221.80629232818939</v>
      </c>
      <c r="G369" s="98">
        <v>0</v>
      </c>
      <c r="H369" s="98">
        <v>0</v>
      </c>
      <c r="I369" s="98">
        <v>167.8623995038067</v>
      </c>
      <c r="J369" s="98">
        <v>227.99115386815546</v>
      </c>
      <c r="K369" s="98">
        <v>151.25786598204397</v>
      </c>
      <c r="L369" s="98">
        <v>150.43042874549585</v>
      </c>
      <c r="M369" s="98">
        <v>173.91949733241378</v>
      </c>
      <c r="N369" s="98">
        <v>153.19937725116171</v>
      </c>
      <c r="O369" s="98">
        <v>109.25352230742655</v>
      </c>
      <c r="P369" s="98">
        <v>60.785933225060063</v>
      </c>
      <c r="Q369" s="98">
        <v>128.31441392761764</v>
      </c>
      <c r="R369" s="98">
        <v>125.54826990720727</v>
      </c>
      <c r="S369" s="98">
        <v>126.21959188768871</v>
      </c>
      <c r="T369" s="98">
        <v>102.06477540416829</v>
      </c>
      <c r="U369" s="98">
        <v>0</v>
      </c>
      <c r="V369" s="98">
        <v>0</v>
      </c>
      <c r="W369" s="98">
        <v>101.78051499860247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38.400484036703396</v>
      </c>
      <c r="D370" s="122">
        <f t="shared" si="210"/>
        <v>44.146435200767741</v>
      </c>
      <c r="E370" s="122">
        <f t="shared" si="210"/>
        <v>80.086805768678317</v>
      </c>
      <c r="F370" s="122">
        <f t="shared" si="210"/>
        <v>44.058850905216353</v>
      </c>
      <c r="G370" s="122">
        <f t="shared" si="210"/>
        <v>0</v>
      </c>
      <c r="H370" s="122">
        <f t="shared" si="210"/>
        <v>0</v>
      </c>
      <c r="I370" s="122">
        <f t="shared" si="210"/>
        <v>103.95974344872626</v>
      </c>
      <c r="J370" s="122">
        <f t="shared" si="210"/>
        <v>98.13501508861404</v>
      </c>
      <c r="K370" s="122">
        <f t="shared" si="210"/>
        <v>53.536619021421259</v>
      </c>
      <c r="L370" s="122">
        <f t="shared" si="210"/>
        <v>74.698201438247409</v>
      </c>
      <c r="M370" s="122">
        <f t="shared" si="210"/>
        <v>102.71015059291786</v>
      </c>
      <c r="N370" s="122">
        <f t="shared" si="210"/>
        <v>108.80039821017746</v>
      </c>
      <c r="O370" s="122">
        <f t="shared" si="210"/>
        <v>83.937687164446302</v>
      </c>
      <c r="P370" s="122">
        <f t="shared" si="210"/>
        <v>13.2158181206851</v>
      </c>
      <c r="Q370" s="122">
        <f t="shared" si="210"/>
        <v>46.738571592679037</v>
      </c>
      <c r="R370" s="122">
        <f t="shared" si="210"/>
        <v>37.940565556154496</v>
      </c>
      <c r="S370" s="122">
        <f t="shared" si="210"/>
        <v>81.105380549819458</v>
      </c>
      <c r="T370" s="122">
        <f t="shared" si="210"/>
        <v>52.178272330423098</v>
      </c>
      <c r="U370" s="122">
        <f t="shared" si="210"/>
        <v>0</v>
      </c>
      <c r="V370" s="122">
        <f t="shared" si="210"/>
        <v>0</v>
      </c>
      <c r="W370" s="122">
        <f t="shared" si="210"/>
        <v>68.6271229705102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38.400484036703396</v>
      </c>
      <c r="D371" s="98">
        <f>RES_hhdet_in_fech!D29</f>
        <v>44.146435200767741</v>
      </c>
      <c r="E371" s="98">
        <f>RES_hhdet_in_fech!E29</f>
        <v>80.086805768678317</v>
      </c>
      <c r="F371" s="98">
        <f>RES_hhdet_in_fech!F29</f>
        <v>44.058850905216353</v>
      </c>
      <c r="G371" s="98">
        <f>RES_hhdet_in_fech!G29</f>
        <v>0</v>
      </c>
      <c r="H371" s="98">
        <f>RES_hhdet_in_fech!H29</f>
        <v>0</v>
      </c>
      <c r="I371" s="98">
        <f>RES_hhdet_in_fech!I29</f>
        <v>103.95974344872626</v>
      </c>
      <c r="J371" s="98">
        <f>RES_hhdet_in_fech!J29</f>
        <v>98.13501508861404</v>
      </c>
      <c r="K371" s="98">
        <f>RES_hhdet_in_fech!K29</f>
        <v>53.536619021421259</v>
      </c>
      <c r="L371" s="98">
        <f>RES_hhdet_in_fech!L29</f>
        <v>74.698201438247409</v>
      </c>
      <c r="M371" s="98">
        <f>RES_hhdet_in_fech!M29</f>
        <v>102.71015059291786</v>
      </c>
      <c r="N371" s="98">
        <f>RES_hhdet_in_fech!N29</f>
        <v>108.80039821017746</v>
      </c>
      <c r="O371" s="98">
        <f>RES_hhdet_in_fech!O29</f>
        <v>83.937687164446302</v>
      </c>
      <c r="P371" s="98">
        <f>RES_hhdet_in_fech!P29</f>
        <v>13.2158181206851</v>
      </c>
      <c r="Q371" s="98">
        <f>RES_hhdet_in_fech!Q29</f>
        <v>46.738571592679037</v>
      </c>
      <c r="R371" s="98">
        <f>RES_hhdet_in_fech!R29</f>
        <v>37.940565556154496</v>
      </c>
      <c r="S371" s="98">
        <f>RES_hhdet_in_fech!S29</f>
        <v>81.105380549819458</v>
      </c>
      <c r="T371" s="98">
        <f>RES_hhdet_in_fech!T29</f>
        <v>52.178272330423098</v>
      </c>
      <c r="U371" s="98">
        <f>RES_hhdet_in_fech!U29</f>
        <v>0</v>
      </c>
      <c r="V371" s="98">
        <f>RES_hhdet_in_fech!V29</f>
        <v>0</v>
      </c>
      <c r="W371" s="98">
        <f>RES_hhdet_in_fech!W29</f>
        <v>68.6271229705102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2100.2053561285493</v>
      </c>
      <c r="D372" s="122">
        <v>2297.8874265888344</v>
      </c>
      <c r="E372" s="122">
        <v>2503.3597629157134</v>
      </c>
      <c r="F372" s="122">
        <v>2592.3329471003217</v>
      </c>
      <c r="G372" s="122">
        <v>0</v>
      </c>
      <c r="H372" s="122">
        <v>0</v>
      </c>
      <c r="I372" s="122">
        <v>2359.8210180709602</v>
      </c>
      <c r="J372" s="122">
        <v>2549.7240686016439</v>
      </c>
      <c r="K372" s="122">
        <v>2400.5858256634733</v>
      </c>
      <c r="L372" s="122">
        <v>2362.6713851715826</v>
      </c>
      <c r="M372" s="122">
        <v>2374.8764998784582</v>
      </c>
      <c r="N372" s="122">
        <v>2248.963847513236</v>
      </c>
      <c r="O372" s="122">
        <v>2219.1371893566034</v>
      </c>
      <c r="P372" s="122">
        <v>2148.8785672628037</v>
      </c>
      <c r="Q372" s="122">
        <v>2169.6030427347714</v>
      </c>
      <c r="R372" s="122">
        <v>2071.4679923627814</v>
      </c>
      <c r="S372" s="122">
        <v>2045.7559892130255</v>
      </c>
      <c r="T372" s="122">
        <v>1998.3432542178462</v>
      </c>
      <c r="U372" s="122">
        <v>0</v>
      </c>
      <c r="V372" s="122">
        <v>0</v>
      </c>
      <c r="W372" s="122">
        <v>1814.7933892518806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2343.5802906629588</v>
      </c>
      <c r="D373" s="98">
        <v>3004.8918537851191</v>
      </c>
      <c r="E373" s="98">
        <v>2805.3642206815903</v>
      </c>
      <c r="F373" s="98">
        <v>2755.386939493425</v>
      </c>
      <c r="G373" s="98">
        <v>0</v>
      </c>
      <c r="H373" s="98">
        <v>0</v>
      </c>
      <c r="I373" s="98">
        <v>2718.6057560830041</v>
      </c>
      <c r="J373" s="98">
        <v>3001.379536340236</v>
      </c>
      <c r="K373" s="98">
        <v>2748.8403970155009</v>
      </c>
      <c r="L373" s="98">
        <v>2640.3580973043659</v>
      </c>
      <c r="M373" s="98">
        <v>3185.3448527051301</v>
      </c>
      <c r="N373" s="98">
        <v>2771.8439058353724</v>
      </c>
      <c r="O373" s="98">
        <v>2190.8362295326319</v>
      </c>
      <c r="P373" s="98">
        <v>1674.6483175146918</v>
      </c>
      <c r="Q373" s="98">
        <v>2530.6659537580081</v>
      </c>
      <c r="R373" s="98">
        <v>2173.5403350206634</v>
      </c>
      <c r="S373" s="98">
        <v>2308.9037170360557</v>
      </c>
      <c r="T373" s="98">
        <v>2144.0755889923598</v>
      </c>
      <c r="U373" s="98">
        <v>0</v>
      </c>
      <c r="V373" s="98">
        <v>0</v>
      </c>
      <c r="W373" s="98">
        <v>2027.493659349029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2263.3516653622969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1125.2705645471376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1138.0811008151591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2182.0141486844086</v>
      </c>
      <c r="D377" s="101">
        <v>2315.8995278149723</v>
      </c>
      <c r="E377" s="101">
        <v>2587.1117442502373</v>
      </c>
      <c r="F377" s="101">
        <v>2680.6373878450177</v>
      </c>
      <c r="G377" s="101">
        <v>0</v>
      </c>
      <c r="H377" s="101">
        <v>0</v>
      </c>
      <c r="I377" s="101">
        <v>2460.1818150049667</v>
      </c>
      <c r="J377" s="101">
        <v>2630.3900364305464</v>
      </c>
      <c r="K377" s="101">
        <v>2607.0210347296588</v>
      </c>
      <c r="L377" s="101">
        <v>2494.6140791843241</v>
      </c>
      <c r="M377" s="101">
        <v>2519.6147061768215</v>
      </c>
      <c r="N377" s="101">
        <v>2409.8894050462477</v>
      </c>
      <c r="O377" s="101">
        <v>2352.9877266995554</v>
      </c>
      <c r="P377" s="101">
        <v>2302.429545519477</v>
      </c>
      <c r="Q377" s="101">
        <v>2243.9824455718954</v>
      </c>
      <c r="R377" s="101">
        <v>2174.2251452122214</v>
      </c>
      <c r="S377" s="101">
        <v>2147.8540665940618</v>
      </c>
      <c r="T377" s="101">
        <v>2094.448691813333</v>
      </c>
      <c r="U377" s="101">
        <v>0</v>
      </c>
      <c r="V377" s="101">
        <v>0</v>
      </c>
      <c r="W377" s="101">
        <v>1884.8146134255187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1712.0176665878669</v>
      </c>
      <c r="D378" s="104">
        <v>1849.4477035956659</v>
      </c>
      <c r="E378" s="104">
        <v>2142.3522355578561</v>
      </c>
      <c r="F378" s="104">
        <v>2242.357602664596</v>
      </c>
      <c r="G378" s="104">
        <v>0</v>
      </c>
      <c r="H378" s="104">
        <v>0</v>
      </c>
      <c r="I378" s="104">
        <v>1967.300304440781</v>
      </c>
      <c r="J378" s="104">
        <v>2111.6856409726133</v>
      </c>
      <c r="K378" s="104">
        <v>2089.0907376850291</v>
      </c>
      <c r="L378" s="104">
        <v>1993.4949268317635</v>
      </c>
      <c r="M378" s="104">
        <v>2027.2046763317599</v>
      </c>
      <c r="N378" s="104">
        <v>1945.1946958164842</v>
      </c>
      <c r="O378" s="104">
        <v>1913.073381451321</v>
      </c>
      <c r="P378" s="104">
        <v>1901.2608796710854</v>
      </c>
      <c r="Q378" s="104">
        <v>1866.8676998129265</v>
      </c>
      <c r="R378" s="104">
        <v>1817.7010723809967</v>
      </c>
      <c r="S378" s="104">
        <v>1809.9728763775686</v>
      </c>
      <c r="T378" s="104">
        <v>1779.1541799297979</v>
      </c>
      <c r="U378" s="104">
        <v>0</v>
      </c>
      <c r="V378" s="104">
        <v>0</v>
      </c>
      <c r="W378" s="104">
        <v>1625.8690783880506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724.74740966155684</v>
      </c>
      <c r="D379" s="98">
        <v>864.01876538782619</v>
      </c>
      <c r="E379" s="98">
        <v>1197.0617168352317</v>
      </c>
      <c r="F379" s="98">
        <v>1305.4493687545555</v>
      </c>
      <c r="G379" s="98">
        <v>0</v>
      </c>
      <c r="H379" s="98">
        <v>0</v>
      </c>
      <c r="I379" s="98">
        <v>892.73452747496253</v>
      </c>
      <c r="J379" s="98">
        <v>971.50725768707696</v>
      </c>
      <c r="K379" s="98">
        <v>935.73094942307705</v>
      </c>
      <c r="L379" s="98">
        <v>865.93491406431133</v>
      </c>
      <c r="M379" s="98">
        <v>897.6749990227446</v>
      </c>
      <c r="N379" s="98">
        <v>845.22910703992704</v>
      </c>
      <c r="O379" s="98">
        <v>822.73968528904288</v>
      </c>
      <c r="P379" s="98">
        <v>843.1583569321931</v>
      </c>
      <c r="Q379" s="98">
        <v>809.84038419492845</v>
      </c>
      <c r="R379" s="98">
        <v>770.12475210794764</v>
      </c>
      <c r="S379" s="98">
        <v>764.90858275980122</v>
      </c>
      <c r="T379" s="98">
        <v>755.04031866792809</v>
      </c>
      <c r="U379" s="98">
        <v>0</v>
      </c>
      <c r="V379" s="98">
        <v>0</v>
      </c>
      <c r="W379" s="98">
        <v>674.73493697086087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987.27025692631025</v>
      </c>
      <c r="D380" s="98">
        <v>985.42893820783922</v>
      </c>
      <c r="E380" s="98">
        <v>945.2905187226246</v>
      </c>
      <c r="F380" s="98">
        <v>936.90823391004051</v>
      </c>
      <c r="G380" s="98">
        <v>0</v>
      </c>
      <c r="H380" s="98">
        <v>0</v>
      </c>
      <c r="I380" s="98">
        <v>1074.5657769658185</v>
      </c>
      <c r="J380" s="98">
        <v>1140.1783832855365</v>
      </c>
      <c r="K380" s="98">
        <v>1153.3597882619517</v>
      </c>
      <c r="L380" s="98">
        <v>1127.560012767452</v>
      </c>
      <c r="M380" s="98">
        <v>1129.5296773090151</v>
      </c>
      <c r="N380" s="98">
        <v>1099.9655887765573</v>
      </c>
      <c r="O380" s="98">
        <v>1090.3336961622781</v>
      </c>
      <c r="P380" s="98">
        <v>1058.102522738892</v>
      </c>
      <c r="Q380" s="98">
        <v>1057.0273156179978</v>
      </c>
      <c r="R380" s="98">
        <v>1047.5763202730493</v>
      </c>
      <c r="S380" s="98">
        <v>1045.0642936177676</v>
      </c>
      <c r="T380" s="98">
        <v>1024.1138612618702</v>
      </c>
      <c r="U380" s="98">
        <v>0</v>
      </c>
      <c r="V380" s="98">
        <v>0</v>
      </c>
      <c r="W380" s="98">
        <v>951.13414141718977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850.19926169525252</v>
      </c>
      <c r="D381" s="122">
        <v>840.4437638249035</v>
      </c>
      <c r="E381" s="122">
        <v>991.26544462431832</v>
      </c>
      <c r="F381" s="122">
        <v>905.52679665400342</v>
      </c>
      <c r="G381" s="122">
        <v>0</v>
      </c>
      <c r="H381" s="122">
        <v>0</v>
      </c>
      <c r="I381" s="122">
        <v>832.36753367792346</v>
      </c>
      <c r="J381" s="122">
        <v>843.7743037724432</v>
      </c>
      <c r="K381" s="122">
        <v>717.96462866022364</v>
      </c>
      <c r="L381" s="122">
        <v>620.85322265377135</v>
      </c>
      <c r="M381" s="122">
        <v>621.57410723332794</v>
      </c>
      <c r="N381" s="122">
        <v>594.33470763819378</v>
      </c>
      <c r="O381" s="122">
        <v>596.24083102012958</v>
      </c>
      <c r="P381" s="122">
        <v>601.35747744132084</v>
      </c>
      <c r="Q381" s="122">
        <v>604.36489890328596</v>
      </c>
      <c r="R381" s="122">
        <v>605.0687116706531</v>
      </c>
      <c r="S381" s="122">
        <v>609.10448375062106</v>
      </c>
      <c r="T381" s="122">
        <v>587.50977221504309</v>
      </c>
      <c r="U381" s="122">
        <v>0</v>
      </c>
      <c r="V381" s="122">
        <v>0</v>
      </c>
      <c r="W381" s="122">
        <v>690.51997040279866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983.63920218362853</v>
      </c>
      <c r="D382" s="98">
        <v>1254.3903460157048</v>
      </c>
      <c r="E382" s="98">
        <v>982.61545758606917</v>
      </c>
      <c r="F382" s="98">
        <v>958.41034014497382</v>
      </c>
      <c r="G382" s="98">
        <v>0</v>
      </c>
      <c r="H382" s="98">
        <v>0</v>
      </c>
      <c r="I382" s="98">
        <v>932.52902939576802</v>
      </c>
      <c r="J382" s="98">
        <v>846.78194142413372</v>
      </c>
      <c r="K382" s="98">
        <v>829.89651053707848</v>
      </c>
      <c r="L382" s="98">
        <v>742.91725393845934</v>
      </c>
      <c r="M382" s="98">
        <v>713.0577238028593</v>
      </c>
      <c r="N382" s="98">
        <v>707.25918200350418</v>
      </c>
      <c r="O382" s="98">
        <v>708.5608377521952</v>
      </c>
      <c r="P382" s="98">
        <v>714.88121223538519</v>
      </c>
      <c r="Q382" s="98">
        <v>718.00892081412519</v>
      </c>
      <c r="R382" s="98">
        <v>721.22016016866212</v>
      </c>
      <c r="S382" s="98">
        <v>722.84327359646909</v>
      </c>
      <c r="T382" s="98">
        <v>714.46581181682802</v>
      </c>
      <c r="U382" s="98">
        <v>0</v>
      </c>
      <c r="V382" s="98">
        <v>0</v>
      </c>
      <c r="W382" s="98">
        <v>856.31821173468416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767.27835872858509</v>
      </c>
      <c r="D383" s="33">
        <v>622.46682940544372</v>
      </c>
      <c r="E383" s="33">
        <v>995.19725691443148</v>
      </c>
      <c r="F383" s="33">
        <v>882.02299954690545</v>
      </c>
      <c r="G383" s="33">
        <v>0</v>
      </c>
      <c r="H383" s="33">
        <v>0</v>
      </c>
      <c r="I383" s="33">
        <v>763.83598397624041</v>
      </c>
      <c r="J383" s="33">
        <v>841.64306384707288</v>
      </c>
      <c r="K383" s="33">
        <v>580.83595952104633</v>
      </c>
      <c r="L383" s="33">
        <v>535.95393832447735</v>
      </c>
      <c r="M383" s="33">
        <v>564.8311045509605</v>
      </c>
      <c r="N383" s="33">
        <v>546.51984011414345</v>
      </c>
      <c r="O383" s="33">
        <v>545.73214874753387</v>
      </c>
      <c r="P383" s="33">
        <v>551.42805704578336</v>
      </c>
      <c r="Q383" s="33">
        <v>555.91202134440107</v>
      </c>
      <c r="R383" s="33">
        <v>546.26885120906752</v>
      </c>
      <c r="S383" s="33">
        <v>542.05323209477183</v>
      </c>
      <c r="T383" s="33">
        <v>530.8224242998275</v>
      </c>
      <c r="U383" s="33">
        <v>0</v>
      </c>
      <c r="V383" s="33">
        <v>0</v>
      </c>
      <c r="W383" s="33">
        <v>624.72701749332043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9927.3289640615512</v>
      </c>
      <c r="D385" s="117">
        <f t="shared" si="211"/>
        <v>11385.390409620311</v>
      </c>
      <c r="E385" s="117">
        <f t="shared" si="211"/>
        <v>14466.722440677133</v>
      </c>
      <c r="F385" s="117">
        <f t="shared" si="211"/>
        <v>12249.747815602906</v>
      </c>
      <c r="G385" s="117">
        <f t="shared" si="211"/>
        <v>0</v>
      </c>
      <c r="H385" s="117">
        <f t="shared" si="211"/>
        <v>0</v>
      </c>
      <c r="I385" s="117">
        <f t="shared" si="211"/>
        <v>10456.848663033523</v>
      </c>
      <c r="J385" s="117">
        <f t="shared" si="211"/>
        <v>13409.867559616627</v>
      </c>
      <c r="K385" s="117">
        <f t="shared" si="211"/>
        <v>9610.9456609787649</v>
      </c>
      <c r="L385" s="117">
        <f t="shared" si="211"/>
        <v>9601.321705825716</v>
      </c>
      <c r="M385" s="117">
        <f t="shared" si="211"/>
        <v>10972.610607473518</v>
      </c>
      <c r="N385" s="117">
        <f t="shared" si="211"/>
        <v>10015.529113315572</v>
      </c>
      <c r="O385" s="117">
        <f t="shared" si="211"/>
        <v>7812.49271089169</v>
      </c>
      <c r="P385" s="117">
        <f t="shared" si="211"/>
        <v>5203.0600678765613</v>
      </c>
      <c r="Q385" s="117">
        <f t="shared" si="211"/>
        <v>8780.5950713947914</v>
      </c>
      <c r="R385" s="117">
        <f t="shared" ref="R385:V385" si="212">R386+R389+R391+R400</f>
        <v>8607.0933898479998</v>
      </c>
      <c r="S385" s="117">
        <f t="shared" si="212"/>
        <v>8854.3367875327822</v>
      </c>
      <c r="T385" s="117">
        <f t="shared" si="212"/>
        <v>7536.4445981699937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7628.688647006561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7776.9442408699788</v>
      </c>
      <c r="D386" s="122">
        <f t="shared" si="214"/>
        <v>9102.0420995254353</v>
      </c>
      <c r="E386" s="122">
        <f t="shared" si="214"/>
        <v>11808.862599717588</v>
      </c>
      <c r="F386" s="122">
        <f t="shared" si="214"/>
        <v>9672.8831212822424</v>
      </c>
      <c r="G386" s="122">
        <f t="shared" si="214"/>
        <v>0</v>
      </c>
      <c r="H386" s="122">
        <f t="shared" si="214"/>
        <v>0</v>
      </c>
      <c r="I386" s="122">
        <f t="shared" si="214"/>
        <v>7913.7410594879275</v>
      </c>
      <c r="J386" s="122">
        <f t="shared" si="214"/>
        <v>10734.042371633375</v>
      </c>
      <c r="K386" s="122">
        <f t="shared" si="214"/>
        <v>7184.6382943363542</v>
      </c>
      <c r="L386" s="122">
        <f t="shared" si="214"/>
        <v>7232.3996921845364</v>
      </c>
      <c r="M386" s="122">
        <f t="shared" si="214"/>
        <v>8462.9105954805073</v>
      </c>
      <c r="N386" s="122">
        <f t="shared" si="214"/>
        <v>7556.9528769067865</v>
      </c>
      <c r="O386" s="122">
        <f t="shared" si="214"/>
        <v>5443.7350799645719</v>
      </c>
      <c r="P386" s="122">
        <f t="shared" si="214"/>
        <v>3071.3005284941491</v>
      </c>
      <c r="Q386" s="122">
        <f t="shared" si="214"/>
        <v>6502.5331973320899</v>
      </c>
      <c r="R386" s="122">
        <f t="shared" ref="R386:V386" si="215">SUM(R387:R388)</f>
        <v>6400.83346802705</v>
      </c>
      <c r="S386" s="122">
        <f t="shared" si="215"/>
        <v>6481.9046208076634</v>
      </c>
      <c r="T386" s="122">
        <f t="shared" si="215"/>
        <v>5292.6411820455469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5332.7943605367227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7593.4633646844222</v>
      </c>
      <c r="D387" s="98">
        <v>8889.9430245514632</v>
      </c>
      <c r="E387" s="98">
        <v>11535.366245161134</v>
      </c>
      <c r="F387" s="98">
        <v>9451.0768289540538</v>
      </c>
      <c r="G387" s="98">
        <v>0</v>
      </c>
      <c r="H387" s="98">
        <v>0</v>
      </c>
      <c r="I387" s="98">
        <v>7745.8786599841205</v>
      </c>
      <c r="J387" s="98">
        <v>10506.05121776522</v>
      </c>
      <c r="K387" s="98">
        <v>7033.3804283543104</v>
      </c>
      <c r="L387" s="98">
        <v>7081.9692634390403</v>
      </c>
      <c r="M387" s="98">
        <v>8288.9910981480934</v>
      </c>
      <c r="N387" s="98">
        <v>7403.7534996556251</v>
      </c>
      <c r="O387" s="98">
        <v>5334.4815576571455</v>
      </c>
      <c r="P387" s="98">
        <v>3010.5145952690891</v>
      </c>
      <c r="Q387" s="98">
        <v>6374.2187834044726</v>
      </c>
      <c r="R387" s="98">
        <v>6275.2851981198428</v>
      </c>
      <c r="S387" s="98">
        <v>6355.6850289199747</v>
      </c>
      <c r="T387" s="98">
        <v>5190.5764066413785</v>
      </c>
      <c r="U387" s="98">
        <v>0</v>
      </c>
      <c r="V387" s="98">
        <v>0</v>
      </c>
      <c r="W387" s="98">
        <v>5231.0138455381202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183.4808761855567</v>
      </c>
      <c r="D388" s="98">
        <v>212.09907497397228</v>
      </c>
      <c r="E388" s="98">
        <v>273.49635455645324</v>
      </c>
      <c r="F388" s="98">
        <v>221.80629232818939</v>
      </c>
      <c r="G388" s="98">
        <v>0</v>
      </c>
      <c r="H388" s="98">
        <v>0</v>
      </c>
      <c r="I388" s="98">
        <v>167.8623995038067</v>
      </c>
      <c r="J388" s="98">
        <v>227.99115386815546</v>
      </c>
      <c r="K388" s="98">
        <v>151.25786598204397</v>
      </c>
      <c r="L388" s="98">
        <v>150.43042874549585</v>
      </c>
      <c r="M388" s="98">
        <v>173.91949733241378</v>
      </c>
      <c r="N388" s="98">
        <v>153.19937725116171</v>
      </c>
      <c r="O388" s="98">
        <v>109.25352230742655</v>
      </c>
      <c r="P388" s="98">
        <v>60.785933225060063</v>
      </c>
      <c r="Q388" s="98">
        <v>128.31441392761764</v>
      </c>
      <c r="R388" s="98">
        <v>125.54826990720727</v>
      </c>
      <c r="S388" s="98">
        <v>126.21959188768871</v>
      </c>
      <c r="T388" s="98">
        <v>102.06477540416829</v>
      </c>
      <c r="U388" s="98">
        <v>0</v>
      </c>
      <c r="V388" s="98">
        <v>0</v>
      </c>
      <c r="W388" s="98">
        <v>101.78051499860247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83.024806550019306</v>
      </c>
      <c r="D389" s="122">
        <f t="shared" si="217"/>
        <v>98.455877180450969</v>
      </c>
      <c r="E389" s="122">
        <f t="shared" si="217"/>
        <v>184.12476033624105</v>
      </c>
      <c r="F389" s="122">
        <f t="shared" si="217"/>
        <v>104.33102347655786</v>
      </c>
      <c r="G389" s="122">
        <f t="shared" si="217"/>
        <v>0</v>
      </c>
      <c r="H389" s="122">
        <f t="shared" si="217"/>
        <v>0</v>
      </c>
      <c r="I389" s="122">
        <f t="shared" si="217"/>
        <v>268.07261727180673</v>
      </c>
      <c r="J389" s="122">
        <f t="shared" si="217"/>
        <v>260.13629080621911</v>
      </c>
      <c r="K389" s="122">
        <f t="shared" si="217"/>
        <v>145.87475439579057</v>
      </c>
      <c r="L389" s="122">
        <f t="shared" si="217"/>
        <v>209.20260731514665</v>
      </c>
      <c r="M389" s="122">
        <f t="shared" si="217"/>
        <v>296.96171376551627</v>
      </c>
      <c r="N389" s="122">
        <f t="shared" si="217"/>
        <v>326.49201607463186</v>
      </c>
      <c r="O389" s="122">
        <f t="shared" si="217"/>
        <v>262.86655791813519</v>
      </c>
      <c r="P389" s="122">
        <f t="shared" si="217"/>
        <v>43.263213663228392</v>
      </c>
      <c r="Q389" s="122">
        <f t="shared" si="217"/>
        <v>158.70293735887097</v>
      </c>
      <c r="R389" s="122">
        <f t="shared" si="217"/>
        <v>131.7316505825834</v>
      </c>
      <c r="S389" s="122">
        <f t="shared" si="217"/>
        <v>286.54118809049265</v>
      </c>
      <c r="T389" s="122">
        <f t="shared" si="217"/>
        <v>186.99807602077462</v>
      </c>
      <c r="U389" s="122">
        <f t="shared" si="217"/>
        <v>0</v>
      </c>
      <c r="V389" s="122">
        <f t="shared" si="217"/>
        <v>0</v>
      </c>
      <c r="W389" s="122">
        <f t="shared" si="217"/>
        <v>255.54120174654662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83.024806550019306</v>
      </c>
      <c r="D390" s="98">
        <f>RES_hhdet_in_tesh!D29</f>
        <v>98.455877180450969</v>
      </c>
      <c r="E390" s="98">
        <f>RES_hhdet_in_tesh!E29</f>
        <v>184.12476033624105</v>
      </c>
      <c r="F390" s="98">
        <f>RES_hhdet_in_tesh!F29</f>
        <v>104.33102347655786</v>
      </c>
      <c r="G390" s="98">
        <f>RES_hhdet_in_tesh!G29</f>
        <v>0</v>
      </c>
      <c r="H390" s="98">
        <f>RES_hhdet_in_tesh!H29</f>
        <v>0</v>
      </c>
      <c r="I390" s="98">
        <f>RES_hhdet_in_tesh!I29</f>
        <v>268.07261727180673</v>
      </c>
      <c r="J390" s="98">
        <f>RES_hhdet_in_tesh!J29</f>
        <v>260.13629080621911</v>
      </c>
      <c r="K390" s="98">
        <f>RES_hhdet_in_tesh!K29</f>
        <v>145.87475439579057</v>
      </c>
      <c r="L390" s="98">
        <f>RES_hhdet_in_tesh!L29</f>
        <v>209.20260731514665</v>
      </c>
      <c r="M390" s="98">
        <f>RES_hhdet_in_tesh!M29</f>
        <v>296.96171376551627</v>
      </c>
      <c r="N390" s="98">
        <f>RES_hhdet_in_tesh!N29</f>
        <v>326.49201607463186</v>
      </c>
      <c r="O390" s="98">
        <f>RES_hhdet_in_tesh!O29</f>
        <v>262.86655791813519</v>
      </c>
      <c r="P390" s="98">
        <f>RES_hhdet_in_tesh!P29</f>
        <v>43.263213663228392</v>
      </c>
      <c r="Q390" s="98">
        <f>RES_hhdet_in_tesh!Q29</f>
        <v>158.70293735887097</v>
      </c>
      <c r="R390" s="98">
        <f>RES_hhdet_in_tesh!R29</f>
        <v>131.7316505825834</v>
      </c>
      <c r="S390" s="98">
        <f>RES_hhdet_in_tesh!S29</f>
        <v>286.54118809049265</v>
      </c>
      <c r="T390" s="98">
        <f>RES_hhdet_in_tesh!T29</f>
        <v>186.99807602077462</v>
      </c>
      <c r="U390" s="98">
        <f>RES_hhdet_in_tesh!U29</f>
        <v>0</v>
      </c>
      <c r="V390" s="98">
        <f>RES_hhdet_in_tesh!V29</f>
        <v>0</v>
      </c>
      <c r="W390" s="98">
        <f>RES_hhdet_in_tesh!W29</f>
        <v>255.54120174654662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1469.19979567625</v>
      </c>
      <c r="D391" s="122">
        <v>1601.9293911457123</v>
      </c>
      <c r="E391" s="122">
        <v>1754.1505632468545</v>
      </c>
      <c r="F391" s="122">
        <v>1816.3838103797048</v>
      </c>
      <c r="G391" s="122">
        <v>0</v>
      </c>
      <c r="H391" s="122">
        <v>0</v>
      </c>
      <c r="I391" s="122">
        <v>1686.0240286415551</v>
      </c>
      <c r="J391" s="122">
        <v>1812.4434910745938</v>
      </c>
      <c r="K391" s="122">
        <v>1791.793440350066</v>
      </c>
      <c r="L391" s="122">
        <v>1721.861706176863</v>
      </c>
      <c r="M391" s="122">
        <v>1768.1235066125221</v>
      </c>
      <c r="N391" s="122">
        <v>1697.1486935937446</v>
      </c>
      <c r="O391" s="122">
        <v>1669.1682822041371</v>
      </c>
      <c r="P391" s="122">
        <v>1644.9609657403412</v>
      </c>
      <c r="Q391" s="122">
        <v>1669.4659170391985</v>
      </c>
      <c r="R391" s="122">
        <v>1624.9882080165467</v>
      </c>
      <c r="S391" s="122">
        <v>1632.9460798025718</v>
      </c>
      <c r="T391" s="122">
        <v>1605.8592085404814</v>
      </c>
      <c r="U391" s="122">
        <v>0</v>
      </c>
      <c r="V391" s="122">
        <v>0</v>
      </c>
      <c r="W391" s="122">
        <v>1489.5674508550815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1414.753389671479</v>
      </c>
      <c r="D392" s="98">
        <v>1818.9833123608555</v>
      </c>
      <c r="E392" s="98">
        <v>1703.6579370144843</v>
      </c>
      <c r="F392" s="98">
        <v>1678.7708541920051</v>
      </c>
      <c r="G392" s="98">
        <v>0</v>
      </c>
      <c r="H392" s="98">
        <v>0</v>
      </c>
      <c r="I392" s="98">
        <v>1676.6116713714121</v>
      </c>
      <c r="J392" s="98">
        <v>1860.7473521555946</v>
      </c>
      <c r="K392" s="98">
        <v>1714.9925274526286</v>
      </c>
      <c r="L392" s="98">
        <v>1659.6375776492878</v>
      </c>
      <c r="M392" s="98">
        <v>2033.4748372950514</v>
      </c>
      <c r="N392" s="98">
        <v>1814.8799819599944</v>
      </c>
      <c r="O392" s="98">
        <v>1487.2445979097531</v>
      </c>
      <c r="P392" s="98">
        <v>1185.9917186250027</v>
      </c>
      <c r="Q392" s="98">
        <v>1859.6772669997131</v>
      </c>
      <c r="R392" s="98">
        <v>1636.3382568386849</v>
      </c>
      <c r="S392" s="98">
        <v>1778.2676937264212</v>
      </c>
      <c r="T392" s="98">
        <v>1684.9792817217801</v>
      </c>
      <c r="U392" s="98">
        <v>0</v>
      </c>
      <c r="V392" s="98">
        <v>0</v>
      </c>
      <c r="W392" s="98">
        <v>1648.159132809742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1819.2531623733166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681.17206155815734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1138.0811008151591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1478.0280490679716</v>
      </c>
      <c r="D396" s="101">
        <v>1571.5117688739381</v>
      </c>
      <c r="E396" s="101">
        <v>1758.9108423026967</v>
      </c>
      <c r="F396" s="101">
        <v>1826.0127052486966</v>
      </c>
      <c r="G396" s="101">
        <v>0</v>
      </c>
      <c r="H396" s="101">
        <v>0</v>
      </c>
      <c r="I396" s="101">
        <v>1686.781118221259</v>
      </c>
      <c r="J396" s="101">
        <v>1808.0766134280425</v>
      </c>
      <c r="K396" s="101">
        <v>1797.1987324826155</v>
      </c>
      <c r="L396" s="101">
        <v>1725.3342053030669</v>
      </c>
      <c r="M396" s="101">
        <v>1752.9138731213729</v>
      </c>
      <c r="N396" s="101">
        <v>1692.4786045668964</v>
      </c>
      <c r="O396" s="101">
        <v>1676.0314867952907</v>
      </c>
      <c r="P396" s="101">
        <v>1669.9519565073349</v>
      </c>
      <c r="Q396" s="101">
        <v>1656.1861829952502</v>
      </c>
      <c r="R396" s="101">
        <v>1624.5840717186975</v>
      </c>
      <c r="S396" s="101">
        <v>1624.3275007296993</v>
      </c>
      <c r="T396" s="101">
        <v>1602.3172693096712</v>
      </c>
      <c r="U396" s="101">
        <v>0</v>
      </c>
      <c r="V396" s="101">
        <v>0</v>
      </c>
      <c r="W396" s="101">
        <v>1482.1477111376048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1478.1914549464918</v>
      </c>
      <c r="D397" s="104">
        <v>1571.730564002454</v>
      </c>
      <c r="E397" s="104">
        <v>1759.1420414975578</v>
      </c>
      <c r="F397" s="104">
        <v>1826.1620898077365</v>
      </c>
      <c r="G397" s="104">
        <v>0</v>
      </c>
      <c r="H397" s="104">
        <v>0</v>
      </c>
      <c r="I397" s="104">
        <v>1686.6537679202204</v>
      </c>
      <c r="J397" s="104">
        <v>1807.9727134310667</v>
      </c>
      <c r="K397" s="104">
        <v>1798.4234275057738</v>
      </c>
      <c r="L397" s="104">
        <v>1726.4611170576345</v>
      </c>
      <c r="M397" s="104">
        <v>1754.0485592966629</v>
      </c>
      <c r="N397" s="104">
        <v>1693.5746467801162</v>
      </c>
      <c r="O397" s="104">
        <v>1676.3705897395628</v>
      </c>
      <c r="P397" s="104">
        <v>1669.6452083965082</v>
      </c>
      <c r="Q397" s="104">
        <v>1654.7354025871803</v>
      </c>
      <c r="R397" s="104">
        <v>1623.0146129751429</v>
      </c>
      <c r="S397" s="104">
        <v>1623.5309901429864</v>
      </c>
      <c r="T397" s="104">
        <v>1601.7427840211406</v>
      </c>
      <c r="U397" s="104">
        <v>0</v>
      </c>
      <c r="V397" s="104">
        <v>0</v>
      </c>
      <c r="W397" s="104">
        <v>1481.7204576164283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490.92119802018169</v>
      </c>
      <c r="D398" s="98">
        <v>586.30162579461478</v>
      </c>
      <c r="E398" s="98">
        <v>813.85152277493319</v>
      </c>
      <c r="F398" s="98">
        <v>889.25385589769587</v>
      </c>
      <c r="G398" s="98">
        <v>0</v>
      </c>
      <c r="H398" s="98">
        <v>0</v>
      </c>
      <c r="I398" s="98">
        <v>612.08799095440213</v>
      </c>
      <c r="J398" s="98">
        <v>667.79433014553058</v>
      </c>
      <c r="K398" s="98">
        <v>645.06363924382197</v>
      </c>
      <c r="L398" s="98">
        <v>598.9011042901825</v>
      </c>
      <c r="M398" s="98">
        <v>624.51888198764755</v>
      </c>
      <c r="N398" s="98">
        <v>593.60905800355874</v>
      </c>
      <c r="O398" s="98">
        <v>586.03689357728456</v>
      </c>
      <c r="P398" s="98">
        <v>611.54268565761629</v>
      </c>
      <c r="Q398" s="98">
        <v>597.70808696918243</v>
      </c>
      <c r="R398" s="98">
        <v>575.43829270209358</v>
      </c>
      <c r="S398" s="98">
        <v>578.46669652521871</v>
      </c>
      <c r="T398" s="98">
        <v>577.62892275927027</v>
      </c>
      <c r="U398" s="98">
        <v>0</v>
      </c>
      <c r="V398" s="98">
        <v>0</v>
      </c>
      <c r="W398" s="98">
        <v>530.58631619923835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987.27025692631025</v>
      </c>
      <c r="D399" s="98">
        <v>985.42893820783922</v>
      </c>
      <c r="E399" s="98">
        <v>945.2905187226246</v>
      </c>
      <c r="F399" s="98">
        <v>936.90823391004051</v>
      </c>
      <c r="G399" s="98">
        <v>0</v>
      </c>
      <c r="H399" s="98">
        <v>0</v>
      </c>
      <c r="I399" s="98">
        <v>1074.5657769658185</v>
      </c>
      <c r="J399" s="98">
        <v>1140.1783832855365</v>
      </c>
      <c r="K399" s="98">
        <v>1153.3597882619517</v>
      </c>
      <c r="L399" s="98">
        <v>1127.560012767452</v>
      </c>
      <c r="M399" s="98">
        <v>1129.5296773090151</v>
      </c>
      <c r="N399" s="98">
        <v>1099.9655887765573</v>
      </c>
      <c r="O399" s="98">
        <v>1090.3336961622781</v>
      </c>
      <c r="P399" s="98">
        <v>1058.102522738892</v>
      </c>
      <c r="Q399" s="98">
        <v>1057.0273156179978</v>
      </c>
      <c r="R399" s="98">
        <v>1047.5763202730493</v>
      </c>
      <c r="S399" s="98">
        <v>1045.0642936177676</v>
      </c>
      <c r="T399" s="98">
        <v>1024.1138612618702</v>
      </c>
      <c r="U399" s="98">
        <v>0</v>
      </c>
      <c r="V399" s="98">
        <v>0</v>
      </c>
      <c r="W399" s="98">
        <v>951.13414141718977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598.16012096530392</v>
      </c>
      <c r="D400" s="122">
        <v>582.96304176871274</v>
      </c>
      <c r="E400" s="122">
        <v>719.58451737645009</v>
      </c>
      <c r="F400" s="122">
        <v>656.14986046440288</v>
      </c>
      <c r="G400" s="122">
        <v>0</v>
      </c>
      <c r="H400" s="122">
        <v>0</v>
      </c>
      <c r="I400" s="122">
        <v>589.01095763223361</v>
      </c>
      <c r="J400" s="122">
        <v>603.24540610244082</v>
      </c>
      <c r="K400" s="122">
        <v>488.6391718965541</v>
      </c>
      <c r="L400" s="122">
        <v>437.85770014917011</v>
      </c>
      <c r="M400" s="122">
        <v>444.61479161497039</v>
      </c>
      <c r="N400" s="122">
        <v>434.93552674040825</v>
      </c>
      <c r="O400" s="122">
        <v>436.72279080484526</v>
      </c>
      <c r="P400" s="122">
        <v>443.53535997884239</v>
      </c>
      <c r="Q400" s="122">
        <v>449.89301966463228</v>
      </c>
      <c r="R400" s="122">
        <v>449.54006322181834</v>
      </c>
      <c r="S400" s="122">
        <v>452.94489883205449</v>
      </c>
      <c r="T400" s="122">
        <v>450.94613156319105</v>
      </c>
      <c r="U400" s="122">
        <v>0</v>
      </c>
      <c r="V400" s="122">
        <v>0</v>
      </c>
      <c r="W400" s="122">
        <v>550.78563386820917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609.48454732436505</v>
      </c>
      <c r="D401" s="98">
        <v>777.61807968948949</v>
      </c>
      <c r="E401" s="98">
        <v>609.42603271768246</v>
      </c>
      <c r="F401" s="98">
        <v>594.69210336677702</v>
      </c>
      <c r="G401" s="98">
        <v>0</v>
      </c>
      <c r="H401" s="98">
        <v>0</v>
      </c>
      <c r="I401" s="98">
        <v>579.42400947007059</v>
      </c>
      <c r="J401" s="98">
        <v>526.37507143566495</v>
      </c>
      <c r="K401" s="98">
        <v>516.09536946856724</v>
      </c>
      <c r="L401" s="98">
        <v>462.19043347819871</v>
      </c>
      <c r="M401" s="98">
        <v>443.70984200334453</v>
      </c>
      <c r="N401" s="98">
        <v>440.10162070546693</v>
      </c>
      <c r="O401" s="98">
        <v>440.91159365339928</v>
      </c>
      <c r="P401" s="98">
        <v>444.84453241799423</v>
      </c>
      <c r="Q401" s="98">
        <v>446.79079151172357</v>
      </c>
      <c r="R401" s="98">
        <v>449.40177248268139</v>
      </c>
      <c r="S401" s="98">
        <v>451.41738558532057</v>
      </c>
      <c r="T401" s="98">
        <v>447.34366329949518</v>
      </c>
      <c r="U401" s="98">
        <v>0</v>
      </c>
      <c r="V401" s="98">
        <v>0</v>
      </c>
      <c r="W401" s="98">
        <v>540.17586460009591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591.12301006855057</v>
      </c>
      <c r="D402" s="33">
        <v>480.46114838258217</v>
      </c>
      <c r="E402" s="33">
        <v>769.6565558577081</v>
      </c>
      <c r="F402" s="33">
        <v>683.46441917445884</v>
      </c>
      <c r="G402" s="33">
        <v>0</v>
      </c>
      <c r="H402" s="33">
        <v>0</v>
      </c>
      <c r="I402" s="33">
        <v>595.57044848002931</v>
      </c>
      <c r="J402" s="33">
        <v>657.71643795240777</v>
      </c>
      <c r="K402" s="33">
        <v>455.00235842088432</v>
      </c>
      <c r="L402" s="33">
        <v>420.93353646501328</v>
      </c>
      <c r="M402" s="33">
        <v>445.1760894753458</v>
      </c>
      <c r="N402" s="33">
        <v>432.74808154799598</v>
      </c>
      <c r="O402" s="33">
        <v>434.83914675659616</v>
      </c>
      <c r="P402" s="33">
        <v>442.95956654495609</v>
      </c>
      <c r="Q402" s="33">
        <v>451.2156750786632</v>
      </c>
      <c r="R402" s="33">
        <v>449.61007075310215</v>
      </c>
      <c r="S402" s="33">
        <v>453.84539790764001</v>
      </c>
      <c r="T402" s="33">
        <v>452.55467553209701</v>
      </c>
      <c r="U402" s="33">
        <v>0</v>
      </c>
      <c r="V402" s="33">
        <v>0</v>
      </c>
      <c r="W402" s="33">
        <v>554.99585976825426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3301.8869780586956</v>
      </c>
      <c r="D404" s="117">
        <f t="shared" si="218"/>
        <v>3821.1284864389572</v>
      </c>
      <c r="E404" s="117">
        <f t="shared" si="218"/>
        <v>4797.8362533303025</v>
      </c>
      <c r="F404" s="117">
        <f t="shared" si="218"/>
        <v>3896.1871010508212</v>
      </c>
      <c r="G404" s="117">
        <f t="shared" si="218"/>
        <v>0</v>
      </c>
      <c r="H404" s="117">
        <f t="shared" si="218"/>
        <v>0</v>
      </c>
      <c r="I404" s="117">
        <f t="shared" si="218"/>
        <v>3135.1008266886738</v>
      </c>
      <c r="J404" s="117">
        <f t="shared" si="218"/>
        <v>4165.4277894335801</v>
      </c>
      <c r="K404" s="117">
        <f t="shared" si="218"/>
        <v>2812.8673110952682</v>
      </c>
      <c r="L404" s="117">
        <f t="shared" si="218"/>
        <v>2751.4594753074398</v>
      </c>
      <c r="M404" s="117">
        <f t="shared" si="218"/>
        <v>3135.9981194100988</v>
      </c>
      <c r="N404" s="117">
        <f t="shared" si="218"/>
        <v>2702.5334373530986</v>
      </c>
      <c r="O404" s="117">
        <f t="shared" si="218"/>
        <v>1893.2966671728541</v>
      </c>
      <c r="P404" s="117">
        <f t="shared" si="218"/>
        <v>1056.2179960187723</v>
      </c>
      <c r="Q404" s="117">
        <f t="shared" si="218"/>
        <v>2107.5258338315257</v>
      </c>
      <c r="R404" s="117">
        <f t="shared" ref="R404:V404" si="219">R405+R408+R410+R419</f>
        <v>2048.0646673128881</v>
      </c>
      <c r="S404" s="117">
        <f t="shared" si="219"/>
        <v>2050.8954793570506</v>
      </c>
      <c r="T404" s="117">
        <f t="shared" si="219"/>
        <v>1659.4167013292229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1651.2489975155552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3141.6687199009812</v>
      </c>
      <c r="D405" s="122">
        <f t="shared" si="221"/>
        <v>3639.7788725159708</v>
      </c>
      <c r="E405" s="122">
        <f t="shared" si="221"/>
        <v>4672.563405442068</v>
      </c>
      <c r="F405" s="122">
        <f t="shared" si="221"/>
        <v>3788.1319059195052</v>
      </c>
      <c r="G405" s="122">
        <f t="shared" si="221"/>
        <v>0</v>
      </c>
      <c r="H405" s="122">
        <f t="shared" si="221"/>
        <v>0</v>
      </c>
      <c r="I405" s="122">
        <f t="shared" si="221"/>
        <v>3004.9322306184708</v>
      </c>
      <c r="J405" s="122">
        <f t="shared" si="221"/>
        <v>4028.8365450351243</v>
      </c>
      <c r="K405" s="122">
        <f t="shared" si="221"/>
        <v>2664.122674758511</v>
      </c>
      <c r="L405" s="122">
        <f t="shared" si="221"/>
        <v>2647.6473816399134</v>
      </c>
      <c r="M405" s="122">
        <f t="shared" si="221"/>
        <v>3035.8331486490661</v>
      </c>
      <c r="N405" s="122">
        <f t="shared" si="221"/>
        <v>2632.8236073472972</v>
      </c>
      <c r="O405" s="122">
        <f t="shared" si="221"/>
        <v>1825.0164040263194</v>
      </c>
      <c r="P405" s="122">
        <f t="shared" si="221"/>
        <v>987.04150301173615</v>
      </c>
      <c r="Q405" s="122">
        <f t="shared" si="221"/>
        <v>2020.2395576491663</v>
      </c>
      <c r="R405" s="122">
        <f t="shared" ref="R405:V405" si="222">SUM(R406:R407)</f>
        <v>1957.0338825087833</v>
      </c>
      <c r="S405" s="122">
        <f t="shared" si="222"/>
        <v>1959.737656638167</v>
      </c>
      <c r="T405" s="122">
        <f t="shared" si="222"/>
        <v>1587.3932668690334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1575.0524865715531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3141.6687199009812</v>
      </c>
      <c r="D406" s="98">
        <v>3639.7788725159708</v>
      </c>
      <c r="E406" s="98">
        <v>4672.563405442068</v>
      </c>
      <c r="F406" s="98">
        <v>3788.1319059195052</v>
      </c>
      <c r="G406" s="98">
        <v>0</v>
      </c>
      <c r="H406" s="98">
        <v>0</v>
      </c>
      <c r="I406" s="98">
        <v>3004.9322306184708</v>
      </c>
      <c r="J406" s="98">
        <v>4028.8365450351243</v>
      </c>
      <c r="K406" s="98">
        <v>2664.122674758511</v>
      </c>
      <c r="L406" s="98">
        <v>2647.6473816399134</v>
      </c>
      <c r="M406" s="98">
        <v>3035.8331486490661</v>
      </c>
      <c r="N406" s="98">
        <v>2632.8236073472972</v>
      </c>
      <c r="O406" s="98">
        <v>1825.0164040263194</v>
      </c>
      <c r="P406" s="98">
        <v>987.04150301173615</v>
      </c>
      <c r="Q406" s="98">
        <v>2020.2395576491663</v>
      </c>
      <c r="R406" s="98">
        <v>1957.0338825087833</v>
      </c>
      <c r="S406" s="98">
        <v>1959.737656638167</v>
      </c>
      <c r="T406" s="98">
        <v>1587.3932668690334</v>
      </c>
      <c r="U406" s="98">
        <v>0</v>
      </c>
      <c r="V406" s="98">
        <v>0</v>
      </c>
      <c r="W406" s="98">
        <v>1575.0524865715531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74.582914328419989</v>
      </c>
      <c r="D410" s="122">
        <v>83.059330857989977</v>
      </c>
      <c r="E410" s="122">
        <v>55.519433092843542</v>
      </c>
      <c r="F410" s="122">
        <v>41.066735787521417</v>
      </c>
      <c r="G410" s="122">
        <v>0</v>
      </c>
      <c r="H410" s="122">
        <v>0</v>
      </c>
      <c r="I410" s="122">
        <v>44.111320253701088</v>
      </c>
      <c r="J410" s="122">
        <v>56.816114622920672</v>
      </c>
      <c r="K410" s="122">
        <v>44.948995388489358</v>
      </c>
      <c r="L410" s="122">
        <v>34.583906241232448</v>
      </c>
      <c r="M410" s="122">
        <v>38.157693929674672</v>
      </c>
      <c r="N410" s="122">
        <v>21.918267968813911</v>
      </c>
      <c r="O410" s="122">
        <v>18.352269163363896</v>
      </c>
      <c r="P410" s="122">
        <v>19.57109256883022</v>
      </c>
      <c r="Q410" s="122">
        <v>38.532690014601009</v>
      </c>
      <c r="R410" s="122">
        <v>35.967918195604192</v>
      </c>
      <c r="S410" s="122">
        <v>30.259071251648678</v>
      </c>
      <c r="T410" s="122">
        <v>21.924999842884446</v>
      </c>
      <c r="U410" s="122">
        <v>0</v>
      </c>
      <c r="V410" s="122">
        <v>0</v>
      </c>
      <c r="W410" s="122">
        <v>20.934793620805703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532.36769882699775</v>
      </c>
      <c r="D411" s="98">
        <v>682.59123350582774</v>
      </c>
      <c r="E411" s="98">
        <v>637.26653637003017</v>
      </c>
      <c r="F411" s="98">
        <v>625.91369717532643</v>
      </c>
      <c r="G411" s="98">
        <v>0</v>
      </c>
      <c r="H411" s="98">
        <v>0</v>
      </c>
      <c r="I411" s="98">
        <v>617.55848355181524</v>
      </c>
      <c r="J411" s="98">
        <v>681.79337547504804</v>
      </c>
      <c r="K411" s="98">
        <v>624.42658458604137</v>
      </c>
      <c r="L411" s="98">
        <v>599.78374538365995</v>
      </c>
      <c r="M411" s="98">
        <v>723.58293674049753</v>
      </c>
      <c r="N411" s="98">
        <v>629.65206164956328</v>
      </c>
      <c r="O411" s="98">
        <v>497.67035790063272</v>
      </c>
      <c r="P411" s="98">
        <v>380.4131118066374</v>
      </c>
      <c r="Q411" s="98">
        <v>574.86607805566916</v>
      </c>
      <c r="R411" s="98">
        <v>493.7414225032939</v>
      </c>
      <c r="S411" s="98">
        <v>524.49056836191039</v>
      </c>
      <c r="T411" s="98">
        <v>487.04821079550447</v>
      </c>
      <c r="U411" s="98">
        <v>0</v>
      </c>
      <c r="V411" s="98">
        <v>0</v>
      </c>
      <c r="W411" s="98">
        <v>460.56545965772546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255.61646144252788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255.61646144252788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85.635343829294499</v>
      </c>
      <c r="D419" s="122">
        <v>98.290283064996572</v>
      </c>
      <c r="E419" s="122">
        <v>69.753414795391095</v>
      </c>
      <c r="F419" s="122">
        <v>66.98845934379456</v>
      </c>
      <c r="G419" s="122">
        <v>0</v>
      </c>
      <c r="H419" s="122">
        <v>0</v>
      </c>
      <c r="I419" s="122">
        <v>86.057275816501715</v>
      </c>
      <c r="J419" s="122">
        <v>79.775129775534765</v>
      </c>
      <c r="K419" s="122">
        <v>103.79564094826769</v>
      </c>
      <c r="L419" s="122">
        <v>69.228187426293985</v>
      </c>
      <c r="M419" s="122">
        <v>62.007276831357956</v>
      </c>
      <c r="N419" s="122">
        <v>47.791562036987685</v>
      </c>
      <c r="O419" s="122">
        <v>49.927993983170907</v>
      </c>
      <c r="P419" s="122">
        <v>49.605400438205983</v>
      </c>
      <c r="Q419" s="122">
        <v>48.753586167758257</v>
      </c>
      <c r="R419" s="122">
        <v>55.06286660850067</v>
      </c>
      <c r="S419" s="122">
        <v>60.898751467234845</v>
      </c>
      <c r="T419" s="122">
        <v>50.098434617304889</v>
      </c>
      <c r="U419" s="122">
        <v>0</v>
      </c>
      <c r="V419" s="122">
        <v>0</v>
      </c>
      <c r="W419" s="122">
        <v>55.261717323196258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223.44348116803312</v>
      </c>
      <c r="D420" s="98">
        <v>284.94731100092753</v>
      </c>
      <c r="E420" s="98">
        <v>223.21092734525149</v>
      </c>
      <c r="F420" s="98">
        <v>217.71249286733229</v>
      </c>
      <c r="G420" s="98">
        <v>0</v>
      </c>
      <c r="H420" s="98">
        <v>0</v>
      </c>
      <c r="I420" s="98">
        <v>211.83329431754268</v>
      </c>
      <c r="J420" s="98">
        <v>192.35498581390627</v>
      </c>
      <c r="K420" s="98">
        <v>188.51929133360281</v>
      </c>
      <c r="L420" s="98">
        <v>168.76108340466044</v>
      </c>
      <c r="M420" s="98">
        <v>161.97819253905752</v>
      </c>
      <c r="N420" s="98">
        <v>160.66099578391604</v>
      </c>
      <c r="O420" s="98">
        <v>160.95667990378874</v>
      </c>
      <c r="P420" s="98">
        <v>162.39241617139012</v>
      </c>
      <c r="Q420" s="98">
        <v>163.10290645213672</v>
      </c>
      <c r="R420" s="98">
        <v>163.8323715839133</v>
      </c>
      <c r="S420" s="98">
        <v>164.20107803017396</v>
      </c>
      <c r="T420" s="98">
        <v>162.29805381231063</v>
      </c>
      <c r="U420" s="98">
        <v>0</v>
      </c>
      <c r="V420" s="98">
        <v>0</v>
      </c>
      <c r="W420" s="98">
        <v>194.52124497765081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184.47673947269018</v>
      </c>
      <c r="D423" s="118">
        <f t="shared" si="225"/>
        <v>211.43879632121607</v>
      </c>
      <c r="E423" s="118">
        <f t="shared" si="225"/>
        <v>261.78003308647436</v>
      </c>
      <c r="F423" s="118">
        <f t="shared" si="225"/>
        <v>218.56719388745529</v>
      </c>
      <c r="G423" s="118">
        <f t="shared" si="225"/>
        <v>0</v>
      </c>
      <c r="H423" s="118">
        <f t="shared" si="225"/>
        <v>0</v>
      </c>
      <c r="I423" s="118">
        <f t="shared" si="225"/>
        <v>183.20117525930456</v>
      </c>
      <c r="J423" s="118">
        <f t="shared" si="225"/>
        <v>235.834257134669</v>
      </c>
      <c r="K423" s="118">
        <f t="shared" si="225"/>
        <v>172.71286424259651</v>
      </c>
      <c r="L423" s="118">
        <f t="shared" si="225"/>
        <v>171.91613379746656</v>
      </c>
      <c r="M423" s="118">
        <f t="shared" si="225"/>
        <v>183.80759231152251</v>
      </c>
      <c r="N423" s="118">
        <f t="shared" si="225"/>
        <v>172.03479132564377</v>
      </c>
      <c r="O423" s="118">
        <f t="shared" si="225"/>
        <v>134.58708033184047</v>
      </c>
      <c r="P423" s="118">
        <f t="shared" si="225"/>
        <v>92.530449033700378</v>
      </c>
      <c r="Q423" s="118">
        <f t="shared" si="225"/>
        <v>147.68277014189172</v>
      </c>
      <c r="R423" s="118">
        <f t="shared" ref="R423:V423" si="226">R424+R427+R429+R438</f>
        <v>133.77224486687169</v>
      </c>
      <c r="S423" s="118">
        <f t="shared" si="226"/>
        <v>128.2097319661473</v>
      </c>
      <c r="T423" s="118">
        <f t="shared" si="226"/>
        <v>105.05432441157225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95.212832332512917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152.04824924063658</v>
      </c>
      <c r="D424" s="123">
        <f t="shared" si="228"/>
        <v>176.78462011734905</v>
      </c>
      <c r="E424" s="123">
        <f t="shared" si="228"/>
        <v>223.45584123116063</v>
      </c>
      <c r="F424" s="123">
        <f t="shared" si="228"/>
        <v>180.692650365585</v>
      </c>
      <c r="G424" s="123">
        <f t="shared" si="228"/>
        <v>0</v>
      </c>
      <c r="H424" s="123">
        <f t="shared" si="228"/>
        <v>0</v>
      </c>
      <c r="I424" s="123">
        <f t="shared" si="228"/>
        <v>147.02526229782993</v>
      </c>
      <c r="J424" s="123">
        <f t="shared" si="228"/>
        <v>197.45461759028993</v>
      </c>
      <c r="K424" s="123">
        <f t="shared" si="228"/>
        <v>136.3133386560711</v>
      </c>
      <c r="L424" s="123">
        <f t="shared" si="228"/>
        <v>136.54510900098421</v>
      </c>
      <c r="M424" s="123">
        <f t="shared" si="228"/>
        <v>149.56846000034233</v>
      </c>
      <c r="N424" s="123">
        <f t="shared" si="228"/>
        <v>137.4755907472146</v>
      </c>
      <c r="O424" s="123">
        <f t="shared" si="228"/>
        <v>99.250338379179709</v>
      </c>
      <c r="P424" s="123">
        <f t="shared" si="228"/>
        <v>56.864380452501848</v>
      </c>
      <c r="Q424" s="123">
        <f t="shared" si="228"/>
        <v>112.5069002508869</v>
      </c>
      <c r="R424" s="123">
        <f t="shared" ref="R424:V424" si="229">SUM(R425:R426)</f>
        <v>102.0730860886145</v>
      </c>
      <c r="S424" s="123">
        <f t="shared" si="229"/>
        <v>97.678965280158025</v>
      </c>
      <c r="T424" s="123">
        <f t="shared" si="229"/>
        <v>76.566047185430563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69.709430231952055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150.0574845041042</v>
      </c>
      <c r="D425" s="99">
        <v>174.47506147107075</v>
      </c>
      <c r="E425" s="99">
        <v>220.52370943292695</v>
      </c>
      <c r="F425" s="99">
        <v>178.3208250828483</v>
      </c>
      <c r="G425" s="99">
        <v>0</v>
      </c>
      <c r="H425" s="99">
        <v>0</v>
      </c>
      <c r="I425" s="99">
        <v>145.18293755691897</v>
      </c>
      <c r="J425" s="99">
        <v>194.94856459624251</v>
      </c>
      <c r="K425" s="99">
        <v>134.57766292092472</v>
      </c>
      <c r="L425" s="99">
        <v>134.8052493644708</v>
      </c>
      <c r="M425" s="99">
        <v>147.64701960204923</v>
      </c>
      <c r="N425" s="99">
        <v>135.68213866767491</v>
      </c>
      <c r="O425" s="99">
        <v>97.918760891721163</v>
      </c>
      <c r="P425" s="99">
        <v>56.079856107300834</v>
      </c>
      <c r="Q425" s="99">
        <v>110.90674401049564</v>
      </c>
      <c r="R425" s="99">
        <v>100.60695683171866</v>
      </c>
      <c r="S425" s="99">
        <v>96.270475146344722</v>
      </c>
      <c r="T425" s="99">
        <v>75.463842818825469</v>
      </c>
      <c r="U425" s="99">
        <v>0</v>
      </c>
      <c r="V425" s="99">
        <v>0</v>
      </c>
      <c r="W425" s="99">
        <v>68.700957263158273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1.9907647365323806</v>
      </c>
      <c r="D426" s="99">
        <v>2.3095586462783069</v>
      </c>
      <c r="E426" s="99">
        <v>2.9321317982336863</v>
      </c>
      <c r="F426" s="99">
        <v>2.3718252827366877</v>
      </c>
      <c r="G426" s="99">
        <v>0</v>
      </c>
      <c r="H426" s="99">
        <v>0</v>
      </c>
      <c r="I426" s="99">
        <v>1.8423247409109464</v>
      </c>
      <c r="J426" s="99">
        <v>2.5060529940474305</v>
      </c>
      <c r="K426" s="99">
        <v>1.7356757351463863</v>
      </c>
      <c r="L426" s="99">
        <v>1.7398596365134149</v>
      </c>
      <c r="M426" s="99">
        <v>1.9214403982930983</v>
      </c>
      <c r="N426" s="99">
        <v>1.7934520795396973</v>
      </c>
      <c r="O426" s="99">
        <v>1.3315774874585524</v>
      </c>
      <c r="P426" s="99">
        <v>0.78452434520101055</v>
      </c>
      <c r="Q426" s="99">
        <v>1.6001562403912526</v>
      </c>
      <c r="R426" s="99">
        <v>1.4661292568958468</v>
      </c>
      <c r="S426" s="99">
        <v>1.4084901338133025</v>
      </c>
      <c r="T426" s="99">
        <v>1.1022043666050951</v>
      </c>
      <c r="U426" s="99">
        <v>0</v>
      </c>
      <c r="V426" s="99">
        <v>0</v>
      </c>
      <c r="W426" s="99">
        <v>1.0084729687937815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0.41664467205144862</v>
      </c>
      <c r="D427" s="123">
        <f t="shared" si="231"/>
        <v>0.48071299289169456</v>
      </c>
      <c r="E427" s="123">
        <f t="shared" si="231"/>
        <v>0.85860402122777002</v>
      </c>
      <c r="F427" s="123">
        <f t="shared" si="231"/>
        <v>0.47113134351796493</v>
      </c>
      <c r="G427" s="123">
        <f t="shared" si="231"/>
        <v>0</v>
      </c>
      <c r="H427" s="123">
        <f t="shared" si="231"/>
        <v>0</v>
      </c>
      <c r="I427" s="123">
        <f t="shared" si="231"/>
        <v>1.1409798023886804</v>
      </c>
      <c r="J427" s="123">
        <f t="shared" si="231"/>
        <v>1.0786889938981152</v>
      </c>
      <c r="K427" s="123">
        <f t="shared" si="231"/>
        <v>0.61432977368785746</v>
      </c>
      <c r="L427" s="123">
        <f t="shared" si="231"/>
        <v>0.86395011093423035</v>
      </c>
      <c r="M427" s="123">
        <f t="shared" si="231"/>
        <v>1.1347286284228431</v>
      </c>
      <c r="N427" s="123">
        <f t="shared" si="231"/>
        <v>1.2736886006063075</v>
      </c>
      <c r="O427" s="123">
        <f t="shared" si="231"/>
        <v>1.0230291181185818</v>
      </c>
      <c r="P427" s="123">
        <f t="shared" si="231"/>
        <v>0.17056793418039826</v>
      </c>
      <c r="Q427" s="123">
        <f t="shared" si="231"/>
        <v>0.58285748819448524</v>
      </c>
      <c r="R427" s="123">
        <f t="shared" si="231"/>
        <v>0.44306284129734297</v>
      </c>
      <c r="S427" s="123">
        <f t="shared" si="231"/>
        <v>0.90505860932621562</v>
      </c>
      <c r="T427" s="123">
        <f t="shared" si="231"/>
        <v>0.56347666838792088</v>
      </c>
      <c r="U427" s="123">
        <f t="shared" si="231"/>
        <v>0</v>
      </c>
      <c r="V427" s="123">
        <f t="shared" si="231"/>
        <v>0</v>
      </c>
      <c r="W427" s="123">
        <f t="shared" si="231"/>
        <v>0.67997885884932519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0.41664467205144862</v>
      </c>
      <c r="D428" s="99">
        <f>RES_hhdet_in_fecs!D29</f>
        <v>0.48071299289169456</v>
      </c>
      <c r="E428" s="99">
        <f>RES_hhdet_in_fecs!E29</f>
        <v>0.85860402122777002</v>
      </c>
      <c r="F428" s="99">
        <f>RES_hhdet_in_fecs!F29</f>
        <v>0.47113134351796493</v>
      </c>
      <c r="G428" s="99">
        <f>RES_hhdet_in_fecs!G29</f>
        <v>0</v>
      </c>
      <c r="H428" s="99">
        <f>RES_hhdet_in_fecs!H29</f>
        <v>0</v>
      </c>
      <c r="I428" s="99">
        <f>RES_hhdet_in_fecs!I29</f>
        <v>1.1409798023886804</v>
      </c>
      <c r="J428" s="99">
        <f>RES_hhdet_in_fecs!J29</f>
        <v>1.0786889938981152</v>
      </c>
      <c r="K428" s="99">
        <f>RES_hhdet_in_fecs!K29</f>
        <v>0.61432977368785746</v>
      </c>
      <c r="L428" s="99">
        <f>RES_hhdet_in_fecs!L29</f>
        <v>0.86395011093423035</v>
      </c>
      <c r="M428" s="99">
        <f>RES_hhdet_in_fecs!M29</f>
        <v>1.1347286284228431</v>
      </c>
      <c r="N428" s="99">
        <f>RES_hhdet_in_fecs!N29</f>
        <v>1.2736886006063075</v>
      </c>
      <c r="O428" s="99">
        <f>RES_hhdet_in_fecs!O29</f>
        <v>1.0230291181185818</v>
      </c>
      <c r="P428" s="99">
        <f>RES_hhdet_in_fecs!P29</f>
        <v>0.17056793418039826</v>
      </c>
      <c r="Q428" s="99">
        <f>RES_hhdet_in_fecs!Q29</f>
        <v>0.58285748819448524</v>
      </c>
      <c r="R428" s="99">
        <f>RES_hhdet_in_fecs!R29</f>
        <v>0.44306284129734297</v>
      </c>
      <c r="S428" s="99">
        <f>RES_hhdet_in_fecs!S29</f>
        <v>0.90505860932621562</v>
      </c>
      <c r="T428" s="99">
        <f>RES_hhdet_in_fecs!T29</f>
        <v>0.56347666838792088</v>
      </c>
      <c r="U428" s="99">
        <f>RES_hhdet_in_fecs!U29</f>
        <v>0</v>
      </c>
      <c r="V428" s="99">
        <f>RES_hhdet_in_fecs!V29</f>
        <v>0</v>
      </c>
      <c r="W428" s="99">
        <f>RES_hhdet_in_fecs!W29</f>
        <v>0.67997885884932519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22.787196406391853</v>
      </c>
      <c r="D429" s="123">
        <v>25.021824234281603</v>
      </c>
      <c r="E429" s="123">
        <v>26.838312982884002</v>
      </c>
      <c r="F429" s="123">
        <v>27.720407571243776</v>
      </c>
      <c r="G429" s="123">
        <v>0</v>
      </c>
      <c r="H429" s="123">
        <v>0</v>
      </c>
      <c r="I429" s="123">
        <v>25.899526389262629</v>
      </c>
      <c r="J429" s="123">
        <v>28.026278773118793</v>
      </c>
      <c r="K429" s="123">
        <v>27.5465909867793</v>
      </c>
      <c r="L429" s="123">
        <v>27.326363500299191</v>
      </c>
      <c r="M429" s="123">
        <v>26.237332316466699</v>
      </c>
      <c r="N429" s="123">
        <v>26.327841284365448</v>
      </c>
      <c r="O429" s="123">
        <v>27.046753830182329</v>
      </c>
      <c r="P429" s="123">
        <v>27.734172389136187</v>
      </c>
      <c r="Q429" s="123">
        <v>27.056226512185042</v>
      </c>
      <c r="R429" s="123">
        <v>24.190216484632188</v>
      </c>
      <c r="S429" s="123">
        <v>22.828683597392221</v>
      </c>
      <c r="T429" s="123">
        <v>21.580243056947864</v>
      </c>
      <c r="U429" s="123">
        <v>0</v>
      </c>
      <c r="V429" s="123">
        <v>0</v>
      </c>
      <c r="W429" s="123">
        <v>17.981536810177296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25.427810771765795</v>
      </c>
      <c r="D430" s="99">
        <v>32.720434838729538</v>
      </c>
      <c r="E430" s="99">
        <v>30.076077797920568</v>
      </c>
      <c r="F430" s="99">
        <v>29.463981108088689</v>
      </c>
      <c r="G430" s="99">
        <v>0</v>
      </c>
      <c r="H430" s="99">
        <v>0</v>
      </c>
      <c r="I430" s="99">
        <v>29.837263496886013</v>
      </c>
      <c r="J430" s="99">
        <v>32.99082462501066</v>
      </c>
      <c r="K430" s="99">
        <v>31.542793136168847</v>
      </c>
      <c r="L430" s="99">
        <v>30.538053489253077</v>
      </c>
      <c r="M430" s="99">
        <v>35.191283187672447</v>
      </c>
      <c r="N430" s="99">
        <v>32.449017132295097</v>
      </c>
      <c r="O430" s="99">
        <v>26.701822882610418</v>
      </c>
      <c r="P430" s="99">
        <v>21.613592241412682</v>
      </c>
      <c r="Q430" s="99">
        <v>31.558893457876565</v>
      </c>
      <c r="R430" s="99">
        <v>25.382198245919906</v>
      </c>
      <c r="S430" s="99">
        <v>25.765160992311433</v>
      </c>
      <c r="T430" s="99">
        <v>23.154016330909968</v>
      </c>
      <c r="U430" s="99">
        <v>0</v>
      </c>
      <c r="V430" s="99">
        <v>0</v>
      </c>
      <c r="W430" s="99">
        <v>20.089037178504725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24.645762405834965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12.253133881282764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12.392628524552197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23.674820570524318</v>
      </c>
      <c r="D434" s="102">
        <v>25.217959008228977</v>
      </c>
      <c r="E434" s="102">
        <v>27.736211048232228</v>
      </c>
      <c r="F434" s="102">
        <v>28.664667100303021</v>
      </c>
      <c r="G434" s="102">
        <v>0</v>
      </c>
      <c r="H434" s="102">
        <v>0</v>
      </c>
      <c r="I434" s="102">
        <v>27.001007005264825</v>
      </c>
      <c r="J434" s="102">
        <v>28.912949974020989</v>
      </c>
      <c r="K434" s="102">
        <v>29.915423714451023</v>
      </c>
      <c r="L434" s="102">
        <v>28.852396295392733</v>
      </c>
      <c r="M434" s="102">
        <v>27.836381537650968</v>
      </c>
      <c r="N434" s="102">
        <v>28.211741082048707</v>
      </c>
      <c r="O434" s="102">
        <v>28.678118736739577</v>
      </c>
      <c r="P434" s="102">
        <v>29.715954592360266</v>
      </c>
      <c r="Q434" s="102">
        <v>27.983781429542475</v>
      </c>
      <c r="R434" s="102">
        <v>25.390195331487121</v>
      </c>
      <c r="S434" s="102">
        <v>23.968000659995742</v>
      </c>
      <c r="T434" s="102">
        <v>22.618092134190952</v>
      </c>
      <c r="U434" s="102">
        <v>0</v>
      </c>
      <c r="V434" s="102">
        <v>0</v>
      </c>
      <c r="W434" s="102">
        <v>18.675328856935295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18.575365835493351</v>
      </c>
      <c r="D435" s="105">
        <v>20.138739102012089</v>
      </c>
      <c r="E435" s="105">
        <v>22.967981138482038</v>
      </c>
      <c r="F435" s="105">
        <v>23.978041376154369</v>
      </c>
      <c r="G435" s="105">
        <v>0</v>
      </c>
      <c r="H435" s="105">
        <v>0</v>
      </c>
      <c r="I435" s="105">
        <v>21.591529933960558</v>
      </c>
      <c r="J435" s="105">
        <v>23.211409887011154</v>
      </c>
      <c r="K435" s="105">
        <v>23.972201897582071</v>
      </c>
      <c r="L435" s="105">
        <v>23.056514481234558</v>
      </c>
      <c r="M435" s="105">
        <v>22.396298405047077</v>
      </c>
      <c r="N435" s="105">
        <v>22.771720975094293</v>
      </c>
      <c r="O435" s="105">
        <v>23.316460584480634</v>
      </c>
      <c r="P435" s="105">
        <v>24.53833259674828</v>
      </c>
      <c r="Q435" s="105">
        <v>23.280938659982873</v>
      </c>
      <c r="R435" s="105">
        <v>21.2267737697893</v>
      </c>
      <c r="S435" s="105">
        <v>20.197569178609804</v>
      </c>
      <c r="T435" s="105">
        <v>19.213205517936647</v>
      </c>
      <c r="U435" s="105">
        <v>0</v>
      </c>
      <c r="V435" s="105">
        <v>0</v>
      </c>
      <c r="W435" s="105">
        <v>16.109616033820622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7.8634984530392673</v>
      </c>
      <c r="D436" s="99">
        <v>9.408348482392201</v>
      </c>
      <c r="E436" s="99">
        <v>12.833599665608315</v>
      </c>
      <c r="F436" s="99">
        <v>13.95946790167411</v>
      </c>
      <c r="G436" s="99">
        <v>0</v>
      </c>
      <c r="H436" s="99">
        <v>0</v>
      </c>
      <c r="I436" s="99">
        <v>9.797947079835879</v>
      </c>
      <c r="J436" s="99">
        <v>10.678697969454708</v>
      </c>
      <c r="K436" s="99">
        <v>10.737461440398263</v>
      </c>
      <c r="L436" s="99">
        <v>10.0152955581689</v>
      </c>
      <c r="M436" s="99">
        <v>9.917398762735262</v>
      </c>
      <c r="N436" s="99">
        <v>9.8948045801977553</v>
      </c>
      <c r="O436" s="99">
        <v>10.027517830380777</v>
      </c>
      <c r="P436" s="99">
        <v>10.88209430665256</v>
      </c>
      <c r="Q436" s="99">
        <v>10.099186091605945</v>
      </c>
      <c r="R436" s="99">
        <v>8.9933730776190153</v>
      </c>
      <c r="S436" s="99">
        <v>8.5356494659319289</v>
      </c>
      <c r="T436" s="99">
        <v>8.1537311271514916</v>
      </c>
      <c r="U436" s="99">
        <v>0</v>
      </c>
      <c r="V436" s="99">
        <v>0</v>
      </c>
      <c r="W436" s="99">
        <v>6.6854834154182869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10.711867382454088</v>
      </c>
      <c r="D437" s="99">
        <v>10.730390619619882</v>
      </c>
      <c r="E437" s="99">
        <v>10.134381472873725</v>
      </c>
      <c r="F437" s="99">
        <v>10.018573474480259</v>
      </c>
      <c r="G437" s="99">
        <v>0</v>
      </c>
      <c r="H437" s="99">
        <v>0</v>
      </c>
      <c r="I437" s="99">
        <v>11.793582854124677</v>
      </c>
      <c r="J437" s="99">
        <v>12.532711917556446</v>
      </c>
      <c r="K437" s="99">
        <v>13.234740457183806</v>
      </c>
      <c r="L437" s="99">
        <v>13.041218923065657</v>
      </c>
      <c r="M437" s="99">
        <v>12.478899642311815</v>
      </c>
      <c r="N437" s="99">
        <v>12.87691639489654</v>
      </c>
      <c r="O437" s="99">
        <v>13.288942754099855</v>
      </c>
      <c r="P437" s="99">
        <v>13.656238290095718</v>
      </c>
      <c r="Q437" s="99">
        <v>13.181752568376922</v>
      </c>
      <c r="R437" s="99">
        <v>12.233400692170287</v>
      </c>
      <c r="S437" s="99">
        <v>11.66191971267788</v>
      </c>
      <c r="T437" s="99">
        <v>11.059474390785157</v>
      </c>
      <c r="U437" s="99">
        <v>0</v>
      </c>
      <c r="V437" s="99">
        <v>0</v>
      </c>
      <c r="W437" s="99">
        <v>9.4241326184023357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9.2246491536103115</v>
      </c>
      <c r="D438" s="123">
        <v>9.1516389766937234</v>
      </c>
      <c r="E438" s="123">
        <v>10.627274851201985</v>
      </c>
      <c r="F438" s="123">
        <v>9.6830046071085718</v>
      </c>
      <c r="G438" s="123">
        <v>0</v>
      </c>
      <c r="H438" s="123">
        <v>0</v>
      </c>
      <c r="I438" s="123">
        <v>9.1354067698233283</v>
      </c>
      <c r="J438" s="123">
        <v>9.2746717773621707</v>
      </c>
      <c r="K438" s="123">
        <v>8.2386048260582267</v>
      </c>
      <c r="L438" s="123">
        <v>7.1807111852489207</v>
      </c>
      <c r="M438" s="123">
        <v>6.8670713662906548</v>
      </c>
      <c r="N438" s="123">
        <v>6.9576706934574295</v>
      </c>
      <c r="O438" s="123">
        <v>7.2669590043598529</v>
      </c>
      <c r="P438" s="123">
        <v>7.7613282578819458</v>
      </c>
      <c r="Q438" s="123">
        <v>7.5367858906252883</v>
      </c>
      <c r="R438" s="123">
        <v>7.0658794523276525</v>
      </c>
      <c r="S438" s="123">
        <v>6.7970244792708367</v>
      </c>
      <c r="T438" s="123">
        <v>6.344557500805899</v>
      </c>
      <c r="U438" s="123">
        <v>0</v>
      </c>
      <c r="V438" s="123">
        <v>0</v>
      </c>
      <c r="W438" s="123">
        <v>6.8418864315342303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10.672470493315412</v>
      </c>
      <c r="D439" s="99">
        <v>13.659126376690345</v>
      </c>
      <c r="E439" s="99">
        <v>10.5345390555447</v>
      </c>
      <c r="F439" s="99">
        <v>10.248500401551587</v>
      </c>
      <c r="G439" s="99">
        <v>0</v>
      </c>
      <c r="H439" s="99">
        <v>0</v>
      </c>
      <c r="I439" s="99">
        <v>10.234700013534207</v>
      </c>
      <c r="J439" s="99">
        <v>9.307731390483772</v>
      </c>
      <c r="K439" s="99">
        <v>9.5230170455588734</v>
      </c>
      <c r="L439" s="99">
        <v>8.5924885954007095</v>
      </c>
      <c r="M439" s="99">
        <v>7.8777706803686112</v>
      </c>
      <c r="N439" s="99">
        <v>8.2796384260635847</v>
      </c>
      <c r="O439" s="99">
        <v>8.6359106792977052</v>
      </c>
      <c r="P439" s="99">
        <v>9.2265049686570162</v>
      </c>
      <c r="Q439" s="99">
        <v>8.9539937106786951</v>
      </c>
      <c r="R439" s="99">
        <v>8.4222743831349494</v>
      </c>
      <c r="S439" s="99">
        <v>8.0662407786888295</v>
      </c>
      <c r="T439" s="99">
        <v>7.715564301750292</v>
      </c>
      <c r="U439" s="99">
        <v>0</v>
      </c>
      <c r="V439" s="99">
        <v>0</v>
      </c>
      <c r="W439" s="99">
        <v>8.4846669250211235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8.3249586083105314</v>
      </c>
      <c r="D440" s="110">
        <v>6.7780759913790485</v>
      </c>
      <c r="E440" s="110">
        <v>10.669427485591658</v>
      </c>
      <c r="F440" s="110">
        <v>9.4316731429116771</v>
      </c>
      <c r="G440" s="110">
        <v>0</v>
      </c>
      <c r="H440" s="110">
        <v>0</v>
      </c>
      <c r="I440" s="110">
        <v>8.3832587609685181</v>
      </c>
      <c r="J440" s="110">
        <v>9.2512454289912309</v>
      </c>
      <c r="K440" s="110">
        <v>6.6650608515184713</v>
      </c>
      <c r="L440" s="110">
        <v>6.1987766178528458</v>
      </c>
      <c r="M440" s="110">
        <v>6.2401819183182541</v>
      </c>
      <c r="N440" s="110">
        <v>6.397918590462031</v>
      </c>
      <c r="O440" s="110">
        <v>6.6513612385859107</v>
      </c>
      <c r="P440" s="110">
        <v>7.1169218341614302</v>
      </c>
      <c r="Q440" s="110">
        <v>6.9325499983544558</v>
      </c>
      <c r="R440" s="110">
        <v>6.3792256594252059</v>
      </c>
      <c r="S440" s="110">
        <v>6.0487965298322823</v>
      </c>
      <c r="T440" s="110">
        <v>5.7323870222446818</v>
      </c>
      <c r="U440" s="110">
        <v>0</v>
      </c>
      <c r="V440" s="110">
        <v>0</v>
      </c>
      <c r="W440" s="110">
        <v>6.1899894103092734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107.7113693833885</v>
      </c>
      <c r="D442" s="118">
        <f t="shared" si="232"/>
        <v>123.9761506032948</v>
      </c>
      <c r="E442" s="118">
        <f t="shared" si="232"/>
        <v>155.0965348453102</v>
      </c>
      <c r="F442" s="118">
        <f t="shared" si="232"/>
        <v>130.98934782790641</v>
      </c>
      <c r="G442" s="118">
        <f t="shared" si="232"/>
        <v>0</v>
      </c>
      <c r="H442" s="118">
        <f t="shared" si="232"/>
        <v>0</v>
      </c>
      <c r="I442" s="118">
        <f t="shared" si="232"/>
        <v>114.76608853927011</v>
      </c>
      <c r="J442" s="118">
        <f t="shared" si="232"/>
        <v>147.39974853143039</v>
      </c>
      <c r="K442" s="118">
        <f t="shared" si="232"/>
        <v>110.28507553816456</v>
      </c>
      <c r="L442" s="118">
        <f t="shared" si="232"/>
        <v>111.0476931592636</v>
      </c>
      <c r="M442" s="118">
        <f t="shared" si="232"/>
        <v>121.22400087002586</v>
      </c>
      <c r="N442" s="118">
        <f t="shared" si="232"/>
        <v>117.24833245580301</v>
      </c>
      <c r="O442" s="118">
        <f t="shared" si="232"/>
        <v>95.218343491798493</v>
      </c>
      <c r="P442" s="118">
        <f t="shared" si="232"/>
        <v>67.152498550594572</v>
      </c>
      <c r="Q442" s="118">
        <f t="shared" si="232"/>
        <v>109.49918694065705</v>
      </c>
      <c r="R442" s="118">
        <f t="shared" ref="R442:V442" si="233">R443+R446+R448+R457</f>
        <v>100.51202971588367</v>
      </c>
      <c r="S442" s="118">
        <f t="shared" si="233"/>
        <v>98.80594462543597</v>
      </c>
      <c r="T442" s="118">
        <f t="shared" si="233"/>
        <v>81.386571536423588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75.587417571582904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84.379727601939919</v>
      </c>
      <c r="D443" s="123">
        <f t="shared" si="235"/>
        <v>99.112643618685269</v>
      </c>
      <c r="E443" s="123">
        <f t="shared" si="235"/>
        <v>126.60183930333656</v>
      </c>
      <c r="F443" s="123">
        <f t="shared" si="235"/>
        <v>103.43434581228261</v>
      </c>
      <c r="G443" s="123">
        <f t="shared" si="235"/>
        <v>0</v>
      </c>
      <c r="H443" s="123">
        <f t="shared" si="235"/>
        <v>0</v>
      </c>
      <c r="I443" s="123">
        <f t="shared" si="235"/>
        <v>86.85495376066504</v>
      </c>
      <c r="J443" s="123">
        <f t="shared" si="235"/>
        <v>117.98738050696386</v>
      </c>
      <c r="K443" s="123">
        <f t="shared" si="235"/>
        <v>82.443331276163093</v>
      </c>
      <c r="L443" s="123">
        <f t="shared" si="235"/>
        <v>83.649035667198333</v>
      </c>
      <c r="M443" s="123">
        <f t="shared" si="235"/>
        <v>93.497155607684434</v>
      </c>
      <c r="N443" s="123">
        <f t="shared" si="235"/>
        <v>88.466631491931878</v>
      </c>
      <c r="O443" s="123">
        <f t="shared" si="235"/>
        <v>66.348021803563114</v>
      </c>
      <c r="P443" s="123">
        <f t="shared" si="235"/>
        <v>39.639270275100877</v>
      </c>
      <c r="Q443" s="123">
        <f t="shared" si="235"/>
        <v>81.090414985893517</v>
      </c>
      <c r="R443" s="123">
        <f t="shared" ref="R443:V443" si="236">SUM(R444:R445)</f>
        <v>74.747738243853235</v>
      </c>
      <c r="S443" s="123">
        <f t="shared" si="236"/>
        <v>72.331866790142499</v>
      </c>
      <c r="T443" s="123">
        <f t="shared" si="236"/>
        <v>57.155587700301872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52.838983579627673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82.388962865407535</v>
      </c>
      <c r="D444" s="99">
        <v>96.803084972406964</v>
      </c>
      <c r="E444" s="99">
        <v>123.66970750510288</v>
      </c>
      <c r="F444" s="99">
        <v>101.06252052954592</v>
      </c>
      <c r="G444" s="99">
        <v>0</v>
      </c>
      <c r="H444" s="99">
        <v>0</v>
      </c>
      <c r="I444" s="99">
        <v>85.012629019754101</v>
      </c>
      <c r="J444" s="99">
        <v>115.48132751291642</v>
      </c>
      <c r="K444" s="99">
        <v>80.707655541016706</v>
      </c>
      <c r="L444" s="99">
        <v>81.909176030684918</v>
      </c>
      <c r="M444" s="99">
        <v>91.575715209391333</v>
      </c>
      <c r="N444" s="99">
        <v>86.673179412392187</v>
      </c>
      <c r="O444" s="99">
        <v>65.016444316104568</v>
      </c>
      <c r="P444" s="99">
        <v>38.854745929899863</v>
      </c>
      <c r="Q444" s="99">
        <v>79.49025874550226</v>
      </c>
      <c r="R444" s="99">
        <v>73.281608986957394</v>
      </c>
      <c r="S444" s="99">
        <v>70.923376656329197</v>
      </c>
      <c r="T444" s="99">
        <v>56.053383333696779</v>
      </c>
      <c r="U444" s="99">
        <v>0</v>
      </c>
      <c r="V444" s="99">
        <v>0</v>
      </c>
      <c r="W444" s="99">
        <v>51.83051061083389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1.9907647365323806</v>
      </c>
      <c r="D445" s="99">
        <v>2.3095586462783069</v>
      </c>
      <c r="E445" s="99">
        <v>2.9321317982336863</v>
      </c>
      <c r="F445" s="99">
        <v>2.3718252827366877</v>
      </c>
      <c r="G445" s="99">
        <v>0</v>
      </c>
      <c r="H445" s="99">
        <v>0</v>
      </c>
      <c r="I445" s="99">
        <v>1.8423247409109464</v>
      </c>
      <c r="J445" s="99">
        <v>2.5060529940474305</v>
      </c>
      <c r="K445" s="99">
        <v>1.7356757351463863</v>
      </c>
      <c r="L445" s="99">
        <v>1.7398596365134149</v>
      </c>
      <c r="M445" s="99">
        <v>1.9214403982930983</v>
      </c>
      <c r="N445" s="99">
        <v>1.7934520795396973</v>
      </c>
      <c r="O445" s="99">
        <v>1.3315774874585524</v>
      </c>
      <c r="P445" s="99">
        <v>0.78452434520101055</v>
      </c>
      <c r="Q445" s="99">
        <v>1.6001562403912526</v>
      </c>
      <c r="R445" s="99">
        <v>1.4661292568958468</v>
      </c>
      <c r="S445" s="99">
        <v>1.4084901338133025</v>
      </c>
      <c r="T445" s="99">
        <v>1.1022043666050951</v>
      </c>
      <c r="U445" s="99">
        <v>0</v>
      </c>
      <c r="V445" s="99">
        <v>0</v>
      </c>
      <c r="W445" s="99">
        <v>1.0084729687937815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0.90081789761047493</v>
      </c>
      <c r="D446" s="123">
        <f t="shared" si="238"/>
        <v>1.0720915329165375</v>
      </c>
      <c r="E446" s="123">
        <f t="shared" si="238"/>
        <v>1.9739863278967802</v>
      </c>
      <c r="F446" s="123">
        <f t="shared" si="238"/>
        <v>1.1156354342254418</v>
      </c>
      <c r="G446" s="123">
        <f t="shared" si="238"/>
        <v>0</v>
      </c>
      <c r="H446" s="123">
        <f t="shared" si="238"/>
        <v>0</v>
      </c>
      <c r="I446" s="123">
        <f t="shared" si="238"/>
        <v>2.9421527192538481</v>
      </c>
      <c r="J446" s="123">
        <f t="shared" si="238"/>
        <v>2.8593887059859928</v>
      </c>
      <c r="K446" s="123">
        <f t="shared" si="238"/>
        <v>1.6739048242639429</v>
      </c>
      <c r="L446" s="123">
        <f t="shared" si="238"/>
        <v>2.4196113469621952</v>
      </c>
      <c r="M446" s="123">
        <f t="shared" si="238"/>
        <v>3.2807950938636461</v>
      </c>
      <c r="N446" s="123">
        <f t="shared" si="238"/>
        <v>3.8221290170271667</v>
      </c>
      <c r="O446" s="123">
        <f t="shared" si="238"/>
        <v>3.2038069193281764</v>
      </c>
      <c r="P446" s="123">
        <f t="shared" si="238"/>
        <v>0.55837004664827417</v>
      </c>
      <c r="Q446" s="123">
        <f t="shared" si="238"/>
        <v>1.9791190078339347</v>
      </c>
      <c r="R446" s="123">
        <f t="shared" si="238"/>
        <v>1.5383376220242055</v>
      </c>
      <c r="S446" s="123">
        <f t="shared" si="238"/>
        <v>3.1975260759495958</v>
      </c>
      <c r="T446" s="123">
        <f t="shared" si="238"/>
        <v>2.0194047860358282</v>
      </c>
      <c r="U446" s="123">
        <f t="shared" si="238"/>
        <v>0</v>
      </c>
      <c r="V446" s="123">
        <f t="shared" si="238"/>
        <v>0</v>
      </c>
      <c r="W446" s="123">
        <f t="shared" si="238"/>
        <v>2.5319816310421404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0.90081789761047493</v>
      </c>
      <c r="D447" s="99">
        <f>RES_hhdet_in_tess!D29</f>
        <v>1.0720915329165375</v>
      </c>
      <c r="E447" s="99">
        <f>RES_hhdet_in_tess!E29</f>
        <v>1.9739863278967802</v>
      </c>
      <c r="F447" s="99">
        <f>RES_hhdet_in_tess!F29</f>
        <v>1.1156354342254418</v>
      </c>
      <c r="G447" s="99">
        <f>RES_hhdet_in_tess!G29</f>
        <v>0</v>
      </c>
      <c r="H447" s="99">
        <f>RES_hhdet_in_tess!H29</f>
        <v>0</v>
      </c>
      <c r="I447" s="99">
        <f>RES_hhdet_in_tess!I29</f>
        <v>2.9421527192538481</v>
      </c>
      <c r="J447" s="99">
        <f>RES_hhdet_in_tess!J29</f>
        <v>2.8593887059859928</v>
      </c>
      <c r="K447" s="99">
        <f>RES_hhdet_in_tess!K29</f>
        <v>1.6739048242639429</v>
      </c>
      <c r="L447" s="99">
        <f>RES_hhdet_in_tess!L29</f>
        <v>2.4196113469621952</v>
      </c>
      <c r="M447" s="99">
        <f>RES_hhdet_in_tess!M29</f>
        <v>3.2807950938636461</v>
      </c>
      <c r="N447" s="99">
        <f>RES_hhdet_in_tess!N29</f>
        <v>3.8221290170271667</v>
      </c>
      <c r="O447" s="99">
        <f>RES_hhdet_in_tess!O29</f>
        <v>3.2038069193281764</v>
      </c>
      <c r="P447" s="99">
        <f>RES_hhdet_in_tess!P29</f>
        <v>0.55837004664827417</v>
      </c>
      <c r="Q447" s="99">
        <f>RES_hhdet_in_tess!Q29</f>
        <v>1.9791190078339347</v>
      </c>
      <c r="R447" s="99">
        <f>RES_hhdet_in_tess!R29</f>
        <v>1.5383376220242055</v>
      </c>
      <c r="S447" s="99">
        <f>RES_hhdet_in_tess!S29</f>
        <v>3.1975260759495958</v>
      </c>
      <c r="T447" s="99">
        <f>RES_hhdet_in_tess!T29</f>
        <v>2.0194047860358282</v>
      </c>
      <c r="U447" s="99">
        <f>RES_hhdet_in_tess!U29</f>
        <v>0</v>
      </c>
      <c r="V447" s="99">
        <f>RES_hhdet_in_tess!V29</f>
        <v>0</v>
      </c>
      <c r="W447" s="99">
        <f>RES_hhdet_in_tess!W29</f>
        <v>2.5319816310421404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15.940795602016506</v>
      </c>
      <c r="D448" s="123">
        <v>17.443498405176626</v>
      </c>
      <c r="E448" s="123">
        <v>18.806103115074492</v>
      </c>
      <c r="F448" s="123">
        <v>19.423006441304022</v>
      </c>
      <c r="G448" s="123">
        <v>0</v>
      </c>
      <c r="H448" s="123">
        <v>0</v>
      </c>
      <c r="I448" s="123">
        <v>18.504464316716991</v>
      </c>
      <c r="J448" s="123">
        <v>19.922173997925782</v>
      </c>
      <c r="K448" s="123">
        <v>20.560731679099998</v>
      </c>
      <c r="L448" s="123">
        <v>19.91483842210976</v>
      </c>
      <c r="M448" s="123">
        <v>19.53400272474099</v>
      </c>
      <c r="N448" s="123">
        <v>19.867932288156226</v>
      </c>
      <c r="O448" s="123">
        <v>20.343755152430528</v>
      </c>
      <c r="P448" s="123">
        <v>21.230436978742098</v>
      </c>
      <c r="Q448" s="123">
        <v>20.819222279873586</v>
      </c>
      <c r="R448" s="123">
        <v>18.976308918033492</v>
      </c>
      <c r="S448" s="123">
        <v>18.222119150072849</v>
      </c>
      <c r="T448" s="123">
        <v>17.341781479431301</v>
      </c>
      <c r="U448" s="123">
        <v>0</v>
      </c>
      <c r="V448" s="123">
        <v>0</v>
      </c>
      <c r="W448" s="123">
        <v>14.75909715531539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15.350052918862939</v>
      </c>
      <c r="D449" s="99">
        <v>19.807010648276044</v>
      </c>
      <c r="E449" s="99">
        <v>18.264775845128373</v>
      </c>
      <c r="F449" s="99">
        <v>17.951479708260837</v>
      </c>
      <c r="G449" s="99">
        <v>0</v>
      </c>
      <c r="H449" s="99">
        <v>0</v>
      </c>
      <c r="I449" s="99">
        <v>18.401161738412764</v>
      </c>
      <c r="J449" s="99">
        <v>20.453124579263235</v>
      </c>
      <c r="K449" s="99">
        <v>19.679445406232723</v>
      </c>
      <c r="L449" s="99">
        <v>19.195161887613459</v>
      </c>
      <c r="M449" s="99">
        <v>22.465570342716273</v>
      </c>
      <c r="N449" s="99">
        <v>21.246171728393488</v>
      </c>
      <c r="O449" s="99">
        <v>18.126476685560888</v>
      </c>
      <c r="P449" s="99">
        <v>15.306820626133145</v>
      </c>
      <c r="Q449" s="99">
        <v>23.191269732034776</v>
      </c>
      <c r="R449" s="99">
        <v>19.108852669194956</v>
      </c>
      <c r="S449" s="99">
        <v>19.84376961162479</v>
      </c>
      <c r="T449" s="99">
        <v>18.196204465238221</v>
      </c>
      <c r="U449" s="99">
        <v>0</v>
      </c>
      <c r="V449" s="99">
        <v>0</v>
      </c>
      <c r="W449" s="99">
        <v>16.330472819203628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19.809949060098699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7.4173205355464997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12.392628524552197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16.036582018033169</v>
      </c>
      <c r="D453" s="102">
        <v>17.11227922128521</v>
      </c>
      <c r="E453" s="102">
        <v>18.857137673142869</v>
      </c>
      <c r="F453" s="102">
        <v>19.52597041069988</v>
      </c>
      <c r="G453" s="102">
        <v>0</v>
      </c>
      <c r="H453" s="102">
        <v>0</v>
      </c>
      <c r="I453" s="102">
        <v>18.512773532288183</v>
      </c>
      <c r="J453" s="102">
        <v>19.874173772412178</v>
      </c>
      <c r="K453" s="102">
        <v>20.622757110537446</v>
      </c>
      <c r="L453" s="102">
        <v>19.955000915282813</v>
      </c>
      <c r="M453" s="102">
        <v>19.365968636088649</v>
      </c>
      <c r="N453" s="102">
        <v>19.813261172469474</v>
      </c>
      <c r="O453" s="102">
        <v>20.427403610918546</v>
      </c>
      <c r="P453" s="102">
        <v>21.552979376747388</v>
      </c>
      <c r="Q453" s="102">
        <v>20.653616182703963</v>
      </c>
      <c r="R453" s="102">
        <v>18.971589489796941</v>
      </c>
      <c r="S453" s="102">
        <v>18.125944036446811</v>
      </c>
      <c r="T453" s="102">
        <v>17.303531839719756</v>
      </c>
      <c r="U453" s="102">
        <v>0</v>
      </c>
      <c r="V453" s="102">
        <v>0</v>
      </c>
      <c r="W453" s="102">
        <v>14.685580068664143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16.038354969348113</v>
      </c>
      <c r="D454" s="105">
        <v>17.114661693631632</v>
      </c>
      <c r="E454" s="105">
        <v>18.859616340590108</v>
      </c>
      <c r="F454" s="105">
        <v>19.527567813867581</v>
      </c>
      <c r="G454" s="105">
        <v>0</v>
      </c>
      <c r="H454" s="105">
        <v>0</v>
      </c>
      <c r="I454" s="105">
        <v>18.511375836252267</v>
      </c>
      <c r="J454" s="105">
        <v>19.873031715388976</v>
      </c>
      <c r="K454" s="105">
        <v>20.636810418911523</v>
      </c>
      <c r="L454" s="105">
        <v>19.968034636532135</v>
      </c>
      <c r="M454" s="105">
        <v>19.378504504062207</v>
      </c>
      <c r="N454" s="105">
        <v>19.826092159264803</v>
      </c>
      <c r="O454" s="105">
        <v>20.431536583814861</v>
      </c>
      <c r="P454" s="105">
        <v>21.549020379196147</v>
      </c>
      <c r="Q454" s="105">
        <v>20.635524097392956</v>
      </c>
      <c r="R454" s="105">
        <v>18.953261643597891</v>
      </c>
      <c r="S454" s="105">
        <v>18.117055738789652</v>
      </c>
      <c r="T454" s="105">
        <v>17.297327934493282</v>
      </c>
      <c r="U454" s="105">
        <v>0</v>
      </c>
      <c r="V454" s="105">
        <v>0</v>
      </c>
      <c r="W454" s="105">
        <v>14.681346708016141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5.3264875868940269</v>
      </c>
      <c r="D455" s="99">
        <v>6.3842710740117505</v>
      </c>
      <c r="E455" s="99">
        <v>8.7252348677163845</v>
      </c>
      <c r="F455" s="99">
        <v>9.5089943393873195</v>
      </c>
      <c r="G455" s="99">
        <v>0</v>
      </c>
      <c r="H455" s="99">
        <v>0</v>
      </c>
      <c r="I455" s="99">
        <v>6.717792982127591</v>
      </c>
      <c r="J455" s="99">
        <v>7.3403197978325343</v>
      </c>
      <c r="K455" s="99">
        <v>7.4020699617277144</v>
      </c>
      <c r="L455" s="99">
        <v>6.9268157134664756</v>
      </c>
      <c r="M455" s="99">
        <v>6.8996048617503893</v>
      </c>
      <c r="N455" s="99">
        <v>6.9491757643682606</v>
      </c>
      <c r="O455" s="99">
        <v>7.1425938297150058</v>
      </c>
      <c r="P455" s="99">
        <v>7.8927820891004314</v>
      </c>
      <c r="Q455" s="99">
        <v>7.4537715290160342</v>
      </c>
      <c r="R455" s="99">
        <v>6.7198609514276022</v>
      </c>
      <c r="S455" s="99">
        <v>6.455136026111771</v>
      </c>
      <c r="T455" s="99">
        <v>6.2378535437081242</v>
      </c>
      <c r="U455" s="99">
        <v>0</v>
      </c>
      <c r="V455" s="99">
        <v>0</v>
      </c>
      <c r="W455" s="99">
        <v>5.2572140896138029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10.711867382454088</v>
      </c>
      <c r="D456" s="99">
        <v>10.730390619619882</v>
      </c>
      <c r="E456" s="99">
        <v>10.134381472873725</v>
      </c>
      <c r="F456" s="99">
        <v>10.018573474480259</v>
      </c>
      <c r="G456" s="99">
        <v>0</v>
      </c>
      <c r="H456" s="99">
        <v>0</v>
      </c>
      <c r="I456" s="99">
        <v>11.793582854124677</v>
      </c>
      <c r="J456" s="99">
        <v>12.532711917556446</v>
      </c>
      <c r="K456" s="99">
        <v>13.234740457183806</v>
      </c>
      <c r="L456" s="99">
        <v>13.041218923065657</v>
      </c>
      <c r="M456" s="99">
        <v>12.478899642311815</v>
      </c>
      <c r="N456" s="99">
        <v>12.87691639489654</v>
      </c>
      <c r="O456" s="99">
        <v>13.288942754099855</v>
      </c>
      <c r="P456" s="99">
        <v>13.656238290095718</v>
      </c>
      <c r="Q456" s="99">
        <v>13.181752568376922</v>
      </c>
      <c r="R456" s="99">
        <v>12.233400692170287</v>
      </c>
      <c r="S456" s="99">
        <v>11.66191971267788</v>
      </c>
      <c r="T456" s="99">
        <v>11.059474390785157</v>
      </c>
      <c r="U456" s="99">
        <v>0</v>
      </c>
      <c r="V456" s="99">
        <v>0</v>
      </c>
      <c r="W456" s="99">
        <v>9.4241326184023357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6.4900282818215995</v>
      </c>
      <c r="D457" s="123">
        <v>6.3479170465163692</v>
      </c>
      <c r="E457" s="123">
        <v>7.7146060990023733</v>
      </c>
      <c r="F457" s="123">
        <v>7.0163601400943376</v>
      </c>
      <c r="G457" s="123">
        <v>0</v>
      </c>
      <c r="H457" s="123">
        <v>0</v>
      </c>
      <c r="I457" s="123">
        <v>6.4645177426342268</v>
      </c>
      <c r="J457" s="123">
        <v>6.6308053205547415</v>
      </c>
      <c r="K457" s="123">
        <v>5.60710775863752</v>
      </c>
      <c r="L457" s="123">
        <v>5.0642077229933102</v>
      </c>
      <c r="M457" s="123">
        <v>4.912047443736796</v>
      </c>
      <c r="N457" s="123">
        <v>5.091639658687737</v>
      </c>
      <c r="O457" s="123">
        <v>5.3227596164766675</v>
      </c>
      <c r="P457" s="123">
        <v>5.7244212501033296</v>
      </c>
      <c r="Q457" s="123">
        <v>5.6104306670560185</v>
      </c>
      <c r="R457" s="123">
        <v>5.2496449319727416</v>
      </c>
      <c r="S457" s="123">
        <v>5.0544326092710161</v>
      </c>
      <c r="T457" s="123">
        <v>4.8697975706545886</v>
      </c>
      <c r="U457" s="123">
        <v>0</v>
      </c>
      <c r="V457" s="123">
        <v>0</v>
      </c>
      <c r="W457" s="123">
        <v>5.4573552055976968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6.6128981368482203</v>
      </c>
      <c r="D458" s="99">
        <v>8.4675266012809534</v>
      </c>
      <c r="E458" s="99">
        <v>6.5336060954116899</v>
      </c>
      <c r="F458" s="99">
        <v>6.3591783235895152</v>
      </c>
      <c r="G458" s="99">
        <v>0</v>
      </c>
      <c r="H458" s="99">
        <v>0</v>
      </c>
      <c r="I458" s="99">
        <v>6.3592989929845585</v>
      </c>
      <c r="J458" s="99">
        <v>5.7858552903596934</v>
      </c>
      <c r="K458" s="99">
        <v>5.9221661233429002</v>
      </c>
      <c r="L458" s="99">
        <v>5.3456370914945888</v>
      </c>
      <c r="M458" s="99">
        <v>4.9020496759829362</v>
      </c>
      <c r="N458" s="99">
        <v>5.1521173324940879</v>
      </c>
      <c r="O458" s="99">
        <v>5.3738125752713666</v>
      </c>
      <c r="P458" s="99">
        <v>5.7413178838488061</v>
      </c>
      <c r="Q458" s="99">
        <v>5.5717440566741594</v>
      </c>
      <c r="R458" s="99">
        <v>5.2480299985391206</v>
      </c>
      <c r="S458" s="99">
        <v>5.0373870198730701</v>
      </c>
      <c r="T458" s="99">
        <v>4.8308942738503937</v>
      </c>
      <c r="U458" s="99">
        <v>0</v>
      </c>
      <c r="V458" s="99">
        <v>0</v>
      </c>
      <c r="W458" s="99">
        <v>5.3522303149231094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6.4136757348337783</v>
      </c>
      <c r="D459" s="110">
        <v>5.2317682176783098</v>
      </c>
      <c r="E459" s="110">
        <v>8.2514242824526836</v>
      </c>
      <c r="F459" s="110">
        <v>7.3084409474298138</v>
      </c>
      <c r="G459" s="110">
        <v>0</v>
      </c>
      <c r="H459" s="110">
        <v>0</v>
      </c>
      <c r="I459" s="110">
        <v>6.5365095187103153</v>
      </c>
      <c r="J459" s="110">
        <v>7.2295447459247413</v>
      </c>
      <c r="K459" s="110">
        <v>5.2211271646478119</v>
      </c>
      <c r="L459" s="110">
        <v>4.86846494992957</v>
      </c>
      <c r="M459" s="110">
        <v>4.9182485908246321</v>
      </c>
      <c r="N459" s="110">
        <v>5.0660319950039661</v>
      </c>
      <c r="O459" s="110">
        <v>5.2998018394086115</v>
      </c>
      <c r="P459" s="110">
        <v>5.7169898602615685</v>
      </c>
      <c r="Q459" s="110">
        <v>5.6269249583040981</v>
      </c>
      <c r="R459" s="110">
        <v>5.2504624668531035</v>
      </c>
      <c r="S459" s="110">
        <v>5.0644813191781024</v>
      </c>
      <c r="T459" s="110">
        <v>4.8871683450415766</v>
      </c>
      <c r="U459" s="110">
        <v>0</v>
      </c>
      <c r="V459" s="110">
        <v>0</v>
      </c>
      <c r="W459" s="110">
        <v>5.4990714320558673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35.825423862087241</v>
      </c>
      <c r="D461" s="118">
        <f t="shared" si="239"/>
        <v>41.608481015197292</v>
      </c>
      <c r="E461" s="118">
        <f t="shared" si="239"/>
        <v>51.437205676554477</v>
      </c>
      <c r="F461" s="118">
        <f t="shared" si="239"/>
        <v>41.662817477114693</v>
      </c>
      <c r="G461" s="118">
        <f t="shared" si="239"/>
        <v>0</v>
      </c>
      <c r="H461" s="118">
        <f t="shared" si="239"/>
        <v>0</v>
      </c>
      <c r="I461" s="118">
        <f t="shared" si="239"/>
        <v>34.408383505371752</v>
      </c>
      <c r="J461" s="118">
        <f t="shared" si="239"/>
        <v>45.785911453542688</v>
      </c>
      <c r="K461" s="118">
        <f t="shared" si="239"/>
        <v>32.277498471610684</v>
      </c>
      <c r="L461" s="118">
        <f t="shared" si="239"/>
        <v>31.823038214488431</v>
      </c>
      <c r="M461" s="118">
        <f t="shared" si="239"/>
        <v>34.646106779442356</v>
      </c>
      <c r="N461" s="118">
        <f t="shared" si="239"/>
        <v>31.637623469580568</v>
      </c>
      <c r="O461" s="118">
        <f t="shared" si="239"/>
        <v>23.075422795007768</v>
      </c>
      <c r="P461" s="118">
        <f t="shared" si="239"/>
        <v>13.631915934368418</v>
      </c>
      <c r="Q461" s="118">
        <f t="shared" si="239"/>
        <v>26.282087191651385</v>
      </c>
      <c r="R461" s="118">
        <f t="shared" ref="R461:V461" si="240">R462+R465+R467+R476</f>
        <v>23.916916823954647</v>
      </c>
      <c r="S461" s="118">
        <f t="shared" si="240"/>
        <v>22.886035400328893</v>
      </c>
      <c r="T461" s="118">
        <f t="shared" si="240"/>
        <v>17.920152442208732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16.361088158820305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34.087058179952315</v>
      </c>
      <c r="D462" s="123">
        <f t="shared" si="242"/>
        <v>39.633754963768432</v>
      </c>
      <c r="E462" s="123">
        <f t="shared" si="242"/>
        <v>50.094165834783695</v>
      </c>
      <c r="F462" s="123">
        <f t="shared" si="242"/>
        <v>40.507358625819833</v>
      </c>
      <c r="G462" s="123">
        <f t="shared" si="242"/>
        <v>0</v>
      </c>
      <c r="H462" s="123">
        <f t="shared" si="242"/>
        <v>0</v>
      </c>
      <c r="I462" s="123">
        <f t="shared" si="242"/>
        <v>32.979756095429714</v>
      </c>
      <c r="J462" s="123">
        <f t="shared" si="242"/>
        <v>44.284515933682457</v>
      </c>
      <c r="K462" s="123">
        <f t="shared" si="242"/>
        <v>30.570661909117263</v>
      </c>
      <c r="L462" s="123">
        <f t="shared" si="242"/>
        <v>30.622360445633191</v>
      </c>
      <c r="M462" s="123">
        <f t="shared" si="242"/>
        <v>33.539496972801508</v>
      </c>
      <c r="N462" s="123">
        <f t="shared" si="242"/>
        <v>30.82155461974903</v>
      </c>
      <c r="O462" s="123">
        <f t="shared" si="242"/>
        <v>22.243225724163384</v>
      </c>
      <c r="P462" s="123">
        <f t="shared" si="242"/>
        <v>12.739100113334461</v>
      </c>
      <c r="Q462" s="123">
        <f t="shared" si="242"/>
        <v>25.193575969424195</v>
      </c>
      <c r="R462" s="123">
        <f t="shared" ref="R462:V462" si="243">SUM(R463:R464)</f>
        <v>22.853876313893213</v>
      </c>
      <c r="S462" s="123">
        <f t="shared" si="243"/>
        <v>21.868801134243668</v>
      </c>
      <c r="T462" s="123">
        <f t="shared" si="243"/>
        <v>17.142366534724392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15.606109451899037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34.087058179952315</v>
      </c>
      <c r="D463" s="99">
        <v>39.633754963768432</v>
      </c>
      <c r="E463" s="99">
        <v>50.094165834783695</v>
      </c>
      <c r="F463" s="99">
        <v>40.507358625819833</v>
      </c>
      <c r="G463" s="99">
        <v>0</v>
      </c>
      <c r="H463" s="99">
        <v>0</v>
      </c>
      <c r="I463" s="99">
        <v>32.979756095429714</v>
      </c>
      <c r="J463" s="99">
        <v>44.284515933682457</v>
      </c>
      <c r="K463" s="99">
        <v>30.570661909117263</v>
      </c>
      <c r="L463" s="99">
        <v>30.622360445633191</v>
      </c>
      <c r="M463" s="99">
        <v>33.539496972801508</v>
      </c>
      <c r="N463" s="99">
        <v>30.82155461974903</v>
      </c>
      <c r="O463" s="99">
        <v>22.243225724163384</v>
      </c>
      <c r="P463" s="99">
        <v>12.739100113334461</v>
      </c>
      <c r="Q463" s="99">
        <v>25.193575969424195</v>
      </c>
      <c r="R463" s="99">
        <v>22.853876313893213</v>
      </c>
      <c r="S463" s="99">
        <v>21.868801134243668</v>
      </c>
      <c r="T463" s="99">
        <v>17.142366534724392</v>
      </c>
      <c r="U463" s="99">
        <v>0</v>
      </c>
      <c r="V463" s="99">
        <v>0</v>
      </c>
      <c r="W463" s="99">
        <v>15.606109451899037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0.80922349445659547</v>
      </c>
      <c r="D467" s="123">
        <v>0.90443768206297825</v>
      </c>
      <c r="E467" s="123">
        <v>0.59521925056530178</v>
      </c>
      <c r="F467" s="123">
        <v>0.43913597399748722</v>
      </c>
      <c r="G467" s="123">
        <v>0</v>
      </c>
      <c r="H467" s="123">
        <v>0</v>
      </c>
      <c r="I467" s="123">
        <v>0.48413091256804475</v>
      </c>
      <c r="J467" s="123">
        <v>0.62451631015145181</v>
      </c>
      <c r="K467" s="123">
        <v>0.51578726242421857</v>
      </c>
      <c r="L467" s="123">
        <v>0.39999315992035511</v>
      </c>
      <c r="M467" s="123">
        <v>0.42156133007932656</v>
      </c>
      <c r="N467" s="123">
        <v>0.2565895761059927</v>
      </c>
      <c r="O467" s="123">
        <v>0.22367671033022629</v>
      </c>
      <c r="P467" s="123">
        <v>0.25259131130851731</v>
      </c>
      <c r="Q467" s="123">
        <v>0.48052531667024617</v>
      </c>
      <c r="R467" s="123">
        <v>0.42002663370182003</v>
      </c>
      <c r="S467" s="123">
        <v>0.33766234448154608</v>
      </c>
      <c r="T467" s="123">
        <v>0.23676954629007432</v>
      </c>
      <c r="U467" s="123">
        <v>0</v>
      </c>
      <c r="V467" s="123">
        <v>0</v>
      </c>
      <c r="W467" s="123">
        <v>0.207428440248597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5.7761814949143186</v>
      </c>
      <c r="D468" s="99">
        <v>7.4327739779658035</v>
      </c>
      <c r="E468" s="99">
        <v>6.8320818325756374</v>
      </c>
      <c r="F468" s="99">
        <v>6.6930379485134264</v>
      </c>
      <c r="G468" s="99">
        <v>0</v>
      </c>
      <c r="H468" s="99">
        <v>0</v>
      </c>
      <c r="I468" s="99">
        <v>6.7778327759526267</v>
      </c>
      <c r="J468" s="99">
        <v>7.4941957218174213</v>
      </c>
      <c r="K468" s="99">
        <v>7.1652608888121172</v>
      </c>
      <c r="L468" s="99">
        <v>6.9370242306187313</v>
      </c>
      <c r="M468" s="99">
        <v>7.9940518889116747</v>
      </c>
      <c r="N468" s="99">
        <v>7.3711187317721549</v>
      </c>
      <c r="O468" s="99">
        <v>6.0655860860137834</v>
      </c>
      <c r="P468" s="99">
        <v>4.9097436135593053</v>
      </c>
      <c r="Q468" s="99">
        <v>7.1689182378912406</v>
      </c>
      <c r="R468" s="99">
        <v>5.7658201535431655</v>
      </c>
      <c r="S468" s="99">
        <v>5.8528139710134646</v>
      </c>
      <c r="T468" s="99">
        <v>5.2596663497295086</v>
      </c>
      <c r="U468" s="99">
        <v>0</v>
      </c>
      <c r="V468" s="99">
        <v>0</v>
      </c>
      <c r="W468" s="99">
        <v>4.5634256854691335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2.7834218924721941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2.7834218924721941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0.92914218767833179</v>
      </c>
      <c r="D476" s="123">
        <v>1.0702883693658836</v>
      </c>
      <c r="E476" s="123">
        <v>0.7478205912054795</v>
      </c>
      <c r="F476" s="123">
        <v>0.71632287729737198</v>
      </c>
      <c r="G476" s="123">
        <v>0</v>
      </c>
      <c r="H476" s="123">
        <v>0</v>
      </c>
      <c r="I476" s="123">
        <v>0.94449649737398733</v>
      </c>
      <c r="J476" s="123">
        <v>0.87687920970878086</v>
      </c>
      <c r="K476" s="123">
        <v>1.1910493000692035</v>
      </c>
      <c r="L476" s="123">
        <v>0.80068460893488491</v>
      </c>
      <c r="M476" s="123">
        <v>0.68504847656151679</v>
      </c>
      <c r="N476" s="123">
        <v>0.55947927372554684</v>
      </c>
      <c r="O476" s="123">
        <v>0.60852036051415459</v>
      </c>
      <c r="P476" s="123">
        <v>0.64022450972544098</v>
      </c>
      <c r="Q476" s="123">
        <v>0.60798590555694298</v>
      </c>
      <c r="R476" s="123">
        <v>0.64301387635961238</v>
      </c>
      <c r="S476" s="123">
        <v>0.6795719216036783</v>
      </c>
      <c r="T476" s="123">
        <v>0.54101636119426766</v>
      </c>
      <c r="U476" s="123">
        <v>0</v>
      </c>
      <c r="V476" s="123">
        <v>0</v>
      </c>
      <c r="W476" s="123">
        <v>0.54755026667266993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2.4243583972615297</v>
      </c>
      <c r="D477" s="99">
        <v>3.1028071477289791</v>
      </c>
      <c r="E477" s="99">
        <v>2.3930258918575342</v>
      </c>
      <c r="F477" s="99">
        <v>2.3280493512164586</v>
      </c>
      <c r="G477" s="99">
        <v>0</v>
      </c>
      <c r="H477" s="99">
        <v>0</v>
      </c>
      <c r="I477" s="99">
        <v>2.3249144550744303</v>
      </c>
      <c r="J477" s="99">
        <v>2.1143442626622941</v>
      </c>
      <c r="K477" s="99">
        <v>2.1632485520691542</v>
      </c>
      <c r="L477" s="99">
        <v>1.9518697093312254</v>
      </c>
      <c r="M477" s="99">
        <v>1.7895143877525337</v>
      </c>
      <c r="N477" s="99">
        <v>1.8808026648646041</v>
      </c>
      <c r="O477" s="99">
        <v>1.9617334699092677</v>
      </c>
      <c r="P477" s="99">
        <v>2.0958928686801279</v>
      </c>
      <c r="Q477" s="99">
        <v>2.0339892113177731</v>
      </c>
      <c r="R477" s="99">
        <v>1.9132038488729353</v>
      </c>
      <c r="S477" s="99">
        <v>1.8323272552869549</v>
      </c>
      <c r="T477" s="99">
        <v>1.7526675867855961</v>
      </c>
      <c r="U477" s="99">
        <v>0</v>
      </c>
      <c r="V477" s="99">
        <v>0</v>
      </c>
      <c r="W477" s="99">
        <v>1.9273769386877981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234837</v>
      </c>
      <c r="C5" s="120">
        <v>234579</v>
      </c>
      <c r="D5" s="120">
        <v>232506</v>
      </c>
      <c r="E5" s="120">
        <v>235089</v>
      </c>
      <c r="F5" s="120">
        <v>230567</v>
      </c>
      <c r="G5" s="120">
        <v>209301</v>
      </c>
      <c r="H5" s="120">
        <v>194643</v>
      </c>
      <c r="I5" s="120">
        <v>172931</v>
      </c>
      <c r="J5" s="120">
        <v>167819</v>
      </c>
      <c r="K5" s="120">
        <v>163187</v>
      </c>
      <c r="L5" s="120">
        <v>160406</v>
      </c>
      <c r="M5" s="120">
        <v>146409</v>
      </c>
      <c r="N5" s="120">
        <v>132507</v>
      </c>
      <c r="O5" s="120">
        <v>117219</v>
      </c>
      <c r="P5" s="120">
        <v>107187</v>
      </c>
      <c r="Q5" s="120">
        <v>96836</v>
      </c>
      <c r="R5" s="120">
        <v>89911</v>
      </c>
      <c r="S5" s="120">
        <v>86726</v>
      </c>
      <c r="T5" s="120">
        <v>88456</v>
      </c>
      <c r="U5" s="120">
        <v>90185</v>
      </c>
      <c r="V5" s="120">
        <v>86449</v>
      </c>
      <c r="W5" s="120">
        <v>82782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234837</v>
      </c>
      <c r="C7" s="52">
        <v>234579</v>
      </c>
      <c r="D7" s="52">
        <v>232506</v>
      </c>
      <c r="E7" s="52">
        <v>235089</v>
      </c>
      <c r="F7" s="52">
        <v>230567</v>
      </c>
      <c r="G7" s="52">
        <v>209301</v>
      </c>
      <c r="H7" s="52">
        <v>194643</v>
      </c>
      <c r="I7" s="52">
        <v>172931</v>
      </c>
      <c r="J7" s="52">
        <v>167819</v>
      </c>
      <c r="K7" s="52">
        <v>163187</v>
      </c>
      <c r="L7" s="52">
        <v>160406</v>
      </c>
      <c r="M7" s="52">
        <v>146409</v>
      </c>
      <c r="N7" s="52">
        <v>132507</v>
      </c>
      <c r="O7" s="52">
        <v>117219</v>
      </c>
      <c r="P7" s="52">
        <v>107187</v>
      </c>
      <c r="Q7" s="52">
        <v>96836</v>
      </c>
      <c r="R7" s="52">
        <v>89911</v>
      </c>
      <c r="S7" s="52">
        <v>86726</v>
      </c>
      <c r="T7" s="52">
        <v>88456</v>
      </c>
      <c r="U7" s="52">
        <v>90185</v>
      </c>
      <c r="V7" s="52">
        <v>86449</v>
      </c>
      <c r="W7" s="52">
        <v>82782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4050</v>
      </c>
      <c r="C9" s="52">
        <v>4926</v>
      </c>
      <c r="D9" s="52">
        <v>6010</v>
      </c>
      <c r="E9" s="52">
        <v>7067</v>
      </c>
      <c r="F9" s="52">
        <v>8094</v>
      </c>
      <c r="G9" s="52">
        <v>8670</v>
      </c>
      <c r="H9" s="52">
        <v>8500</v>
      </c>
      <c r="I9" s="52">
        <v>7926</v>
      </c>
      <c r="J9" s="52">
        <v>8477</v>
      </c>
      <c r="K9" s="52">
        <v>9169</v>
      </c>
      <c r="L9" s="52">
        <v>12267</v>
      </c>
      <c r="M9" s="52">
        <v>15110</v>
      </c>
      <c r="N9" s="52">
        <v>18031</v>
      </c>
      <c r="O9" s="52">
        <v>19021</v>
      </c>
      <c r="P9" s="52">
        <v>19200</v>
      </c>
      <c r="Q9" s="52">
        <v>18057</v>
      </c>
      <c r="R9" s="52">
        <v>15890</v>
      </c>
      <c r="S9" s="52">
        <v>13975</v>
      </c>
      <c r="T9" s="52">
        <v>14363</v>
      </c>
      <c r="U9" s="52">
        <v>16073</v>
      </c>
      <c r="V9" s="52">
        <v>17857</v>
      </c>
      <c r="W9" s="52">
        <v>18666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154541</v>
      </c>
      <c r="C11" s="52">
        <v>154741</v>
      </c>
      <c r="D11" s="52">
        <v>155060</v>
      </c>
      <c r="E11" s="52">
        <v>154048</v>
      </c>
      <c r="F11" s="52">
        <v>151143</v>
      </c>
      <c r="G11" s="52">
        <v>137124</v>
      </c>
      <c r="H11" s="52">
        <v>127357</v>
      </c>
      <c r="I11" s="52">
        <v>112941</v>
      </c>
      <c r="J11" s="52">
        <v>109426</v>
      </c>
      <c r="K11" s="52">
        <v>105785</v>
      </c>
      <c r="L11" s="52">
        <v>102935</v>
      </c>
      <c r="M11" s="52">
        <v>91990</v>
      </c>
      <c r="N11" s="52">
        <v>81740</v>
      </c>
      <c r="O11" s="52">
        <v>71191</v>
      </c>
      <c r="P11" s="52">
        <v>64601</v>
      </c>
      <c r="Q11" s="52">
        <v>57306</v>
      </c>
      <c r="R11" s="52">
        <v>52254</v>
      </c>
      <c r="S11" s="52">
        <v>49808</v>
      </c>
      <c r="T11" s="52">
        <v>51222</v>
      </c>
      <c r="U11" s="52">
        <v>52786</v>
      </c>
      <c r="V11" s="52">
        <v>52494</v>
      </c>
      <c r="W11" s="52">
        <v>49303</v>
      </c>
      <c r="DA11" s="63" t="s">
        <v>1078</v>
      </c>
    </row>
    <row r="12" spans="1:105" ht="12" customHeight="1" x14ac:dyDescent="0.25">
      <c r="A12" s="97" t="s">
        <v>137</v>
      </c>
      <c r="B12" s="52">
        <v>383</v>
      </c>
      <c r="C12" s="52">
        <v>353</v>
      </c>
      <c r="D12" s="52">
        <v>439</v>
      </c>
      <c r="E12" s="52">
        <v>435</v>
      </c>
      <c r="F12" s="52">
        <v>424</v>
      </c>
      <c r="G12" s="52">
        <v>390</v>
      </c>
      <c r="H12" s="52">
        <v>367</v>
      </c>
      <c r="I12" s="52">
        <v>331</v>
      </c>
      <c r="J12" s="52">
        <v>289</v>
      </c>
      <c r="K12" s="52">
        <v>358</v>
      </c>
      <c r="L12" s="52">
        <v>394</v>
      </c>
      <c r="M12" s="52">
        <v>341</v>
      </c>
      <c r="N12" s="52">
        <v>343</v>
      </c>
      <c r="O12" s="52">
        <v>291</v>
      </c>
      <c r="P12" s="52">
        <v>290</v>
      </c>
      <c r="Q12" s="52">
        <v>259</v>
      </c>
      <c r="R12" s="52">
        <v>239</v>
      </c>
      <c r="S12" s="52">
        <v>205</v>
      </c>
      <c r="T12" s="52">
        <v>203</v>
      </c>
      <c r="U12" s="52">
        <v>210</v>
      </c>
      <c r="V12" s="52">
        <v>222</v>
      </c>
      <c r="W12" s="52">
        <v>211</v>
      </c>
      <c r="DA12" s="63" t="s">
        <v>1079</v>
      </c>
    </row>
    <row r="13" spans="1:105" ht="12" customHeight="1" x14ac:dyDescent="0.25">
      <c r="A13" s="97" t="s">
        <v>122</v>
      </c>
      <c r="B13" s="52">
        <v>62359</v>
      </c>
      <c r="C13" s="52">
        <v>61549</v>
      </c>
      <c r="D13" s="52">
        <v>59343</v>
      </c>
      <c r="E13" s="52">
        <v>61606</v>
      </c>
      <c r="F13" s="52">
        <v>60288</v>
      </c>
      <c r="G13" s="52">
        <v>54590</v>
      </c>
      <c r="H13" s="52">
        <v>51066</v>
      </c>
      <c r="I13" s="52">
        <v>45447</v>
      </c>
      <c r="J13" s="52">
        <v>44360</v>
      </c>
      <c r="K13" s="52">
        <v>41242</v>
      </c>
      <c r="L13" s="52">
        <v>40598</v>
      </c>
      <c r="M13" s="52">
        <v>37143</v>
      </c>
      <c r="N13" s="52">
        <v>33569</v>
      </c>
      <c r="O13" s="52">
        <v>29974</v>
      </c>
      <c r="P13" s="52">
        <v>27478</v>
      </c>
      <c r="Q13" s="52">
        <v>25712</v>
      </c>
      <c r="R13" s="52">
        <v>24741</v>
      </c>
      <c r="S13" s="52">
        <v>24557</v>
      </c>
      <c r="T13" s="52">
        <v>24810</v>
      </c>
      <c r="U13" s="52">
        <v>25400</v>
      </c>
      <c r="V13" s="52">
        <v>23157</v>
      </c>
      <c r="W13" s="52">
        <v>22846</v>
      </c>
      <c r="DA13" s="63" t="s">
        <v>1080</v>
      </c>
    </row>
    <row r="14" spans="1:105" ht="12" customHeight="1" x14ac:dyDescent="0.25">
      <c r="A14" s="97" t="s">
        <v>121</v>
      </c>
      <c r="B14" s="52">
        <v>17554</v>
      </c>
      <c r="C14" s="52">
        <v>17936</v>
      </c>
      <c r="D14" s="52">
        <v>17664</v>
      </c>
      <c r="E14" s="52">
        <v>19000</v>
      </c>
      <c r="F14" s="52">
        <v>18712</v>
      </c>
      <c r="G14" s="52">
        <v>17197</v>
      </c>
      <c r="H14" s="52">
        <v>15853</v>
      </c>
      <c r="I14" s="52">
        <v>14212</v>
      </c>
      <c r="J14" s="52">
        <v>13744</v>
      </c>
      <c r="K14" s="52">
        <v>15802</v>
      </c>
      <c r="L14" s="52">
        <v>16479</v>
      </c>
      <c r="M14" s="52">
        <v>16935</v>
      </c>
      <c r="N14" s="52">
        <v>16855</v>
      </c>
      <c r="O14" s="52">
        <v>15763</v>
      </c>
      <c r="P14" s="52">
        <v>14818</v>
      </c>
      <c r="Q14" s="52">
        <v>13559</v>
      </c>
      <c r="R14" s="52">
        <v>12677</v>
      </c>
      <c r="S14" s="52">
        <v>12156</v>
      </c>
      <c r="T14" s="52">
        <v>12221</v>
      </c>
      <c r="U14" s="52">
        <v>11789</v>
      </c>
      <c r="V14" s="52">
        <v>10576</v>
      </c>
      <c r="W14" s="52">
        <v>10422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99928</v>
      </c>
      <c r="C16" s="52">
        <v>98265</v>
      </c>
      <c r="D16" s="52">
        <v>94608</v>
      </c>
      <c r="E16" s="52">
        <v>91260</v>
      </c>
      <c r="F16" s="52">
        <v>85461</v>
      </c>
      <c r="G16" s="52">
        <v>76327</v>
      </c>
      <c r="H16" s="52">
        <v>68453</v>
      </c>
      <c r="I16" s="52">
        <v>60152</v>
      </c>
      <c r="J16" s="52">
        <v>59795</v>
      </c>
      <c r="K16" s="52">
        <v>64094</v>
      </c>
      <c r="L16" s="52">
        <v>65391</v>
      </c>
      <c r="M16" s="52">
        <v>61429</v>
      </c>
      <c r="N16" s="52">
        <v>55390</v>
      </c>
      <c r="O16" s="52">
        <v>48639</v>
      </c>
      <c r="P16" s="52">
        <v>43752</v>
      </c>
      <c r="Q16" s="52">
        <v>38042</v>
      </c>
      <c r="R16" s="52">
        <v>33107</v>
      </c>
      <c r="S16" s="52">
        <v>30089</v>
      </c>
      <c r="T16" s="52">
        <v>29235</v>
      </c>
      <c r="U16" s="52">
        <v>28499</v>
      </c>
      <c r="V16" s="52">
        <v>27149</v>
      </c>
      <c r="W16" s="52">
        <v>25776</v>
      </c>
      <c r="DA16" s="63" t="s">
        <v>1082</v>
      </c>
    </row>
    <row r="17" spans="1:105" ht="12" customHeight="1" x14ac:dyDescent="0.25">
      <c r="A17" s="109" t="s">
        <v>120</v>
      </c>
      <c r="B17" s="36">
        <v>134909</v>
      </c>
      <c r="C17" s="36">
        <v>136314</v>
      </c>
      <c r="D17" s="36">
        <v>137898</v>
      </c>
      <c r="E17" s="36">
        <v>143829</v>
      </c>
      <c r="F17" s="36">
        <v>145106</v>
      </c>
      <c r="G17" s="36">
        <v>132974</v>
      </c>
      <c r="H17" s="36">
        <v>126190</v>
      </c>
      <c r="I17" s="36">
        <v>112779</v>
      </c>
      <c r="J17" s="36">
        <v>108024</v>
      </c>
      <c r="K17" s="36">
        <v>99093</v>
      </c>
      <c r="L17" s="36">
        <v>95015</v>
      </c>
      <c r="M17" s="36">
        <v>84980</v>
      </c>
      <c r="N17" s="36">
        <v>77117</v>
      </c>
      <c r="O17" s="36">
        <v>68580</v>
      </c>
      <c r="P17" s="36">
        <v>63435</v>
      </c>
      <c r="Q17" s="36">
        <v>58794</v>
      </c>
      <c r="R17" s="36">
        <v>56804</v>
      </c>
      <c r="S17" s="36">
        <v>56637</v>
      </c>
      <c r="T17" s="36">
        <v>59221</v>
      </c>
      <c r="U17" s="36">
        <v>61686</v>
      </c>
      <c r="V17" s="36">
        <v>59300</v>
      </c>
      <c r="W17" s="36">
        <v>57006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18347</v>
      </c>
      <c r="D21" s="52">
        <v>18351</v>
      </c>
      <c r="E21" s="52">
        <v>18381</v>
      </c>
      <c r="F21" s="52">
        <v>18464</v>
      </c>
      <c r="G21" s="52">
        <v>21268</v>
      </c>
      <c r="H21" s="52">
        <v>16608</v>
      </c>
      <c r="I21" s="52">
        <v>21712</v>
      </c>
      <c r="J21" s="52">
        <v>17088</v>
      </c>
      <c r="K21" s="52">
        <v>20088</v>
      </c>
      <c r="L21" s="52">
        <v>20959</v>
      </c>
      <c r="M21" s="52">
        <v>21818</v>
      </c>
      <c r="N21" s="52">
        <v>22830</v>
      </c>
      <c r="O21" s="52">
        <v>20348</v>
      </c>
      <c r="P21" s="52">
        <v>10032</v>
      </c>
      <c r="Q21" s="52">
        <v>10351</v>
      </c>
      <c r="R21" s="52">
        <v>7478</v>
      </c>
      <c r="S21" s="52">
        <v>11440</v>
      </c>
      <c r="T21" s="52">
        <v>10608</v>
      </c>
      <c r="U21" s="52">
        <v>9510</v>
      </c>
      <c r="V21" s="52">
        <v>7267</v>
      </c>
      <c r="W21" s="52">
        <v>5995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633</v>
      </c>
      <c r="D23" s="52">
        <v>636</v>
      </c>
      <c r="E23" s="52">
        <v>656</v>
      </c>
      <c r="F23" s="52">
        <v>716</v>
      </c>
      <c r="G23" s="52">
        <v>831</v>
      </c>
      <c r="H23" s="52">
        <v>1028</v>
      </c>
      <c r="I23" s="52">
        <v>934</v>
      </c>
      <c r="J23" s="52">
        <v>1076</v>
      </c>
      <c r="K23" s="52">
        <v>1576</v>
      </c>
      <c r="L23" s="52">
        <v>1572</v>
      </c>
      <c r="M23" s="52">
        <v>1475</v>
      </c>
      <c r="N23" s="52">
        <v>1397</v>
      </c>
      <c r="O23" s="52">
        <v>1739</v>
      </c>
      <c r="P23" s="52">
        <v>1370</v>
      </c>
      <c r="Q23" s="52">
        <v>1893</v>
      </c>
      <c r="R23" s="52">
        <v>2802</v>
      </c>
      <c r="S23" s="52">
        <v>3513</v>
      </c>
      <c r="T23" s="52">
        <v>3960</v>
      </c>
      <c r="U23" s="52">
        <v>3670</v>
      </c>
      <c r="V23" s="52">
        <v>2930</v>
      </c>
      <c r="W23" s="52">
        <v>1568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12074</v>
      </c>
      <c r="D25" s="52">
        <v>12077</v>
      </c>
      <c r="E25" s="52">
        <v>12098</v>
      </c>
      <c r="F25" s="52">
        <v>12153</v>
      </c>
      <c r="G25" s="52">
        <v>15773</v>
      </c>
      <c r="H25" s="52">
        <v>9822</v>
      </c>
      <c r="I25" s="52">
        <v>16640</v>
      </c>
      <c r="J25" s="52">
        <v>15485</v>
      </c>
      <c r="K25" s="52">
        <v>17198</v>
      </c>
      <c r="L25" s="52">
        <v>17468</v>
      </c>
      <c r="M25" s="52">
        <v>22738</v>
      </c>
      <c r="N25" s="52">
        <v>21947</v>
      </c>
      <c r="O25" s="52">
        <v>20900</v>
      </c>
      <c r="P25" s="52">
        <v>12237</v>
      </c>
      <c r="Q25" s="52">
        <v>13377</v>
      </c>
      <c r="R25" s="52">
        <v>9996</v>
      </c>
      <c r="S25" s="52">
        <v>8832</v>
      </c>
      <c r="T25" s="52">
        <v>6965</v>
      </c>
      <c r="U25" s="52">
        <v>6427</v>
      </c>
      <c r="V25" s="52">
        <v>4616</v>
      </c>
      <c r="W25" s="52">
        <v>6758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30</v>
      </c>
      <c r="D26" s="52">
        <v>30</v>
      </c>
      <c r="E26" s="52">
        <v>30</v>
      </c>
      <c r="F26" s="52">
        <v>30</v>
      </c>
      <c r="G26" s="52">
        <v>34</v>
      </c>
      <c r="H26" s="52">
        <v>28</v>
      </c>
      <c r="I26" s="52">
        <v>36</v>
      </c>
      <c r="J26" s="52">
        <v>44</v>
      </c>
      <c r="K26" s="52">
        <v>48</v>
      </c>
      <c r="L26" s="52">
        <v>48</v>
      </c>
      <c r="M26" s="52">
        <v>53</v>
      </c>
      <c r="N26" s="52">
        <v>52</v>
      </c>
      <c r="O26" s="52">
        <v>62</v>
      </c>
      <c r="P26" s="52">
        <v>25</v>
      </c>
      <c r="Q26" s="52">
        <v>31</v>
      </c>
      <c r="R26" s="52">
        <v>20</v>
      </c>
      <c r="S26" s="52">
        <v>34</v>
      </c>
      <c r="T26" s="52">
        <v>39</v>
      </c>
      <c r="U26" s="52">
        <v>28</v>
      </c>
      <c r="V26" s="52">
        <v>19</v>
      </c>
      <c r="W26" s="52">
        <v>11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9744</v>
      </c>
      <c r="D27" s="52">
        <v>9760</v>
      </c>
      <c r="E27" s="52">
        <v>9880</v>
      </c>
      <c r="F27" s="52">
        <v>10203</v>
      </c>
      <c r="G27" s="52">
        <v>10913</v>
      </c>
      <c r="H27" s="52">
        <v>11875</v>
      </c>
      <c r="I27" s="52">
        <v>7701</v>
      </c>
      <c r="J27" s="52">
        <v>6600</v>
      </c>
      <c r="K27" s="52">
        <v>9348</v>
      </c>
      <c r="L27" s="52">
        <v>9078</v>
      </c>
      <c r="M27" s="52">
        <v>8495</v>
      </c>
      <c r="N27" s="52">
        <v>6828</v>
      </c>
      <c r="O27" s="52">
        <v>5292</v>
      </c>
      <c r="P27" s="52">
        <v>4333</v>
      </c>
      <c r="Q27" s="52">
        <v>4677</v>
      </c>
      <c r="R27" s="52">
        <v>5879</v>
      </c>
      <c r="S27" s="52">
        <v>6109</v>
      </c>
      <c r="T27" s="52">
        <v>5425</v>
      </c>
      <c r="U27" s="52">
        <v>3568</v>
      </c>
      <c r="V27" s="52">
        <v>2921</v>
      </c>
      <c r="W27" s="52">
        <v>2299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2743</v>
      </c>
      <c r="D28" s="52">
        <v>2749</v>
      </c>
      <c r="E28" s="52">
        <v>2790</v>
      </c>
      <c r="F28" s="52">
        <v>2901</v>
      </c>
      <c r="G28" s="52">
        <v>3138</v>
      </c>
      <c r="H28" s="52">
        <v>3469</v>
      </c>
      <c r="I28" s="52">
        <v>2373</v>
      </c>
      <c r="J28" s="52">
        <v>2167</v>
      </c>
      <c r="K28" s="52">
        <v>3064</v>
      </c>
      <c r="L28" s="52">
        <v>2888</v>
      </c>
      <c r="M28" s="52">
        <v>2700</v>
      </c>
      <c r="N28" s="52">
        <v>2128</v>
      </c>
      <c r="O28" s="52">
        <v>1823</v>
      </c>
      <c r="P28" s="52">
        <v>1809</v>
      </c>
      <c r="Q28" s="52">
        <v>2315</v>
      </c>
      <c r="R28" s="52">
        <v>3084</v>
      </c>
      <c r="S28" s="52">
        <v>3710</v>
      </c>
      <c r="T28" s="52">
        <v>2684</v>
      </c>
      <c r="U28" s="52">
        <v>1976</v>
      </c>
      <c r="V28" s="52">
        <v>1492</v>
      </c>
      <c r="W28" s="52">
        <v>1020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15614</v>
      </c>
      <c r="D30" s="52">
        <v>15641</v>
      </c>
      <c r="E30" s="52">
        <v>15827</v>
      </c>
      <c r="F30" s="52">
        <v>16319</v>
      </c>
      <c r="G30" s="52">
        <v>17306</v>
      </c>
      <c r="H30" s="52">
        <v>18714</v>
      </c>
      <c r="I30" s="52">
        <v>11591</v>
      </c>
      <c r="J30" s="52">
        <v>9765</v>
      </c>
      <c r="K30" s="52">
        <v>12042</v>
      </c>
      <c r="L30" s="52">
        <v>11177</v>
      </c>
      <c r="M30" s="52">
        <v>10892</v>
      </c>
      <c r="N30" s="52">
        <v>10476</v>
      </c>
      <c r="O30" s="52">
        <v>9409</v>
      </c>
      <c r="P30" s="52">
        <v>6283</v>
      </c>
      <c r="Q30" s="52">
        <v>7959</v>
      </c>
      <c r="R30" s="52">
        <v>10213</v>
      </c>
      <c r="S30" s="52">
        <v>10987</v>
      </c>
      <c r="T30" s="52">
        <v>7739</v>
      </c>
      <c r="U30" s="52">
        <v>5139</v>
      </c>
      <c r="V30" s="52">
        <v>3652</v>
      </c>
      <c r="W30" s="52">
        <v>2869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21080</v>
      </c>
      <c r="D31" s="36">
        <v>21123</v>
      </c>
      <c r="E31" s="36">
        <v>21432</v>
      </c>
      <c r="F31" s="36">
        <v>22275</v>
      </c>
      <c r="G31" s="36">
        <v>24078</v>
      </c>
      <c r="H31" s="36">
        <v>26649</v>
      </c>
      <c r="I31" s="36">
        <v>18207</v>
      </c>
      <c r="J31" s="36">
        <v>18006</v>
      </c>
      <c r="K31" s="36">
        <v>22287</v>
      </c>
      <c r="L31" s="36">
        <v>21956</v>
      </c>
      <c r="M31" s="36">
        <v>21234</v>
      </c>
      <c r="N31" s="36">
        <v>18399</v>
      </c>
      <c r="O31" s="36">
        <v>14453</v>
      </c>
      <c r="P31" s="36">
        <v>8312</v>
      </c>
      <c r="Q31" s="36">
        <v>9919</v>
      </c>
      <c r="R31" s="36">
        <v>12442</v>
      </c>
      <c r="S31" s="36">
        <v>13761</v>
      </c>
      <c r="T31" s="36">
        <v>12944</v>
      </c>
      <c r="U31" s="36">
        <v>9937</v>
      </c>
      <c r="V31" s="36">
        <v>8061</v>
      </c>
      <c r="W31" s="36">
        <v>6161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18089</v>
      </c>
      <c r="D35" s="52">
        <v>16278</v>
      </c>
      <c r="E35" s="52">
        <v>20964</v>
      </c>
      <c r="F35" s="52">
        <v>13942</v>
      </c>
      <c r="G35" s="52">
        <v>2</v>
      </c>
      <c r="H35" s="52">
        <v>1950</v>
      </c>
      <c r="I35" s="52">
        <v>0</v>
      </c>
      <c r="J35" s="52">
        <v>11976</v>
      </c>
      <c r="K35" s="52">
        <v>15456</v>
      </c>
      <c r="L35" s="52">
        <v>18178</v>
      </c>
      <c r="M35" s="52">
        <v>7821</v>
      </c>
      <c r="N35" s="52">
        <v>8928</v>
      </c>
      <c r="O35" s="52">
        <v>5060</v>
      </c>
      <c r="P35" s="52">
        <v>0</v>
      </c>
      <c r="Q35" s="52">
        <v>0</v>
      </c>
      <c r="R35" s="52">
        <v>553</v>
      </c>
      <c r="S35" s="52">
        <v>8255</v>
      </c>
      <c r="T35" s="52">
        <v>12338</v>
      </c>
      <c r="U35" s="52">
        <v>11239</v>
      </c>
      <c r="V35" s="52">
        <v>3531</v>
      </c>
      <c r="W35" s="52">
        <v>2328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1509</v>
      </c>
      <c r="D37" s="52">
        <v>1720</v>
      </c>
      <c r="E37" s="52">
        <v>1713</v>
      </c>
      <c r="F37" s="52">
        <v>1743</v>
      </c>
      <c r="G37" s="52">
        <v>1407</v>
      </c>
      <c r="H37" s="52">
        <v>858</v>
      </c>
      <c r="I37" s="52">
        <v>360</v>
      </c>
      <c r="J37" s="52">
        <v>1627</v>
      </c>
      <c r="K37" s="52">
        <v>2268</v>
      </c>
      <c r="L37" s="52">
        <v>4670</v>
      </c>
      <c r="M37" s="52">
        <v>4318</v>
      </c>
      <c r="N37" s="52">
        <v>4318</v>
      </c>
      <c r="O37" s="52">
        <v>2729</v>
      </c>
      <c r="P37" s="52">
        <v>1549</v>
      </c>
      <c r="Q37" s="52">
        <v>750</v>
      </c>
      <c r="R37" s="52">
        <v>635</v>
      </c>
      <c r="S37" s="52">
        <v>1598</v>
      </c>
      <c r="T37" s="52">
        <v>4348</v>
      </c>
      <c r="U37" s="52">
        <v>5380</v>
      </c>
      <c r="V37" s="52">
        <v>4714</v>
      </c>
      <c r="W37" s="52">
        <v>2377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12274</v>
      </c>
      <c r="D39" s="52">
        <v>12396</v>
      </c>
      <c r="E39" s="52">
        <v>11086</v>
      </c>
      <c r="F39" s="52">
        <v>9248</v>
      </c>
      <c r="G39" s="52">
        <v>1754</v>
      </c>
      <c r="H39" s="52">
        <v>55</v>
      </c>
      <c r="I39" s="52">
        <v>2224</v>
      </c>
      <c r="J39" s="52">
        <v>11970</v>
      </c>
      <c r="K39" s="52">
        <v>13557</v>
      </c>
      <c r="L39" s="52">
        <v>14618</v>
      </c>
      <c r="M39" s="52">
        <v>11793</v>
      </c>
      <c r="N39" s="52">
        <v>11697</v>
      </c>
      <c r="O39" s="52">
        <v>10351</v>
      </c>
      <c r="P39" s="52">
        <v>5647</v>
      </c>
      <c r="Q39" s="52">
        <v>6082</v>
      </c>
      <c r="R39" s="52">
        <v>4944</v>
      </c>
      <c r="S39" s="52">
        <v>6386</v>
      </c>
      <c r="T39" s="52">
        <v>8379</v>
      </c>
      <c r="U39" s="52">
        <v>7991</v>
      </c>
      <c r="V39" s="52">
        <v>4324</v>
      </c>
      <c r="W39" s="52">
        <v>3567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116</v>
      </c>
      <c r="E40" s="52">
        <v>26</v>
      </c>
      <c r="F40" s="52">
        <v>19</v>
      </c>
      <c r="G40" s="52">
        <v>0</v>
      </c>
      <c r="H40" s="52">
        <v>5</v>
      </c>
      <c r="I40" s="52">
        <v>0</v>
      </c>
      <c r="J40" s="52">
        <v>2</v>
      </c>
      <c r="K40" s="52">
        <v>117</v>
      </c>
      <c r="L40" s="52">
        <v>84</v>
      </c>
      <c r="M40" s="52">
        <v>0</v>
      </c>
      <c r="N40" s="52">
        <v>54</v>
      </c>
      <c r="O40" s="52">
        <v>10</v>
      </c>
      <c r="P40" s="52">
        <v>24</v>
      </c>
      <c r="Q40" s="52">
        <v>0</v>
      </c>
      <c r="R40" s="52">
        <v>0</v>
      </c>
      <c r="S40" s="52">
        <v>0</v>
      </c>
      <c r="T40" s="52">
        <v>37</v>
      </c>
      <c r="U40" s="52">
        <v>35</v>
      </c>
      <c r="V40" s="52">
        <v>31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8934</v>
      </c>
      <c r="D41" s="52">
        <v>7554</v>
      </c>
      <c r="E41" s="52">
        <v>12143</v>
      </c>
      <c r="F41" s="52">
        <v>8885</v>
      </c>
      <c r="G41" s="52">
        <v>5215</v>
      </c>
      <c r="H41" s="52">
        <v>8351</v>
      </c>
      <c r="I41" s="52">
        <v>2082</v>
      </c>
      <c r="J41" s="52">
        <v>5513</v>
      </c>
      <c r="K41" s="52">
        <v>6230</v>
      </c>
      <c r="L41" s="52">
        <v>8434</v>
      </c>
      <c r="M41" s="52">
        <v>5040</v>
      </c>
      <c r="N41" s="52">
        <v>3254</v>
      </c>
      <c r="O41" s="52">
        <v>1697</v>
      </c>
      <c r="P41" s="52">
        <v>1837</v>
      </c>
      <c r="Q41" s="52">
        <v>2911</v>
      </c>
      <c r="R41" s="52">
        <v>4908</v>
      </c>
      <c r="S41" s="52">
        <v>5925</v>
      </c>
      <c r="T41" s="52">
        <v>5678</v>
      </c>
      <c r="U41" s="52">
        <v>4158</v>
      </c>
      <c r="V41" s="52">
        <v>678</v>
      </c>
      <c r="W41" s="52">
        <v>1988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3125</v>
      </c>
      <c r="D42" s="52">
        <v>2477</v>
      </c>
      <c r="E42" s="52">
        <v>4126</v>
      </c>
      <c r="F42" s="52">
        <v>2613</v>
      </c>
      <c r="G42" s="52">
        <v>1623</v>
      </c>
      <c r="H42" s="52">
        <v>2125</v>
      </c>
      <c r="I42" s="52">
        <v>732</v>
      </c>
      <c r="J42" s="52">
        <v>1699</v>
      </c>
      <c r="K42" s="52">
        <v>5122</v>
      </c>
      <c r="L42" s="52">
        <v>3565</v>
      </c>
      <c r="M42" s="52">
        <v>3156</v>
      </c>
      <c r="N42" s="52">
        <v>2048</v>
      </c>
      <c r="O42" s="52">
        <v>731</v>
      </c>
      <c r="P42" s="52">
        <v>864</v>
      </c>
      <c r="Q42" s="52">
        <v>1056</v>
      </c>
      <c r="R42" s="52">
        <v>2202</v>
      </c>
      <c r="S42" s="52">
        <v>3189</v>
      </c>
      <c r="T42" s="52">
        <v>2749</v>
      </c>
      <c r="U42" s="52">
        <v>1544</v>
      </c>
      <c r="V42" s="52">
        <v>279</v>
      </c>
      <c r="W42" s="52">
        <v>866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13951</v>
      </c>
      <c r="D44" s="52">
        <v>11984</v>
      </c>
      <c r="E44" s="52">
        <v>12479</v>
      </c>
      <c r="F44" s="52">
        <v>10520</v>
      </c>
      <c r="G44" s="52">
        <v>8172</v>
      </c>
      <c r="H44" s="52">
        <v>10840</v>
      </c>
      <c r="I44" s="52">
        <v>3290</v>
      </c>
      <c r="J44" s="52">
        <v>9408</v>
      </c>
      <c r="K44" s="52">
        <v>16341</v>
      </c>
      <c r="L44" s="52">
        <v>12474</v>
      </c>
      <c r="M44" s="52">
        <v>6930</v>
      </c>
      <c r="N44" s="52">
        <v>4437</v>
      </c>
      <c r="O44" s="52">
        <v>2658</v>
      </c>
      <c r="P44" s="52">
        <v>1396</v>
      </c>
      <c r="Q44" s="52">
        <v>2249</v>
      </c>
      <c r="R44" s="52">
        <v>5278</v>
      </c>
      <c r="S44" s="52">
        <v>7969</v>
      </c>
      <c r="T44" s="52">
        <v>6885</v>
      </c>
      <c r="U44" s="52">
        <v>4403</v>
      </c>
      <c r="V44" s="52">
        <v>2302</v>
      </c>
      <c r="W44" s="52">
        <v>1496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22485</v>
      </c>
      <c r="D45" s="36">
        <v>22707</v>
      </c>
      <c r="E45" s="36">
        <v>27363</v>
      </c>
      <c r="F45" s="36">
        <v>23552</v>
      </c>
      <c r="G45" s="36">
        <v>11946</v>
      </c>
      <c r="H45" s="36">
        <v>19865</v>
      </c>
      <c r="I45" s="36">
        <v>4796</v>
      </c>
      <c r="J45" s="36">
        <v>13251</v>
      </c>
      <c r="K45" s="36">
        <v>13356</v>
      </c>
      <c r="L45" s="36">
        <v>17878</v>
      </c>
      <c r="M45" s="36">
        <v>11199</v>
      </c>
      <c r="N45" s="36">
        <v>10536</v>
      </c>
      <c r="O45" s="36">
        <v>5916</v>
      </c>
      <c r="P45" s="36">
        <v>3167</v>
      </c>
      <c r="Q45" s="36">
        <v>5278</v>
      </c>
      <c r="R45" s="36">
        <v>10452</v>
      </c>
      <c r="S45" s="36">
        <v>13594</v>
      </c>
      <c r="T45" s="36">
        <v>15528</v>
      </c>
      <c r="U45" s="36">
        <v>12402</v>
      </c>
      <c r="V45" s="36">
        <v>5675</v>
      </c>
      <c r="W45" s="36">
        <v>3867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6397</v>
      </c>
      <c r="D49" s="52">
        <v>5894</v>
      </c>
      <c r="E49" s="52">
        <v>7403</v>
      </c>
      <c r="F49" s="52">
        <v>4950</v>
      </c>
      <c r="G49" s="52">
        <v>0</v>
      </c>
      <c r="H49" s="52">
        <v>913</v>
      </c>
      <c r="I49" s="52">
        <v>0</v>
      </c>
      <c r="J49" s="52">
        <v>4820</v>
      </c>
      <c r="K49" s="52">
        <v>7306</v>
      </c>
      <c r="L49" s="52">
        <v>8807</v>
      </c>
      <c r="M49" s="52">
        <v>2626</v>
      </c>
      <c r="N49" s="52">
        <v>3360</v>
      </c>
      <c r="O49" s="52">
        <v>1649</v>
      </c>
      <c r="P49" s="52">
        <v>0</v>
      </c>
      <c r="Q49" s="52">
        <v>0</v>
      </c>
      <c r="R49" s="52">
        <v>254</v>
      </c>
      <c r="S49" s="52">
        <v>2641</v>
      </c>
      <c r="T49" s="52">
        <v>4005</v>
      </c>
      <c r="U49" s="52">
        <v>4457</v>
      </c>
      <c r="V49" s="52">
        <v>1067</v>
      </c>
      <c r="W49" s="52">
        <v>685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578</v>
      </c>
      <c r="D51" s="52">
        <v>637</v>
      </c>
      <c r="E51" s="52">
        <v>742</v>
      </c>
      <c r="F51" s="52">
        <v>560</v>
      </c>
      <c r="G51" s="52">
        <v>0</v>
      </c>
      <c r="H51" s="52">
        <v>102</v>
      </c>
      <c r="I51" s="52">
        <v>0</v>
      </c>
      <c r="J51" s="52">
        <v>1286</v>
      </c>
      <c r="K51" s="52">
        <v>1136</v>
      </c>
      <c r="L51" s="52">
        <v>1858</v>
      </c>
      <c r="M51" s="52">
        <v>821</v>
      </c>
      <c r="N51" s="52">
        <v>791</v>
      </c>
      <c r="O51" s="52">
        <v>360</v>
      </c>
      <c r="P51" s="52">
        <v>0</v>
      </c>
      <c r="Q51" s="52">
        <v>0</v>
      </c>
      <c r="R51" s="52">
        <v>42</v>
      </c>
      <c r="S51" s="52">
        <v>591</v>
      </c>
      <c r="T51" s="52">
        <v>794</v>
      </c>
      <c r="U51" s="52">
        <v>719</v>
      </c>
      <c r="V51" s="52">
        <v>165</v>
      </c>
      <c r="W51" s="52">
        <v>134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2133</v>
      </c>
      <c r="D53" s="52">
        <v>2241</v>
      </c>
      <c r="E53" s="52">
        <v>1654</v>
      </c>
      <c r="F53" s="52">
        <v>866</v>
      </c>
      <c r="G53" s="52">
        <v>0</v>
      </c>
      <c r="H53" s="52">
        <v>0</v>
      </c>
      <c r="I53" s="52">
        <v>0</v>
      </c>
      <c r="J53" s="52">
        <v>2475</v>
      </c>
      <c r="K53" s="52">
        <v>3122</v>
      </c>
      <c r="L53" s="52">
        <v>4109</v>
      </c>
      <c r="M53" s="52">
        <v>1170</v>
      </c>
      <c r="N53" s="52">
        <v>1900</v>
      </c>
      <c r="O53" s="52">
        <v>967</v>
      </c>
      <c r="P53" s="52">
        <v>0</v>
      </c>
      <c r="Q53" s="52">
        <v>0</v>
      </c>
      <c r="R53" s="52">
        <v>49</v>
      </c>
      <c r="S53" s="52">
        <v>663</v>
      </c>
      <c r="T53" s="52">
        <v>1553</v>
      </c>
      <c r="U53" s="52">
        <v>2324</v>
      </c>
      <c r="V53" s="52">
        <v>827</v>
      </c>
      <c r="W53" s="52">
        <v>234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21</v>
      </c>
      <c r="E54" s="52">
        <v>4</v>
      </c>
      <c r="F54" s="52">
        <v>2</v>
      </c>
      <c r="G54" s="52">
        <v>0</v>
      </c>
      <c r="H54" s="52">
        <v>0</v>
      </c>
      <c r="I54" s="52">
        <v>0</v>
      </c>
      <c r="J54" s="52">
        <v>1</v>
      </c>
      <c r="K54" s="52">
        <v>27</v>
      </c>
      <c r="L54" s="52">
        <v>24</v>
      </c>
      <c r="M54" s="52">
        <v>0</v>
      </c>
      <c r="N54" s="52">
        <v>9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7</v>
      </c>
      <c r="U54" s="52">
        <v>11</v>
      </c>
      <c r="V54" s="52">
        <v>7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3159</v>
      </c>
      <c r="D55" s="52">
        <v>2735</v>
      </c>
      <c r="E55" s="52">
        <v>4288</v>
      </c>
      <c r="F55" s="52">
        <v>3154</v>
      </c>
      <c r="G55" s="52">
        <v>0</v>
      </c>
      <c r="H55" s="52">
        <v>728</v>
      </c>
      <c r="I55" s="52">
        <v>0</v>
      </c>
      <c r="J55" s="52">
        <v>1792</v>
      </c>
      <c r="K55" s="52">
        <v>2281</v>
      </c>
      <c r="L55" s="52">
        <v>3285</v>
      </c>
      <c r="M55" s="52">
        <v>895</v>
      </c>
      <c r="N55" s="52">
        <v>890</v>
      </c>
      <c r="O55" s="52">
        <v>476</v>
      </c>
      <c r="P55" s="52">
        <v>0</v>
      </c>
      <c r="Q55" s="52">
        <v>0</v>
      </c>
      <c r="R55" s="52">
        <v>141</v>
      </c>
      <c r="S55" s="52">
        <v>1286</v>
      </c>
      <c r="T55" s="52">
        <v>1647</v>
      </c>
      <c r="U55" s="52">
        <v>1547</v>
      </c>
      <c r="V55" s="52">
        <v>164</v>
      </c>
      <c r="W55" s="52">
        <v>314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1105</v>
      </c>
      <c r="D56" s="52">
        <v>897</v>
      </c>
      <c r="E56" s="52">
        <v>1457</v>
      </c>
      <c r="F56" s="52">
        <v>928</v>
      </c>
      <c r="G56" s="52">
        <v>0</v>
      </c>
      <c r="H56" s="52">
        <v>185</v>
      </c>
      <c r="I56" s="52">
        <v>0</v>
      </c>
      <c r="J56" s="52">
        <v>552</v>
      </c>
      <c r="K56" s="52">
        <v>1876</v>
      </c>
      <c r="L56" s="52">
        <v>1389</v>
      </c>
      <c r="M56" s="52">
        <v>561</v>
      </c>
      <c r="N56" s="52">
        <v>561</v>
      </c>
      <c r="O56" s="52">
        <v>205</v>
      </c>
      <c r="P56" s="52">
        <v>0</v>
      </c>
      <c r="Q56" s="52">
        <v>0</v>
      </c>
      <c r="R56" s="52">
        <v>64</v>
      </c>
      <c r="S56" s="52">
        <v>692</v>
      </c>
      <c r="T56" s="52">
        <v>798</v>
      </c>
      <c r="U56" s="52">
        <v>575</v>
      </c>
      <c r="V56" s="52">
        <v>69</v>
      </c>
      <c r="W56" s="52">
        <v>137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2449</v>
      </c>
      <c r="D58" s="52">
        <v>2036</v>
      </c>
      <c r="E58" s="52">
        <v>2319</v>
      </c>
      <c r="F58" s="52">
        <v>1528</v>
      </c>
      <c r="G58" s="52">
        <v>0</v>
      </c>
      <c r="H58" s="52">
        <v>322</v>
      </c>
      <c r="I58" s="52">
        <v>0</v>
      </c>
      <c r="J58" s="52">
        <v>2001</v>
      </c>
      <c r="K58" s="52">
        <v>4020</v>
      </c>
      <c r="L58" s="52">
        <v>3620</v>
      </c>
      <c r="M58" s="52">
        <v>1004</v>
      </c>
      <c r="N58" s="52">
        <v>996</v>
      </c>
      <c r="O58" s="52">
        <v>511</v>
      </c>
      <c r="P58" s="52">
        <v>0</v>
      </c>
      <c r="Q58" s="52">
        <v>0</v>
      </c>
      <c r="R58" s="52">
        <v>85</v>
      </c>
      <c r="S58" s="52">
        <v>976</v>
      </c>
      <c r="T58" s="52">
        <v>1230</v>
      </c>
      <c r="U58" s="52">
        <v>1168</v>
      </c>
      <c r="V58" s="52">
        <v>308</v>
      </c>
      <c r="W58" s="52">
        <v>191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3948</v>
      </c>
      <c r="D59" s="36">
        <v>3858</v>
      </c>
      <c r="E59" s="36">
        <v>5084</v>
      </c>
      <c r="F59" s="36">
        <v>3422</v>
      </c>
      <c r="G59" s="36">
        <v>0</v>
      </c>
      <c r="H59" s="36">
        <v>591</v>
      </c>
      <c r="I59" s="36">
        <v>0</v>
      </c>
      <c r="J59" s="36">
        <v>2819</v>
      </c>
      <c r="K59" s="36">
        <v>3286</v>
      </c>
      <c r="L59" s="36">
        <v>5187</v>
      </c>
      <c r="M59" s="36">
        <v>1622</v>
      </c>
      <c r="N59" s="36">
        <v>2364</v>
      </c>
      <c r="O59" s="36">
        <v>1138</v>
      </c>
      <c r="P59" s="36">
        <v>0</v>
      </c>
      <c r="Q59" s="36">
        <v>0</v>
      </c>
      <c r="R59" s="36">
        <v>169</v>
      </c>
      <c r="S59" s="36">
        <v>1665</v>
      </c>
      <c r="T59" s="36">
        <v>2775</v>
      </c>
      <c r="U59" s="36">
        <v>3289</v>
      </c>
      <c r="V59" s="36">
        <v>759</v>
      </c>
      <c r="W59" s="36">
        <v>494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11692</v>
      </c>
      <c r="D63" s="52">
        <v>10384</v>
      </c>
      <c r="E63" s="52">
        <v>13561</v>
      </c>
      <c r="F63" s="52">
        <v>8992</v>
      </c>
      <c r="G63" s="52">
        <v>2</v>
      </c>
      <c r="H63" s="52">
        <v>1037</v>
      </c>
      <c r="I63" s="52">
        <v>0</v>
      </c>
      <c r="J63" s="52">
        <v>7156</v>
      </c>
      <c r="K63" s="52">
        <v>8150</v>
      </c>
      <c r="L63" s="52">
        <v>9371</v>
      </c>
      <c r="M63" s="52">
        <v>5195</v>
      </c>
      <c r="N63" s="52">
        <v>5568</v>
      </c>
      <c r="O63" s="52">
        <v>3411</v>
      </c>
      <c r="P63" s="52">
        <v>0</v>
      </c>
      <c r="Q63" s="52">
        <v>0</v>
      </c>
      <c r="R63" s="52">
        <v>299</v>
      </c>
      <c r="S63" s="52">
        <v>5614</v>
      </c>
      <c r="T63" s="52">
        <v>8333</v>
      </c>
      <c r="U63" s="52">
        <v>6782</v>
      </c>
      <c r="V63" s="52">
        <v>2464</v>
      </c>
      <c r="W63" s="52">
        <v>1643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931</v>
      </c>
      <c r="D65" s="52">
        <v>1083</v>
      </c>
      <c r="E65" s="52">
        <v>971</v>
      </c>
      <c r="F65" s="52">
        <v>1183</v>
      </c>
      <c r="G65" s="52">
        <v>1407</v>
      </c>
      <c r="H65" s="52">
        <v>756</v>
      </c>
      <c r="I65" s="52">
        <v>360</v>
      </c>
      <c r="J65" s="52">
        <v>341</v>
      </c>
      <c r="K65" s="52">
        <v>1132</v>
      </c>
      <c r="L65" s="52">
        <v>2812</v>
      </c>
      <c r="M65" s="52">
        <v>3497</v>
      </c>
      <c r="N65" s="52">
        <v>3527</v>
      </c>
      <c r="O65" s="52">
        <v>2369</v>
      </c>
      <c r="P65" s="52">
        <v>1549</v>
      </c>
      <c r="Q65" s="52">
        <v>750</v>
      </c>
      <c r="R65" s="52">
        <v>593</v>
      </c>
      <c r="S65" s="52">
        <v>1007</v>
      </c>
      <c r="T65" s="52">
        <v>3554</v>
      </c>
      <c r="U65" s="52">
        <v>4661</v>
      </c>
      <c r="V65" s="52">
        <v>4549</v>
      </c>
      <c r="W65" s="52">
        <v>2243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10141</v>
      </c>
      <c r="D67" s="52">
        <f t="shared" si="0"/>
        <v>10155</v>
      </c>
      <c r="E67" s="52">
        <f t="shared" si="0"/>
        <v>9432</v>
      </c>
      <c r="F67" s="52">
        <f t="shared" si="0"/>
        <v>8382</v>
      </c>
      <c r="G67" s="52">
        <f t="shared" si="0"/>
        <v>1754</v>
      </c>
      <c r="H67" s="52">
        <f t="shared" si="0"/>
        <v>55</v>
      </c>
      <c r="I67" s="52">
        <f t="shared" si="0"/>
        <v>2224</v>
      </c>
      <c r="J67" s="52">
        <f t="shared" si="0"/>
        <v>9495</v>
      </c>
      <c r="K67" s="52">
        <f t="shared" si="0"/>
        <v>10435</v>
      </c>
      <c r="L67" s="52">
        <f t="shared" si="0"/>
        <v>10509</v>
      </c>
      <c r="M67" s="52">
        <f t="shared" si="0"/>
        <v>10623</v>
      </c>
      <c r="N67" s="52">
        <f t="shared" si="0"/>
        <v>9797</v>
      </c>
      <c r="O67" s="52">
        <f t="shared" si="0"/>
        <v>9384</v>
      </c>
      <c r="P67" s="52">
        <f t="shared" si="0"/>
        <v>5647</v>
      </c>
      <c r="Q67" s="52">
        <f t="shared" si="0"/>
        <v>6082</v>
      </c>
      <c r="R67" s="52">
        <f t="shared" ref="R67:V67" si="1">R39-R53</f>
        <v>4895</v>
      </c>
      <c r="S67" s="52">
        <f t="shared" si="1"/>
        <v>5723</v>
      </c>
      <c r="T67" s="52">
        <f t="shared" si="1"/>
        <v>6826</v>
      </c>
      <c r="U67" s="52">
        <f t="shared" si="1"/>
        <v>5667</v>
      </c>
      <c r="V67" s="52">
        <f t="shared" si="1"/>
        <v>3497</v>
      </c>
      <c r="W67" s="52">
        <f t="shared" ref="W67" si="2">W39-W53</f>
        <v>3333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95</v>
      </c>
      <c r="E68" s="52">
        <f t="shared" si="3"/>
        <v>22</v>
      </c>
      <c r="F68" s="52">
        <f t="shared" si="3"/>
        <v>17</v>
      </c>
      <c r="G68" s="52">
        <f t="shared" si="3"/>
        <v>0</v>
      </c>
      <c r="H68" s="52">
        <f t="shared" si="3"/>
        <v>5</v>
      </c>
      <c r="I68" s="52">
        <f t="shared" si="3"/>
        <v>0</v>
      </c>
      <c r="J68" s="52">
        <f t="shared" si="3"/>
        <v>1</v>
      </c>
      <c r="K68" s="52">
        <f t="shared" si="3"/>
        <v>90</v>
      </c>
      <c r="L68" s="52">
        <f t="shared" si="3"/>
        <v>60</v>
      </c>
      <c r="M68" s="52">
        <f t="shared" si="3"/>
        <v>0</v>
      </c>
      <c r="N68" s="52">
        <f t="shared" si="3"/>
        <v>45</v>
      </c>
      <c r="O68" s="52">
        <f t="shared" si="3"/>
        <v>9</v>
      </c>
      <c r="P68" s="52">
        <f t="shared" si="3"/>
        <v>24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30</v>
      </c>
      <c r="U68" s="52">
        <f t="shared" si="4"/>
        <v>24</v>
      </c>
      <c r="V68" s="52">
        <f t="shared" si="4"/>
        <v>24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5775</v>
      </c>
      <c r="D69" s="52">
        <f t="shared" si="6"/>
        <v>4819</v>
      </c>
      <c r="E69" s="52">
        <f t="shared" si="6"/>
        <v>7855</v>
      </c>
      <c r="F69" s="52">
        <f t="shared" si="6"/>
        <v>5731</v>
      </c>
      <c r="G69" s="52">
        <f t="shared" si="6"/>
        <v>5215</v>
      </c>
      <c r="H69" s="52">
        <f t="shared" si="6"/>
        <v>7623</v>
      </c>
      <c r="I69" s="52">
        <f t="shared" si="6"/>
        <v>2082</v>
      </c>
      <c r="J69" s="52">
        <f t="shared" si="6"/>
        <v>3721</v>
      </c>
      <c r="K69" s="52">
        <f t="shared" si="6"/>
        <v>3949</v>
      </c>
      <c r="L69" s="52">
        <f t="shared" si="6"/>
        <v>5149</v>
      </c>
      <c r="M69" s="52">
        <f t="shared" si="6"/>
        <v>4145</v>
      </c>
      <c r="N69" s="52">
        <f t="shared" si="6"/>
        <v>2364</v>
      </c>
      <c r="O69" s="52">
        <f t="shared" si="6"/>
        <v>1221</v>
      </c>
      <c r="P69" s="52">
        <f t="shared" si="6"/>
        <v>1837</v>
      </c>
      <c r="Q69" s="52">
        <f t="shared" si="6"/>
        <v>2911</v>
      </c>
      <c r="R69" s="52">
        <f t="shared" ref="R69:V69" si="7">R41-R55</f>
        <v>4767</v>
      </c>
      <c r="S69" s="52">
        <f t="shared" si="7"/>
        <v>4639</v>
      </c>
      <c r="T69" s="52">
        <f t="shared" si="7"/>
        <v>4031</v>
      </c>
      <c r="U69" s="52">
        <f t="shared" si="7"/>
        <v>2611</v>
      </c>
      <c r="V69" s="52">
        <f t="shared" si="7"/>
        <v>514</v>
      </c>
      <c r="W69" s="52">
        <f t="shared" ref="W69" si="8">W41-W55</f>
        <v>1674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2020</v>
      </c>
      <c r="D70" s="52">
        <f t="shared" si="9"/>
        <v>1580</v>
      </c>
      <c r="E70" s="52">
        <f t="shared" si="9"/>
        <v>2669</v>
      </c>
      <c r="F70" s="52">
        <f t="shared" si="9"/>
        <v>1685</v>
      </c>
      <c r="G70" s="52">
        <f t="shared" si="9"/>
        <v>1623</v>
      </c>
      <c r="H70" s="52">
        <f t="shared" si="9"/>
        <v>1940</v>
      </c>
      <c r="I70" s="52">
        <f t="shared" si="9"/>
        <v>732</v>
      </c>
      <c r="J70" s="52">
        <f t="shared" si="9"/>
        <v>1147</v>
      </c>
      <c r="K70" s="52">
        <f t="shared" si="9"/>
        <v>3246</v>
      </c>
      <c r="L70" s="52">
        <f t="shared" si="9"/>
        <v>2176</v>
      </c>
      <c r="M70" s="52">
        <f t="shared" si="9"/>
        <v>2595</v>
      </c>
      <c r="N70" s="52">
        <f t="shared" si="9"/>
        <v>1487</v>
      </c>
      <c r="O70" s="52">
        <f t="shared" si="9"/>
        <v>526</v>
      </c>
      <c r="P70" s="52">
        <f t="shared" si="9"/>
        <v>864</v>
      </c>
      <c r="Q70" s="52">
        <f t="shared" si="9"/>
        <v>1056</v>
      </c>
      <c r="R70" s="52">
        <f t="shared" ref="R70:V70" si="10">R42-R56</f>
        <v>2138</v>
      </c>
      <c r="S70" s="52">
        <f t="shared" si="10"/>
        <v>2497</v>
      </c>
      <c r="T70" s="52">
        <f t="shared" si="10"/>
        <v>1951</v>
      </c>
      <c r="U70" s="52">
        <f t="shared" si="10"/>
        <v>969</v>
      </c>
      <c r="V70" s="52">
        <f t="shared" si="10"/>
        <v>210</v>
      </c>
      <c r="W70" s="52">
        <f t="shared" ref="W70" si="11">W42-W56</f>
        <v>729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11502</v>
      </c>
      <c r="D72" s="52">
        <v>9948</v>
      </c>
      <c r="E72" s="52">
        <v>10160</v>
      </c>
      <c r="F72" s="52">
        <v>8992</v>
      </c>
      <c r="G72" s="52">
        <v>8172</v>
      </c>
      <c r="H72" s="52">
        <v>10518</v>
      </c>
      <c r="I72" s="52">
        <v>3290</v>
      </c>
      <c r="J72" s="52">
        <v>7407</v>
      </c>
      <c r="K72" s="52">
        <v>12321</v>
      </c>
      <c r="L72" s="52">
        <v>8854</v>
      </c>
      <c r="M72" s="52">
        <v>5926</v>
      </c>
      <c r="N72" s="52">
        <v>3441</v>
      </c>
      <c r="O72" s="52">
        <v>2147</v>
      </c>
      <c r="P72" s="52">
        <v>1396</v>
      </c>
      <c r="Q72" s="52">
        <v>2249</v>
      </c>
      <c r="R72" s="52">
        <v>5193</v>
      </c>
      <c r="S72" s="52">
        <v>6993</v>
      </c>
      <c r="T72" s="52">
        <v>5655</v>
      </c>
      <c r="U72" s="52">
        <v>3235</v>
      </c>
      <c r="V72" s="52">
        <v>1994</v>
      </c>
      <c r="W72" s="52">
        <v>1305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18537</v>
      </c>
      <c r="D73" s="36">
        <v>18849</v>
      </c>
      <c r="E73" s="36">
        <v>22279</v>
      </c>
      <c r="F73" s="36">
        <v>20130</v>
      </c>
      <c r="G73" s="36">
        <v>11946</v>
      </c>
      <c r="H73" s="36">
        <v>19274</v>
      </c>
      <c r="I73" s="36">
        <v>4796</v>
      </c>
      <c r="J73" s="36">
        <v>10432</v>
      </c>
      <c r="K73" s="36">
        <v>10070</v>
      </c>
      <c r="L73" s="36">
        <v>12691</v>
      </c>
      <c r="M73" s="36">
        <v>9577</v>
      </c>
      <c r="N73" s="36">
        <v>8172</v>
      </c>
      <c r="O73" s="36">
        <v>4778</v>
      </c>
      <c r="P73" s="36">
        <v>3167</v>
      </c>
      <c r="Q73" s="36">
        <v>5278</v>
      </c>
      <c r="R73" s="36">
        <v>10283</v>
      </c>
      <c r="S73" s="36">
        <v>11929</v>
      </c>
      <c r="T73" s="36">
        <v>12753</v>
      </c>
      <c r="U73" s="36">
        <v>9113</v>
      </c>
      <c r="V73" s="36">
        <v>4916</v>
      </c>
      <c r="W73" s="36">
        <v>3373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343</v>
      </c>
      <c r="I79" s="52">
        <f>RES_hhdet_numvin!I45</f>
        <v>0</v>
      </c>
      <c r="J79" s="52">
        <f>RES_hhdet_numvin!J45</f>
        <v>5553</v>
      </c>
      <c r="K79" s="52">
        <f>RES_hhdet_numvin!K45</f>
        <v>8937</v>
      </c>
      <c r="L79" s="52">
        <f>RES_hhdet_numvin!L45</f>
        <v>12271</v>
      </c>
      <c r="M79" s="52">
        <f>RES_hhdet_numvin!M45</f>
        <v>5913</v>
      </c>
      <c r="N79" s="52">
        <f>RES_hhdet_numvin!N45</f>
        <v>7339</v>
      </c>
      <c r="O79" s="52">
        <f>RES_hhdet_numvin!O45</f>
        <v>4428</v>
      </c>
      <c r="P79" s="52">
        <f>RES_hhdet_numvin!P45</f>
        <v>0</v>
      </c>
      <c r="Q79" s="52">
        <f>RES_hhdet_numvin!Q45</f>
        <v>0</v>
      </c>
      <c r="R79" s="52">
        <f>RES_hhdet_numvin!R45</f>
        <v>536</v>
      </c>
      <c r="S79" s="52">
        <f>RES_hhdet_numvin!S45</f>
        <v>8129</v>
      </c>
      <c r="T79" s="52">
        <f>RES_hhdet_numvin!T45</f>
        <v>12257</v>
      </c>
      <c r="U79" s="52">
        <f>RES_hhdet_numvin!U45</f>
        <v>11217</v>
      </c>
      <c r="V79" s="52">
        <f>RES_hhdet_numvin!V45</f>
        <v>3531</v>
      </c>
      <c r="W79" s="52">
        <f>RES_hhdet_numvin!W45</f>
        <v>2328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485</v>
      </c>
      <c r="Q82" s="138">
        <f>RES_hhdet_numvin!Q48</f>
        <v>330</v>
      </c>
      <c r="R82" s="138">
        <f>RES_hhdet_numvin!R48</f>
        <v>330</v>
      </c>
      <c r="S82" s="138">
        <f>RES_hhdet_numvin!S48</f>
        <v>1253</v>
      </c>
      <c r="T82" s="138">
        <f>RES_hhdet_numvin!T48</f>
        <v>3983</v>
      </c>
      <c r="U82" s="138">
        <f>RES_hhdet_numvin!U48</f>
        <v>5201</v>
      </c>
      <c r="V82" s="138">
        <f>RES_hhdet_numvin!V48</f>
        <v>4707</v>
      </c>
      <c r="W82" s="138">
        <f>RES_hhdet_numvin!W48</f>
        <v>2377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1312</v>
      </c>
      <c r="K84" s="138">
        <f>RES_hhdet_numvin!K50</f>
        <v>1702</v>
      </c>
      <c r="L84" s="138">
        <f>RES_hhdet_numvin!L50</f>
        <v>2569</v>
      </c>
      <c r="M84" s="138">
        <f>RES_hhdet_numvin!M50</f>
        <v>1926</v>
      </c>
      <c r="N84" s="138">
        <f>RES_hhdet_numvin!N50</f>
        <v>3182</v>
      </c>
      <c r="O84" s="138">
        <f>RES_hhdet_numvin!O50</f>
        <v>3527</v>
      </c>
      <c r="P84" s="138">
        <f>RES_hhdet_numvin!P50</f>
        <v>2072</v>
      </c>
      <c r="Q84" s="138">
        <f>RES_hhdet_numvin!Q50</f>
        <v>2928</v>
      </c>
      <c r="R84" s="138">
        <f>RES_hhdet_numvin!R50</f>
        <v>3318</v>
      </c>
      <c r="S84" s="138">
        <f>RES_hhdet_numvin!S50</f>
        <v>5153</v>
      </c>
      <c r="T84" s="138">
        <f>RES_hhdet_numvin!T50</f>
        <v>7165</v>
      </c>
      <c r="U84" s="138">
        <f>RES_hhdet_numvin!U50</f>
        <v>7044</v>
      </c>
      <c r="V84" s="138">
        <f>RES_hhdet_numvin!V50</f>
        <v>3838</v>
      </c>
      <c r="W84" s="138">
        <f>RES_hhdet_numvin!W50</f>
        <v>3567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25</v>
      </c>
      <c r="L85" s="138">
        <f>RES_hhdet_numvin!L51</f>
        <v>27</v>
      </c>
      <c r="M85" s="138">
        <f>RES_hhdet_numvin!M51</f>
        <v>0</v>
      </c>
      <c r="N85" s="138">
        <f>RES_hhdet_numvin!N51</f>
        <v>30</v>
      </c>
      <c r="O85" s="138">
        <f>RES_hhdet_numvin!O51</f>
        <v>9</v>
      </c>
      <c r="P85" s="138">
        <f>RES_hhdet_numvin!P51</f>
        <v>18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37</v>
      </c>
      <c r="U85" s="138">
        <f>RES_hhdet_numvin!U51</f>
        <v>34</v>
      </c>
      <c r="V85" s="138">
        <f>RES_hhdet_numvin!V51</f>
        <v>31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540</v>
      </c>
      <c r="Q88" s="138">
        <f>RES_hhdet_numvin!Q54</f>
        <v>1612</v>
      </c>
      <c r="R88" s="138">
        <f>RES_hhdet_numvin!R54</f>
        <v>3513</v>
      </c>
      <c r="S88" s="138">
        <f>RES_hhdet_numvin!S54</f>
        <v>5075</v>
      </c>
      <c r="T88" s="138">
        <f>RES_hhdet_numvin!T54</f>
        <v>5351</v>
      </c>
      <c r="U88" s="138">
        <f>RES_hhdet_numvin!U54</f>
        <v>4089</v>
      </c>
      <c r="V88" s="138">
        <f>RES_hhdet_numvin!V54</f>
        <v>678</v>
      </c>
      <c r="W88" s="138">
        <f>RES_hhdet_numvin!W54</f>
        <v>1988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256</v>
      </c>
      <c r="Q89" s="138">
        <f>RES_hhdet_numvin!Q55</f>
        <v>591</v>
      </c>
      <c r="R89" s="138">
        <f>RES_hhdet_numvin!R55</f>
        <v>1582</v>
      </c>
      <c r="S89" s="138">
        <f>RES_hhdet_numvin!S55</f>
        <v>2738</v>
      </c>
      <c r="T89" s="138">
        <f>RES_hhdet_numvin!T55</f>
        <v>2592</v>
      </c>
      <c r="U89" s="138">
        <f>RES_hhdet_numvin!U55</f>
        <v>1518</v>
      </c>
      <c r="V89" s="138">
        <f>RES_hhdet_numvin!V55</f>
        <v>279</v>
      </c>
      <c r="W89" s="138">
        <f>RES_hhdet_numvin!W55</f>
        <v>866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404</v>
      </c>
      <c r="Q93" s="138">
        <f>RES_hhdet_numvin!Q59</f>
        <v>1128</v>
      </c>
      <c r="R93" s="138">
        <f>RES_hhdet_numvin!R59</f>
        <v>3342</v>
      </c>
      <c r="S93" s="138">
        <f>RES_hhdet_numvin!S59</f>
        <v>6539</v>
      </c>
      <c r="T93" s="138">
        <f>RES_hhdet_numvin!T59</f>
        <v>6303</v>
      </c>
      <c r="U93" s="138">
        <f>RES_hhdet_numvin!U59</f>
        <v>4289</v>
      </c>
      <c r="V93" s="138">
        <f>RES_hhdet_numvin!V59</f>
        <v>2275</v>
      </c>
      <c r="W93" s="138">
        <f>RES_hhdet_numvin!W59</f>
        <v>1496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919</v>
      </c>
      <c r="Q94" s="39">
        <f>RES_hhdet_numvin!Q60</f>
        <v>2643</v>
      </c>
      <c r="R94" s="39">
        <f>RES_hhdet_numvin!R60</f>
        <v>6607</v>
      </c>
      <c r="S94" s="39">
        <f>RES_hhdet_numvin!S60</f>
        <v>11148</v>
      </c>
      <c r="T94" s="39">
        <f>RES_hhdet_numvin!T60</f>
        <v>14174</v>
      </c>
      <c r="U94" s="39">
        <f>RES_hhdet_numvin!U60</f>
        <v>12052</v>
      </c>
      <c r="V94" s="39">
        <f>RES_hhdet_numvin!V60</f>
        <v>5596</v>
      </c>
      <c r="W94" s="39">
        <f>RES_hhdet_numvin!W60</f>
        <v>3867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377.90424154869282</v>
      </c>
      <c r="C98" s="117">
        <f t="shared" si="12"/>
        <v>357.04170895298012</v>
      </c>
      <c r="D98" s="117">
        <f t="shared" si="12"/>
        <v>418.91823632976246</v>
      </c>
      <c r="E98" s="117">
        <f t="shared" si="12"/>
        <v>467.85135890021076</v>
      </c>
      <c r="F98" s="117">
        <f t="shared" si="12"/>
        <v>448.23546559437915</v>
      </c>
      <c r="G98" s="117">
        <f t="shared" si="12"/>
        <v>389.77327539944247</v>
      </c>
      <c r="H98" s="117">
        <f t="shared" si="12"/>
        <v>372.63204248022896</v>
      </c>
      <c r="I98" s="117">
        <f t="shared" si="12"/>
        <v>274.49048088028098</v>
      </c>
      <c r="J98" s="117">
        <f t="shared" si="12"/>
        <v>299.69382629283348</v>
      </c>
      <c r="K98" s="117">
        <f t="shared" si="12"/>
        <v>283.27472419629896</v>
      </c>
      <c r="L98" s="117">
        <f t="shared" si="12"/>
        <v>295.27332507393766</v>
      </c>
      <c r="M98" s="117">
        <f t="shared" si="12"/>
        <v>235.61285931772957</v>
      </c>
      <c r="N98" s="117">
        <f t="shared" si="12"/>
        <v>205.15996493054831</v>
      </c>
      <c r="O98" s="117">
        <f t="shared" si="12"/>
        <v>170.39930236227718</v>
      </c>
      <c r="P98" s="117">
        <f t="shared" si="12"/>
        <v>139.92467171342821</v>
      </c>
      <c r="Q98" s="117">
        <f t="shared" si="12"/>
        <v>136.22369367155983</v>
      </c>
      <c r="R98" s="117">
        <f t="shared" ref="R98:V98" si="13">R99+R102+R104+R113</f>
        <v>125.58186357568361</v>
      </c>
      <c r="S98" s="117">
        <f t="shared" si="13"/>
        <v>115.61844688940012</v>
      </c>
      <c r="T98" s="117">
        <f t="shared" si="13"/>
        <v>109.12318017269506</v>
      </c>
      <c r="U98" s="117">
        <f t="shared" si="13"/>
        <v>110.70077053939238</v>
      </c>
      <c r="V98" s="117">
        <f t="shared" si="13"/>
        <v>119.80288681740808</v>
      </c>
      <c r="W98" s="117">
        <f t="shared" ref="W98" si="14">W99+W102+W104+W113</f>
        <v>100.03823340794742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309.18733223083728</v>
      </c>
      <c r="C99" s="122">
        <f t="shared" si="15"/>
        <v>293.78224078815845</v>
      </c>
      <c r="D99" s="122">
        <f t="shared" si="15"/>
        <v>343.89215962001543</v>
      </c>
      <c r="E99" s="122">
        <f t="shared" si="15"/>
        <v>383.0897261219319</v>
      </c>
      <c r="F99" s="122">
        <f t="shared" si="15"/>
        <v>364.8366637335709</v>
      </c>
      <c r="G99" s="122">
        <f t="shared" si="15"/>
        <v>322.13643682784715</v>
      </c>
      <c r="H99" s="122">
        <f t="shared" si="15"/>
        <v>302.4660700539726</v>
      </c>
      <c r="I99" s="122">
        <f t="shared" si="15"/>
        <v>221.81827108086901</v>
      </c>
      <c r="J99" s="122">
        <f t="shared" si="15"/>
        <v>243.24690463323185</v>
      </c>
      <c r="K99" s="122">
        <f t="shared" si="15"/>
        <v>229.67968968651445</v>
      </c>
      <c r="L99" s="122">
        <f t="shared" si="15"/>
        <v>242.70271912629894</v>
      </c>
      <c r="M99" s="122">
        <f t="shared" si="15"/>
        <v>190.51375357660132</v>
      </c>
      <c r="N99" s="122">
        <f t="shared" si="15"/>
        <v>165.11878598327351</v>
      </c>
      <c r="O99" s="122">
        <f t="shared" si="15"/>
        <v>136.41903991541517</v>
      </c>
      <c r="P99" s="122">
        <f t="shared" si="15"/>
        <v>108.313115257039</v>
      </c>
      <c r="Q99" s="122">
        <f t="shared" si="15"/>
        <v>108.14882326256344</v>
      </c>
      <c r="R99" s="122">
        <f t="shared" ref="R99:V99" si="16">SUM(R100:R101)</f>
        <v>100.79942483893691</v>
      </c>
      <c r="S99" s="122">
        <f t="shared" si="16"/>
        <v>92.09451849290339</v>
      </c>
      <c r="T99" s="122">
        <f t="shared" si="16"/>
        <v>85.739813225831341</v>
      </c>
      <c r="U99" s="122">
        <f t="shared" si="16"/>
        <v>87.092742972146425</v>
      </c>
      <c r="V99" s="122">
        <f t="shared" si="16"/>
        <v>95.649668505558537</v>
      </c>
      <c r="W99" s="122">
        <f t="shared" ref="W99" si="17">SUM(W100:W101)</f>
        <v>79.327088054018205</v>
      </c>
      <c r="DA99" s="130" t="s">
        <v>1610</v>
      </c>
    </row>
    <row r="100" spans="1:105" ht="12" customHeight="1" x14ac:dyDescent="0.25">
      <c r="A100" s="97" t="s">
        <v>216</v>
      </c>
      <c r="B100" s="98">
        <v>305.71126585898639</v>
      </c>
      <c r="C100" s="98">
        <v>290.53749051995811</v>
      </c>
      <c r="D100" s="98">
        <v>340.10413110145214</v>
      </c>
      <c r="E100" s="98">
        <v>378.84032616199045</v>
      </c>
      <c r="F100" s="98">
        <v>360.78880239942742</v>
      </c>
      <c r="G100" s="98">
        <v>318.68311519582005</v>
      </c>
      <c r="H100" s="98">
        <v>299.22947950201223</v>
      </c>
      <c r="I100" s="98">
        <v>219.51122352410215</v>
      </c>
      <c r="J100" s="98">
        <v>240.67314148914764</v>
      </c>
      <c r="K100" s="98">
        <v>227.22050703090915</v>
      </c>
      <c r="L100" s="98">
        <v>240.07014903983938</v>
      </c>
      <c r="M100" s="98">
        <v>188.42674596350429</v>
      </c>
      <c r="N100" s="98">
        <v>163.28069647463465</v>
      </c>
      <c r="O100" s="98">
        <v>134.86902168720727</v>
      </c>
      <c r="P100" s="98">
        <v>107.09552402789708</v>
      </c>
      <c r="Q100" s="98">
        <v>106.93165185822103</v>
      </c>
      <c r="R100" s="98">
        <v>99.663934269609214</v>
      </c>
      <c r="S100" s="98">
        <v>91.035287092767703</v>
      </c>
      <c r="T100" s="98">
        <v>84.727906754561985</v>
      </c>
      <c r="U100" s="98">
        <v>86.041511416833814</v>
      </c>
      <c r="V100" s="98">
        <v>94.482478265023389</v>
      </c>
      <c r="W100" s="98">
        <v>78.347224610681096</v>
      </c>
      <c r="DA100" s="63" t="s">
        <v>1611</v>
      </c>
    </row>
    <row r="101" spans="1:105" ht="12" customHeight="1" x14ac:dyDescent="0.25">
      <c r="A101" s="97" t="s">
        <v>53</v>
      </c>
      <c r="B101" s="98">
        <v>3.4760663718508877</v>
      </c>
      <c r="C101" s="98">
        <v>3.244750268200316</v>
      </c>
      <c r="D101" s="98">
        <v>3.7880285185633111</v>
      </c>
      <c r="E101" s="98">
        <v>4.2493999599414476</v>
      </c>
      <c r="F101" s="98">
        <v>4.0478613341434571</v>
      </c>
      <c r="G101" s="98">
        <v>3.4533216320270794</v>
      </c>
      <c r="H101" s="98">
        <v>3.2365905519603597</v>
      </c>
      <c r="I101" s="98">
        <v>2.3070475567668693</v>
      </c>
      <c r="J101" s="98">
        <v>2.5737631440842135</v>
      </c>
      <c r="K101" s="98">
        <v>2.4591826556053076</v>
      </c>
      <c r="L101" s="98">
        <v>2.6325700864595638</v>
      </c>
      <c r="M101" s="98">
        <v>2.0870076130970339</v>
      </c>
      <c r="N101" s="98">
        <v>1.8380895086388596</v>
      </c>
      <c r="O101" s="98">
        <v>1.5500182282079136</v>
      </c>
      <c r="P101" s="98">
        <v>1.2175912291419209</v>
      </c>
      <c r="Q101" s="98">
        <v>1.2171714043424018</v>
      </c>
      <c r="R101" s="98">
        <v>1.135490569327706</v>
      </c>
      <c r="S101" s="98">
        <v>1.0592314001356919</v>
      </c>
      <c r="T101" s="98">
        <v>1.0119064712693591</v>
      </c>
      <c r="U101" s="98">
        <v>1.0512315553126168</v>
      </c>
      <c r="V101" s="98">
        <v>1.1671902405351537</v>
      </c>
      <c r="W101" s="98">
        <v>0.97986344333711461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0.15548353608962473</v>
      </c>
      <c r="C102" s="122">
        <f t="shared" si="18"/>
        <v>0.18345495399252734</v>
      </c>
      <c r="D102" s="122">
        <f t="shared" si="18"/>
        <v>0.21464587134794422</v>
      </c>
      <c r="E102" s="122">
        <f t="shared" si="18"/>
        <v>0.49543216274553808</v>
      </c>
      <c r="F102" s="122">
        <f t="shared" si="18"/>
        <v>0.28149073886814235</v>
      </c>
      <c r="G102" s="122">
        <f t="shared" si="18"/>
        <v>0.3113736725655632</v>
      </c>
      <c r="H102" s="122">
        <f t="shared" si="18"/>
        <v>0.38148010353076334</v>
      </c>
      <c r="I102" s="122">
        <f t="shared" si="18"/>
        <v>0.31564793762151411</v>
      </c>
      <c r="J102" s="122">
        <f t="shared" si="18"/>
        <v>0.30882903774696319</v>
      </c>
      <c r="K102" s="122">
        <f t="shared" si="18"/>
        <v>0.31910968099128767</v>
      </c>
      <c r="L102" s="122">
        <f t="shared" si="18"/>
        <v>0.42717779210293438</v>
      </c>
      <c r="M102" s="122">
        <f t="shared" si="18"/>
        <v>0.4667348327670815</v>
      </c>
      <c r="N102" s="122">
        <f t="shared" si="18"/>
        <v>0.83522305262345198</v>
      </c>
      <c r="O102" s="122">
        <f t="shared" si="18"/>
        <v>0.77574411753853423</v>
      </c>
      <c r="P102" s="122">
        <f t="shared" si="18"/>
        <v>0.29815424749603553</v>
      </c>
      <c r="Q102" s="122">
        <f t="shared" si="18"/>
        <v>0.84767054354987259</v>
      </c>
      <c r="R102" s="122">
        <f t="shared" si="18"/>
        <v>0.4302533885692636</v>
      </c>
      <c r="S102" s="122">
        <f t="shared" si="18"/>
        <v>0.58851446269141883</v>
      </c>
      <c r="T102" s="122">
        <f t="shared" si="18"/>
        <v>0.40855562466097406</v>
      </c>
      <c r="U102" s="122">
        <f t="shared" si="18"/>
        <v>0.54416361745167918</v>
      </c>
      <c r="V102" s="122">
        <f t="shared" si="18"/>
        <v>0.40798173235575619</v>
      </c>
      <c r="W102" s="122">
        <f t="shared" si="18"/>
        <v>0.71152118576171119</v>
      </c>
      <c r="DA102" s="130" t="s">
        <v>1613</v>
      </c>
    </row>
    <row r="103" spans="1:105" ht="12" customHeight="1" x14ac:dyDescent="0.25">
      <c r="A103" s="97" t="s">
        <v>53</v>
      </c>
      <c r="B103" s="98">
        <v>0.15548353608962473</v>
      </c>
      <c r="C103" s="98">
        <v>0.18345495399252734</v>
      </c>
      <c r="D103" s="98">
        <v>0.21464587134794422</v>
      </c>
      <c r="E103" s="98">
        <v>0.49543216274553808</v>
      </c>
      <c r="F103" s="98">
        <v>0.28149073886814235</v>
      </c>
      <c r="G103" s="98">
        <v>0.3113736725655632</v>
      </c>
      <c r="H103" s="98">
        <v>0.38148010353076334</v>
      </c>
      <c r="I103" s="98">
        <v>0.31564793762151411</v>
      </c>
      <c r="J103" s="98">
        <v>0.30882903774696319</v>
      </c>
      <c r="K103" s="98">
        <v>0.31910968099128767</v>
      </c>
      <c r="L103" s="98">
        <v>0.42717779210293438</v>
      </c>
      <c r="M103" s="98">
        <v>0.4667348327670815</v>
      </c>
      <c r="N103" s="98">
        <v>0.83522305262345198</v>
      </c>
      <c r="O103" s="98">
        <v>0.77574411753853423</v>
      </c>
      <c r="P103" s="98">
        <v>0.29815424749603553</v>
      </c>
      <c r="Q103" s="98">
        <v>0.84767054354987259</v>
      </c>
      <c r="R103" s="98">
        <v>0.4302533885692636</v>
      </c>
      <c r="S103" s="98">
        <v>0.58851446269141883</v>
      </c>
      <c r="T103" s="98">
        <v>0.40855562466097406</v>
      </c>
      <c r="U103" s="98">
        <v>0.54416361745167918</v>
      </c>
      <c r="V103" s="98">
        <v>0.40798173235575619</v>
      </c>
      <c r="W103" s="98">
        <v>0.71152118576171119</v>
      </c>
      <c r="DA103" s="63" t="s">
        <v>1614</v>
      </c>
    </row>
    <row r="104" spans="1:105" ht="12" customHeight="1" x14ac:dyDescent="0.25">
      <c r="A104" s="121" t="s">
        <v>55</v>
      </c>
      <c r="B104" s="122">
        <v>52.629158310386266</v>
      </c>
      <c r="C104" s="122">
        <v>45.551717305668703</v>
      </c>
      <c r="D104" s="122">
        <v>57.03645849826674</v>
      </c>
      <c r="E104" s="122">
        <v>64.041548125118226</v>
      </c>
      <c r="F104" s="122">
        <v>64.913087317138945</v>
      </c>
      <c r="G104" s="122">
        <v>50.620441373147514</v>
      </c>
      <c r="H104" s="122">
        <v>55.494987984100213</v>
      </c>
      <c r="I104" s="122">
        <v>40.069337492943205</v>
      </c>
      <c r="J104" s="122">
        <v>43.901725039093613</v>
      </c>
      <c r="K104" s="122">
        <v>43.709569423284314</v>
      </c>
      <c r="L104" s="122">
        <v>43.55093701562766</v>
      </c>
      <c r="M104" s="122">
        <v>36.702221846638189</v>
      </c>
      <c r="N104" s="122">
        <v>32.177054079462359</v>
      </c>
      <c r="O104" s="122">
        <v>26.979847514523591</v>
      </c>
      <c r="P104" s="122">
        <v>25.556402811027652</v>
      </c>
      <c r="Q104" s="122">
        <v>21.992897393360487</v>
      </c>
      <c r="R104" s="122">
        <v>19.544210687208583</v>
      </c>
      <c r="S104" s="122">
        <v>18.330233108465258</v>
      </c>
      <c r="T104" s="122">
        <v>18.37730598827131</v>
      </c>
      <c r="U104" s="122">
        <v>18.461990238763228</v>
      </c>
      <c r="V104" s="122">
        <v>18.072474860626635</v>
      </c>
      <c r="W104" s="122">
        <v>14.890396213434318</v>
      </c>
      <c r="DA104" s="130" t="s">
        <v>1615</v>
      </c>
    </row>
    <row r="105" spans="1:105" ht="12" customHeight="1" x14ac:dyDescent="0.25">
      <c r="A105" s="97" t="s">
        <v>138</v>
      </c>
      <c r="B105" s="98">
        <v>37.287736229864763</v>
      </c>
      <c r="C105" s="98">
        <v>30.901739287012013</v>
      </c>
      <c r="D105" s="98">
        <v>41.909548475540909</v>
      </c>
      <c r="E105" s="98">
        <v>46.292848707530645</v>
      </c>
      <c r="F105" s="98">
        <v>46.881131145867258</v>
      </c>
      <c r="G105" s="98">
        <v>35.601622542306522</v>
      </c>
      <c r="H105" s="98">
        <v>40.558883921985014</v>
      </c>
      <c r="I105" s="98">
        <v>27.707837097104072</v>
      </c>
      <c r="J105" s="98">
        <v>30.964740359063786</v>
      </c>
      <c r="K105" s="98">
        <v>31.182761346781547</v>
      </c>
      <c r="L105" s="98">
        <v>31.556283280415172</v>
      </c>
      <c r="M105" s="98">
        <v>25.211610850096079</v>
      </c>
      <c r="N105" s="98">
        <v>21.869190472916184</v>
      </c>
      <c r="O105" s="98">
        <v>17.731544691008658</v>
      </c>
      <c r="P105" s="98">
        <v>17.00342047635008</v>
      </c>
      <c r="Q105" s="98">
        <v>14.122467841365909</v>
      </c>
      <c r="R105" s="98">
        <v>12.235994144281005</v>
      </c>
      <c r="S105" s="98">
        <v>11.248080676991103</v>
      </c>
      <c r="T105" s="98">
        <v>11.415326968440677</v>
      </c>
      <c r="U105" s="98">
        <v>11.769894816429392</v>
      </c>
      <c r="V105" s="98">
        <v>12.198733627563094</v>
      </c>
      <c r="W105" s="98">
        <v>9.0585094700537052</v>
      </c>
      <c r="DA105" s="63" t="s">
        <v>1616</v>
      </c>
    </row>
    <row r="106" spans="1:105" ht="12" customHeight="1" x14ac:dyDescent="0.25">
      <c r="A106" s="97" t="s">
        <v>137</v>
      </c>
      <c r="B106" s="98">
        <v>6.3512987686811184E-2</v>
      </c>
      <c r="C106" s="98">
        <v>4.8298376033187755E-2</v>
      </c>
      <c r="D106" s="98">
        <v>8.3481785152086208E-2</v>
      </c>
      <c r="E106" s="98">
        <v>9.7536709670401872E-2</v>
      </c>
      <c r="F106" s="98">
        <v>9.9745466934955673E-2</v>
      </c>
      <c r="G106" s="98">
        <v>7.4026421019596805E-2</v>
      </c>
      <c r="H106" s="98">
        <v>8.6083717806731949E-2</v>
      </c>
      <c r="I106" s="98">
        <v>5.7062747360480101E-2</v>
      </c>
      <c r="J106" s="98">
        <v>5.7997738965476352E-2</v>
      </c>
      <c r="K106" s="98">
        <v>7.4290986301409609E-2</v>
      </c>
      <c r="L106" s="98">
        <v>8.4818288775263762E-2</v>
      </c>
      <c r="M106" s="98">
        <v>6.6558019463368728E-2</v>
      </c>
      <c r="N106" s="98">
        <v>6.5728033349935835E-2</v>
      </c>
      <c r="O106" s="98">
        <v>5.2710344316776916E-2</v>
      </c>
      <c r="P106" s="98">
        <v>5.6345051719058709E-2</v>
      </c>
      <c r="Q106" s="98">
        <v>4.766846008439847E-2</v>
      </c>
      <c r="R106" s="98">
        <v>4.2278226843449965E-2</v>
      </c>
      <c r="S106" s="98">
        <v>3.5897647599970862E-2</v>
      </c>
      <c r="T106" s="98">
        <v>3.5621651952283007E-2</v>
      </c>
      <c r="U106" s="98">
        <v>3.6979234765735045E-2</v>
      </c>
      <c r="V106" s="98">
        <v>4.0914506055987607E-2</v>
      </c>
      <c r="W106" s="98">
        <v>3.1196128363864387E-2</v>
      </c>
      <c r="DA106" s="63" t="s">
        <v>1617</v>
      </c>
    </row>
    <row r="107" spans="1:105" ht="12" customHeight="1" x14ac:dyDescent="0.25">
      <c r="A107" s="100" t="s">
        <v>216</v>
      </c>
      <c r="B107" s="101">
        <v>3.14364322150021E-2</v>
      </c>
      <c r="C107" s="101">
        <v>2.3452910140780298E-2</v>
      </c>
      <c r="D107" s="101">
        <v>4.4188006841829872E-2</v>
      </c>
      <c r="E107" s="101">
        <v>6.0290306747289565E-2</v>
      </c>
      <c r="F107" s="101">
        <v>6.385837216004378E-2</v>
      </c>
      <c r="G107" s="101">
        <v>4.3121247256078847E-2</v>
      </c>
      <c r="H107" s="101">
        <v>5.1103471961549851E-2</v>
      </c>
      <c r="I107" s="101">
        <v>2.9434649644945986E-2</v>
      </c>
      <c r="J107" s="101">
        <v>3.021789383508006E-2</v>
      </c>
      <c r="K107" s="101">
        <v>3.7574270632645804E-2</v>
      </c>
      <c r="L107" s="101">
        <v>4.1667421791780797E-2</v>
      </c>
      <c r="M107" s="101">
        <v>3.3182309357458327E-2</v>
      </c>
      <c r="N107" s="101">
        <v>3.2142287187008532E-2</v>
      </c>
      <c r="O107" s="101">
        <v>2.5572916710837022E-2</v>
      </c>
      <c r="P107" s="101">
        <v>2.8226604953076977E-2</v>
      </c>
      <c r="Q107" s="101">
        <v>2.3610309011468208E-2</v>
      </c>
      <c r="R107" s="101">
        <v>2.0621887055564194E-2</v>
      </c>
      <c r="S107" s="101">
        <v>1.7492075468984309E-2</v>
      </c>
      <c r="T107" s="101">
        <v>1.7127411993034376E-2</v>
      </c>
      <c r="U107" s="101">
        <v>1.6624721164936334E-2</v>
      </c>
      <c r="V107" s="101">
        <v>1.8186215753996607E-2</v>
      </c>
      <c r="W107" s="101">
        <v>1.4386297597001279E-2</v>
      </c>
      <c r="DA107" s="131" t="s">
        <v>1618</v>
      </c>
    </row>
    <row r="108" spans="1:105" ht="12" customHeight="1" x14ac:dyDescent="0.25">
      <c r="A108" s="103" t="s">
        <v>52</v>
      </c>
      <c r="B108" s="104">
        <v>3.2076555471809078E-2</v>
      </c>
      <c r="C108" s="104">
        <v>2.4845465892407458E-2</v>
      </c>
      <c r="D108" s="104">
        <v>3.9293778310256343E-2</v>
      </c>
      <c r="E108" s="104">
        <v>3.72464029231123E-2</v>
      </c>
      <c r="F108" s="104">
        <v>3.5887094774911893E-2</v>
      </c>
      <c r="G108" s="104">
        <v>3.0905173763517962E-2</v>
      </c>
      <c r="H108" s="104">
        <v>3.4980245845182098E-2</v>
      </c>
      <c r="I108" s="104">
        <v>2.7628097715534115E-2</v>
      </c>
      <c r="J108" s="104">
        <v>2.7779845130396292E-2</v>
      </c>
      <c r="K108" s="104">
        <v>3.6716715668763805E-2</v>
      </c>
      <c r="L108" s="104">
        <v>4.3150866983482965E-2</v>
      </c>
      <c r="M108" s="104">
        <v>3.3375710105910394E-2</v>
      </c>
      <c r="N108" s="104">
        <v>3.3585746162927303E-2</v>
      </c>
      <c r="O108" s="104">
        <v>2.7137427605939891E-2</v>
      </c>
      <c r="P108" s="104">
        <v>2.8118446765981731E-2</v>
      </c>
      <c r="Q108" s="104">
        <v>2.4058151072930266E-2</v>
      </c>
      <c r="R108" s="104">
        <v>2.1656339787885771E-2</v>
      </c>
      <c r="S108" s="104">
        <v>1.8405572130986553E-2</v>
      </c>
      <c r="T108" s="104">
        <v>1.8494239959248635E-2</v>
      </c>
      <c r="U108" s="104">
        <v>2.0354513600798711E-2</v>
      </c>
      <c r="V108" s="104">
        <v>2.2728290301991003E-2</v>
      </c>
      <c r="W108" s="104">
        <v>1.6809830766863109E-2</v>
      </c>
      <c r="DA108" s="132" t="s">
        <v>1619</v>
      </c>
    </row>
    <row r="109" spans="1:105" ht="12" customHeight="1" x14ac:dyDescent="0.25">
      <c r="A109" s="106" t="s">
        <v>122</v>
      </c>
      <c r="B109" s="101">
        <v>12.551499951993247</v>
      </c>
      <c r="C109" s="101">
        <v>11.923347846548687</v>
      </c>
      <c r="D109" s="101">
        <v>12.189188355064687</v>
      </c>
      <c r="E109" s="101">
        <v>14.090570785283736</v>
      </c>
      <c r="F109" s="101">
        <v>14.259941581120453</v>
      </c>
      <c r="G109" s="101">
        <v>11.89978668469891</v>
      </c>
      <c r="H109" s="101">
        <v>11.838659760979551</v>
      </c>
      <c r="I109" s="101">
        <v>9.850051469067532</v>
      </c>
      <c r="J109" s="101">
        <v>10.322066344712368</v>
      </c>
      <c r="K109" s="101">
        <v>9.541945376714148</v>
      </c>
      <c r="L109" s="101">
        <v>9.006963933368894</v>
      </c>
      <c r="M109" s="101">
        <v>8.3749653594527818</v>
      </c>
      <c r="N109" s="101">
        <v>7.3105803742956059</v>
      </c>
      <c r="O109" s="101">
        <v>6.4722700682091938</v>
      </c>
      <c r="P109" s="101">
        <v>5.9196482964596013</v>
      </c>
      <c r="Q109" s="101">
        <v>5.4818652239105212</v>
      </c>
      <c r="R109" s="101">
        <v>5.1243176308300074</v>
      </c>
      <c r="S109" s="101">
        <v>5.0034507894596389</v>
      </c>
      <c r="T109" s="101">
        <v>4.9069537195736919</v>
      </c>
      <c r="U109" s="101">
        <v>4.7939157021147363</v>
      </c>
      <c r="V109" s="101">
        <v>4.2162335994145126</v>
      </c>
      <c r="W109" s="101">
        <v>4.1843646156015444</v>
      </c>
      <c r="DA109" s="131" t="s">
        <v>1620</v>
      </c>
    </row>
    <row r="110" spans="1:105" ht="12" customHeight="1" x14ac:dyDescent="0.25">
      <c r="A110" s="107" t="s">
        <v>121</v>
      </c>
      <c r="B110" s="104">
        <v>2.7264091408414481</v>
      </c>
      <c r="C110" s="104">
        <v>2.6783317960748181</v>
      </c>
      <c r="D110" s="104">
        <v>2.8542398825090545</v>
      </c>
      <c r="E110" s="104">
        <v>3.5605919226334475</v>
      </c>
      <c r="F110" s="104">
        <v>3.6722691232162887</v>
      </c>
      <c r="G110" s="104">
        <v>3.0450057251224845</v>
      </c>
      <c r="H110" s="104">
        <v>3.0113605833289183</v>
      </c>
      <c r="I110" s="104">
        <v>2.4543861794111224</v>
      </c>
      <c r="J110" s="104">
        <v>2.5569205963519819</v>
      </c>
      <c r="K110" s="104">
        <v>2.910571713487208</v>
      </c>
      <c r="L110" s="104">
        <v>2.9028715130683298</v>
      </c>
      <c r="M110" s="104">
        <v>3.0490876176259558</v>
      </c>
      <c r="N110" s="104">
        <v>2.931555198900635</v>
      </c>
      <c r="O110" s="104">
        <v>2.7233224109889651</v>
      </c>
      <c r="P110" s="104">
        <v>2.5769889864989102</v>
      </c>
      <c r="Q110" s="104">
        <v>2.3408958679996545</v>
      </c>
      <c r="R110" s="104">
        <v>2.1416206852541211</v>
      </c>
      <c r="S110" s="104">
        <v>2.0428039944145433</v>
      </c>
      <c r="T110" s="104">
        <v>2.0194036483046554</v>
      </c>
      <c r="U110" s="104">
        <v>1.8612004854533661</v>
      </c>
      <c r="V110" s="104">
        <v>1.6165931275930432</v>
      </c>
      <c r="W110" s="104">
        <v>1.6163259994152024</v>
      </c>
      <c r="DA110" s="132" t="s">
        <v>1621</v>
      </c>
    </row>
    <row r="111" spans="1:105" ht="12" customHeight="1" x14ac:dyDescent="0.25">
      <c r="A111" s="108" t="s">
        <v>53</v>
      </c>
      <c r="B111" s="98">
        <v>1.2014390711524208</v>
      </c>
      <c r="C111" s="98">
        <v>1.1528821469086876</v>
      </c>
      <c r="D111" s="98">
        <v>1.3516898805305857</v>
      </c>
      <c r="E111" s="98">
        <v>2.0071312762399622</v>
      </c>
      <c r="F111" s="98">
        <v>2.1524805411531451</v>
      </c>
      <c r="G111" s="98">
        <v>1.5986571549852702</v>
      </c>
      <c r="H111" s="98">
        <v>1.6110594947005292</v>
      </c>
      <c r="I111" s="98">
        <v>1.1180457002726991</v>
      </c>
      <c r="J111" s="98">
        <v>1.1814457831248051</v>
      </c>
      <c r="K111" s="98">
        <v>1.3084908107119524</v>
      </c>
      <c r="L111" s="98">
        <v>1.2657370905135557</v>
      </c>
      <c r="M111" s="98">
        <v>1.3568956304964055</v>
      </c>
      <c r="N111" s="98">
        <v>1.2846656296880521</v>
      </c>
      <c r="O111" s="98">
        <v>1.1891719404114625</v>
      </c>
      <c r="P111" s="98">
        <v>1.1693116046677394</v>
      </c>
      <c r="Q111" s="98">
        <v>1.0461134942902004</v>
      </c>
      <c r="R111" s="98">
        <v>0.9342832218776006</v>
      </c>
      <c r="S111" s="98">
        <v>0.8832334750700136</v>
      </c>
      <c r="T111" s="98">
        <v>0.87257515961807108</v>
      </c>
      <c r="U111" s="98">
        <v>0.75753132364639675</v>
      </c>
      <c r="V111" s="98">
        <v>0.65770285329308142</v>
      </c>
      <c r="W111" s="98">
        <v>0.68391081164462142</v>
      </c>
      <c r="DA111" s="63" t="s">
        <v>1622</v>
      </c>
    </row>
    <row r="112" spans="1:105" ht="12" customHeight="1" x14ac:dyDescent="0.25">
      <c r="A112" s="108" t="s">
        <v>52</v>
      </c>
      <c r="B112" s="98">
        <v>1.5249700696890276</v>
      </c>
      <c r="C112" s="98">
        <v>1.5254496491661305</v>
      </c>
      <c r="D112" s="98">
        <v>1.5025500019784688</v>
      </c>
      <c r="E112" s="98">
        <v>1.553460646393485</v>
      </c>
      <c r="F112" s="98">
        <v>1.5197885820631436</v>
      </c>
      <c r="G112" s="98">
        <v>1.4463485701372141</v>
      </c>
      <c r="H112" s="98">
        <v>1.4003010886283891</v>
      </c>
      <c r="I112" s="98">
        <v>1.3363404791384232</v>
      </c>
      <c r="J112" s="98">
        <v>1.3754748132271768</v>
      </c>
      <c r="K112" s="98">
        <v>1.6020809027752554</v>
      </c>
      <c r="L112" s="98">
        <v>1.6371344225547741</v>
      </c>
      <c r="M112" s="98">
        <v>1.6921919871295503</v>
      </c>
      <c r="N112" s="98">
        <v>1.6468895692125831</v>
      </c>
      <c r="O112" s="98">
        <v>1.5341504705775029</v>
      </c>
      <c r="P112" s="98">
        <v>1.4076773818311707</v>
      </c>
      <c r="Q112" s="98">
        <v>1.2947823737094541</v>
      </c>
      <c r="R112" s="98">
        <v>1.2073374633765206</v>
      </c>
      <c r="S112" s="98">
        <v>1.1595705193445298</v>
      </c>
      <c r="T112" s="98">
        <v>1.1468284886865843</v>
      </c>
      <c r="U112" s="98">
        <v>1.1036691618069694</v>
      </c>
      <c r="V112" s="98">
        <v>0.95889027429996188</v>
      </c>
      <c r="W112" s="98">
        <v>0.93241518777058086</v>
      </c>
      <c r="DA112" s="63" t="s">
        <v>1623</v>
      </c>
    </row>
    <row r="113" spans="1:105" ht="12" customHeight="1" x14ac:dyDescent="0.25">
      <c r="A113" s="121" t="s">
        <v>54</v>
      </c>
      <c r="B113" s="122">
        <v>15.932267471379628</v>
      </c>
      <c r="C113" s="122">
        <v>17.524295905160471</v>
      </c>
      <c r="D113" s="122">
        <v>17.774972340132361</v>
      </c>
      <c r="E113" s="122">
        <v>20.22465249041506</v>
      </c>
      <c r="F113" s="122">
        <v>18.204223804801195</v>
      </c>
      <c r="G113" s="122">
        <v>16.705023525882272</v>
      </c>
      <c r="H113" s="122">
        <v>14.289504338625445</v>
      </c>
      <c r="I113" s="122">
        <v>12.28722436884728</v>
      </c>
      <c r="J113" s="122">
        <v>12.23636758276103</v>
      </c>
      <c r="K113" s="122">
        <v>9.5663554055088795</v>
      </c>
      <c r="L113" s="122">
        <v>8.5924911399081481</v>
      </c>
      <c r="M113" s="122">
        <v>7.9301490617229646</v>
      </c>
      <c r="N113" s="122">
        <v>7.0289018151889859</v>
      </c>
      <c r="O113" s="122">
        <v>6.2246708147999215</v>
      </c>
      <c r="P113" s="122">
        <v>5.7569993978655276</v>
      </c>
      <c r="Q113" s="122">
        <v>5.2343024720860267</v>
      </c>
      <c r="R113" s="122">
        <v>4.8079746609688332</v>
      </c>
      <c r="S113" s="122">
        <v>4.605180825340037</v>
      </c>
      <c r="T113" s="122">
        <v>4.5975053339314425</v>
      </c>
      <c r="U113" s="122">
        <v>4.6018737110310628</v>
      </c>
      <c r="V113" s="122">
        <v>5.672761718867144</v>
      </c>
      <c r="W113" s="122">
        <v>5.1092279547331891</v>
      </c>
      <c r="DA113" s="130" t="s">
        <v>1624</v>
      </c>
    </row>
    <row r="114" spans="1:105" ht="12" customHeight="1" x14ac:dyDescent="0.25">
      <c r="A114" s="97" t="s">
        <v>50</v>
      </c>
      <c r="B114" s="98">
        <v>8.1623185556445694</v>
      </c>
      <c r="C114" s="98">
        <v>8.386495540519654</v>
      </c>
      <c r="D114" s="98">
        <v>10.286940059690489</v>
      </c>
      <c r="E114" s="98">
        <v>7.7638552109034622</v>
      </c>
      <c r="F114" s="98">
        <v>7.0827344438442781</v>
      </c>
      <c r="G114" s="98">
        <v>7.4281835381361301</v>
      </c>
      <c r="H114" s="98">
        <v>5.7686630473202705</v>
      </c>
      <c r="I114" s="98">
        <v>4.8303203257503879</v>
      </c>
      <c r="J114" s="98">
        <v>4.3602851091485517</v>
      </c>
      <c r="K114" s="98">
        <v>4.5793279907362452</v>
      </c>
      <c r="L114" s="98">
        <v>4.1818124275746804</v>
      </c>
      <c r="M114" s="98">
        <v>3.7699309093762112</v>
      </c>
      <c r="N114" s="98">
        <v>3.3706884396873495</v>
      </c>
      <c r="O114" s="98">
        <v>2.9646765036252467</v>
      </c>
      <c r="P114" s="98">
        <v>2.6903981107660115</v>
      </c>
      <c r="Q114" s="98">
        <v>2.3493053346561088</v>
      </c>
      <c r="R114" s="98">
        <v>2.055749842989119</v>
      </c>
      <c r="S114" s="98">
        <v>1.8746959937349694</v>
      </c>
      <c r="T114" s="98">
        <v>1.8023582877603737</v>
      </c>
      <c r="U114" s="98">
        <v>1.7283330622605766</v>
      </c>
      <c r="V114" s="98">
        <v>2.2142428806790657</v>
      </c>
      <c r="W114" s="98">
        <v>1.9127189946670642</v>
      </c>
      <c r="DA114" s="63" t="s">
        <v>1625</v>
      </c>
    </row>
    <row r="115" spans="1:105" ht="12" customHeight="1" x14ac:dyDescent="0.25">
      <c r="A115" s="109" t="s">
        <v>120</v>
      </c>
      <c r="B115" s="33">
        <v>7.7699489157350579</v>
      </c>
      <c r="C115" s="33">
        <v>9.1378003646408157</v>
      </c>
      <c r="D115" s="33">
        <v>7.488032280441872</v>
      </c>
      <c r="E115" s="33">
        <v>12.460797279511597</v>
      </c>
      <c r="F115" s="33">
        <v>11.121489360956916</v>
      </c>
      <c r="G115" s="33">
        <v>9.2768399877461416</v>
      </c>
      <c r="H115" s="33">
        <v>8.5208412913051745</v>
      </c>
      <c r="I115" s="33">
        <v>7.456904043096892</v>
      </c>
      <c r="J115" s="33">
        <v>7.8760824736124793</v>
      </c>
      <c r="K115" s="33">
        <v>4.9870274147726343</v>
      </c>
      <c r="L115" s="33">
        <v>4.4106787123334668</v>
      </c>
      <c r="M115" s="33">
        <v>4.1602181523467534</v>
      </c>
      <c r="N115" s="33">
        <v>3.6582133755016364</v>
      </c>
      <c r="O115" s="33">
        <v>3.2599943111746752</v>
      </c>
      <c r="P115" s="33">
        <v>3.0666012870995161</v>
      </c>
      <c r="Q115" s="33">
        <v>2.8849971374299184</v>
      </c>
      <c r="R115" s="33">
        <v>2.7522248179797137</v>
      </c>
      <c r="S115" s="33">
        <v>2.7304848316050681</v>
      </c>
      <c r="T115" s="33">
        <v>2.7951470461710688</v>
      </c>
      <c r="U115" s="33">
        <v>2.873540648770486</v>
      </c>
      <c r="V115" s="33">
        <v>3.4585188381880783</v>
      </c>
      <c r="W115" s="33">
        <v>3.1965089600661249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184.68278846336955</v>
      </c>
      <c r="C117" s="117">
        <f t="shared" si="19"/>
        <v>176.40456222701508</v>
      </c>
      <c r="D117" s="117">
        <f t="shared" si="19"/>
        <v>207.68236290757974</v>
      </c>
      <c r="E117" s="117">
        <f t="shared" si="19"/>
        <v>235.6929083651064</v>
      </c>
      <c r="F117" s="117">
        <f t="shared" si="19"/>
        <v>227.54799209899846</v>
      </c>
      <c r="G117" s="117">
        <f t="shared" si="19"/>
        <v>198.3451685179451</v>
      </c>
      <c r="H117" s="117">
        <f t="shared" si="19"/>
        <v>190.84855498891142</v>
      </c>
      <c r="I117" s="117">
        <f t="shared" si="19"/>
        <v>141.93483722586575</v>
      </c>
      <c r="J117" s="117">
        <f t="shared" si="19"/>
        <v>156.66177128943224</v>
      </c>
      <c r="K117" s="117">
        <f t="shared" si="19"/>
        <v>150.33222535204322</v>
      </c>
      <c r="L117" s="117">
        <f t="shared" si="19"/>
        <v>159.78454158398642</v>
      </c>
      <c r="M117" s="117">
        <f t="shared" si="19"/>
        <v>130.85032626394576</v>
      </c>
      <c r="N117" s="117">
        <f t="shared" si="19"/>
        <v>117.95361155262664</v>
      </c>
      <c r="O117" s="117">
        <f t="shared" si="19"/>
        <v>100.96430690035902</v>
      </c>
      <c r="P117" s="117">
        <f t="shared" si="19"/>
        <v>82.753672780635085</v>
      </c>
      <c r="Q117" s="117">
        <f t="shared" si="19"/>
        <v>82.180366129028073</v>
      </c>
      <c r="R117" s="117">
        <f t="shared" ref="R117:V117" si="20">R118+R121+R123+R132</f>
        <v>75.561468529098931</v>
      </c>
      <c r="S117" s="117">
        <f t="shared" si="20"/>
        <v>72.008199837026922</v>
      </c>
      <c r="T117" s="117">
        <f t="shared" si="20"/>
        <v>69.998562600200628</v>
      </c>
      <c r="U117" s="117">
        <f t="shared" si="20"/>
        <v>73.380125398845749</v>
      </c>
      <c r="V117" s="117">
        <f t="shared" si="20"/>
        <v>79.889232442403269</v>
      </c>
      <c r="W117" s="117">
        <f t="shared" ref="W117" si="21">W118+W121+W123+W132</f>
        <v>68.625597598460374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143.35359487979585</v>
      </c>
      <c r="C118" s="122">
        <f t="shared" si="22"/>
        <v>137.53063772064198</v>
      </c>
      <c r="D118" s="122">
        <f t="shared" si="22"/>
        <v>162.55985583339907</v>
      </c>
      <c r="E118" s="122">
        <f t="shared" si="22"/>
        <v>183.47805892906717</v>
      </c>
      <c r="F118" s="122">
        <f t="shared" si="22"/>
        <v>176.52560333317084</v>
      </c>
      <c r="G118" s="122">
        <f t="shared" si="22"/>
        <v>156.36604576610674</v>
      </c>
      <c r="H118" s="122">
        <f t="shared" si="22"/>
        <v>147.5906873678602</v>
      </c>
      <c r="I118" s="122">
        <f t="shared" si="22"/>
        <v>108.76394612578653</v>
      </c>
      <c r="J118" s="122">
        <f t="shared" si="22"/>
        <v>121.1752393653158</v>
      </c>
      <c r="K118" s="122">
        <f t="shared" si="22"/>
        <v>116.80938221306849</v>
      </c>
      <c r="L118" s="122">
        <f t="shared" si="22"/>
        <v>126.56880154996202</v>
      </c>
      <c r="M118" s="122">
        <f t="shared" si="22"/>
        <v>101.55364471856504</v>
      </c>
      <c r="N118" s="122">
        <f t="shared" si="22"/>
        <v>90.668487363027367</v>
      </c>
      <c r="O118" s="122">
        <f t="shared" si="22"/>
        <v>77.232188265168475</v>
      </c>
      <c r="P118" s="122">
        <f t="shared" si="22"/>
        <v>61.520624709463348</v>
      </c>
      <c r="Q118" s="122">
        <f t="shared" si="22"/>
        <v>61.682060661123217</v>
      </c>
      <c r="R118" s="122">
        <f t="shared" ref="R118:V118" si="23">SUM(R119:R120)</f>
        <v>57.890770172728821</v>
      </c>
      <c r="S118" s="122">
        <f t="shared" si="23"/>
        <v>54.395968203996368</v>
      </c>
      <c r="T118" s="122">
        <f t="shared" si="23"/>
        <v>52.473126414187725</v>
      </c>
      <c r="U118" s="122">
        <f t="shared" si="23"/>
        <v>54.955785659102908</v>
      </c>
      <c r="V118" s="122">
        <f t="shared" si="23"/>
        <v>61.269939741434712</v>
      </c>
      <c r="W118" s="122">
        <f t="shared" ref="W118" si="24">SUM(W119:W120)</f>
        <v>51.339986291049982</v>
      </c>
      <c r="DA118" s="130" t="s">
        <v>1778</v>
      </c>
    </row>
    <row r="119" spans="1:105" ht="12" customHeight="1" x14ac:dyDescent="0.25">
      <c r="A119" s="97" t="s">
        <v>216</v>
      </c>
      <c r="B119" s="98">
        <v>139.87752850794496</v>
      </c>
      <c r="C119" s="98">
        <v>134.28588745244167</v>
      </c>
      <c r="D119" s="98">
        <v>158.77182731483575</v>
      </c>
      <c r="E119" s="98">
        <v>179.22865896912572</v>
      </c>
      <c r="F119" s="98">
        <v>172.47774199902739</v>
      </c>
      <c r="G119" s="98">
        <v>152.91272413407967</v>
      </c>
      <c r="H119" s="98">
        <v>144.35409681589985</v>
      </c>
      <c r="I119" s="98">
        <v>106.45689856901966</v>
      </c>
      <c r="J119" s="98">
        <v>118.60147622123159</v>
      </c>
      <c r="K119" s="98">
        <v>114.35019955746318</v>
      </c>
      <c r="L119" s="98">
        <v>123.93623146350245</v>
      </c>
      <c r="M119" s="98">
        <v>99.46663710546801</v>
      </c>
      <c r="N119" s="98">
        <v>88.830397854388508</v>
      </c>
      <c r="O119" s="98">
        <v>75.682170036960557</v>
      </c>
      <c r="P119" s="98">
        <v>60.303033480321425</v>
      </c>
      <c r="Q119" s="98">
        <v>60.464889256780815</v>
      </c>
      <c r="R119" s="98">
        <v>56.755279603401114</v>
      </c>
      <c r="S119" s="98">
        <v>53.336736803860674</v>
      </c>
      <c r="T119" s="98">
        <v>51.461219942918369</v>
      </c>
      <c r="U119" s="98">
        <v>53.904554103790289</v>
      </c>
      <c r="V119" s="98">
        <v>60.102749500899556</v>
      </c>
      <c r="W119" s="98">
        <v>50.360122847712866</v>
      </c>
      <c r="DA119" s="63" t="s">
        <v>1779</v>
      </c>
    </row>
    <row r="120" spans="1:105" ht="12" customHeight="1" x14ac:dyDescent="0.25">
      <c r="A120" s="97" t="s">
        <v>53</v>
      </c>
      <c r="B120" s="98">
        <v>3.4760663718508877</v>
      </c>
      <c r="C120" s="98">
        <v>3.244750268200316</v>
      </c>
      <c r="D120" s="98">
        <v>3.7880285185633111</v>
      </c>
      <c r="E120" s="98">
        <v>4.2493999599414476</v>
      </c>
      <c r="F120" s="98">
        <v>4.0478613341434571</v>
      </c>
      <c r="G120" s="98">
        <v>3.4533216320270794</v>
      </c>
      <c r="H120" s="98">
        <v>3.2365905519603597</v>
      </c>
      <c r="I120" s="98">
        <v>2.3070475567668693</v>
      </c>
      <c r="J120" s="98">
        <v>2.5737631440842135</v>
      </c>
      <c r="K120" s="98">
        <v>2.4591826556053076</v>
      </c>
      <c r="L120" s="98">
        <v>2.6325700864595638</v>
      </c>
      <c r="M120" s="98">
        <v>2.0870076130970339</v>
      </c>
      <c r="N120" s="98">
        <v>1.8380895086388596</v>
      </c>
      <c r="O120" s="98">
        <v>1.5500182282079136</v>
      </c>
      <c r="P120" s="98">
        <v>1.2175912291419209</v>
      </c>
      <c r="Q120" s="98">
        <v>1.2171714043424018</v>
      </c>
      <c r="R120" s="98">
        <v>1.135490569327706</v>
      </c>
      <c r="S120" s="98">
        <v>1.0592314001356919</v>
      </c>
      <c r="T120" s="98">
        <v>1.0119064712693591</v>
      </c>
      <c r="U120" s="98">
        <v>1.0512315553126168</v>
      </c>
      <c r="V120" s="98">
        <v>1.1671902405351537</v>
      </c>
      <c r="W120" s="98">
        <v>0.97986344333711461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0.26781423227043361</v>
      </c>
      <c r="C121" s="122">
        <f t="shared" si="25"/>
        <v>0.33802221651790826</v>
      </c>
      <c r="D121" s="122">
        <f t="shared" si="25"/>
        <v>0.41989867528869773</v>
      </c>
      <c r="E121" s="122">
        <f t="shared" si="25"/>
        <v>1.0204463194587454</v>
      </c>
      <c r="F121" s="122">
        <f t="shared" si="25"/>
        <v>0.60584727170219344</v>
      </c>
      <c r="G121" s="122">
        <f t="shared" si="25"/>
        <v>0.69488199816388363</v>
      </c>
      <c r="H121" s="122">
        <f t="shared" si="25"/>
        <v>0.87861687091078911</v>
      </c>
      <c r="I121" s="122">
        <f t="shared" si="25"/>
        <v>0.7393416139426684</v>
      </c>
      <c r="J121" s="122">
        <f t="shared" si="25"/>
        <v>0.74313559153075015</v>
      </c>
      <c r="K121" s="122">
        <f t="shared" si="25"/>
        <v>0.79871694639552682</v>
      </c>
      <c r="L121" s="122">
        <f t="shared" si="25"/>
        <v>1.1248465172953495</v>
      </c>
      <c r="M121" s="122">
        <f t="shared" si="25"/>
        <v>1.2749283562589904</v>
      </c>
      <c r="N121" s="122">
        <f t="shared" si="25"/>
        <v>2.3522271098277181</v>
      </c>
      <c r="O121" s="122">
        <f t="shared" si="25"/>
        <v>2.2334635833716634</v>
      </c>
      <c r="P121" s="122">
        <f t="shared" si="25"/>
        <v>0.87051940148489115</v>
      </c>
      <c r="Q121" s="122">
        <f t="shared" si="25"/>
        <v>2.5032377569404329</v>
      </c>
      <c r="R121" s="122">
        <f t="shared" si="25"/>
        <v>1.2911166035403427</v>
      </c>
      <c r="S121" s="122">
        <f t="shared" si="25"/>
        <v>1.8181408099959888</v>
      </c>
      <c r="T121" s="122">
        <f t="shared" si="25"/>
        <v>1.3374629497666843</v>
      </c>
      <c r="U121" s="122">
        <f t="shared" si="25"/>
        <v>1.8752413456056571</v>
      </c>
      <c r="V121" s="122">
        <f t="shared" si="25"/>
        <v>1.4538192867164921</v>
      </c>
      <c r="W121" s="122">
        <f t="shared" si="25"/>
        <v>2.573744755598022</v>
      </c>
      <c r="DA121" s="130" t="s">
        <v>1781</v>
      </c>
    </row>
    <row r="122" spans="1:105" ht="12" customHeight="1" x14ac:dyDescent="0.25">
      <c r="A122" s="97" t="s">
        <v>53</v>
      </c>
      <c r="B122" s="98">
        <v>0.26781423227043361</v>
      </c>
      <c r="C122" s="98">
        <v>0.33802221651790826</v>
      </c>
      <c r="D122" s="98">
        <v>0.41989867528869773</v>
      </c>
      <c r="E122" s="98">
        <v>1.0204463194587454</v>
      </c>
      <c r="F122" s="98">
        <v>0.60584727170219344</v>
      </c>
      <c r="G122" s="98">
        <v>0.69488199816388363</v>
      </c>
      <c r="H122" s="98">
        <v>0.87861687091078911</v>
      </c>
      <c r="I122" s="98">
        <v>0.7393416139426684</v>
      </c>
      <c r="J122" s="98">
        <v>0.74313559153075015</v>
      </c>
      <c r="K122" s="98">
        <v>0.79871694639552682</v>
      </c>
      <c r="L122" s="98">
        <v>1.1248465172953495</v>
      </c>
      <c r="M122" s="98">
        <v>1.2749283562589904</v>
      </c>
      <c r="N122" s="98">
        <v>2.3522271098277181</v>
      </c>
      <c r="O122" s="98">
        <v>2.2334635833716634</v>
      </c>
      <c r="P122" s="98">
        <v>0.87051940148489115</v>
      </c>
      <c r="Q122" s="98">
        <v>2.5032377569404329</v>
      </c>
      <c r="R122" s="98">
        <v>1.2911166035403427</v>
      </c>
      <c r="S122" s="98">
        <v>1.8181408099959888</v>
      </c>
      <c r="T122" s="98">
        <v>1.3374629497666843</v>
      </c>
      <c r="U122" s="98">
        <v>1.8752413456056571</v>
      </c>
      <c r="V122" s="98">
        <v>1.4538192867164921</v>
      </c>
      <c r="W122" s="98">
        <v>2.573744755598022</v>
      </c>
      <c r="DA122" s="63" t="s">
        <v>1782</v>
      </c>
    </row>
    <row r="123" spans="1:105" ht="12" customHeight="1" x14ac:dyDescent="0.25">
      <c r="A123" s="121" t="s">
        <v>55</v>
      </c>
      <c r="B123" s="122">
        <v>30.18379240928769</v>
      </c>
      <c r="C123" s="122">
        <v>26.457713034712178</v>
      </c>
      <c r="D123" s="122">
        <v>32.679949523318065</v>
      </c>
      <c r="E123" s="122">
        <v>36.893874095232746</v>
      </c>
      <c r="F123" s="122">
        <v>37.519054834232293</v>
      </c>
      <c r="G123" s="122">
        <v>29.556223996951005</v>
      </c>
      <c r="H123" s="122">
        <v>32.21937772693289</v>
      </c>
      <c r="I123" s="122">
        <v>23.659292166551595</v>
      </c>
      <c r="J123" s="122">
        <v>25.92793993620851</v>
      </c>
      <c r="K123" s="122">
        <v>26.003045770075438</v>
      </c>
      <c r="L123" s="122">
        <v>26.05322416137254</v>
      </c>
      <c r="M123" s="122">
        <v>22.425216992385845</v>
      </c>
      <c r="N123" s="122">
        <v>19.967337099065389</v>
      </c>
      <c r="O123" s="122">
        <v>17.090506497367045</v>
      </c>
      <c r="P123" s="122">
        <v>16.272934681197484</v>
      </c>
      <c r="Q123" s="122">
        <v>14.252540652386269</v>
      </c>
      <c r="R123" s="122">
        <v>12.904259745895686</v>
      </c>
      <c r="S123" s="122">
        <v>12.416004880113524</v>
      </c>
      <c r="T123" s="122">
        <v>12.759010859956707</v>
      </c>
      <c r="U123" s="122">
        <v>13.064174092262132</v>
      </c>
      <c r="V123" s="122">
        <v>12.857580965074</v>
      </c>
      <c r="W123" s="122">
        <v>10.794268351650619</v>
      </c>
      <c r="DA123" s="130" t="s">
        <v>1783</v>
      </c>
    </row>
    <row r="124" spans="1:105" ht="12" customHeight="1" x14ac:dyDescent="0.25">
      <c r="A124" s="97" t="s">
        <v>138</v>
      </c>
      <c r="B124" s="98">
        <v>19.615932014155483</v>
      </c>
      <c r="C124" s="98">
        <v>16.299566777960319</v>
      </c>
      <c r="D124" s="98">
        <v>22.170243165485431</v>
      </c>
      <c r="E124" s="98">
        <v>24.560576342925788</v>
      </c>
      <c r="F124" s="98">
        <v>24.943056496357809</v>
      </c>
      <c r="G124" s="98">
        <v>18.968479553641991</v>
      </c>
      <c r="H124" s="98">
        <v>21.631123691823294</v>
      </c>
      <c r="I124" s="98">
        <v>14.810496004538384</v>
      </c>
      <c r="J124" s="98">
        <v>16.662969666382047</v>
      </c>
      <c r="K124" s="98">
        <v>16.923853342252851</v>
      </c>
      <c r="L124" s="98">
        <v>17.301349429514449</v>
      </c>
      <c r="M124" s="98">
        <v>13.980205379311199</v>
      </c>
      <c r="N124" s="98">
        <v>12.329605728771213</v>
      </c>
      <c r="O124" s="98">
        <v>10.204812069119827</v>
      </c>
      <c r="P124" s="98">
        <v>9.8876818724206359</v>
      </c>
      <c r="Q124" s="98">
        <v>8.3417393194384015</v>
      </c>
      <c r="R124" s="98">
        <v>7.3472137398942889</v>
      </c>
      <c r="S124" s="98">
        <v>6.9448350151894482</v>
      </c>
      <c r="T124" s="98">
        <v>7.2934577655147104</v>
      </c>
      <c r="U124" s="98">
        <v>7.7562501138180604</v>
      </c>
      <c r="V124" s="98">
        <v>8.1781318345828886</v>
      </c>
      <c r="W124" s="98">
        <v>6.1315814554891563</v>
      </c>
      <c r="DA124" s="63" t="s">
        <v>1784</v>
      </c>
    </row>
    <row r="125" spans="1:105" ht="12" customHeight="1" x14ac:dyDescent="0.25">
      <c r="A125" s="97" t="s">
        <v>137</v>
      </c>
      <c r="B125" s="98">
        <v>4.8614296280091049E-2</v>
      </c>
      <c r="C125" s="98">
        <v>3.7183321106239856E-2</v>
      </c>
      <c r="D125" s="98">
        <v>6.2765162290426807E-2</v>
      </c>
      <c r="E125" s="98">
        <v>6.9350905702995319E-2</v>
      </c>
      <c r="F125" s="98">
        <v>6.9969442150931538E-2</v>
      </c>
      <c r="G125" s="98">
        <v>5.394678386231333E-2</v>
      </c>
      <c r="H125" s="98">
        <v>6.2330892026920395E-2</v>
      </c>
      <c r="I125" s="98">
        <v>4.340430564482007E-2</v>
      </c>
      <c r="J125" s="98">
        <v>4.4014240962006894E-2</v>
      </c>
      <c r="K125" s="98">
        <v>5.7256410483581141E-2</v>
      </c>
      <c r="L125" s="98">
        <v>6.6195143403771806E-2</v>
      </c>
      <c r="M125" s="98">
        <v>5.180910016011675E-2</v>
      </c>
      <c r="N125" s="98">
        <v>5.1725237940920599E-2</v>
      </c>
      <c r="O125" s="98">
        <v>4.1710180093676649E-2</v>
      </c>
      <c r="P125" s="98">
        <v>4.4382964569413041E-2</v>
      </c>
      <c r="Q125" s="98">
        <v>3.7699630508252611E-2</v>
      </c>
      <c r="R125" s="98">
        <v>3.3606074002542063E-2</v>
      </c>
      <c r="S125" s="98">
        <v>2.8594377160765808E-2</v>
      </c>
      <c r="T125" s="98">
        <v>2.8909322730829003E-2</v>
      </c>
      <c r="U125" s="98">
        <v>3.0855466364138783E-2</v>
      </c>
      <c r="V125" s="98">
        <v>3.4570720482724061E-2</v>
      </c>
      <c r="W125" s="98">
        <v>2.6236080453819789E-2</v>
      </c>
      <c r="DA125" s="63" t="s">
        <v>1785</v>
      </c>
    </row>
    <row r="126" spans="1:105" ht="12" customHeight="1" x14ac:dyDescent="0.25">
      <c r="A126" s="100" t="s">
        <v>216</v>
      </c>
      <c r="B126" s="101">
        <v>1.6537740808281968E-2</v>
      </c>
      <c r="C126" s="101">
        <v>1.2337855213832395E-2</v>
      </c>
      <c r="D126" s="101">
        <v>2.3471383980170461E-2</v>
      </c>
      <c r="E126" s="101">
        <v>3.2104502779883019E-2</v>
      </c>
      <c r="F126" s="101">
        <v>3.4082347376019645E-2</v>
      </c>
      <c r="G126" s="101">
        <v>2.3041610098795372E-2</v>
      </c>
      <c r="H126" s="101">
        <v>2.7350646181738301E-2</v>
      </c>
      <c r="I126" s="101">
        <v>1.5776207929285954E-2</v>
      </c>
      <c r="J126" s="101">
        <v>1.6234395831610602E-2</v>
      </c>
      <c r="K126" s="101">
        <v>2.0539694814817336E-2</v>
      </c>
      <c r="L126" s="101">
        <v>2.3044276420288848E-2</v>
      </c>
      <c r="M126" s="101">
        <v>1.8433390054206359E-2</v>
      </c>
      <c r="N126" s="101">
        <v>1.8139491777993295E-2</v>
      </c>
      <c r="O126" s="101">
        <v>1.4572752487736757E-2</v>
      </c>
      <c r="P126" s="101">
        <v>1.626451780343131E-2</v>
      </c>
      <c r="Q126" s="101">
        <v>1.3641479435322347E-2</v>
      </c>
      <c r="R126" s="101">
        <v>1.1949734214656289E-2</v>
      </c>
      <c r="S126" s="101">
        <v>1.0188805029779254E-2</v>
      </c>
      <c r="T126" s="101">
        <v>1.0415082771580366E-2</v>
      </c>
      <c r="U126" s="101">
        <v>1.0500952763340073E-2</v>
      </c>
      <c r="V126" s="101">
        <v>1.1842430180733058E-2</v>
      </c>
      <c r="W126" s="101">
        <v>9.4262496869566802E-3</v>
      </c>
      <c r="DA126" s="131" t="s">
        <v>1786</v>
      </c>
    </row>
    <row r="127" spans="1:105" ht="12" customHeight="1" x14ac:dyDescent="0.25">
      <c r="A127" s="103" t="s">
        <v>52</v>
      </c>
      <c r="B127" s="104">
        <v>3.2076555471809078E-2</v>
      </c>
      <c r="C127" s="104">
        <v>2.4845465892407458E-2</v>
      </c>
      <c r="D127" s="104">
        <v>3.9293778310256343E-2</v>
      </c>
      <c r="E127" s="104">
        <v>3.72464029231123E-2</v>
      </c>
      <c r="F127" s="104">
        <v>3.5887094774911893E-2</v>
      </c>
      <c r="G127" s="104">
        <v>3.0905173763517962E-2</v>
      </c>
      <c r="H127" s="104">
        <v>3.4980245845182098E-2</v>
      </c>
      <c r="I127" s="104">
        <v>2.7628097715534115E-2</v>
      </c>
      <c r="J127" s="104">
        <v>2.7779845130396292E-2</v>
      </c>
      <c r="K127" s="104">
        <v>3.6716715668763805E-2</v>
      </c>
      <c r="L127" s="104">
        <v>4.3150866983482965E-2</v>
      </c>
      <c r="M127" s="104">
        <v>3.3375710105910394E-2</v>
      </c>
      <c r="N127" s="104">
        <v>3.3585746162927303E-2</v>
      </c>
      <c r="O127" s="104">
        <v>2.7137427605939891E-2</v>
      </c>
      <c r="P127" s="104">
        <v>2.8118446765981731E-2</v>
      </c>
      <c r="Q127" s="104">
        <v>2.4058151072930266E-2</v>
      </c>
      <c r="R127" s="104">
        <v>2.1656339787885771E-2</v>
      </c>
      <c r="S127" s="104">
        <v>1.8405572130986553E-2</v>
      </c>
      <c r="T127" s="104">
        <v>1.8494239959248635E-2</v>
      </c>
      <c r="U127" s="104">
        <v>2.0354513600798711E-2</v>
      </c>
      <c r="V127" s="104">
        <v>2.2728290301991003E-2</v>
      </c>
      <c r="W127" s="104">
        <v>1.6809830766863109E-2</v>
      </c>
      <c r="DA127" s="132" t="s">
        <v>1787</v>
      </c>
    </row>
    <row r="128" spans="1:105" ht="12" customHeight="1" x14ac:dyDescent="0.25">
      <c r="A128" s="106" t="s">
        <v>122</v>
      </c>
      <c r="B128" s="101">
        <v>8.2085476390364374</v>
      </c>
      <c r="C128" s="101">
        <v>7.8369818063358494</v>
      </c>
      <c r="D128" s="101">
        <v>8.0504175392078796</v>
      </c>
      <c r="E128" s="101">
        <v>9.3730282572844139</v>
      </c>
      <c r="F128" s="101">
        <v>9.5437534106381605</v>
      </c>
      <c r="G128" s="101">
        <v>8.0102959214745084</v>
      </c>
      <c r="H128" s="101">
        <v>8.0325106508809654</v>
      </c>
      <c r="I128" s="101">
        <v>6.7078527827460679</v>
      </c>
      <c r="J128" s="101">
        <v>7.0398754481570673</v>
      </c>
      <c r="K128" s="101">
        <v>6.5238258372949653</v>
      </c>
      <c r="L128" s="101">
        <v>6.1789846968890716</v>
      </c>
      <c r="M128" s="101">
        <v>5.7653946945760728</v>
      </c>
      <c r="N128" s="101">
        <v>5.0503537002010077</v>
      </c>
      <c r="O128" s="101">
        <v>4.485252478087741</v>
      </c>
      <c r="P128" s="101">
        <v>4.1196089124607047</v>
      </c>
      <c r="Q128" s="101">
        <v>3.8461699469719179</v>
      </c>
      <c r="R128" s="101">
        <v>3.6529066754417703</v>
      </c>
      <c r="S128" s="101">
        <v>3.641156489038432</v>
      </c>
      <c r="T128" s="101">
        <v>3.642971870815082</v>
      </c>
      <c r="U128" s="101">
        <v>3.6043806217391539</v>
      </c>
      <c r="V128" s="101">
        <v>3.1886512771389035</v>
      </c>
      <c r="W128" s="101">
        <v>3.1838916039718717</v>
      </c>
      <c r="DA128" s="131" t="s">
        <v>1788</v>
      </c>
    </row>
    <row r="129" spans="1:105" ht="12" customHeight="1" x14ac:dyDescent="0.25">
      <c r="A129" s="107" t="s">
        <v>121</v>
      </c>
      <c r="B129" s="104">
        <v>2.3106984598156739</v>
      </c>
      <c r="C129" s="104">
        <v>2.2839811293097672</v>
      </c>
      <c r="D129" s="104">
        <v>2.3965236563343297</v>
      </c>
      <c r="E129" s="104">
        <v>2.8909185893195462</v>
      </c>
      <c r="F129" s="104">
        <v>2.9622754850853958</v>
      </c>
      <c r="G129" s="104">
        <v>2.5235017379721945</v>
      </c>
      <c r="H129" s="104">
        <v>2.4934124922017089</v>
      </c>
      <c r="I129" s="104">
        <v>2.0975390736223232</v>
      </c>
      <c r="J129" s="104">
        <v>2.1810805807073885</v>
      </c>
      <c r="K129" s="104">
        <v>2.4981101800440388</v>
      </c>
      <c r="L129" s="104">
        <v>2.5066948915652509</v>
      </c>
      <c r="M129" s="104">
        <v>2.6278078183384572</v>
      </c>
      <c r="N129" s="104">
        <v>2.5356524321522489</v>
      </c>
      <c r="O129" s="104">
        <v>2.3587317700657993</v>
      </c>
      <c r="P129" s="104">
        <v>2.2212609317467287</v>
      </c>
      <c r="Q129" s="104">
        <v>2.0269317554676984</v>
      </c>
      <c r="R129" s="104">
        <v>1.8705332565570854</v>
      </c>
      <c r="S129" s="104">
        <v>1.8014189987248783</v>
      </c>
      <c r="T129" s="104">
        <v>1.793671900896084</v>
      </c>
      <c r="U129" s="104">
        <v>1.6726878903407787</v>
      </c>
      <c r="V129" s="104">
        <v>1.456227132869482</v>
      </c>
      <c r="W129" s="104">
        <v>1.4525592117357715</v>
      </c>
      <c r="DA129" s="132" t="s">
        <v>1789</v>
      </c>
    </row>
    <row r="130" spans="1:105" ht="12" customHeight="1" x14ac:dyDescent="0.25">
      <c r="A130" s="108" t="s">
        <v>53</v>
      </c>
      <c r="B130" s="98">
        <v>0.78572839012664641</v>
      </c>
      <c r="C130" s="98">
        <v>0.75853148014363658</v>
      </c>
      <c r="D130" s="98">
        <v>0.89397365435586096</v>
      </c>
      <c r="E130" s="98">
        <v>1.3374579429260609</v>
      </c>
      <c r="F130" s="98">
        <v>1.4424869030222525</v>
      </c>
      <c r="G130" s="98">
        <v>1.0771531678349804</v>
      </c>
      <c r="H130" s="98">
        <v>1.09311140357332</v>
      </c>
      <c r="I130" s="98">
        <v>0.76119859448389982</v>
      </c>
      <c r="J130" s="98">
        <v>0.80560576748021195</v>
      </c>
      <c r="K130" s="98">
        <v>0.89602927726878345</v>
      </c>
      <c r="L130" s="98">
        <v>0.86956046901047679</v>
      </c>
      <c r="M130" s="98">
        <v>0.93561583120890668</v>
      </c>
      <c r="N130" s="98">
        <v>0.888762862939666</v>
      </c>
      <c r="O130" s="98">
        <v>0.82458129948829662</v>
      </c>
      <c r="P130" s="98">
        <v>0.81358354991555815</v>
      </c>
      <c r="Q130" s="98">
        <v>0.73214938175824418</v>
      </c>
      <c r="R130" s="98">
        <v>0.66319579318056487</v>
      </c>
      <c r="S130" s="98">
        <v>0.64184847938034861</v>
      </c>
      <c r="T130" s="98">
        <v>0.6468434122094997</v>
      </c>
      <c r="U130" s="98">
        <v>0.56901872853380941</v>
      </c>
      <c r="V130" s="98">
        <v>0.49733685856952009</v>
      </c>
      <c r="W130" s="98">
        <v>0.52014402396519055</v>
      </c>
      <c r="DA130" s="63" t="s">
        <v>1790</v>
      </c>
    </row>
    <row r="131" spans="1:105" ht="12" customHeight="1" x14ac:dyDescent="0.25">
      <c r="A131" s="108" t="s">
        <v>52</v>
      </c>
      <c r="B131" s="98">
        <v>1.5249700696890276</v>
      </c>
      <c r="C131" s="98">
        <v>1.5254496491661305</v>
      </c>
      <c r="D131" s="98">
        <v>1.5025500019784688</v>
      </c>
      <c r="E131" s="98">
        <v>1.553460646393485</v>
      </c>
      <c r="F131" s="98">
        <v>1.5197885820631436</v>
      </c>
      <c r="G131" s="98">
        <v>1.4463485701372141</v>
      </c>
      <c r="H131" s="98">
        <v>1.4003010886283891</v>
      </c>
      <c r="I131" s="98">
        <v>1.3363404791384232</v>
      </c>
      <c r="J131" s="98">
        <v>1.3754748132271768</v>
      </c>
      <c r="K131" s="98">
        <v>1.6020809027752554</v>
      </c>
      <c r="L131" s="98">
        <v>1.6371344225547741</v>
      </c>
      <c r="M131" s="98">
        <v>1.6921919871295503</v>
      </c>
      <c r="N131" s="98">
        <v>1.6468895692125831</v>
      </c>
      <c r="O131" s="98">
        <v>1.5341504705775029</v>
      </c>
      <c r="P131" s="98">
        <v>1.4076773818311707</v>
      </c>
      <c r="Q131" s="98">
        <v>1.2947823737094541</v>
      </c>
      <c r="R131" s="98">
        <v>1.2073374633765206</v>
      </c>
      <c r="S131" s="98">
        <v>1.1595705193445298</v>
      </c>
      <c r="T131" s="98">
        <v>1.1468284886865843</v>
      </c>
      <c r="U131" s="98">
        <v>1.1036691618069694</v>
      </c>
      <c r="V131" s="98">
        <v>0.95889027429996188</v>
      </c>
      <c r="W131" s="98">
        <v>0.93241518777058086</v>
      </c>
      <c r="DA131" s="63" t="s">
        <v>1791</v>
      </c>
    </row>
    <row r="132" spans="1:105" ht="12" customHeight="1" x14ac:dyDescent="0.25">
      <c r="A132" s="121" t="s">
        <v>54</v>
      </c>
      <c r="B132" s="122">
        <v>10.877586942015556</v>
      </c>
      <c r="C132" s="122">
        <v>12.078189255143002</v>
      </c>
      <c r="D132" s="122">
        <v>12.022658875573907</v>
      </c>
      <c r="E132" s="122">
        <v>14.300529021347716</v>
      </c>
      <c r="F132" s="122">
        <v>12.897486659893129</v>
      </c>
      <c r="G132" s="122">
        <v>11.72801675672347</v>
      </c>
      <c r="H132" s="122">
        <v>10.159873023207556</v>
      </c>
      <c r="I132" s="122">
        <v>8.7722573195849449</v>
      </c>
      <c r="J132" s="122">
        <v>8.8154563963771722</v>
      </c>
      <c r="K132" s="122">
        <v>6.7210804225037837</v>
      </c>
      <c r="L132" s="122">
        <v>6.0376693553565071</v>
      </c>
      <c r="M132" s="122">
        <v>5.5965361967358778</v>
      </c>
      <c r="N132" s="122">
        <v>4.9655599807061623</v>
      </c>
      <c r="O132" s="122">
        <v>4.4081485544518451</v>
      </c>
      <c r="P132" s="122">
        <v>4.0895939884893684</v>
      </c>
      <c r="Q132" s="122">
        <v>3.7425270585781467</v>
      </c>
      <c r="R132" s="122">
        <v>3.4753220069340753</v>
      </c>
      <c r="S132" s="122">
        <v>3.3780859429210448</v>
      </c>
      <c r="T132" s="122">
        <v>3.4289623762895252</v>
      </c>
      <c r="U132" s="122">
        <v>3.4849243018750578</v>
      </c>
      <c r="V132" s="122">
        <v>4.307892449178059</v>
      </c>
      <c r="W132" s="122">
        <v>3.9175982001617449</v>
      </c>
      <c r="DA132" s="130" t="s">
        <v>1792</v>
      </c>
    </row>
    <row r="133" spans="1:105" ht="12" customHeight="1" x14ac:dyDescent="0.25">
      <c r="A133" s="97" t="s">
        <v>50</v>
      </c>
      <c r="B133" s="98">
        <v>5.0045926109653074</v>
      </c>
      <c r="C133" s="98">
        <v>5.1496989718683341</v>
      </c>
      <c r="D133" s="98">
        <v>6.3257860088790387</v>
      </c>
      <c r="E133" s="98">
        <v>4.7821341139996267</v>
      </c>
      <c r="F133" s="98">
        <v>4.3699898405699145</v>
      </c>
      <c r="G133" s="98">
        <v>4.5915833178295271</v>
      </c>
      <c r="H133" s="98">
        <v>3.5746629035097541</v>
      </c>
      <c r="I133" s="98">
        <v>2.9968626842341952</v>
      </c>
      <c r="J133" s="98">
        <v>2.7063282370159576</v>
      </c>
      <c r="K133" s="98">
        <v>2.8442490636903126</v>
      </c>
      <c r="L133" s="98">
        <v>2.5987183693527864</v>
      </c>
      <c r="M133" s="98">
        <v>2.3436502050235122</v>
      </c>
      <c r="N133" s="98">
        <v>2.0960643827064342</v>
      </c>
      <c r="O133" s="98">
        <v>1.8439809977392634</v>
      </c>
      <c r="P133" s="98">
        <v>1.6735028359718056</v>
      </c>
      <c r="Q133" s="98">
        <v>1.4614630516499532</v>
      </c>
      <c r="R133" s="98">
        <v>1.2793073500932208</v>
      </c>
      <c r="S133" s="98">
        <v>1.1679017811587868</v>
      </c>
      <c r="T133" s="98">
        <v>1.1245134992743568</v>
      </c>
      <c r="U133" s="98">
        <v>1.0797822252989204</v>
      </c>
      <c r="V133" s="98">
        <v>1.3847548941596619</v>
      </c>
      <c r="W133" s="98">
        <v>1.1972117872684478</v>
      </c>
      <c r="DA133" s="63" t="s">
        <v>1793</v>
      </c>
    </row>
    <row r="134" spans="1:105" ht="12" customHeight="1" x14ac:dyDescent="0.25">
      <c r="A134" s="109" t="s">
        <v>120</v>
      </c>
      <c r="B134" s="33">
        <v>5.8729943310502488</v>
      </c>
      <c r="C134" s="33">
        <v>6.9284902832746678</v>
      </c>
      <c r="D134" s="33">
        <v>5.6968728666948687</v>
      </c>
      <c r="E134" s="33">
        <v>9.5183949073480889</v>
      </c>
      <c r="F134" s="33">
        <v>8.5274968193232148</v>
      </c>
      <c r="G134" s="33">
        <v>7.1364334388939437</v>
      </c>
      <c r="H134" s="33">
        <v>6.585210119697801</v>
      </c>
      <c r="I134" s="33">
        <v>5.7753946353507501</v>
      </c>
      <c r="J134" s="33">
        <v>6.1091281593612141</v>
      </c>
      <c r="K134" s="33">
        <v>3.8768313588134711</v>
      </c>
      <c r="L134" s="33">
        <v>3.4389509860037206</v>
      </c>
      <c r="M134" s="33">
        <v>3.252885991712366</v>
      </c>
      <c r="N134" s="33">
        <v>2.8694955979997281</v>
      </c>
      <c r="O134" s="33">
        <v>2.5641675567125812</v>
      </c>
      <c r="P134" s="33">
        <v>2.4160911525175628</v>
      </c>
      <c r="Q134" s="33">
        <v>2.2810640069281938</v>
      </c>
      <c r="R134" s="33">
        <v>2.1960146568408545</v>
      </c>
      <c r="S134" s="33">
        <v>2.2101841617622577</v>
      </c>
      <c r="T134" s="33">
        <v>2.3044488770151683</v>
      </c>
      <c r="U134" s="33">
        <v>2.4051420765761375</v>
      </c>
      <c r="V134" s="33">
        <v>2.9231375550183967</v>
      </c>
      <c r="W134" s="33">
        <v>2.7203864128932973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0.48870260811712335</v>
      </c>
      <c r="C136" s="119">
        <f t="shared" si="26"/>
        <v>0.49407270300245598</v>
      </c>
      <c r="D136" s="119">
        <f t="shared" si="26"/>
        <v>0.4957587063459733</v>
      </c>
      <c r="E136" s="119">
        <f t="shared" si="26"/>
        <v>0.5037773298749314</v>
      </c>
      <c r="F136" s="119">
        <f t="shared" si="26"/>
        <v>0.5076528065383229</v>
      </c>
      <c r="G136" s="119">
        <f t="shared" si="26"/>
        <v>0.50887318612257226</v>
      </c>
      <c r="H136" s="119">
        <f t="shared" si="26"/>
        <v>0.51216356413857622</v>
      </c>
      <c r="I136" s="119">
        <f t="shared" si="26"/>
        <v>0.51708473376084263</v>
      </c>
      <c r="J136" s="119">
        <f t="shared" si="26"/>
        <v>0.52273940116589734</v>
      </c>
      <c r="K136" s="119">
        <f t="shared" si="26"/>
        <v>0.5306941019131256</v>
      </c>
      <c r="L136" s="119">
        <f t="shared" si="26"/>
        <v>0.54114113269112851</v>
      </c>
      <c r="M136" s="119">
        <f t="shared" si="26"/>
        <v>0.5553615649114082</v>
      </c>
      <c r="N136" s="119">
        <f t="shared" si="26"/>
        <v>0.57493483971181625</v>
      </c>
      <c r="O136" s="119">
        <f t="shared" si="26"/>
        <v>0.59251596397797457</v>
      </c>
      <c r="P136" s="119">
        <f t="shared" si="26"/>
        <v>0.59141587946776242</v>
      </c>
      <c r="Q136" s="119">
        <f t="shared" si="26"/>
        <v>0.6032751272122151</v>
      </c>
      <c r="R136" s="119">
        <f t="shared" ref="R136:V136" si="27">IF(R117=0,"",R117/R98)</f>
        <v>0.60169093193589052</v>
      </c>
      <c r="S136" s="119">
        <f t="shared" si="27"/>
        <v>0.62280891825081786</v>
      </c>
      <c r="T136" s="119">
        <f t="shared" si="27"/>
        <v>0.6414637338228506</v>
      </c>
      <c r="U136" s="119">
        <f t="shared" si="27"/>
        <v>0.66286914753437742</v>
      </c>
      <c r="V136" s="119">
        <f t="shared" si="27"/>
        <v>0.66683895993393449</v>
      </c>
      <c r="W136" s="119">
        <f t="shared" ref="W136" si="28">IF(W117=0,"",W117/W98)</f>
        <v>0.68599369721585368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0.4636464044159771</v>
      </c>
      <c r="C137" s="124">
        <f t="shared" si="29"/>
        <v>0.46813802410817973</v>
      </c>
      <c r="D137" s="124">
        <f t="shared" si="29"/>
        <v>0.47270590877390173</v>
      </c>
      <c r="E137" s="124">
        <f t="shared" si="29"/>
        <v>0.47894278133334428</v>
      </c>
      <c r="F137" s="124">
        <f t="shared" si="29"/>
        <v>0.48384831043757737</v>
      </c>
      <c r="G137" s="124">
        <f t="shared" si="29"/>
        <v>0.48540316427995467</v>
      </c>
      <c r="H137" s="124">
        <f t="shared" si="29"/>
        <v>0.48795783058087755</v>
      </c>
      <c r="I137" s="124">
        <f t="shared" si="29"/>
        <v>0.49032906800600795</v>
      </c>
      <c r="J137" s="124">
        <f t="shared" si="29"/>
        <v>0.49815737449166747</v>
      </c>
      <c r="K137" s="124">
        <f t="shared" si="29"/>
        <v>0.50857514816612404</v>
      </c>
      <c r="L137" s="124">
        <f t="shared" si="29"/>
        <v>0.52149725394752366</v>
      </c>
      <c r="M137" s="124">
        <f t="shared" si="29"/>
        <v>0.53305151366792314</v>
      </c>
      <c r="N137" s="124">
        <f t="shared" si="29"/>
        <v>0.54911067098211386</v>
      </c>
      <c r="O137" s="124">
        <f t="shared" si="29"/>
        <v>0.56613936231375972</v>
      </c>
      <c r="P137" s="124">
        <f t="shared" si="29"/>
        <v>0.56798869244475247</v>
      </c>
      <c r="Q137" s="124">
        <f t="shared" si="29"/>
        <v>0.57034426080967771</v>
      </c>
      <c r="R137" s="124">
        <f t="shared" ref="R137:V137" si="30">IF(R118=0,"",R118/R99)</f>
        <v>0.57431647318652868</v>
      </c>
      <c r="S137" s="124">
        <f t="shared" si="30"/>
        <v>0.59065370115581861</v>
      </c>
      <c r="T137" s="124">
        <f t="shared" si="30"/>
        <v>0.61200420714677783</v>
      </c>
      <c r="U137" s="124">
        <f t="shared" si="30"/>
        <v>0.63100304093853832</v>
      </c>
      <c r="V137" s="124">
        <f t="shared" si="30"/>
        <v>0.64056614830687153</v>
      </c>
      <c r="W137" s="124">
        <f t="shared" ref="W137" si="31">IF(W118=0,"",W118/W99)</f>
        <v>0.64719363272341146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0.45754783722123421</v>
      </c>
      <c r="C138" s="111">
        <f t="shared" si="32"/>
        <v>0.46219813908393714</v>
      </c>
      <c r="D138" s="111">
        <f t="shared" si="32"/>
        <v>0.46683298671098628</v>
      </c>
      <c r="E138" s="111">
        <f t="shared" si="32"/>
        <v>0.47309815400298316</v>
      </c>
      <c r="F138" s="111">
        <f t="shared" si="32"/>
        <v>0.47805735890904444</v>
      </c>
      <c r="G138" s="111">
        <f t="shared" si="32"/>
        <v>0.4798268776810467</v>
      </c>
      <c r="H138" s="111">
        <f t="shared" si="32"/>
        <v>0.48241936942890384</v>
      </c>
      <c r="I138" s="111">
        <f t="shared" si="32"/>
        <v>0.48497246227289503</v>
      </c>
      <c r="J138" s="111">
        <f t="shared" si="32"/>
        <v>0.49279065992737514</v>
      </c>
      <c r="K138" s="111">
        <f t="shared" si="32"/>
        <v>0.50325651083028322</v>
      </c>
      <c r="L138" s="111">
        <f t="shared" si="32"/>
        <v>0.51625007090296504</v>
      </c>
      <c r="M138" s="111">
        <f t="shared" si="32"/>
        <v>0.5278796096427486</v>
      </c>
      <c r="N138" s="111">
        <f t="shared" si="32"/>
        <v>0.54403490291449208</v>
      </c>
      <c r="O138" s="111">
        <f t="shared" si="32"/>
        <v>0.56115310313798505</v>
      </c>
      <c r="P138" s="111">
        <f t="shared" si="32"/>
        <v>0.56307706627041865</v>
      </c>
      <c r="Q138" s="111">
        <f t="shared" si="32"/>
        <v>0.56545361645539949</v>
      </c>
      <c r="R138" s="111">
        <f t="shared" ref="R138:V138" si="33">IF(R119=0,"",R119/R100)</f>
        <v>0.56946657804886247</v>
      </c>
      <c r="S138" s="111">
        <f t="shared" si="33"/>
        <v>0.58589079583512416</v>
      </c>
      <c r="T138" s="111">
        <f t="shared" si="33"/>
        <v>0.60737036844295167</v>
      </c>
      <c r="U138" s="111">
        <f t="shared" si="33"/>
        <v>0.62649473743721329</v>
      </c>
      <c r="V138" s="111">
        <f t="shared" si="33"/>
        <v>0.63612587862387904</v>
      </c>
      <c r="W138" s="111">
        <f t="shared" ref="W138" si="34">IF(W119=0,"",W119/W100)</f>
        <v>0.64278119739352269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1.8425352336447502</v>
      </c>
      <c r="D140" s="124">
        <f t="shared" si="38"/>
        <v>1.9562392355920772</v>
      </c>
      <c r="E140" s="124">
        <f t="shared" si="38"/>
        <v>2.0597094742572519</v>
      </c>
      <c r="F140" s="124">
        <f t="shared" si="38"/>
        <v>2.1522813650575845</v>
      </c>
      <c r="G140" s="124">
        <f t="shared" si="38"/>
        <v>2.2316658709081079</v>
      </c>
      <c r="H140" s="124">
        <f t="shared" si="38"/>
        <v>2.3031787576306337</v>
      </c>
      <c r="I140" s="124">
        <f t="shared" si="38"/>
        <v>2.3422982564492321</v>
      </c>
      <c r="J140" s="124">
        <f t="shared" si="38"/>
        <v>2.4063009001751734</v>
      </c>
      <c r="K140" s="124">
        <f t="shared" si="38"/>
        <v>2.5029542943178003</v>
      </c>
      <c r="L140" s="124">
        <f t="shared" si="38"/>
        <v>2.6332045768528674</v>
      </c>
      <c r="M140" s="124">
        <f t="shared" si="38"/>
        <v>2.7315903308532969</v>
      </c>
      <c r="N140" s="124">
        <f t="shared" si="38"/>
        <v>2.8162861434910429</v>
      </c>
      <c r="O140" s="124">
        <f t="shared" si="38"/>
        <v>2.8791240988826687</v>
      </c>
      <c r="P140" s="124">
        <f t="shared" si="38"/>
        <v>2.919694784815924</v>
      </c>
      <c r="Q140" s="124">
        <f t="shared" si="38"/>
        <v>2.9530786176164385</v>
      </c>
      <c r="R140" s="124">
        <f t="shared" ref="R140:V140" si="39">IF(R121=0,"",R121/R102)</f>
        <v>3.0008284370141447</v>
      </c>
      <c r="S140" s="124">
        <f t="shared" si="39"/>
        <v>3.0893732019451003</v>
      </c>
      <c r="T140" s="124">
        <f t="shared" si="39"/>
        <v>3.2736373434499457</v>
      </c>
      <c r="U140" s="124">
        <f t="shared" si="39"/>
        <v>3.4460983525275379</v>
      </c>
      <c r="V140" s="124">
        <f t="shared" si="39"/>
        <v>3.5634421137483074</v>
      </c>
      <c r="W140" s="124">
        <f t="shared" ref="W140" si="40">IF(W121=0,"",W121/W102)</f>
        <v>3.6172426163849609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1.8425352336447502</v>
      </c>
      <c r="D141" s="111">
        <f t="shared" si="41"/>
        <v>1.9562392355920772</v>
      </c>
      <c r="E141" s="111">
        <f t="shared" si="41"/>
        <v>2.0597094742572519</v>
      </c>
      <c r="F141" s="111">
        <f t="shared" si="41"/>
        <v>2.1522813650575845</v>
      </c>
      <c r="G141" s="111">
        <f t="shared" si="41"/>
        <v>2.2316658709081079</v>
      </c>
      <c r="H141" s="111">
        <f t="shared" si="41"/>
        <v>2.3031787576306337</v>
      </c>
      <c r="I141" s="111">
        <f t="shared" si="41"/>
        <v>2.3422982564492321</v>
      </c>
      <c r="J141" s="111">
        <f t="shared" si="41"/>
        <v>2.4063009001751734</v>
      </c>
      <c r="K141" s="111">
        <f t="shared" si="41"/>
        <v>2.5029542943178003</v>
      </c>
      <c r="L141" s="111">
        <f t="shared" si="41"/>
        <v>2.6332045768528674</v>
      </c>
      <c r="M141" s="111">
        <f t="shared" si="41"/>
        <v>2.7315903308532969</v>
      </c>
      <c r="N141" s="111">
        <f t="shared" si="41"/>
        <v>2.8162861434910429</v>
      </c>
      <c r="O141" s="111">
        <f t="shared" si="41"/>
        <v>2.8791240988826687</v>
      </c>
      <c r="P141" s="111">
        <f t="shared" si="41"/>
        <v>2.919694784815924</v>
      </c>
      <c r="Q141" s="111">
        <f t="shared" si="41"/>
        <v>2.9530786176164385</v>
      </c>
      <c r="R141" s="111">
        <f t="shared" ref="R141:V141" si="42">IF(R122=0,"",R122/R103)</f>
        <v>3.0008284370141447</v>
      </c>
      <c r="S141" s="111">
        <f t="shared" si="42"/>
        <v>3.0893732019451003</v>
      </c>
      <c r="T141" s="111">
        <f t="shared" si="42"/>
        <v>3.2736373434499457</v>
      </c>
      <c r="U141" s="111">
        <f t="shared" si="42"/>
        <v>3.4460983525275379</v>
      </c>
      <c r="V141" s="111">
        <f t="shared" si="42"/>
        <v>3.5634421137483074</v>
      </c>
      <c r="W141" s="111">
        <f t="shared" ref="W141" si="43">IF(W122=0,"",W122/W103)</f>
        <v>3.6172426163849609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0.57351843309511896</v>
      </c>
      <c r="C142" s="124">
        <f t="shared" si="44"/>
        <v>0.58082800385265909</v>
      </c>
      <c r="D142" s="124">
        <f t="shared" si="44"/>
        <v>0.57296596569562896</v>
      </c>
      <c r="E142" s="124">
        <f t="shared" si="44"/>
        <v>0.5760927893740645</v>
      </c>
      <c r="F142" s="124">
        <f t="shared" si="44"/>
        <v>0.57798906791983951</v>
      </c>
      <c r="G142" s="124">
        <f t="shared" si="44"/>
        <v>0.58387922339668918</v>
      </c>
      <c r="H142" s="124">
        <f t="shared" si="44"/>
        <v>0.58058175877367546</v>
      </c>
      <c r="I142" s="124">
        <f t="shared" si="44"/>
        <v>0.59045878087498549</v>
      </c>
      <c r="J142" s="124">
        <f t="shared" si="44"/>
        <v>0.59059045887422867</v>
      </c>
      <c r="K142" s="124">
        <f t="shared" si="44"/>
        <v>0.59490510003110397</v>
      </c>
      <c r="L142" s="124">
        <f t="shared" si="44"/>
        <v>0.59822419324809695</v>
      </c>
      <c r="M142" s="124">
        <f t="shared" si="44"/>
        <v>0.61100434426260564</v>
      </c>
      <c r="N142" s="124">
        <f t="shared" si="44"/>
        <v>0.62054584144823677</v>
      </c>
      <c r="O142" s="124">
        <f t="shared" si="44"/>
        <v>0.63345452520319134</v>
      </c>
      <c r="P142" s="124">
        <f t="shared" si="44"/>
        <v>0.6367458989250111</v>
      </c>
      <c r="Q142" s="124">
        <f t="shared" si="44"/>
        <v>0.64805197775755641</v>
      </c>
      <c r="R142" s="124">
        <f t="shared" ref="R142:V142" si="45">IF(R123=0,"",R123/R104)</f>
        <v>0.66025995894228395</v>
      </c>
      <c r="S142" s="124">
        <f t="shared" si="45"/>
        <v>0.67735117205790318</v>
      </c>
      <c r="T142" s="124">
        <f t="shared" si="45"/>
        <v>0.69428080852001439</v>
      </c>
      <c r="U142" s="124">
        <f t="shared" si="45"/>
        <v>0.70762544684008577</v>
      </c>
      <c r="V142" s="124">
        <f t="shared" si="45"/>
        <v>0.71144550285616959</v>
      </c>
      <c r="W142" s="124">
        <f t="shared" ref="W142" si="46">IF(W123=0,"",W123/W104)</f>
        <v>0.7249147837927834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0.52606926559528033</v>
      </c>
      <c r="C143" s="111">
        <f t="shared" si="47"/>
        <v>0.52746438077713698</v>
      </c>
      <c r="D143" s="111">
        <f t="shared" si="47"/>
        <v>0.52900219572693186</v>
      </c>
      <c r="E143" s="111">
        <f t="shared" si="47"/>
        <v>0.53054795780866304</v>
      </c>
      <c r="F143" s="111">
        <f t="shared" si="47"/>
        <v>0.53204894776854439</v>
      </c>
      <c r="G143" s="111">
        <f t="shared" si="47"/>
        <v>0.53279817601293744</v>
      </c>
      <c r="H143" s="111">
        <f t="shared" si="47"/>
        <v>0.5333264034935169</v>
      </c>
      <c r="I143" s="111">
        <f t="shared" si="47"/>
        <v>0.53452371445067892</v>
      </c>
      <c r="J143" s="111">
        <f t="shared" si="47"/>
        <v>0.53812722061157459</v>
      </c>
      <c r="K143" s="111">
        <f t="shared" si="47"/>
        <v>0.54273106714455888</v>
      </c>
      <c r="L143" s="111">
        <f t="shared" si="47"/>
        <v>0.54826955620125939</v>
      </c>
      <c r="M143" s="111">
        <f t="shared" si="47"/>
        <v>0.55451456324766812</v>
      </c>
      <c r="N143" s="111">
        <f t="shared" si="47"/>
        <v>0.56378884915931238</v>
      </c>
      <c r="O143" s="111">
        <f t="shared" si="47"/>
        <v>0.57551737578139484</v>
      </c>
      <c r="P143" s="111">
        <f t="shared" si="47"/>
        <v>0.58151134274267535</v>
      </c>
      <c r="Q143" s="111">
        <f t="shared" si="47"/>
        <v>0.59067150395660584</v>
      </c>
      <c r="R143" s="111">
        <f t="shared" ref="R143:V143" si="48">IF(R124=0,"",R124/R105)</f>
        <v>0.60045907616981919</v>
      </c>
      <c r="S143" s="111">
        <f t="shared" si="48"/>
        <v>0.61742400455890167</v>
      </c>
      <c r="T143" s="111">
        <f t="shared" si="48"/>
        <v>0.63891799031937757</v>
      </c>
      <c r="U143" s="111">
        <f t="shared" si="48"/>
        <v>0.65899060567569767</v>
      </c>
      <c r="V143" s="111">
        <f t="shared" si="48"/>
        <v>0.67040826402704312</v>
      </c>
      <c r="W143" s="111">
        <f t="shared" ref="W143" si="49">IF(W124=0,"",W124/W105)</f>
        <v>0.67688635484230542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0.76542291664522133</v>
      </c>
      <c r="C144" s="111">
        <f t="shared" si="50"/>
        <v>0.76986690154322579</v>
      </c>
      <c r="D144" s="111">
        <f t="shared" si="50"/>
        <v>0.75184259867085879</v>
      </c>
      <c r="E144" s="111">
        <f t="shared" si="50"/>
        <v>0.7110236334334773</v>
      </c>
      <c r="F144" s="111">
        <f t="shared" si="50"/>
        <v>0.70147991984998004</v>
      </c>
      <c r="G144" s="111">
        <f t="shared" si="50"/>
        <v>0.72875039910455963</v>
      </c>
      <c r="H144" s="111">
        <f t="shared" si="50"/>
        <v>0.72407295612929456</v>
      </c>
      <c r="I144" s="111">
        <f t="shared" si="50"/>
        <v>0.76064170851473145</v>
      </c>
      <c r="J144" s="111">
        <f t="shared" si="50"/>
        <v>0.7588958077866923</v>
      </c>
      <c r="K144" s="111">
        <f t="shared" si="50"/>
        <v>0.77070467541356025</v>
      </c>
      <c r="L144" s="111">
        <f t="shared" si="50"/>
        <v>0.78043479018026152</v>
      </c>
      <c r="M144" s="111">
        <f t="shared" si="50"/>
        <v>0.77840507541890902</v>
      </c>
      <c r="N144" s="111">
        <f t="shared" si="50"/>
        <v>0.78695855184857888</v>
      </c>
      <c r="O144" s="111">
        <f t="shared" si="50"/>
        <v>0.79130919432072311</v>
      </c>
      <c r="P144" s="111">
        <f t="shared" si="50"/>
        <v>0.78769942018529571</v>
      </c>
      <c r="Q144" s="111">
        <f t="shared" si="50"/>
        <v>0.79087158346429187</v>
      </c>
      <c r="R144" s="111">
        <f t="shared" ref="R144:V144" si="51">IF(R125=0,"",R125/R106)</f>
        <v>0.79487898409222313</v>
      </c>
      <c r="S144" s="111">
        <f t="shared" si="51"/>
        <v>0.79655295186498565</v>
      </c>
      <c r="T144" s="111">
        <f t="shared" si="51"/>
        <v>0.81156603207382105</v>
      </c>
      <c r="U144" s="111">
        <f t="shared" si="51"/>
        <v>0.83439980734077968</v>
      </c>
      <c r="V144" s="111">
        <f t="shared" si="51"/>
        <v>0.84495020996751913</v>
      </c>
      <c r="W144" s="111">
        <f t="shared" ref="W144" si="52">IF(W125=0,"",W125/W106)</f>
        <v>0.84100437553686946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0.52606926559528033</v>
      </c>
      <c r="C145" s="112">
        <f t="shared" si="53"/>
        <v>0.52606926559528033</v>
      </c>
      <c r="D145" s="112">
        <f t="shared" si="53"/>
        <v>0.53117091395830163</v>
      </c>
      <c r="E145" s="112">
        <f t="shared" si="53"/>
        <v>0.53249858081583445</v>
      </c>
      <c r="F145" s="112">
        <f t="shared" si="53"/>
        <v>0.53371776046219022</v>
      </c>
      <c r="G145" s="112">
        <f t="shared" si="53"/>
        <v>0.53434470394515721</v>
      </c>
      <c r="H145" s="112">
        <f t="shared" si="53"/>
        <v>0.53520133039721585</v>
      </c>
      <c r="I145" s="112">
        <f t="shared" si="53"/>
        <v>0.53597403466953697</v>
      </c>
      <c r="J145" s="112">
        <f t="shared" si="53"/>
        <v>0.53724445258206699</v>
      </c>
      <c r="K145" s="112">
        <f t="shared" si="53"/>
        <v>0.54664254206365759</v>
      </c>
      <c r="L145" s="112">
        <f t="shared" si="53"/>
        <v>0.55305261111294624</v>
      </c>
      <c r="M145" s="112">
        <f t="shared" si="53"/>
        <v>0.5555186004575996</v>
      </c>
      <c r="N145" s="112">
        <f t="shared" si="53"/>
        <v>0.56434975123130093</v>
      </c>
      <c r="O145" s="112">
        <f t="shared" si="53"/>
        <v>0.56985101279281403</v>
      </c>
      <c r="P145" s="112">
        <f t="shared" si="53"/>
        <v>0.57621232983807069</v>
      </c>
      <c r="Q145" s="112">
        <f t="shared" si="53"/>
        <v>0.57777640388765295</v>
      </c>
      <c r="R145" s="112">
        <f t="shared" ref="R145:V145" si="54">IF(R126=0,"",R126/R107)</f>
        <v>0.57946851238485542</v>
      </c>
      <c r="S145" s="112">
        <f t="shared" si="54"/>
        <v>0.58248119543305832</v>
      </c>
      <c r="T145" s="112">
        <f t="shared" si="54"/>
        <v>0.6080943680117068</v>
      </c>
      <c r="U145" s="112">
        <f t="shared" si="54"/>
        <v>0.63164685044389957</v>
      </c>
      <c r="V145" s="112">
        <f t="shared" si="54"/>
        <v>0.65117616226072561</v>
      </c>
      <c r="W145" s="112">
        <f t="shared" ref="W145" si="55">IF(W126=0,"",W126/W107)</f>
        <v>0.65522415502662157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0.65728031314664104</v>
      </c>
      <c r="D147" s="112">
        <f t="shared" si="59"/>
        <v>0.66045558610659083</v>
      </c>
      <c r="E147" s="112">
        <f t="shared" si="59"/>
        <v>0.66519862112851047</v>
      </c>
      <c r="F147" s="112">
        <f t="shared" si="59"/>
        <v>0.66927016189699395</v>
      </c>
      <c r="G147" s="112">
        <f t="shared" si="59"/>
        <v>0.67314617763479567</v>
      </c>
      <c r="H147" s="112">
        <f t="shared" si="59"/>
        <v>0.67849831087774592</v>
      </c>
      <c r="I147" s="112">
        <f t="shared" si="59"/>
        <v>0.68099672410961276</v>
      </c>
      <c r="J147" s="112">
        <f t="shared" si="59"/>
        <v>0.68202191431983461</v>
      </c>
      <c r="K147" s="112">
        <f t="shared" si="59"/>
        <v>0.68369976768212248</v>
      </c>
      <c r="L147" s="112">
        <f t="shared" si="59"/>
        <v>0.68602303091247452</v>
      </c>
      <c r="M147" s="112">
        <f t="shared" si="59"/>
        <v>0.68840818404922721</v>
      </c>
      <c r="N147" s="112">
        <f t="shared" si="59"/>
        <v>0.69082801113278547</v>
      </c>
      <c r="O147" s="112">
        <f t="shared" si="59"/>
        <v>0.69299525990403565</v>
      </c>
      <c r="P147" s="112">
        <f t="shared" si="59"/>
        <v>0.69592122811156587</v>
      </c>
      <c r="Q147" s="112">
        <f t="shared" si="59"/>
        <v>0.70161702082639488</v>
      </c>
      <c r="R147" s="112">
        <f t="shared" ref="R147:V147" si="60">IF(R128=0,"",R128/R109)</f>
        <v>0.71285719165111427</v>
      </c>
      <c r="S147" s="112">
        <f t="shared" si="60"/>
        <v>0.72772904986073994</v>
      </c>
      <c r="T147" s="112">
        <f t="shared" si="60"/>
        <v>0.74241007333804188</v>
      </c>
      <c r="U147" s="112">
        <f t="shared" si="60"/>
        <v>0.75186566592089976</v>
      </c>
      <c r="V147" s="112">
        <f t="shared" si="60"/>
        <v>0.75627955661225599</v>
      </c>
      <c r="W147" s="112">
        <f t="shared" ref="W147" si="61">IF(W128=0,"",W128/W109)</f>
        <v>0.76090204761330416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0.84752446916405433</v>
      </c>
      <c r="C148" s="113">
        <f t="shared" si="62"/>
        <v>0.8527625788026022</v>
      </c>
      <c r="D148" s="113">
        <f t="shared" si="62"/>
        <v>0.83963638481136926</v>
      </c>
      <c r="E148" s="113">
        <f t="shared" si="62"/>
        <v>0.81192078512086141</v>
      </c>
      <c r="F148" s="113">
        <f t="shared" si="62"/>
        <v>0.80666078266370134</v>
      </c>
      <c r="G148" s="113">
        <f t="shared" si="62"/>
        <v>0.82873464478320069</v>
      </c>
      <c r="H148" s="113">
        <f t="shared" si="62"/>
        <v>0.82800196894566447</v>
      </c>
      <c r="I148" s="113">
        <f t="shared" si="62"/>
        <v>0.85460841134852827</v>
      </c>
      <c r="J148" s="113">
        <f t="shared" si="62"/>
        <v>0.853010681606299</v>
      </c>
      <c r="K148" s="113">
        <f t="shared" si="62"/>
        <v>0.85828848279811265</v>
      </c>
      <c r="L148" s="113">
        <f t="shared" si="62"/>
        <v>0.86352250875743342</v>
      </c>
      <c r="M148" s="113">
        <f t="shared" si="62"/>
        <v>0.86183414446597295</v>
      </c>
      <c r="N148" s="113">
        <f t="shared" si="62"/>
        <v>0.86495128357233253</v>
      </c>
      <c r="O148" s="113">
        <f t="shared" si="62"/>
        <v>0.86612285073115303</v>
      </c>
      <c r="P148" s="113">
        <f t="shared" si="62"/>
        <v>0.86195980789367954</v>
      </c>
      <c r="Q148" s="113">
        <f t="shared" si="62"/>
        <v>0.86587865063803748</v>
      </c>
      <c r="R148" s="113">
        <f t="shared" ref="R148:V148" si="63">IF(R129=0,"",R129/R110)</f>
        <v>0.87341949460818313</v>
      </c>
      <c r="S148" s="113">
        <f t="shared" si="63"/>
        <v>0.88183643837114944</v>
      </c>
      <c r="T148" s="113">
        <f t="shared" si="63"/>
        <v>0.8882186096880238</v>
      </c>
      <c r="U148" s="113">
        <f t="shared" si="63"/>
        <v>0.8987145143223686</v>
      </c>
      <c r="V148" s="113">
        <f t="shared" si="63"/>
        <v>0.90080002692926742</v>
      </c>
      <c r="W148" s="113">
        <f t="shared" ref="W148" si="64">IF(W129=0,"",W129/W110)</f>
        <v>0.89867960563730165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0.65794364339628808</v>
      </c>
      <c r="D149" s="111">
        <f t="shared" si="65"/>
        <v>0.66137482216330934</v>
      </c>
      <c r="E149" s="111">
        <f t="shared" si="65"/>
        <v>0.66635299781266588</v>
      </c>
      <c r="F149" s="111">
        <f t="shared" si="65"/>
        <v>0.67015096092319193</v>
      </c>
      <c r="G149" s="111">
        <f t="shared" si="65"/>
        <v>0.67378622394174637</v>
      </c>
      <c r="H149" s="111">
        <f t="shared" si="65"/>
        <v>0.67850467792718749</v>
      </c>
      <c r="I149" s="111">
        <f t="shared" si="65"/>
        <v>0.68082958889626621</v>
      </c>
      <c r="J149" s="111">
        <f t="shared" si="65"/>
        <v>0.68188128392101566</v>
      </c>
      <c r="K149" s="111">
        <f t="shared" si="65"/>
        <v>0.68478071831566945</v>
      </c>
      <c r="L149" s="111">
        <f t="shared" si="65"/>
        <v>0.68699927933506666</v>
      </c>
      <c r="M149" s="111">
        <f t="shared" si="65"/>
        <v>0.68952674780640411</v>
      </c>
      <c r="N149" s="111">
        <f t="shared" si="65"/>
        <v>0.69182427115721867</v>
      </c>
      <c r="O149" s="111">
        <f t="shared" si="65"/>
        <v>0.69340796857600362</v>
      </c>
      <c r="P149" s="111">
        <f t="shared" si="65"/>
        <v>0.69577993296896967</v>
      </c>
      <c r="Q149" s="111">
        <f t="shared" si="65"/>
        <v>0.69987566908790877</v>
      </c>
      <c r="R149" s="111">
        <f t="shared" ref="R149:V149" si="66">IF(R130=0,"",R130/R111)</f>
        <v>0.70984448575214742</v>
      </c>
      <c r="S149" s="111">
        <f t="shared" si="66"/>
        <v>0.7267030717211771</v>
      </c>
      <c r="T149" s="111">
        <f t="shared" si="66"/>
        <v>0.74130394967079416</v>
      </c>
      <c r="U149" s="111">
        <f t="shared" si="66"/>
        <v>0.75114877863376384</v>
      </c>
      <c r="V149" s="111">
        <f t="shared" si="66"/>
        <v>0.75617257258256099</v>
      </c>
      <c r="W149" s="111">
        <f t="shared" ref="W149" si="67">IF(W130=0,"",W130/W111)</f>
        <v>0.7605436485415169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0.68273941305315222</v>
      </c>
      <c r="C151" s="124">
        <f t="shared" si="71"/>
        <v>0.68922536577268556</v>
      </c>
      <c r="D151" s="124">
        <f t="shared" si="71"/>
        <v>0.67638129868866959</v>
      </c>
      <c r="E151" s="124">
        <f t="shared" si="71"/>
        <v>0.70708404152432647</v>
      </c>
      <c r="F151" s="124">
        <f t="shared" si="71"/>
        <v>0.70848868911903495</v>
      </c>
      <c r="G151" s="124">
        <f t="shared" si="71"/>
        <v>0.70206526429324845</v>
      </c>
      <c r="H151" s="124">
        <f t="shared" si="71"/>
        <v>0.71100248003317856</v>
      </c>
      <c r="I151" s="124">
        <f t="shared" si="71"/>
        <v>0.71393319241617381</v>
      </c>
      <c r="J151" s="124">
        <f t="shared" si="71"/>
        <v>0.72043082530445213</v>
      </c>
      <c r="K151" s="124">
        <f t="shared" si="71"/>
        <v>0.70257481952148504</v>
      </c>
      <c r="L151" s="124">
        <f t="shared" si="71"/>
        <v>0.70266809206404934</v>
      </c>
      <c r="M151" s="124">
        <f t="shared" si="71"/>
        <v>0.70572900372694025</v>
      </c>
      <c r="N151" s="124">
        <f t="shared" si="71"/>
        <v>0.70644890357920775</v>
      </c>
      <c r="O151" s="124">
        <f t="shared" si="71"/>
        <v>0.70817376301585766</v>
      </c>
      <c r="P151" s="124">
        <f t="shared" si="71"/>
        <v>0.71036901445666845</v>
      </c>
      <c r="Q151" s="124">
        <f t="shared" si="71"/>
        <v>0.7150001511255113</v>
      </c>
      <c r="R151" s="124">
        <f t="shared" ref="R151:V151" si="72">IF(R132=0,"",R132/R113)</f>
        <v>0.72282452633262817</v>
      </c>
      <c r="S151" s="124">
        <f t="shared" si="72"/>
        <v>0.73354034750016872</v>
      </c>
      <c r="T151" s="124">
        <f t="shared" si="72"/>
        <v>0.74583108169171675</v>
      </c>
      <c r="U151" s="124">
        <f t="shared" si="72"/>
        <v>0.75728377628473653</v>
      </c>
      <c r="V151" s="124">
        <f t="shared" si="72"/>
        <v>0.75939950639039877</v>
      </c>
      <c r="W151" s="124">
        <f t="shared" ref="W151" si="73">IF(W132=0,"",W132/W113)</f>
        <v>0.76676911558281158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0.61313370421011459</v>
      </c>
      <c r="C152" s="111">
        <f t="shared" si="74"/>
        <v>0.61404658799225242</v>
      </c>
      <c r="D152" s="111">
        <f t="shared" si="74"/>
        <v>0.61493368991880448</v>
      </c>
      <c r="E152" s="111">
        <f t="shared" si="74"/>
        <v>0.61594838956858144</v>
      </c>
      <c r="F152" s="111">
        <f t="shared" si="74"/>
        <v>0.61699190831133666</v>
      </c>
      <c r="G152" s="111">
        <f t="shared" si="74"/>
        <v>0.61813003061333094</v>
      </c>
      <c r="H152" s="111">
        <f t="shared" si="74"/>
        <v>0.61966921523875451</v>
      </c>
      <c r="I152" s="111">
        <f t="shared" si="74"/>
        <v>0.62042731788572092</v>
      </c>
      <c r="J152" s="111">
        <f t="shared" si="74"/>
        <v>0.6206768982463241</v>
      </c>
      <c r="K152" s="111">
        <f t="shared" si="74"/>
        <v>0.62110621240585695</v>
      </c>
      <c r="L152" s="111">
        <f t="shared" si="74"/>
        <v>0.62143350864255797</v>
      </c>
      <c r="M152" s="111">
        <f t="shared" si="74"/>
        <v>0.62166927229212865</v>
      </c>
      <c r="N152" s="111">
        <f t="shared" si="74"/>
        <v>0.62185052703976884</v>
      </c>
      <c r="O152" s="111">
        <f t="shared" si="74"/>
        <v>0.62198388103539071</v>
      </c>
      <c r="P152" s="111">
        <f t="shared" si="74"/>
        <v>0.6220279553702649</v>
      </c>
      <c r="Q152" s="111">
        <f t="shared" si="74"/>
        <v>0.6220830600820485</v>
      </c>
      <c r="R152" s="111">
        <f t="shared" ref="R152:V152" si="75">IF(R133=0,"",R133/R114)</f>
        <v>0.62230691854660258</v>
      </c>
      <c r="S152" s="111">
        <f t="shared" si="75"/>
        <v>0.62298195817443891</v>
      </c>
      <c r="T152" s="111">
        <f t="shared" si="75"/>
        <v>0.62391229696715145</v>
      </c>
      <c r="U152" s="111">
        <f t="shared" si="75"/>
        <v>0.62475355524739962</v>
      </c>
      <c r="V152" s="111">
        <f t="shared" si="75"/>
        <v>0.62538527559134982</v>
      </c>
      <c r="W152" s="111">
        <f t="shared" ref="W152" si="76">IF(W133=0,"",W133/W114)</f>
        <v>0.6259214189885951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0.75822298658272447</v>
      </c>
      <c r="D153" s="45">
        <f t="shared" si="77"/>
        <v>0.76079704965677497</v>
      </c>
      <c r="E153" s="45">
        <f t="shared" si="77"/>
        <v>0.76386724652029359</v>
      </c>
      <c r="F153" s="45">
        <f t="shared" si="77"/>
        <v>0.76675852869668992</v>
      </c>
      <c r="G153" s="45">
        <f t="shared" si="77"/>
        <v>0.76927417615486748</v>
      </c>
      <c r="H153" s="45">
        <f t="shared" si="77"/>
        <v>0.77283567368136197</v>
      </c>
      <c r="I153" s="45">
        <f t="shared" si="77"/>
        <v>0.77450301116550213</v>
      </c>
      <c r="J153" s="45">
        <f t="shared" si="77"/>
        <v>0.77565568667276463</v>
      </c>
      <c r="K153" s="45">
        <f t="shared" si="77"/>
        <v>0.7773832057408534</v>
      </c>
      <c r="L153" s="45">
        <f t="shared" si="77"/>
        <v>0.77968748355836281</v>
      </c>
      <c r="M153" s="45">
        <f t="shared" si="77"/>
        <v>0.78190274466194354</v>
      </c>
      <c r="N153" s="45">
        <f t="shared" si="77"/>
        <v>0.78439809367496105</v>
      </c>
      <c r="O153" s="45">
        <f t="shared" si="77"/>
        <v>0.78655583781943272</v>
      </c>
      <c r="P153" s="45">
        <f t="shared" si="77"/>
        <v>0.78787260759378819</v>
      </c>
      <c r="Q153" s="45">
        <f t="shared" si="77"/>
        <v>0.79066421846098101</v>
      </c>
      <c r="R153" s="45">
        <f t="shared" ref="R153:V153" si="78">IF(R134=0,"",R134/R115)</f>
        <v>0.7979052592269158</v>
      </c>
      <c r="S153" s="45">
        <f t="shared" si="78"/>
        <v>0.80944751502722667</v>
      </c>
      <c r="T153" s="45">
        <f t="shared" si="78"/>
        <v>0.82444638473382525</v>
      </c>
      <c r="U153" s="45">
        <f t="shared" si="78"/>
        <v>0.83699601660593725</v>
      </c>
      <c r="V153" s="45">
        <f t="shared" si="78"/>
        <v>0.84519925776949989</v>
      </c>
      <c r="W153" s="45">
        <f t="shared" ref="W153" si="79">IF(W134=0,"",W134/W115)</f>
        <v>0.85104920614301105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1085.7878724924556</v>
      </c>
      <c r="C155" s="117">
        <f t="shared" si="80"/>
        <v>1019.4679080428291</v>
      </c>
      <c r="D155" s="117">
        <f t="shared" si="80"/>
        <v>1212.4802776450465</v>
      </c>
      <c r="E155" s="117">
        <f t="shared" si="80"/>
        <v>1339.6393023771141</v>
      </c>
      <c r="F155" s="117">
        <f t="shared" si="80"/>
        <v>1283.6726507513461</v>
      </c>
      <c r="G155" s="117">
        <f t="shared" si="80"/>
        <v>1118.8977122664428</v>
      </c>
      <c r="H155" s="117">
        <f t="shared" si="80"/>
        <v>1069.5644135397547</v>
      </c>
      <c r="I155" s="117">
        <f t="shared" si="80"/>
        <v>779.8294622232462</v>
      </c>
      <c r="J155" s="117">
        <f t="shared" si="80"/>
        <v>854.34752990953473</v>
      </c>
      <c r="K155" s="117">
        <f t="shared" si="80"/>
        <v>813.88972182234886</v>
      </c>
      <c r="L155" s="117">
        <f t="shared" si="80"/>
        <v>853.87602814348634</v>
      </c>
      <c r="M155" s="117">
        <f t="shared" si="80"/>
        <v>672.85827038749846</v>
      </c>
      <c r="N155" s="117">
        <f t="shared" si="80"/>
        <v>583.4171322847078</v>
      </c>
      <c r="O155" s="117">
        <f t="shared" si="80"/>
        <v>481.34249620637308</v>
      </c>
      <c r="P155" s="117">
        <f t="shared" si="80"/>
        <v>392.20215344920757</v>
      </c>
      <c r="Q155" s="117">
        <f t="shared" si="80"/>
        <v>381.84038700391221</v>
      </c>
      <c r="R155" s="117">
        <f t="shared" ref="R155:V155" si="81">R156+R159+R161+R170</f>
        <v>352.65544484229736</v>
      </c>
      <c r="S155" s="117">
        <f t="shared" si="81"/>
        <v>322.33281544472521</v>
      </c>
      <c r="T155" s="117">
        <f t="shared" si="81"/>
        <v>303.09130993157214</v>
      </c>
      <c r="U155" s="117">
        <f t="shared" si="81"/>
        <v>308.06955504986058</v>
      </c>
      <c r="V155" s="117">
        <f t="shared" si="81"/>
        <v>336.87596225057388</v>
      </c>
      <c r="W155" s="117">
        <f t="shared" ref="W155" si="82">W156+W159+W161+W170</f>
        <v>276.26698142061599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948.4443785727176</v>
      </c>
      <c r="C156" s="122">
        <f t="shared" si="83"/>
        <v>901.3689726939399</v>
      </c>
      <c r="D156" s="122">
        <f t="shared" si="83"/>
        <v>1055.1454502868098</v>
      </c>
      <c r="E156" s="122">
        <f t="shared" si="83"/>
        <v>1175.3213500830909</v>
      </c>
      <c r="F156" s="122">
        <f t="shared" si="83"/>
        <v>1119.3179633934687</v>
      </c>
      <c r="G156" s="122">
        <f t="shared" si="83"/>
        <v>988.6884878260779</v>
      </c>
      <c r="H156" s="122">
        <f t="shared" si="83"/>
        <v>928.33516272125746</v>
      </c>
      <c r="I156" s="122">
        <f t="shared" si="83"/>
        <v>681.01574667217676</v>
      </c>
      <c r="J156" s="122">
        <f t="shared" si="83"/>
        <v>746.66887881099171</v>
      </c>
      <c r="K156" s="122">
        <f t="shared" si="83"/>
        <v>704.93317275822471</v>
      </c>
      <c r="L156" s="122">
        <f t="shared" si="83"/>
        <v>744.79814369999963</v>
      </c>
      <c r="M156" s="122">
        <f t="shared" si="83"/>
        <v>584.57867909999993</v>
      </c>
      <c r="N156" s="122">
        <f t="shared" si="83"/>
        <v>506.56510242000024</v>
      </c>
      <c r="O156" s="122">
        <f t="shared" si="83"/>
        <v>418.42018841999948</v>
      </c>
      <c r="P156" s="122">
        <f t="shared" si="83"/>
        <v>332.25516713999963</v>
      </c>
      <c r="Q156" s="122">
        <f t="shared" si="83"/>
        <v>331.74676703999995</v>
      </c>
      <c r="R156" s="122">
        <f t="shared" ref="R156:V156" si="84">SUM(R157:R158)</f>
        <v>309.19926335999986</v>
      </c>
      <c r="S156" s="122">
        <f t="shared" si="84"/>
        <v>282.42958613999991</v>
      </c>
      <c r="T156" s="122">
        <f t="shared" si="84"/>
        <v>262.86145080000011</v>
      </c>
      <c r="U156" s="122">
        <f t="shared" si="84"/>
        <v>266.93680259999985</v>
      </c>
      <c r="V156" s="122">
        <f t="shared" si="84"/>
        <v>293.12421683999997</v>
      </c>
      <c r="W156" s="122">
        <f t="shared" ref="W156" si="85">SUM(W157:W158)</f>
        <v>243.06590255999976</v>
      </c>
      <c r="DA156" s="130" t="s">
        <v>2114</v>
      </c>
    </row>
    <row r="157" spans="1:105" ht="12" customHeight="1" x14ac:dyDescent="0.25">
      <c r="A157" s="97" t="s">
        <v>216</v>
      </c>
      <c r="B157" s="98">
        <v>948.4443785727176</v>
      </c>
      <c r="C157" s="98">
        <v>901.3689726939399</v>
      </c>
      <c r="D157" s="98">
        <v>1055.1454502868098</v>
      </c>
      <c r="E157" s="98">
        <v>1175.3213500830909</v>
      </c>
      <c r="F157" s="98">
        <v>1119.3179633934687</v>
      </c>
      <c r="G157" s="98">
        <v>988.6884878260779</v>
      </c>
      <c r="H157" s="98">
        <v>928.33516272125746</v>
      </c>
      <c r="I157" s="98">
        <v>681.01574667217676</v>
      </c>
      <c r="J157" s="98">
        <v>746.66887881099171</v>
      </c>
      <c r="K157" s="98">
        <v>704.93317275822471</v>
      </c>
      <c r="L157" s="98">
        <v>744.79814369999963</v>
      </c>
      <c r="M157" s="98">
        <v>584.57867909999993</v>
      </c>
      <c r="N157" s="98">
        <v>506.56510242000024</v>
      </c>
      <c r="O157" s="98">
        <v>418.42018841999948</v>
      </c>
      <c r="P157" s="98">
        <v>332.25516713999963</v>
      </c>
      <c r="Q157" s="98">
        <v>331.74676703999995</v>
      </c>
      <c r="R157" s="98">
        <v>309.19926335999986</v>
      </c>
      <c r="S157" s="98">
        <v>282.42958613999991</v>
      </c>
      <c r="T157" s="98">
        <v>262.86145080000011</v>
      </c>
      <c r="U157" s="98">
        <v>266.93680259999985</v>
      </c>
      <c r="V157" s="98">
        <v>293.12421683999997</v>
      </c>
      <c r="W157" s="98">
        <v>243.06590255999976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115.77970286728231</v>
      </c>
      <c r="C161" s="122">
        <v>95.942897666060148</v>
      </c>
      <c r="D161" s="122">
        <v>130.15806079319009</v>
      </c>
      <c r="E161" s="122">
        <v>143.80684991690933</v>
      </c>
      <c r="F161" s="122">
        <v>145.64301804653084</v>
      </c>
      <c r="G161" s="122">
        <v>110.58492325392227</v>
      </c>
      <c r="H161" s="122">
        <v>125.98918835874284</v>
      </c>
      <c r="I161" s="122">
        <v>86.052633327823003</v>
      </c>
      <c r="J161" s="122">
        <v>96.1593411890086</v>
      </c>
      <c r="K161" s="122">
        <v>96.858556161775397</v>
      </c>
      <c r="L161" s="122">
        <v>98.030076300000061</v>
      </c>
      <c r="M161" s="122">
        <v>78.319920900000071</v>
      </c>
      <c r="N161" s="122">
        <v>67.947106500000032</v>
      </c>
      <c r="O161" s="122">
        <v>55.090015499999978</v>
      </c>
      <c r="P161" s="122">
        <v>52.83930210000004</v>
      </c>
      <c r="Q161" s="122">
        <v>43.887058800000013</v>
      </c>
      <c r="R161" s="122">
        <v>38.02515599999996</v>
      </c>
      <c r="S161" s="122">
        <v>34.950524699999931</v>
      </c>
      <c r="T161" s="122">
        <v>35.468261399999903</v>
      </c>
      <c r="U161" s="122">
        <v>36.566719799999952</v>
      </c>
      <c r="V161" s="122">
        <v>37.902001799999994</v>
      </c>
      <c r="W161" s="122">
        <v>28.147922399999988</v>
      </c>
      <c r="DA161" s="130" t="s">
        <v>2119</v>
      </c>
    </row>
    <row r="162" spans="1:105" ht="12" customHeight="1" x14ac:dyDescent="0.25">
      <c r="A162" s="97" t="s">
        <v>138</v>
      </c>
      <c r="B162" s="98">
        <v>115.68217388897357</v>
      </c>
      <c r="C162" s="98">
        <v>95.870136916724675</v>
      </c>
      <c r="D162" s="98">
        <v>130.02097109002946</v>
      </c>
      <c r="E162" s="98">
        <v>143.61980413579877</v>
      </c>
      <c r="F162" s="98">
        <v>145.44490263220413</v>
      </c>
      <c r="G162" s="98">
        <v>110.45114308575556</v>
      </c>
      <c r="H162" s="98">
        <v>125.83064398658405</v>
      </c>
      <c r="I162" s="98">
        <v>85.961314717393108</v>
      </c>
      <c r="J162" s="98">
        <v>96.065592627078246</v>
      </c>
      <c r="K162" s="98">
        <v>96.741985038168394</v>
      </c>
      <c r="L162" s="98">
        <v>97.900806507285708</v>
      </c>
      <c r="M162" s="98">
        <v>78.216975479622079</v>
      </c>
      <c r="N162" s="98">
        <v>67.847387663956056</v>
      </c>
      <c r="O162" s="98">
        <v>55.010677602425446</v>
      </c>
      <c r="P162" s="98">
        <v>52.75173135013344</v>
      </c>
      <c r="Q162" s="98">
        <v>43.813809733449027</v>
      </c>
      <c r="R162" s="98">
        <v>37.9611782699073</v>
      </c>
      <c r="S162" s="98">
        <v>34.896256956213932</v>
      </c>
      <c r="T162" s="98">
        <v>35.415124995037367</v>
      </c>
      <c r="U162" s="98">
        <v>36.515142952513095</v>
      </c>
      <c r="V162" s="98">
        <v>37.845580542343939</v>
      </c>
      <c r="W162" s="98">
        <v>28.103290079872657</v>
      </c>
      <c r="DA162" s="63" t="s">
        <v>2120</v>
      </c>
    </row>
    <row r="163" spans="1:105" ht="12" customHeight="1" x14ac:dyDescent="0.25">
      <c r="A163" s="97" t="s">
        <v>137</v>
      </c>
      <c r="B163" s="98">
        <v>9.7528978308748154E-2</v>
      </c>
      <c r="C163" s="98">
        <v>7.2760749335467445E-2</v>
      </c>
      <c r="D163" s="98">
        <v>0.13708970316062163</v>
      </c>
      <c r="E163" s="98">
        <v>0.18704578111055797</v>
      </c>
      <c r="F163" s="98">
        <v>0.19811541432671645</v>
      </c>
      <c r="G163" s="98">
        <v>0.13378016816670743</v>
      </c>
      <c r="H163" s="98">
        <v>0.15854437215878514</v>
      </c>
      <c r="I163" s="98">
        <v>9.1318610429893754E-2</v>
      </c>
      <c r="J163" s="98">
        <v>9.374856193035648E-2</v>
      </c>
      <c r="K163" s="98">
        <v>0.11657112360700823</v>
      </c>
      <c r="L163" s="98">
        <v>0.12926979271435043</v>
      </c>
      <c r="M163" s="98">
        <v>0.10294542037799466</v>
      </c>
      <c r="N163" s="98">
        <v>9.9718836043974371E-2</v>
      </c>
      <c r="O163" s="98">
        <v>7.9337897574534938E-2</v>
      </c>
      <c r="P163" s="98">
        <v>8.7570749866599129E-2</v>
      </c>
      <c r="Q163" s="98">
        <v>7.3249066550988409E-2</v>
      </c>
      <c r="R163" s="98">
        <v>6.3977730092658988E-2</v>
      </c>
      <c r="S163" s="98">
        <v>5.4267743785995748E-2</v>
      </c>
      <c r="T163" s="98">
        <v>5.313640496253532E-2</v>
      </c>
      <c r="U163" s="98">
        <v>5.1576847486856377E-2</v>
      </c>
      <c r="V163" s="98">
        <v>5.6421257656055254E-2</v>
      </c>
      <c r="W163" s="98">
        <v>4.46323201273316E-2</v>
      </c>
      <c r="DA163" s="63" t="s">
        <v>2121</v>
      </c>
    </row>
    <row r="164" spans="1:105" ht="12" customHeight="1" x14ac:dyDescent="0.25">
      <c r="A164" s="100" t="s">
        <v>216</v>
      </c>
      <c r="B164" s="101">
        <v>9.7528978308748154E-2</v>
      </c>
      <c r="C164" s="101">
        <v>7.2760749335467445E-2</v>
      </c>
      <c r="D164" s="101">
        <v>0.13708970316062163</v>
      </c>
      <c r="E164" s="101">
        <v>0.18704578111055797</v>
      </c>
      <c r="F164" s="101">
        <v>0.19811541432671645</v>
      </c>
      <c r="G164" s="101">
        <v>0.13378016816670743</v>
      </c>
      <c r="H164" s="101">
        <v>0.15854437215878514</v>
      </c>
      <c r="I164" s="101">
        <v>9.1318610429893754E-2</v>
      </c>
      <c r="J164" s="101">
        <v>9.374856193035648E-2</v>
      </c>
      <c r="K164" s="101">
        <v>0.11657112360700823</v>
      </c>
      <c r="L164" s="101">
        <v>0.12926979271435043</v>
      </c>
      <c r="M164" s="101">
        <v>0.10294542037799466</v>
      </c>
      <c r="N164" s="101">
        <v>9.9718836043974371E-2</v>
      </c>
      <c r="O164" s="101">
        <v>7.9337897574534938E-2</v>
      </c>
      <c r="P164" s="101">
        <v>8.7570749866599129E-2</v>
      </c>
      <c r="Q164" s="101">
        <v>7.3249066550988409E-2</v>
      </c>
      <c r="R164" s="101">
        <v>6.3977730092658988E-2</v>
      </c>
      <c r="S164" s="101">
        <v>5.4267743785995748E-2</v>
      </c>
      <c r="T164" s="101">
        <v>5.313640496253532E-2</v>
      </c>
      <c r="U164" s="101">
        <v>5.1576847486856377E-2</v>
      </c>
      <c r="V164" s="101">
        <v>5.6421257656055254E-2</v>
      </c>
      <c r="W164" s="101">
        <v>4.46323201273316E-2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21.563791052455567</v>
      </c>
      <c r="C170" s="122">
        <v>22.156037682829094</v>
      </c>
      <c r="D170" s="122">
        <v>27.176766565046563</v>
      </c>
      <c r="E170" s="122">
        <v>20.511102377113701</v>
      </c>
      <c r="F170" s="122">
        <v>18.711669311346441</v>
      </c>
      <c r="G170" s="122">
        <v>19.62430118644253</v>
      </c>
      <c r="H170" s="122">
        <v>15.240062459754443</v>
      </c>
      <c r="I170" s="122">
        <v>12.76108222324644</v>
      </c>
      <c r="J170" s="122">
        <v>11.519309909534373</v>
      </c>
      <c r="K170" s="122">
        <v>12.097992902348759</v>
      </c>
      <c r="L170" s="122">
        <v>11.047808143486664</v>
      </c>
      <c r="M170" s="122">
        <v>9.9596703874984609</v>
      </c>
      <c r="N170" s="122">
        <v>8.904923364707571</v>
      </c>
      <c r="O170" s="122">
        <v>7.8322922863736348</v>
      </c>
      <c r="P170" s="122">
        <v>7.1076842092078927</v>
      </c>
      <c r="Q170" s="122">
        <v>6.2065611639122027</v>
      </c>
      <c r="R170" s="122">
        <v>5.4310254822975388</v>
      </c>
      <c r="S170" s="122">
        <v>4.9527046047253993</v>
      </c>
      <c r="T170" s="122">
        <v>4.7615977315721283</v>
      </c>
      <c r="U170" s="122">
        <v>4.5660326498607997</v>
      </c>
      <c r="V170" s="122">
        <v>5.849743610573908</v>
      </c>
      <c r="W170" s="122">
        <v>5.0531564606162735</v>
      </c>
      <c r="DA170" s="130" t="s">
        <v>2128</v>
      </c>
    </row>
    <row r="171" spans="1:105" ht="12" customHeight="1" x14ac:dyDescent="0.25">
      <c r="A171" s="97" t="s">
        <v>50</v>
      </c>
      <c r="B171" s="98">
        <v>21.563791052455567</v>
      </c>
      <c r="C171" s="98">
        <v>22.156037682829094</v>
      </c>
      <c r="D171" s="98">
        <v>27.176766565046563</v>
      </c>
      <c r="E171" s="98">
        <v>20.511102377113701</v>
      </c>
      <c r="F171" s="98">
        <v>18.711669311346441</v>
      </c>
      <c r="G171" s="98">
        <v>19.62430118644253</v>
      </c>
      <c r="H171" s="98">
        <v>15.240062459754443</v>
      </c>
      <c r="I171" s="98">
        <v>12.76108222324644</v>
      </c>
      <c r="J171" s="98">
        <v>11.519309909534373</v>
      </c>
      <c r="K171" s="98">
        <v>12.097992902348759</v>
      </c>
      <c r="L171" s="98">
        <v>11.047808143486664</v>
      </c>
      <c r="M171" s="98">
        <v>9.9596703874984609</v>
      </c>
      <c r="N171" s="98">
        <v>8.904923364707571</v>
      </c>
      <c r="O171" s="98">
        <v>7.8322922863736348</v>
      </c>
      <c r="P171" s="98">
        <v>7.1076842092078927</v>
      </c>
      <c r="Q171" s="98">
        <v>6.2065611639122027</v>
      </c>
      <c r="R171" s="98">
        <v>5.4310254822975388</v>
      </c>
      <c r="S171" s="98">
        <v>4.9527046047253993</v>
      </c>
      <c r="T171" s="98">
        <v>4.7615977315721283</v>
      </c>
      <c r="U171" s="98">
        <v>4.5660326498607997</v>
      </c>
      <c r="V171" s="98">
        <v>5.849743610573908</v>
      </c>
      <c r="W171" s="98">
        <v>5.0531564606162735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18715.220894540882</v>
      </c>
      <c r="C174" s="117">
        <f t="shared" si="87"/>
        <v>17701.478287157668</v>
      </c>
      <c r="D174" s="117">
        <f t="shared" si="87"/>
        <v>20954.380052622888</v>
      </c>
      <c r="E174" s="117">
        <f t="shared" si="87"/>
        <v>23144.899608273678</v>
      </c>
      <c r="F174" s="117">
        <f t="shared" si="87"/>
        <v>22609.386706955589</v>
      </c>
      <c r="G174" s="117">
        <f t="shared" si="87"/>
        <v>21658.105756281704</v>
      </c>
      <c r="H174" s="117">
        <f t="shared" si="87"/>
        <v>22264.919129098213</v>
      </c>
      <c r="I174" s="117">
        <f t="shared" si="87"/>
        <v>18460.104276489863</v>
      </c>
      <c r="J174" s="117">
        <f t="shared" si="87"/>
        <v>20769.038069501381</v>
      </c>
      <c r="K174" s="117">
        <f t="shared" si="87"/>
        <v>20188.403747865679</v>
      </c>
      <c r="L174" s="117">
        <f t="shared" si="87"/>
        <v>21408.35611267593</v>
      </c>
      <c r="M174" s="117">
        <f t="shared" si="87"/>
        <v>18715.909225971045</v>
      </c>
      <c r="N174" s="117">
        <f t="shared" si="87"/>
        <v>18006.674305072767</v>
      </c>
      <c r="O174" s="117">
        <f t="shared" si="87"/>
        <v>16906.336741255975</v>
      </c>
      <c r="P174" s="117">
        <f t="shared" si="87"/>
        <v>15182.101673030964</v>
      </c>
      <c r="Q174" s="117">
        <f t="shared" si="87"/>
        <v>16360.46054566732</v>
      </c>
      <c r="R174" s="117">
        <f t="shared" ref="R174:V174" si="88">R175+R178+R180+R189</f>
        <v>16244.031023848034</v>
      </c>
      <c r="S174" s="117">
        <f t="shared" si="88"/>
        <v>15504.491586418409</v>
      </c>
      <c r="T174" s="117">
        <f t="shared" si="88"/>
        <v>14347.275316637013</v>
      </c>
      <c r="U174" s="117">
        <f t="shared" si="88"/>
        <v>14275.655168521746</v>
      </c>
      <c r="V174" s="117">
        <f t="shared" si="88"/>
        <v>16117.104578265291</v>
      </c>
      <c r="W174" s="117">
        <f t="shared" ref="W174" si="89">W175+W178+W180+W189</f>
        <v>14054.319230441748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15312.104454769213</v>
      </c>
      <c r="C175" s="122">
        <f t="shared" si="90"/>
        <v>14565.188957094551</v>
      </c>
      <c r="D175" s="122">
        <f t="shared" si="90"/>
        <v>17201.559600099692</v>
      </c>
      <c r="E175" s="122">
        <f t="shared" si="90"/>
        <v>18951.688572404782</v>
      </c>
      <c r="F175" s="122">
        <f t="shared" si="90"/>
        <v>18402.678610648658</v>
      </c>
      <c r="G175" s="122">
        <f t="shared" si="90"/>
        <v>17899.803442448258</v>
      </c>
      <c r="H175" s="122">
        <f t="shared" si="90"/>
        <v>18072.473167428067</v>
      </c>
      <c r="I175" s="122">
        <f t="shared" si="90"/>
        <v>14917.779303135394</v>
      </c>
      <c r="J175" s="122">
        <f t="shared" si="90"/>
        <v>16857.218198681236</v>
      </c>
      <c r="K175" s="122">
        <f t="shared" si="90"/>
        <v>16368.796479218096</v>
      </c>
      <c r="L175" s="122">
        <f t="shared" si="90"/>
        <v>17596.802011388954</v>
      </c>
      <c r="M175" s="122">
        <f t="shared" si="90"/>
        <v>15133.461427206479</v>
      </c>
      <c r="N175" s="122">
        <f t="shared" si="90"/>
        <v>14492.302149965442</v>
      </c>
      <c r="O175" s="122">
        <f t="shared" si="90"/>
        <v>13534.951110453754</v>
      </c>
      <c r="P175" s="122">
        <f t="shared" si="90"/>
        <v>11752.18571691869</v>
      </c>
      <c r="Q175" s="122">
        <f t="shared" si="90"/>
        <v>12988.669653265446</v>
      </c>
      <c r="R175" s="122">
        <f t="shared" ref="R175:V175" si="91">SUM(R176:R177)</f>
        <v>13038.419224308889</v>
      </c>
      <c r="S175" s="122">
        <f t="shared" si="91"/>
        <v>12349.921016447966</v>
      </c>
      <c r="T175" s="122">
        <f t="shared" si="91"/>
        <v>11272.881747042808</v>
      </c>
      <c r="U175" s="122">
        <f t="shared" si="91"/>
        <v>11231.231366258946</v>
      </c>
      <c r="V175" s="122">
        <f t="shared" si="91"/>
        <v>12867.767640107415</v>
      </c>
      <c r="W175" s="122">
        <f t="shared" ref="W175" si="92">SUM(W176:W177)</f>
        <v>11144.621222829021</v>
      </c>
      <c r="DA175" s="130" t="s">
        <v>2282</v>
      </c>
    </row>
    <row r="176" spans="1:105" ht="12" customHeight="1" x14ac:dyDescent="0.25">
      <c r="A176" s="97" t="s">
        <v>216</v>
      </c>
      <c r="B176" s="98">
        <v>15139.956744209863</v>
      </c>
      <c r="C176" s="98">
        <v>14404.320142668837</v>
      </c>
      <c r="D176" s="98">
        <v>17012.081600947451</v>
      </c>
      <c r="E176" s="98">
        <v>18741.468096184632</v>
      </c>
      <c r="F176" s="98">
        <v>18198.50096460179</v>
      </c>
      <c r="G176" s="98">
        <v>17707.916492168635</v>
      </c>
      <c r="H176" s="98">
        <v>17879.085539209744</v>
      </c>
      <c r="I176" s="98">
        <v>14762.625148673795</v>
      </c>
      <c r="J176" s="98">
        <v>16678.854215069729</v>
      </c>
      <c r="K176" s="98">
        <v>16193.535617233441</v>
      </c>
      <c r="L176" s="98">
        <v>17405.931407387081</v>
      </c>
      <c r="M176" s="98">
        <v>14967.679961993832</v>
      </c>
      <c r="N176" s="98">
        <v>14330.974967360222</v>
      </c>
      <c r="O176" s="98">
        <v>13381.164505943751</v>
      </c>
      <c r="P176" s="98">
        <v>11620.074677381053</v>
      </c>
      <c r="Q176" s="98">
        <v>12842.487412853799</v>
      </c>
      <c r="R176" s="98">
        <v>12891.543365723386</v>
      </c>
      <c r="S176" s="98">
        <v>12207.87755562217</v>
      </c>
      <c r="T176" s="98">
        <v>11139.838513561046</v>
      </c>
      <c r="U176" s="98">
        <v>11095.66754757196</v>
      </c>
      <c r="V176" s="98">
        <v>12710.74532061935</v>
      </c>
      <c r="W176" s="98">
        <v>11006.960718782118</v>
      </c>
      <c r="DA176" s="63" t="s">
        <v>2283</v>
      </c>
    </row>
    <row r="177" spans="1:105" ht="12" customHeight="1" x14ac:dyDescent="0.25">
      <c r="A177" s="97" t="s">
        <v>53</v>
      </c>
      <c r="B177" s="98">
        <v>172.14771055934892</v>
      </c>
      <c r="C177" s="98">
        <v>160.86881442571448</v>
      </c>
      <c r="D177" s="98">
        <v>189.47799915224255</v>
      </c>
      <c r="E177" s="98">
        <v>210.2204762201508</v>
      </c>
      <c r="F177" s="98">
        <v>204.17764604686883</v>
      </c>
      <c r="G177" s="98">
        <v>191.88695027962092</v>
      </c>
      <c r="H177" s="98">
        <v>193.38762821832267</v>
      </c>
      <c r="I177" s="98">
        <v>155.15415446159852</v>
      </c>
      <c r="J177" s="98">
        <v>178.36398361150646</v>
      </c>
      <c r="K177" s="98">
        <v>175.26086198465399</v>
      </c>
      <c r="L177" s="98">
        <v>190.8706040018748</v>
      </c>
      <c r="M177" s="98">
        <v>165.78146521264748</v>
      </c>
      <c r="N177" s="98">
        <v>161.32718260522037</v>
      </c>
      <c r="O177" s="98">
        <v>153.78660451000295</v>
      </c>
      <c r="P177" s="98">
        <v>132.11103953763552</v>
      </c>
      <c r="Q177" s="98">
        <v>146.18224041164578</v>
      </c>
      <c r="R177" s="98">
        <v>146.87585858550366</v>
      </c>
      <c r="S177" s="98">
        <v>142.04346082579733</v>
      </c>
      <c r="T177" s="98">
        <v>133.04323348176092</v>
      </c>
      <c r="U177" s="98">
        <v>135.56381868698489</v>
      </c>
      <c r="V177" s="98">
        <v>157.02231948806624</v>
      </c>
      <c r="W177" s="98">
        <v>137.66050404690202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7.7001218918753667</v>
      </c>
      <c r="C178" s="122">
        <f t="shared" si="93"/>
        <v>9.0953628199160761</v>
      </c>
      <c r="D178" s="122">
        <f t="shared" si="93"/>
        <v>10.736632533253298</v>
      </c>
      <c r="E178" s="122">
        <f t="shared" si="93"/>
        <v>24.509339240588066</v>
      </c>
      <c r="F178" s="122">
        <f t="shared" si="93"/>
        <v>14.19863767597486</v>
      </c>
      <c r="G178" s="122">
        <f t="shared" si="93"/>
        <v>17.301760679296802</v>
      </c>
      <c r="H178" s="122">
        <f t="shared" si="93"/>
        <v>22.79359444759266</v>
      </c>
      <c r="I178" s="122">
        <f t="shared" si="93"/>
        <v>21.228036121564145</v>
      </c>
      <c r="J178" s="122">
        <f t="shared" si="93"/>
        <v>21.402116023794576</v>
      </c>
      <c r="K178" s="122">
        <f t="shared" si="93"/>
        <v>22.742287007719217</v>
      </c>
      <c r="L178" s="122">
        <f t="shared" si="93"/>
        <v>30.971894580982802</v>
      </c>
      <c r="M178" s="122">
        <f t="shared" si="93"/>
        <v>37.075084899706695</v>
      </c>
      <c r="N178" s="122">
        <f t="shared" si="93"/>
        <v>73.306648720526056</v>
      </c>
      <c r="O178" s="122">
        <f t="shared" si="93"/>
        <v>76.966226353860321</v>
      </c>
      <c r="P178" s="122">
        <f t="shared" si="93"/>
        <v>32.35032138579205</v>
      </c>
      <c r="Q178" s="122">
        <f t="shared" si="93"/>
        <v>101.80520076712192</v>
      </c>
      <c r="R178" s="122">
        <f t="shared" si="93"/>
        <v>55.653333953137391</v>
      </c>
      <c r="S178" s="122">
        <f t="shared" si="93"/>
        <v>78.920083955229117</v>
      </c>
      <c r="T178" s="122">
        <f t="shared" si="93"/>
        <v>53.715993429582255</v>
      </c>
      <c r="U178" s="122">
        <f t="shared" si="93"/>
        <v>70.173785784365805</v>
      </c>
      <c r="V178" s="122">
        <f t="shared" si="93"/>
        <v>54.885858104748984</v>
      </c>
      <c r="W178" s="122">
        <f t="shared" si="93"/>
        <v>99.961240250401062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7.7001218918753667</v>
      </c>
      <c r="C179" s="98">
        <f>RES_hhdet_fech!C48</f>
        <v>9.0953628199160761</v>
      </c>
      <c r="D179" s="98">
        <f>RES_hhdet_fech!D48</f>
        <v>10.736632533253298</v>
      </c>
      <c r="E179" s="98">
        <f>RES_hhdet_fech!E48</f>
        <v>24.509339240588066</v>
      </c>
      <c r="F179" s="98">
        <f>RES_hhdet_fech!F48</f>
        <v>14.19863767597486</v>
      </c>
      <c r="G179" s="98">
        <f>RES_hhdet_fech!G48</f>
        <v>17.301760679296802</v>
      </c>
      <c r="H179" s="98">
        <f>RES_hhdet_fech!H48</f>
        <v>22.79359444759266</v>
      </c>
      <c r="I179" s="98">
        <f>RES_hhdet_fech!I48</f>
        <v>21.228036121564145</v>
      </c>
      <c r="J179" s="98">
        <f>RES_hhdet_fech!J48</f>
        <v>21.402116023794576</v>
      </c>
      <c r="K179" s="98">
        <f>RES_hhdet_fech!K48</f>
        <v>22.742287007719217</v>
      </c>
      <c r="L179" s="98">
        <f>RES_hhdet_fech!L48</f>
        <v>30.971894580982802</v>
      </c>
      <c r="M179" s="98">
        <f>RES_hhdet_fech!M48</f>
        <v>37.075084899706695</v>
      </c>
      <c r="N179" s="98">
        <f>RES_hhdet_fech!N48</f>
        <v>73.306648720526056</v>
      </c>
      <c r="O179" s="98">
        <f>RES_hhdet_fech!O48</f>
        <v>76.966226353860321</v>
      </c>
      <c r="P179" s="98">
        <f>RES_hhdet_fech!P48</f>
        <v>32.35032138579205</v>
      </c>
      <c r="Q179" s="98">
        <f>RES_hhdet_fech!Q48</f>
        <v>101.80520076712192</v>
      </c>
      <c r="R179" s="98">
        <f>RES_hhdet_fech!R48</f>
        <v>55.653333953137391</v>
      </c>
      <c r="S179" s="98">
        <f>RES_hhdet_fech!S48</f>
        <v>78.920083955229117</v>
      </c>
      <c r="T179" s="98">
        <f>RES_hhdet_fech!T48</f>
        <v>53.715993429582255</v>
      </c>
      <c r="U179" s="98">
        <f>RES_hhdet_fech!U48</f>
        <v>70.173785784365805</v>
      </c>
      <c r="V179" s="98">
        <f>RES_hhdet_fech!V48</f>
        <v>54.885858104748984</v>
      </c>
      <c r="W179" s="98">
        <f>RES_hhdet_fech!W48</f>
        <v>99.961240250401062</v>
      </c>
      <c r="DA179" s="63" t="s">
        <v>2286</v>
      </c>
    </row>
    <row r="180" spans="1:105" ht="12" customHeight="1" x14ac:dyDescent="0.25">
      <c r="A180" s="121" t="s">
        <v>55</v>
      </c>
      <c r="B180" s="122">
        <v>2606.3912890634451</v>
      </c>
      <c r="C180" s="122">
        <v>2258.3712619839243</v>
      </c>
      <c r="D180" s="122">
        <v>2852.975890234412</v>
      </c>
      <c r="E180" s="122">
        <v>3168.1754769262916</v>
      </c>
      <c r="F180" s="122">
        <v>3274.272578028625</v>
      </c>
      <c r="G180" s="122">
        <v>2812.7707615811946</v>
      </c>
      <c r="H180" s="122">
        <v>3315.8485548161789</v>
      </c>
      <c r="I180" s="122">
        <v>2694.7533700893969</v>
      </c>
      <c r="J180" s="122">
        <v>3042.4270327237004</v>
      </c>
      <c r="K180" s="122">
        <v>3115.0906162426945</v>
      </c>
      <c r="L180" s="122">
        <v>3157.5963336268569</v>
      </c>
      <c r="M180" s="122">
        <v>2915.4412643785704</v>
      </c>
      <c r="N180" s="122">
        <v>2824.146188081741</v>
      </c>
      <c r="O180" s="122">
        <v>2676.8324810304584</v>
      </c>
      <c r="P180" s="122">
        <v>2772.9198941312993</v>
      </c>
      <c r="Q180" s="122">
        <v>2641.346159328994</v>
      </c>
      <c r="R180" s="122">
        <v>2528.0462934706079</v>
      </c>
      <c r="S180" s="122">
        <v>2458.0934327819909</v>
      </c>
      <c r="T180" s="122">
        <v>2416.2077037577478</v>
      </c>
      <c r="U180" s="122">
        <v>2380.8055272696829</v>
      </c>
      <c r="V180" s="122">
        <v>2431.293394129345</v>
      </c>
      <c r="W180" s="122">
        <v>2091.9439970312519</v>
      </c>
      <c r="DA180" s="130" t="s">
        <v>2287</v>
      </c>
    </row>
    <row r="181" spans="1:105" ht="12" customHeight="1" x14ac:dyDescent="0.25">
      <c r="A181" s="97" t="s">
        <v>138</v>
      </c>
      <c r="B181" s="98">
        <v>2806.0927026053096</v>
      </c>
      <c r="C181" s="98">
        <v>2322.508112962626</v>
      </c>
      <c r="D181" s="98">
        <v>3143.3512754452518</v>
      </c>
      <c r="E181" s="98">
        <v>3494.9225596475217</v>
      </c>
      <c r="F181" s="98">
        <v>3607.3622676963951</v>
      </c>
      <c r="G181" s="98">
        <v>3019.5069438393343</v>
      </c>
      <c r="H181" s="98">
        <v>3703.7604529997229</v>
      </c>
      <c r="I181" s="98">
        <v>2853.1901208535464</v>
      </c>
      <c r="J181" s="98">
        <v>3290.9905358499063</v>
      </c>
      <c r="K181" s="98">
        <v>3428.2319276179928</v>
      </c>
      <c r="L181" s="98">
        <v>3565.3526453706554</v>
      </c>
      <c r="M181" s="98">
        <v>3187.422917562968</v>
      </c>
      <c r="N181" s="98">
        <v>3111.5571959874628</v>
      </c>
      <c r="O181" s="98">
        <v>2896.6844791677418</v>
      </c>
      <c r="P181" s="98">
        <v>3061.0947220623739</v>
      </c>
      <c r="Q181" s="98">
        <v>2866.0925731177458</v>
      </c>
      <c r="R181" s="98">
        <v>2723.3247578747678</v>
      </c>
      <c r="S181" s="98">
        <v>2626.3888988396752</v>
      </c>
      <c r="T181" s="98">
        <v>2591.8599945914862</v>
      </c>
      <c r="U181" s="98">
        <v>2593.1852520568677</v>
      </c>
      <c r="V181" s="98">
        <v>2702.6188152657219</v>
      </c>
      <c r="W181" s="98">
        <v>2136.7962423528911</v>
      </c>
      <c r="DA181" s="63" t="s">
        <v>2288</v>
      </c>
    </row>
    <row r="182" spans="1:105" ht="12" customHeight="1" x14ac:dyDescent="0.25">
      <c r="A182" s="97" t="s">
        <v>137</v>
      </c>
      <c r="B182" s="98">
        <v>1928.6058663123083</v>
      </c>
      <c r="C182" s="98">
        <v>1591.2467797902937</v>
      </c>
      <c r="D182" s="98">
        <v>2211.6017342113041</v>
      </c>
      <c r="E182" s="98">
        <v>2607.7055941764911</v>
      </c>
      <c r="F182" s="98">
        <v>2735.9428784281472</v>
      </c>
      <c r="G182" s="98">
        <v>2207.505837071566</v>
      </c>
      <c r="H182" s="98">
        <v>2727.9390683713696</v>
      </c>
      <c r="I182" s="98">
        <v>2004.9539329377146</v>
      </c>
      <c r="J182" s="98">
        <v>2333.9574538702077</v>
      </c>
      <c r="K182" s="98">
        <v>2413.4194711882506</v>
      </c>
      <c r="L182" s="98">
        <v>2503.6464427825317</v>
      </c>
      <c r="M182" s="98">
        <v>2269.9993148357134</v>
      </c>
      <c r="N182" s="98">
        <v>2228.621072477416</v>
      </c>
      <c r="O182" s="98">
        <v>2106.6024206326992</v>
      </c>
      <c r="P182" s="98">
        <v>2259.6308672160444</v>
      </c>
      <c r="Q182" s="98">
        <v>2140.4795010870821</v>
      </c>
      <c r="R182" s="98">
        <v>2057.3045112523978</v>
      </c>
      <c r="S182" s="98">
        <v>2036.5348370129811</v>
      </c>
      <c r="T182" s="98">
        <v>2040.7872522416324</v>
      </c>
      <c r="U182" s="98">
        <v>2047.9452396452314</v>
      </c>
      <c r="V182" s="98">
        <v>2143.4040785186298</v>
      </c>
      <c r="W182" s="98">
        <v>1719.4832837523354</v>
      </c>
      <c r="DA182" s="63" t="s">
        <v>2289</v>
      </c>
    </row>
    <row r="183" spans="1:105" ht="12" customHeight="1" x14ac:dyDescent="0.25">
      <c r="A183" s="100" t="s">
        <v>216</v>
      </c>
      <c r="B183" s="101">
        <v>954.58409049732222</v>
      </c>
      <c r="C183" s="101">
        <v>772.68369670616107</v>
      </c>
      <c r="D183" s="101">
        <v>1170.6298851263812</v>
      </c>
      <c r="E183" s="101">
        <v>1611.8994654505236</v>
      </c>
      <c r="F183" s="101">
        <v>1751.5869533521443</v>
      </c>
      <c r="G183" s="101">
        <v>1285.8977066364025</v>
      </c>
      <c r="H183" s="101">
        <v>1619.4369997624653</v>
      </c>
      <c r="I183" s="101">
        <v>1034.2144271018785</v>
      </c>
      <c r="J183" s="101">
        <v>1216.0349664428411</v>
      </c>
      <c r="K183" s="101">
        <v>1220.6390152448903</v>
      </c>
      <c r="L183" s="101">
        <v>1229.9292270010424</v>
      </c>
      <c r="M183" s="101">
        <v>1131.7016358570097</v>
      </c>
      <c r="N183" s="101">
        <v>1089.8390670113972</v>
      </c>
      <c r="O183" s="101">
        <v>1022.0378740447923</v>
      </c>
      <c r="P183" s="101">
        <v>1131.9841917389147</v>
      </c>
      <c r="Q183" s="101">
        <v>1060.1849181597499</v>
      </c>
      <c r="R183" s="101">
        <v>1003.4834579757808</v>
      </c>
      <c r="S183" s="101">
        <v>992.35530587457333</v>
      </c>
      <c r="T183" s="101">
        <v>981.24040137433394</v>
      </c>
      <c r="U183" s="101">
        <v>920.69289118195036</v>
      </c>
      <c r="V183" s="101">
        <v>952.72832981522754</v>
      </c>
      <c r="W183" s="101">
        <v>792.95090546504684</v>
      </c>
      <c r="DA183" s="131" t="s">
        <v>2290</v>
      </c>
    </row>
    <row r="184" spans="1:105" ht="12" customHeight="1" x14ac:dyDescent="0.25">
      <c r="A184" s="103" t="s">
        <v>52</v>
      </c>
      <c r="B184" s="104">
        <v>974.02177581498586</v>
      </c>
      <c r="C184" s="104">
        <v>818.56308308413224</v>
      </c>
      <c r="D184" s="104">
        <v>1040.9718490849232</v>
      </c>
      <c r="E184" s="104">
        <v>995.80612872596805</v>
      </c>
      <c r="F184" s="104">
        <v>984.35592507600325</v>
      </c>
      <c r="G184" s="104">
        <v>921.60813043516384</v>
      </c>
      <c r="H184" s="104">
        <v>1108.502068608904</v>
      </c>
      <c r="I184" s="104">
        <v>970.7395058358361</v>
      </c>
      <c r="J184" s="104">
        <v>1117.9224874273664</v>
      </c>
      <c r="K184" s="104">
        <v>1192.7804559433605</v>
      </c>
      <c r="L184" s="104">
        <v>1273.7172157814896</v>
      </c>
      <c r="M184" s="104">
        <v>1138.2976789787035</v>
      </c>
      <c r="N184" s="104">
        <v>1138.782005466019</v>
      </c>
      <c r="O184" s="104">
        <v>1084.564546587907</v>
      </c>
      <c r="P184" s="104">
        <v>1127.6466754771295</v>
      </c>
      <c r="Q184" s="104">
        <v>1080.2945829273319</v>
      </c>
      <c r="R184" s="104">
        <v>1053.8210532766172</v>
      </c>
      <c r="S184" s="104">
        <v>1044.1795311384078</v>
      </c>
      <c r="T184" s="104">
        <v>1059.5468508672986</v>
      </c>
      <c r="U184" s="104">
        <v>1127.2523484632809</v>
      </c>
      <c r="V184" s="104">
        <v>1190.6757487034026</v>
      </c>
      <c r="W184" s="104">
        <v>926.53237828728891</v>
      </c>
      <c r="DA184" s="132" t="s">
        <v>2291</v>
      </c>
    </row>
    <row r="185" spans="1:105" ht="12" customHeight="1" x14ac:dyDescent="0.25">
      <c r="A185" s="106" t="s">
        <v>122</v>
      </c>
      <c r="B185" s="101">
        <v>2340.8641004775809</v>
      </c>
      <c r="C185" s="101">
        <v>2252.9778786878951</v>
      </c>
      <c r="D185" s="101">
        <v>2388.8286835751869</v>
      </c>
      <c r="E185" s="101">
        <v>2660.0223717308354</v>
      </c>
      <c r="F185" s="101">
        <v>2750.8479396966377</v>
      </c>
      <c r="G185" s="101">
        <v>2535.1624682734623</v>
      </c>
      <c r="H185" s="101">
        <v>2696.1895002583365</v>
      </c>
      <c r="I185" s="101">
        <v>2520.6525972067552</v>
      </c>
      <c r="J185" s="101">
        <v>2706.1684307710739</v>
      </c>
      <c r="K185" s="101">
        <v>2690.7721432322764</v>
      </c>
      <c r="L185" s="101">
        <v>2580.2007622316428</v>
      </c>
      <c r="M185" s="101">
        <v>2622.3204138178353</v>
      </c>
      <c r="N185" s="101">
        <v>2532.7549153402811</v>
      </c>
      <c r="O185" s="101">
        <v>2511.2597882589216</v>
      </c>
      <c r="P185" s="101">
        <v>2505.4774615264996</v>
      </c>
      <c r="Q185" s="101">
        <v>2479.5462256564779</v>
      </c>
      <c r="R185" s="101">
        <v>2408.7876014127555</v>
      </c>
      <c r="S185" s="101">
        <v>2369.5945221898273</v>
      </c>
      <c r="T185" s="101">
        <v>2300.1963627022183</v>
      </c>
      <c r="U185" s="101">
        <v>2195.0094336848183</v>
      </c>
      <c r="V185" s="101">
        <v>2117.4934905726468</v>
      </c>
      <c r="W185" s="101">
        <v>2130.0954425039818</v>
      </c>
      <c r="DA185" s="131" t="s">
        <v>2292</v>
      </c>
    </row>
    <row r="186" spans="1:105" ht="12" customHeight="1" x14ac:dyDescent="0.25">
      <c r="A186" s="107" t="s">
        <v>121</v>
      </c>
      <c r="B186" s="104">
        <v>1806.319830693064</v>
      </c>
      <c r="C186" s="104">
        <v>1736.6747763353108</v>
      </c>
      <c r="D186" s="104">
        <v>1879.2351581510586</v>
      </c>
      <c r="E186" s="104">
        <v>2179.4570558014207</v>
      </c>
      <c r="F186" s="104">
        <v>2282.4118161076012</v>
      </c>
      <c r="G186" s="104">
        <v>2059.2787453145606</v>
      </c>
      <c r="H186" s="104">
        <v>2209.1795612259712</v>
      </c>
      <c r="I186" s="104">
        <v>2008.4795431009959</v>
      </c>
      <c r="J186" s="104">
        <v>2163.6340610865504</v>
      </c>
      <c r="K186" s="104">
        <v>2142.1306814236318</v>
      </c>
      <c r="L186" s="104">
        <v>2048.6920138955447</v>
      </c>
      <c r="M186" s="104">
        <v>2093.9408912305798</v>
      </c>
      <c r="N186" s="104">
        <v>2022.7817836377562</v>
      </c>
      <c r="O186" s="104">
        <v>2009.2773989596947</v>
      </c>
      <c r="P186" s="104">
        <v>2022.5659274519046</v>
      </c>
      <c r="Q186" s="104">
        <v>2007.8633339358348</v>
      </c>
      <c r="R186" s="104">
        <v>1964.7431229396093</v>
      </c>
      <c r="S186" s="104">
        <v>1954.410205251821</v>
      </c>
      <c r="T186" s="104">
        <v>1921.7465370905113</v>
      </c>
      <c r="U186" s="104">
        <v>1836.0981971178767</v>
      </c>
      <c r="V186" s="104">
        <v>1777.7021628126979</v>
      </c>
      <c r="W186" s="104">
        <v>1803.6721716751874</v>
      </c>
      <c r="DA186" s="132" t="s">
        <v>2293</v>
      </c>
    </row>
    <row r="187" spans="1:105" ht="12" customHeight="1" x14ac:dyDescent="0.25">
      <c r="A187" s="108" t="s">
        <v>53</v>
      </c>
      <c r="B187" s="98">
        <v>795.98589481045076</v>
      </c>
      <c r="C187" s="98">
        <v>747.54791305464084</v>
      </c>
      <c r="D187" s="98">
        <v>889.95433144082381</v>
      </c>
      <c r="E187" s="98">
        <v>1228.575618035303</v>
      </c>
      <c r="F187" s="98">
        <v>1337.8232521168811</v>
      </c>
      <c r="G187" s="98">
        <v>1081.1410543977838</v>
      </c>
      <c r="H187" s="98">
        <v>1181.8975539877092</v>
      </c>
      <c r="I187" s="98">
        <v>914.92200212295882</v>
      </c>
      <c r="J187" s="98">
        <v>999.72456764708124</v>
      </c>
      <c r="K187" s="98">
        <v>963.02671361726402</v>
      </c>
      <c r="L187" s="98">
        <v>893.28978473649204</v>
      </c>
      <c r="M187" s="98">
        <v>931.83916047671664</v>
      </c>
      <c r="N187" s="98">
        <v>886.42309541809834</v>
      </c>
      <c r="O187" s="98">
        <v>877.3754784612895</v>
      </c>
      <c r="P187" s="98">
        <v>917.74152802576657</v>
      </c>
      <c r="Q187" s="98">
        <v>897.28593101224499</v>
      </c>
      <c r="R187" s="98">
        <v>857.12028637978187</v>
      </c>
      <c r="S187" s="98">
        <v>845.01524474039638</v>
      </c>
      <c r="T187" s="98">
        <v>830.37796468031809</v>
      </c>
      <c r="U187" s="98">
        <v>747.3143857840015</v>
      </c>
      <c r="V187" s="98">
        <v>723.24926094918089</v>
      </c>
      <c r="W187" s="98">
        <v>763.18199380415922</v>
      </c>
      <c r="DA187" s="63" t="s">
        <v>2294</v>
      </c>
    </row>
    <row r="188" spans="1:105" ht="12" customHeight="1" x14ac:dyDescent="0.25">
      <c r="A188" s="108" t="s">
        <v>52</v>
      </c>
      <c r="B188" s="98">
        <v>1010.3339358826131</v>
      </c>
      <c r="C188" s="98">
        <v>989.12686328066991</v>
      </c>
      <c r="D188" s="98">
        <v>989.28082671023503</v>
      </c>
      <c r="E188" s="98">
        <v>950.8814377661173</v>
      </c>
      <c r="F188" s="98">
        <v>944.58856399072044</v>
      </c>
      <c r="G188" s="98">
        <v>978.13769091677614</v>
      </c>
      <c r="H188" s="98">
        <v>1027.2820072382619</v>
      </c>
      <c r="I188" s="98">
        <v>1093.557540978037</v>
      </c>
      <c r="J188" s="98">
        <v>1163.9094934394693</v>
      </c>
      <c r="K188" s="98">
        <v>1179.1039678063676</v>
      </c>
      <c r="L188" s="98">
        <v>1155.4022291590522</v>
      </c>
      <c r="M188" s="98">
        <v>1162.101730753863</v>
      </c>
      <c r="N188" s="98">
        <v>1136.3586882196585</v>
      </c>
      <c r="O188" s="98">
        <v>1131.9019204984052</v>
      </c>
      <c r="P188" s="98">
        <v>1104.8243994261384</v>
      </c>
      <c r="Q188" s="98">
        <v>1110.5774029235897</v>
      </c>
      <c r="R188" s="98">
        <v>1107.6228365598276</v>
      </c>
      <c r="S188" s="98">
        <v>1109.3949605114249</v>
      </c>
      <c r="T188" s="98">
        <v>1091.3685724101936</v>
      </c>
      <c r="U188" s="98">
        <v>1088.7838113338751</v>
      </c>
      <c r="V188" s="98">
        <v>1054.4529018635171</v>
      </c>
      <c r="W188" s="98">
        <v>1040.4901778710282</v>
      </c>
      <c r="DA188" s="63" t="s">
        <v>2295</v>
      </c>
    </row>
    <row r="189" spans="1:105" ht="12" customHeight="1" x14ac:dyDescent="0.25">
      <c r="A189" s="121" t="s">
        <v>54</v>
      </c>
      <c r="B189" s="122">
        <v>789.0250288163495</v>
      </c>
      <c r="C189" s="122">
        <v>868.82270525927845</v>
      </c>
      <c r="D189" s="122">
        <v>889.10792975553045</v>
      </c>
      <c r="E189" s="122">
        <v>1000.5262197020156</v>
      </c>
      <c r="F189" s="122">
        <v>918.23688060233212</v>
      </c>
      <c r="G189" s="122">
        <v>928.2297915729539</v>
      </c>
      <c r="H189" s="122">
        <v>853.80381240637439</v>
      </c>
      <c r="I189" s="122">
        <v>826.34356714350736</v>
      </c>
      <c r="J189" s="122">
        <v>847.99072207265431</v>
      </c>
      <c r="K189" s="122">
        <v>681.77436539717178</v>
      </c>
      <c r="L189" s="122">
        <v>622.98587307913533</v>
      </c>
      <c r="M189" s="122">
        <v>629.93144948628901</v>
      </c>
      <c r="N189" s="122">
        <v>616.91931830505484</v>
      </c>
      <c r="O189" s="122">
        <v>617.58692341790231</v>
      </c>
      <c r="P189" s="122">
        <v>624.64574059518498</v>
      </c>
      <c r="Q189" s="122">
        <v>628.63953230575908</v>
      </c>
      <c r="R189" s="122">
        <v>621.91217211539788</v>
      </c>
      <c r="S189" s="122">
        <v>617.55705323322445</v>
      </c>
      <c r="T189" s="122">
        <v>604.46987240687656</v>
      </c>
      <c r="U189" s="122">
        <v>593.44448920875163</v>
      </c>
      <c r="V189" s="122">
        <v>763.15768592378026</v>
      </c>
      <c r="W189" s="122">
        <v>717.79277033107428</v>
      </c>
      <c r="DA189" s="130" t="s">
        <v>2296</v>
      </c>
    </row>
    <row r="190" spans="1:105" ht="12" customHeight="1" x14ac:dyDescent="0.25">
      <c r="A190" s="97" t="s">
        <v>50</v>
      </c>
      <c r="B190" s="98">
        <v>949.96162038814293</v>
      </c>
      <c r="C190" s="98">
        <v>992.57053005895864</v>
      </c>
      <c r="D190" s="98">
        <v>1264.555987804418</v>
      </c>
      <c r="E190" s="98">
        <v>989.41087116817084</v>
      </c>
      <c r="F190" s="98">
        <v>963.85721653045198</v>
      </c>
      <c r="G190" s="98">
        <v>1131.8376793077573</v>
      </c>
      <c r="H190" s="98">
        <v>980.08197216096801</v>
      </c>
      <c r="I190" s="98">
        <v>933.91118148153032</v>
      </c>
      <c r="J190" s="98">
        <v>848.06615635751587</v>
      </c>
      <c r="K190" s="98">
        <v>830.92933086189873</v>
      </c>
      <c r="L190" s="98">
        <v>743.74881149842531</v>
      </c>
      <c r="M190" s="98">
        <v>713.739381660866</v>
      </c>
      <c r="N190" s="98">
        <v>707.72895023585261</v>
      </c>
      <c r="O190" s="98">
        <v>708.87945346659308</v>
      </c>
      <c r="P190" s="98">
        <v>715.15199369648735</v>
      </c>
      <c r="Q190" s="98">
        <v>718.21726097604085</v>
      </c>
      <c r="R190" s="98">
        <v>722.15454961076068</v>
      </c>
      <c r="S190" s="98">
        <v>724.60747805303242</v>
      </c>
      <c r="T190" s="98">
        <v>716.99767014377096</v>
      </c>
      <c r="U190" s="98">
        <v>705.30592350926361</v>
      </c>
      <c r="V190" s="98">
        <v>948.53013747458601</v>
      </c>
      <c r="W190" s="98">
        <v>863.00907464222371</v>
      </c>
      <c r="DA190" s="63" t="s">
        <v>2297</v>
      </c>
    </row>
    <row r="191" spans="1:105" ht="12" customHeight="1" x14ac:dyDescent="0.25">
      <c r="A191" s="109" t="s">
        <v>120</v>
      </c>
      <c r="B191" s="33">
        <v>669.81821739097256</v>
      </c>
      <c r="C191" s="33">
        <v>779.61631410400025</v>
      </c>
      <c r="D191" s="33">
        <v>631.52341166325084</v>
      </c>
      <c r="E191" s="33">
        <v>1007.5789469489454</v>
      </c>
      <c r="F191" s="33">
        <v>891.36852554635186</v>
      </c>
      <c r="G191" s="33">
        <v>811.35898038329015</v>
      </c>
      <c r="H191" s="33">
        <v>785.30298928503987</v>
      </c>
      <c r="I191" s="33">
        <v>768.97112069815171</v>
      </c>
      <c r="J191" s="33">
        <v>847.94896660106201</v>
      </c>
      <c r="K191" s="33">
        <v>585.29995896587786</v>
      </c>
      <c r="L191" s="33">
        <v>539.87468741186365</v>
      </c>
      <c r="M191" s="33">
        <v>569.34969536117603</v>
      </c>
      <c r="N191" s="33">
        <v>551.69445851218325</v>
      </c>
      <c r="O191" s="33">
        <v>552.83951354566159</v>
      </c>
      <c r="P191" s="33">
        <v>562.22232157274971</v>
      </c>
      <c r="Q191" s="33">
        <v>570.67926503231536</v>
      </c>
      <c r="R191" s="33">
        <v>563.48804015745498</v>
      </c>
      <c r="S191" s="33">
        <v>560.6853927921137</v>
      </c>
      <c r="T191" s="33">
        <v>548.91947361526366</v>
      </c>
      <c r="U191" s="33">
        <v>541.76438325066874</v>
      </c>
      <c r="V191" s="33">
        <v>678.28961362778</v>
      </c>
      <c r="W191" s="33">
        <v>652.13134065833469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9146.1772626502116</v>
      </c>
      <c r="C193" s="117">
        <f t="shared" si="94"/>
        <v>8745.817224475275</v>
      </c>
      <c r="D193" s="117">
        <f t="shared" si="94"/>
        <v>10388.31634717019</v>
      </c>
      <c r="E193" s="117">
        <f t="shared" si="94"/>
        <v>11659.875724879459</v>
      </c>
      <c r="F193" s="117">
        <f t="shared" si="94"/>
        <v>11477.718615896256</v>
      </c>
      <c r="G193" s="117">
        <f t="shared" si="94"/>
        <v>11021.22928157869</v>
      </c>
      <c r="H193" s="117">
        <f t="shared" si="94"/>
        <v>11403.280336416106</v>
      </c>
      <c r="I193" s="117">
        <f t="shared" si="94"/>
        <v>9545.4381050061511</v>
      </c>
      <c r="J193" s="117">
        <f t="shared" si="94"/>
        <v>10856.794523242883</v>
      </c>
      <c r="K193" s="117">
        <f t="shared" si="94"/>
        <v>10713.866796033159</v>
      </c>
      <c r="L193" s="117">
        <f t="shared" si="94"/>
        <v>11584.942075868496</v>
      </c>
      <c r="M193" s="117">
        <f t="shared" si="94"/>
        <v>10394.096636475142</v>
      </c>
      <c r="N193" s="117">
        <f t="shared" si="94"/>
        <v>10352.66440532989</v>
      </c>
      <c r="O193" s="117">
        <f t="shared" si="94"/>
        <v>10017.274411581531</v>
      </c>
      <c r="P193" s="117">
        <f t="shared" si="94"/>
        <v>8978.9360131245958</v>
      </c>
      <c r="Q193" s="117">
        <f t="shared" si="94"/>
        <v>9869.8589169378774</v>
      </c>
      <c r="R193" s="117">
        <f t="shared" ref="R193:V193" si="95">R194+R197+R199+R208</f>
        <v>9773.8861651346397</v>
      </c>
      <c r="S193" s="117">
        <f t="shared" si="95"/>
        <v>9656.3356329661583</v>
      </c>
      <c r="T193" s="117">
        <f t="shared" si="95"/>
        <v>9203.2567947944008</v>
      </c>
      <c r="U193" s="117">
        <f t="shared" si="95"/>
        <v>9462.891372052738</v>
      </c>
      <c r="V193" s="117">
        <f t="shared" si="95"/>
        <v>10747.513254116877</v>
      </c>
      <c r="W193" s="117">
        <f t="shared" ref="W193" si="96">W194+W197+W199+W208</f>
        <v>9641.174410742602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7099.4021744956108</v>
      </c>
      <c r="C194" s="122">
        <f t="shared" si="97"/>
        <v>6818.5187791365224</v>
      </c>
      <c r="D194" s="122">
        <f t="shared" si="97"/>
        <v>8131.2788630935593</v>
      </c>
      <c r="E194" s="122">
        <f t="shared" si="97"/>
        <v>9076.7744358309028</v>
      </c>
      <c r="F194" s="122">
        <f t="shared" si="97"/>
        <v>8904.104953288097</v>
      </c>
      <c r="G194" s="122">
        <f t="shared" si="97"/>
        <v>8688.6212309536095</v>
      </c>
      <c r="H194" s="122">
        <f t="shared" si="97"/>
        <v>8818.6048000093215</v>
      </c>
      <c r="I194" s="122">
        <f t="shared" si="97"/>
        <v>7314.6208224256925</v>
      </c>
      <c r="J194" s="122">
        <f t="shared" si="97"/>
        <v>8397.5475590882033</v>
      </c>
      <c r="K194" s="122">
        <f t="shared" si="97"/>
        <v>8324.7630947194739</v>
      </c>
      <c r="L194" s="122">
        <f t="shared" si="97"/>
        <v>9176.6839271976005</v>
      </c>
      <c r="M194" s="122">
        <f t="shared" si="97"/>
        <v>8066.9145208075424</v>
      </c>
      <c r="N194" s="122">
        <f t="shared" si="97"/>
        <v>7957.8777576430548</v>
      </c>
      <c r="O194" s="122">
        <f t="shared" si="97"/>
        <v>7662.668590620201</v>
      </c>
      <c r="P194" s="122">
        <f t="shared" si="97"/>
        <v>6675.1085987205406</v>
      </c>
      <c r="Q194" s="122">
        <f t="shared" si="97"/>
        <v>7408.0131922927731</v>
      </c>
      <c r="R194" s="122">
        <f t="shared" ref="R194:V194" si="98">SUM(R195:R196)</f>
        <v>7488.1789448325144</v>
      </c>
      <c r="S194" s="122">
        <f t="shared" si="98"/>
        <v>7294.5265573470197</v>
      </c>
      <c r="T194" s="122">
        <f t="shared" si="98"/>
        <v>6899.0510558583164</v>
      </c>
      <c r="U194" s="122">
        <f t="shared" si="98"/>
        <v>7086.9411455936879</v>
      </c>
      <c r="V194" s="122">
        <f t="shared" si="98"/>
        <v>8242.6563545314057</v>
      </c>
      <c r="W194" s="122">
        <f t="shared" ref="W194" si="99">SUM(W195:W196)</f>
        <v>7212.7278945291391</v>
      </c>
      <c r="DA194" s="130" t="s">
        <v>2450</v>
      </c>
    </row>
    <row r="195" spans="1:105" ht="12" customHeight="1" x14ac:dyDescent="0.25">
      <c r="A195" s="97" t="s">
        <v>216</v>
      </c>
      <c r="B195" s="98">
        <v>6927.2544639362623</v>
      </c>
      <c r="C195" s="98">
        <v>6657.6499647108076</v>
      </c>
      <c r="D195" s="98">
        <v>7941.8008639413165</v>
      </c>
      <c r="E195" s="98">
        <v>8866.5539596107519</v>
      </c>
      <c r="F195" s="98">
        <v>8699.9273072412288</v>
      </c>
      <c r="G195" s="98">
        <v>8496.7342806739889</v>
      </c>
      <c r="H195" s="98">
        <v>8625.2171717909987</v>
      </c>
      <c r="I195" s="98">
        <v>7159.4666679640941</v>
      </c>
      <c r="J195" s="98">
        <v>8219.1835754766962</v>
      </c>
      <c r="K195" s="98">
        <v>8149.5022327348197</v>
      </c>
      <c r="L195" s="98">
        <v>8985.8133231957254</v>
      </c>
      <c r="M195" s="98">
        <v>7901.1330555948953</v>
      </c>
      <c r="N195" s="98">
        <v>7796.5505750378343</v>
      </c>
      <c r="O195" s="98">
        <v>7508.8819861101983</v>
      </c>
      <c r="P195" s="98">
        <v>6542.9975591829052</v>
      </c>
      <c r="Q195" s="98">
        <v>7261.8309518811275</v>
      </c>
      <c r="R195" s="98">
        <v>7341.3030862470105</v>
      </c>
      <c r="S195" s="98">
        <v>7152.4830965212223</v>
      </c>
      <c r="T195" s="98">
        <v>6766.0078223765559</v>
      </c>
      <c r="U195" s="98">
        <v>6951.3773269067033</v>
      </c>
      <c r="V195" s="98">
        <v>8085.6340350433402</v>
      </c>
      <c r="W195" s="98">
        <v>7075.067390482237</v>
      </c>
      <c r="DA195" s="63" t="s">
        <v>2451</v>
      </c>
    </row>
    <row r="196" spans="1:105" ht="12" customHeight="1" x14ac:dyDescent="0.25">
      <c r="A196" s="97" t="s">
        <v>53</v>
      </c>
      <c r="B196" s="98">
        <v>172.14771055934892</v>
      </c>
      <c r="C196" s="98">
        <v>160.86881442571448</v>
      </c>
      <c r="D196" s="98">
        <v>189.47799915224255</v>
      </c>
      <c r="E196" s="98">
        <v>210.2204762201508</v>
      </c>
      <c r="F196" s="98">
        <v>204.17764604686883</v>
      </c>
      <c r="G196" s="98">
        <v>191.88695027962092</v>
      </c>
      <c r="H196" s="98">
        <v>193.38762821832267</v>
      </c>
      <c r="I196" s="98">
        <v>155.15415446159852</v>
      </c>
      <c r="J196" s="98">
        <v>178.36398361150646</v>
      </c>
      <c r="K196" s="98">
        <v>175.26086198465399</v>
      </c>
      <c r="L196" s="98">
        <v>190.8706040018748</v>
      </c>
      <c r="M196" s="98">
        <v>165.78146521264748</v>
      </c>
      <c r="N196" s="98">
        <v>161.32718260522037</v>
      </c>
      <c r="O196" s="98">
        <v>153.78660451000295</v>
      </c>
      <c r="P196" s="98">
        <v>132.11103953763552</v>
      </c>
      <c r="Q196" s="98">
        <v>146.18224041164578</v>
      </c>
      <c r="R196" s="98">
        <v>146.87585858550366</v>
      </c>
      <c r="S196" s="98">
        <v>142.04346082579733</v>
      </c>
      <c r="T196" s="98">
        <v>133.04323348176092</v>
      </c>
      <c r="U196" s="98">
        <v>135.56381868698489</v>
      </c>
      <c r="V196" s="98">
        <v>157.02231948806624</v>
      </c>
      <c r="W196" s="98">
        <v>137.66050404690202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13.263154959845096</v>
      </c>
      <c r="C197" s="122">
        <f t="shared" si="100"/>
        <v>16.758526458477839</v>
      </c>
      <c r="D197" s="122">
        <f t="shared" si="100"/>
        <v>21.003421819684462</v>
      </c>
      <c r="E197" s="122">
        <f t="shared" si="100"/>
        <v>50.482118241624278</v>
      </c>
      <c r="F197" s="122">
        <f t="shared" si="100"/>
        <v>30.559463279205222</v>
      </c>
      <c r="G197" s="122">
        <f t="shared" si="100"/>
        <v>38.611748814606557</v>
      </c>
      <c r="H197" s="122">
        <f t="shared" si="100"/>
        <v>52.497722541742974</v>
      </c>
      <c r="I197" s="122">
        <f t="shared" si="100"/>
        <v>49.72239199538101</v>
      </c>
      <c r="J197" s="122">
        <f t="shared" si="100"/>
        <v>51.499931053710398</v>
      </c>
      <c r="K197" s="122">
        <f t="shared" si="100"/>
        <v>56.922904928578724</v>
      </c>
      <c r="L197" s="122">
        <f t="shared" si="100"/>
        <v>81.55533456444843</v>
      </c>
      <c r="M197" s="122">
        <f t="shared" si="100"/>
        <v>101.27394342760388</v>
      </c>
      <c r="N197" s="122">
        <f t="shared" si="100"/>
        <v>206.45249901738296</v>
      </c>
      <c r="O197" s="122">
        <f t="shared" si="100"/>
        <v>221.5953170954576</v>
      </c>
      <c r="P197" s="122">
        <f t="shared" si="100"/>
        <v>94.45306463721613</v>
      </c>
      <c r="Q197" s="122">
        <f t="shared" si="100"/>
        <v>300.63876154753638</v>
      </c>
      <c r="R197" s="122">
        <f t="shared" si="100"/>
        <v>167.0061071412195</v>
      </c>
      <c r="S197" s="122">
        <f t="shared" si="100"/>
        <v>243.81359246654233</v>
      </c>
      <c r="T197" s="122">
        <f t="shared" si="100"/>
        <v>175.84668203159239</v>
      </c>
      <c r="U197" s="122">
        <f t="shared" si="100"/>
        <v>241.82576758212332</v>
      </c>
      <c r="V197" s="122">
        <f t="shared" si="100"/>
        <v>195.58257821967638</v>
      </c>
      <c r="W197" s="122">
        <f t="shared" si="100"/>
        <v>361.58405822044642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13.263154959845096</v>
      </c>
      <c r="C198" s="98">
        <f>RES_hhdet_tesh!C48</f>
        <v>16.758526458477839</v>
      </c>
      <c r="D198" s="98">
        <f>RES_hhdet_tesh!D48</f>
        <v>21.003421819684462</v>
      </c>
      <c r="E198" s="98">
        <f>RES_hhdet_tesh!E48</f>
        <v>50.482118241624278</v>
      </c>
      <c r="F198" s="98">
        <f>RES_hhdet_tesh!F48</f>
        <v>30.559463279205222</v>
      </c>
      <c r="G198" s="98">
        <f>RES_hhdet_tesh!G48</f>
        <v>38.611748814606557</v>
      </c>
      <c r="H198" s="98">
        <f>RES_hhdet_tesh!H48</f>
        <v>52.497722541742974</v>
      </c>
      <c r="I198" s="98">
        <f>RES_hhdet_tesh!I48</f>
        <v>49.72239199538101</v>
      </c>
      <c r="J198" s="98">
        <f>RES_hhdet_tesh!J48</f>
        <v>51.499931053710398</v>
      </c>
      <c r="K198" s="98">
        <f>RES_hhdet_tesh!K48</f>
        <v>56.922904928578724</v>
      </c>
      <c r="L198" s="98">
        <f>RES_hhdet_tesh!L48</f>
        <v>81.55533456444843</v>
      </c>
      <c r="M198" s="98">
        <f>RES_hhdet_tesh!M48</f>
        <v>101.27394342760388</v>
      </c>
      <c r="N198" s="98">
        <f>RES_hhdet_tesh!N48</f>
        <v>206.45249901738296</v>
      </c>
      <c r="O198" s="98">
        <f>RES_hhdet_tesh!O48</f>
        <v>221.5953170954576</v>
      </c>
      <c r="P198" s="98">
        <f>RES_hhdet_tesh!P48</f>
        <v>94.45306463721613</v>
      </c>
      <c r="Q198" s="98">
        <f>RES_hhdet_tesh!Q48</f>
        <v>300.63876154753638</v>
      </c>
      <c r="R198" s="98">
        <f>RES_hhdet_tesh!R48</f>
        <v>167.0061071412195</v>
      </c>
      <c r="S198" s="98">
        <f>RES_hhdet_tesh!S48</f>
        <v>243.81359246654233</v>
      </c>
      <c r="T198" s="98">
        <f>RES_hhdet_tesh!T48</f>
        <v>175.84668203159239</v>
      </c>
      <c r="U198" s="98">
        <f>RES_hhdet_tesh!U48</f>
        <v>241.82576758212332</v>
      </c>
      <c r="V198" s="98">
        <f>RES_hhdet_tesh!V48</f>
        <v>195.58257821967638</v>
      </c>
      <c r="W198" s="98">
        <f>RES_hhdet_tesh!W48</f>
        <v>361.58405822044642</v>
      </c>
      <c r="DA198" s="63" t="s">
        <v>2454</v>
      </c>
    </row>
    <row r="199" spans="1:105" ht="12" customHeight="1" x14ac:dyDescent="0.25">
      <c r="A199" s="121" t="s">
        <v>55</v>
      </c>
      <c r="B199" s="122">
        <v>1494.8134481364343</v>
      </c>
      <c r="C199" s="122">
        <v>1311.7252720563336</v>
      </c>
      <c r="D199" s="122">
        <v>1634.6580860545066</v>
      </c>
      <c r="E199" s="122">
        <v>1825.1630477289743</v>
      </c>
      <c r="F199" s="122">
        <v>1892.4937554902549</v>
      </c>
      <c r="G199" s="122">
        <v>1642.3184078649417</v>
      </c>
      <c r="H199" s="122">
        <v>1925.1211857823273</v>
      </c>
      <c r="I199" s="122">
        <v>1591.1407896617441</v>
      </c>
      <c r="J199" s="122">
        <v>1796.8283773476483</v>
      </c>
      <c r="K199" s="122">
        <v>1853.1832946618133</v>
      </c>
      <c r="L199" s="122">
        <v>1888.9505192870754</v>
      </c>
      <c r="M199" s="122">
        <v>1781.3472779777703</v>
      </c>
      <c r="N199" s="122">
        <v>1752.5121726560144</v>
      </c>
      <c r="O199" s="122">
        <v>1695.6516483196303</v>
      </c>
      <c r="P199" s="122">
        <v>1765.6453706356808</v>
      </c>
      <c r="Q199" s="122">
        <v>1711.7296024954801</v>
      </c>
      <c r="R199" s="122">
        <v>1669.1677419310965</v>
      </c>
      <c r="S199" s="122">
        <v>1664.9924677227161</v>
      </c>
      <c r="T199" s="122">
        <v>1677.5266381172164</v>
      </c>
      <c r="U199" s="122">
        <v>1684.7185750735553</v>
      </c>
      <c r="V199" s="122">
        <v>1729.7327513772354</v>
      </c>
      <c r="W199" s="122">
        <v>1516.4811303145211</v>
      </c>
      <c r="DA199" s="130" t="s">
        <v>2455</v>
      </c>
    </row>
    <row r="200" spans="1:105" ht="12" customHeight="1" x14ac:dyDescent="0.25">
      <c r="A200" s="97" t="s">
        <v>138</v>
      </c>
      <c r="B200" s="98">
        <v>1476.1991272518508</v>
      </c>
      <c r="C200" s="98">
        <v>1225.0403036537086</v>
      </c>
      <c r="D200" s="98">
        <v>1662.8397266515901</v>
      </c>
      <c r="E200" s="98">
        <v>1854.2240267204177</v>
      </c>
      <c r="F200" s="98">
        <v>1919.2932987478168</v>
      </c>
      <c r="G200" s="98">
        <v>1608.7877921359961</v>
      </c>
      <c r="H200" s="98">
        <v>1975.3132417998611</v>
      </c>
      <c r="I200" s="98">
        <v>1525.0977814326191</v>
      </c>
      <c r="J200" s="98">
        <v>1770.9715901159068</v>
      </c>
      <c r="K200" s="98">
        <v>1860.6079724951617</v>
      </c>
      <c r="L200" s="98">
        <v>1954.7743125783556</v>
      </c>
      <c r="M200" s="98">
        <v>1767.4724270180375</v>
      </c>
      <c r="N200" s="98">
        <v>1754.2612506191483</v>
      </c>
      <c r="O200" s="98">
        <v>1667.0922499173153</v>
      </c>
      <c r="P200" s="98">
        <v>1780.061302089008</v>
      </c>
      <c r="Q200" s="98">
        <v>1692.919210642317</v>
      </c>
      <c r="R200" s="98">
        <v>1635.2450682238789</v>
      </c>
      <c r="S200" s="98">
        <v>1621.5955514506361</v>
      </c>
      <c r="T200" s="98">
        <v>1655.9859789335849</v>
      </c>
      <c r="U200" s="98">
        <v>1708.8847198822421</v>
      </c>
      <c r="V200" s="98">
        <v>1811.8579882691165</v>
      </c>
      <c r="W200" s="98">
        <v>1446.3682195269839</v>
      </c>
      <c r="DA200" s="63" t="s">
        <v>2456</v>
      </c>
    </row>
    <row r="201" spans="1:105" ht="12" customHeight="1" x14ac:dyDescent="0.25">
      <c r="A201" s="97" t="s">
        <v>137</v>
      </c>
      <c r="B201" s="98">
        <v>1476.199127251851</v>
      </c>
      <c r="C201" s="98">
        <v>1225.048227947789</v>
      </c>
      <c r="D201" s="98">
        <v>1662.7763950744049</v>
      </c>
      <c r="E201" s="98">
        <v>1854.1403064961735</v>
      </c>
      <c r="F201" s="98">
        <v>1919.2089910739003</v>
      </c>
      <c r="G201" s="98">
        <v>1608.720759791549</v>
      </c>
      <c r="H201" s="98">
        <v>1975.2269053762514</v>
      </c>
      <c r="I201" s="98">
        <v>1525.0515850430738</v>
      </c>
      <c r="J201" s="98">
        <v>1771.2305272946028</v>
      </c>
      <c r="K201" s="98">
        <v>1860.033670178907</v>
      </c>
      <c r="L201" s="98">
        <v>1953.9327862585433</v>
      </c>
      <c r="M201" s="98">
        <v>1766.9789878655654</v>
      </c>
      <c r="N201" s="98">
        <v>1753.8324118160538</v>
      </c>
      <c r="O201" s="98">
        <v>1666.9738642249465</v>
      </c>
      <c r="P201" s="98">
        <v>1779.9099239388745</v>
      </c>
      <c r="Q201" s="98">
        <v>1692.844412397598</v>
      </c>
      <c r="R201" s="98">
        <v>1635.3081198726534</v>
      </c>
      <c r="S201" s="98">
        <v>1622.2078359985676</v>
      </c>
      <c r="T201" s="98">
        <v>1656.2336126085779</v>
      </c>
      <c r="U201" s="98">
        <v>1708.8051134044479</v>
      </c>
      <c r="V201" s="98">
        <v>1811.0697261895534</v>
      </c>
      <c r="W201" s="98">
        <v>1446.0929652982186</v>
      </c>
      <c r="DA201" s="63" t="s">
        <v>2457</v>
      </c>
    </row>
    <row r="202" spans="1:105" ht="12" customHeight="1" x14ac:dyDescent="0.25">
      <c r="A202" s="100" t="s">
        <v>216</v>
      </c>
      <c r="B202" s="101">
        <v>502.17735143686497</v>
      </c>
      <c r="C202" s="101">
        <v>406.4851448636565</v>
      </c>
      <c r="D202" s="101">
        <v>621.80454598948165</v>
      </c>
      <c r="E202" s="101">
        <v>858.33417777020577</v>
      </c>
      <c r="F202" s="101">
        <v>934.85306599789737</v>
      </c>
      <c r="G202" s="101">
        <v>687.11262935638513</v>
      </c>
      <c r="H202" s="101">
        <v>866.72483676734726</v>
      </c>
      <c r="I202" s="101">
        <v>554.31207920723773</v>
      </c>
      <c r="J202" s="101">
        <v>653.30803986723629</v>
      </c>
      <c r="K202" s="101">
        <v>667.25321423554635</v>
      </c>
      <c r="L202" s="101">
        <v>680.21557047705403</v>
      </c>
      <c r="M202" s="101">
        <v>628.68130888686198</v>
      </c>
      <c r="N202" s="101">
        <v>615.05040635003513</v>
      </c>
      <c r="O202" s="101">
        <v>582.40931763703941</v>
      </c>
      <c r="P202" s="101">
        <v>652.26324846174532</v>
      </c>
      <c r="Q202" s="101">
        <v>612.54982947026599</v>
      </c>
      <c r="R202" s="101">
        <v>581.48706659603613</v>
      </c>
      <c r="S202" s="101">
        <v>578.02830486015966</v>
      </c>
      <c r="T202" s="101">
        <v>596.68676174127916</v>
      </c>
      <c r="U202" s="101">
        <v>581.55276494116686</v>
      </c>
      <c r="V202" s="101">
        <v>620.39397748615079</v>
      </c>
      <c r="W202" s="101">
        <v>519.56058701092979</v>
      </c>
      <c r="DA202" s="131" t="s">
        <v>2458</v>
      </c>
    </row>
    <row r="203" spans="1:105" ht="12" customHeight="1" x14ac:dyDescent="0.25">
      <c r="A203" s="103" t="s">
        <v>52</v>
      </c>
      <c r="B203" s="104">
        <v>974.02177581498586</v>
      </c>
      <c r="C203" s="104">
        <v>818.56308308413224</v>
      </c>
      <c r="D203" s="104">
        <v>1040.9718490849232</v>
      </c>
      <c r="E203" s="104">
        <v>995.80612872596805</v>
      </c>
      <c r="F203" s="104">
        <v>984.35592507600325</v>
      </c>
      <c r="G203" s="104">
        <v>921.60813043516384</v>
      </c>
      <c r="H203" s="104">
        <v>1108.502068608904</v>
      </c>
      <c r="I203" s="104">
        <v>970.7395058358361</v>
      </c>
      <c r="J203" s="104">
        <v>1117.9224874273664</v>
      </c>
      <c r="K203" s="104">
        <v>1192.7804559433605</v>
      </c>
      <c r="L203" s="104">
        <v>1273.7172157814896</v>
      </c>
      <c r="M203" s="104">
        <v>1138.2976789787035</v>
      </c>
      <c r="N203" s="104">
        <v>1138.782005466019</v>
      </c>
      <c r="O203" s="104">
        <v>1084.564546587907</v>
      </c>
      <c r="P203" s="104">
        <v>1127.6466754771295</v>
      </c>
      <c r="Q203" s="104">
        <v>1080.2945829273319</v>
      </c>
      <c r="R203" s="104">
        <v>1053.8210532766172</v>
      </c>
      <c r="S203" s="104">
        <v>1044.1795311384078</v>
      </c>
      <c r="T203" s="104">
        <v>1059.5468508672986</v>
      </c>
      <c r="U203" s="104">
        <v>1127.2523484632809</v>
      </c>
      <c r="V203" s="104">
        <v>1190.6757487034026</v>
      </c>
      <c r="W203" s="104">
        <v>926.53237828728891</v>
      </c>
      <c r="DA203" s="132" t="s">
        <v>2459</v>
      </c>
    </row>
    <row r="204" spans="1:105" ht="12" customHeight="1" x14ac:dyDescent="0.25">
      <c r="A204" s="106" t="s">
        <v>122</v>
      </c>
      <c r="B204" s="101">
        <v>1530.9002556486437</v>
      </c>
      <c r="C204" s="101">
        <v>1480.8380056164347</v>
      </c>
      <c r="D204" s="101">
        <v>1577.7152483188861</v>
      </c>
      <c r="E204" s="101">
        <v>1769.4432138463419</v>
      </c>
      <c r="F204" s="101">
        <v>1841.0604459547806</v>
      </c>
      <c r="G204" s="101">
        <v>1706.5349252014751</v>
      </c>
      <c r="H204" s="101">
        <v>1829.360021731595</v>
      </c>
      <c r="I204" s="101">
        <v>1716.5561613161874</v>
      </c>
      <c r="J204" s="101">
        <v>1845.6661736263907</v>
      </c>
      <c r="K204" s="101">
        <v>1839.680289213434</v>
      </c>
      <c r="L204" s="101">
        <v>1770.0771472688284</v>
      </c>
      <c r="M204" s="101">
        <v>1805.2268340715539</v>
      </c>
      <c r="N204" s="101">
        <v>1749.6980408513127</v>
      </c>
      <c r="O204" s="101">
        <v>1740.2911296510451</v>
      </c>
      <c r="P204" s="101">
        <v>1743.6149520313704</v>
      </c>
      <c r="Q204" s="101">
        <v>1739.69183584643</v>
      </c>
      <c r="R204" s="101">
        <v>1717.1215648271204</v>
      </c>
      <c r="S204" s="101">
        <v>1724.4227701884172</v>
      </c>
      <c r="T204" s="101">
        <v>1707.6889503256511</v>
      </c>
      <c r="U204" s="101">
        <v>1650.3522295600931</v>
      </c>
      <c r="V204" s="101">
        <v>1601.4170381796198</v>
      </c>
      <c r="W204" s="101">
        <v>1620.7939838130469</v>
      </c>
      <c r="DA204" s="131" t="s">
        <v>2460</v>
      </c>
    </row>
    <row r="205" spans="1:105" ht="12" customHeight="1" x14ac:dyDescent="0.25">
      <c r="A205" s="107" t="s">
        <v>121</v>
      </c>
      <c r="B205" s="104">
        <v>1530.9002556486435</v>
      </c>
      <c r="C205" s="104">
        <v>1480.971260809132</v>
      </c>
      <c r="D205" s="104">
        <v>1577.8742144003766</v>
      </c>
      <c r="E205" s="104">
        <v>1769.5464838834907</v>
      </c>
      <c r="F205" s="104">
        <v>1841.1321019422376</v>
      </c>
      <c r="G205" s="104">
        <v>1706.5956395078574</v>
      </c>
      <c r="H205" s="104">
        <v>1829.2050264496231</v>
      </c>
      <c r="I205" s="104">
        <v>1716.46351155556</v>
      </c>
      <c r="J205" s="104">
        <v>1845.602965194043</v>
      </c>
      <c r="K205" s="104">
        <v>1838.5660925143761</v>
      </c>
      <c r="L205" s="104">
        <v>1769.0916675103992</v>
      </c>
      <c r="M205" s="104">
        <v>1804.6297565560235</v>
      </c>
      <c r="N205" s="104">
        <v>1749.6077001442097</v>
      </c>
      <c r="O205" s="104">
        <v>1740.281068696647</v>
      </c>
      <c r="P205" s="104">
        <v>1743.3705382787457</v>
      </c>
      <c r="Q205" s="104">
        <v>1738.5659942539519</v>
      </c>
      <c r="R205" s="104">
        <v>1716.0449454728171</v>
      </c>
      <c r="S205" s="104">
        <v>1723.4701345154931</v>
      </c>
      <c r="T205" s="104">
        <v>1706.9310373473083</v>
      </c>
      <c r="U205" s="104">
        <v>1650.1280994709691</v>
      </c>
      <c r="V205" s="104">
        <v>1601.354156133895</v>
      </c>
      <c r="W205" s="104">
        <v>1620.9233959400328</v>
      </c>
      <c r="DA205" s="132" t="s">
        <v>2461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491.84439752846197</v>
      </c>
      <c r="D206" s="98">
        <v>588.59338769014175</v>
      </c>
      <c r="E206" s="98">
        <v>818.66504611737298</v>
      </c>
      <c r="F206" s="98">
        <v>896.54353795151735</v>
      </c>
      <c r="G206" s="98">
        <v>728.45794859108105</v>
      </c>
      <c r="H206" s="98">
        <v>801.92301921136129</v>
      </c>
      <c r="I206" s="98">
        <v>622.90597057752291</v>
      </c>
      <c r="J206" s="98">
        <v>681.69347175457392</v>
      </c>
      <c r="K206" s="98">
        <v>659.46212470800856</v>
      </c>
      <c r="L206" s="98">
        <v>613.68943835134689</v>
      </c>
      <c r="M206" s="98">
        <v>642.5280258021603</v>
      </c>
      <c r="N206" s="98">
        <v>613.24901192455161</v>
      </c>
      <c r="O206" s="98">
        <v>608.37914819824198</v>
      </c>
      <c r="P206" s="98">
        <v>638.54613885260767</v>
      </c>
      <c r="Q206" s="98">
        <v>627.98859133036206</v>
      </c>
      <c r="R206" s="98">
        <v>608.42210891298964</v>
      </c>
      <c r="S206" s="98">
        <v>614.07517400406834</v>
      </c>
      <c r="T206" s="98">
        <v>615.56246493711501</v>
      </c>
      <c r="U206" s="98">
        <v>561.34428813709417</v>
      </c>
      <c r="V206" s="98">
        <v>546.9012542703781</v>
      </c>
      <c r="W206" s="98">
        <v>580.43321806900474</v>
      </c>
      <c r="DA206" s="63" t="s">
        <v>2462</v>
      </c>
    </row>
    <row r="207" spans="1:105" ht="12" customHeight="1" x14ac:dyDescent="0.25">
      <c r="A207" s="108" t="s">
        <v>52</v>
      </c>
      <c r="B207" s="98">
        <v>1010.3339358826131</v>
      </c>
      <c r="C207" s="98">
        <v>989.12686328066991</v>
      </c>
      <c r="D207" s="98">
        <v>989.28082671023503</v>
      </c>
      <c r="E207" s="98">
        <v>950.8814377661173</v>
      </c>
      <c r="F207" s="98">
        <v>944.58856399072044</v>
      </c>
      <c r="G207" s="98">
        <v>978.13769091677614</v>
      </c>
      <c r="H207" s="98">
        <v>1027.2820072382619</v>
      </c>
      <c r="I207" s="98">
        <v>1093.557540978037</v>
      </c>
      <c r="J207" s="98">
        <v>1163.9094934394693</v>
      </c>
      <c r="K207" s="98">
        <v>1179.1039678063676</v>
      </c>
      <c r="L207" s="98">
        <v>1155.4022291590522</v>
      </c>
      <c r="M207" s="98">
        <v>1162.101730753863</v>
      </c>
      <c r="N207" s="98">
        <v>1136.3586882196585</v>
      </c>
      <c r="O207" s="98">
        <v>1131.9019204984052</v>
      </c>
      <c r="P207" s="98">
        <v>1104.8243994261384</v>
      </c>
      <c r="Q207" s="98">
        <v>1110.5774029235897</v>
      </c>
      <c r="R207" s="98">
        <v>1107.6228365598276</v>
      </c>
      <c r="S207" s="98">
        <v>1109.3949605114249</v>
      </c>
      <c r="T207" s="98">
        <v>1091.3685724101936</v>
      </c>
      <c r="U207" s="98">
        <v>1088.7838113338751</v>
      </c>
      <c r="V207" s="98">
        <v>1054.4529018635171</v>
      </c>
      <c r="W207" s="98">
        <v>1040.4901778710282</v>
      </c>
      <c r="DA207" s="63" t="s">
        <v>2463</v>
      </c>
    </row>
    <row r="208" spans="1:105" ht="12" customHeight="1" x14ac:dyDescent="0.25">
      <c r="A208" s="121" t="s">
        <v>54</v>
      </c>
      <c r="B208" s="122">
        <v>538.69848505832101</v>
      </c>
      <c r="C208" s="122">
        <v>598.81464682394039</v>
      </c>
      <c r="D208" s="122">
        <v>601.37597620244003</v>
      </c>
      <c r="E208" s="122">
        <v>707.4561230779575</v>
      </c>
      <c r="F208" s="122">
        <v>650.56044383869812</v>
      </c>
      <c r="G208" s="122">
        <v>651.6778939455329</v>
      </c>
      <c r="H208" s="122">
        <v>607.05662808271495</v>
      </c>
      <c r="I208" s="122">
        <v>589.95410092333304</v>
      </c>
      <c r="J208" s="122">
        <v>610.91865575332065</v>
      </c>
      <c r="K208" s="122">
        <v>478.99750172329294</v>
      </c>
      <c r="L208" s="122">
        <v>437.75229481937197</v>
      </c>
      <c r="M208" s="122">
        <v>444.5608942622261</v>
      </c>
      <c r="N208" s="122">
        <v>435.8219760134383</v>
      </c>
      <c r="O208" s="122">
        <v>437.35885554624213</v>
      </c>
      <c r="P208" s="122">
        <v>443.7289791311573</v>
      </c>
      <c r="Q208" s="122">
        <v>449.47736060208854</v>
      </c>
      <c r="R208" s="122">
        <v>449.53337122980832</v>
      </c>
      <c r="S208" s="122">
        <v>453.00301542987978</v>
      </c>
      <c r="T208" s="122">
        <v>450.83241878727478</v>
      </c>
      <c r="U208" s="122">
        <v>449.40588380336999</v>
      </c>
      <c r="V208" s="122">
        <v>579.54156998855774</v>
      </c>
      <c r="W208" s="122">
        <v>550.38132767849402</v>
      </c>
      <c r="DA208" s="130" t="s">
        <v>2464</v>
      </c>
    </row>
    <row r="209" spans="1:105" ht="12" customHeight="1" x14ac:dyDescent="0.25">
      <c r="A209" s="97" t="s">
        <v>50</v>
      </c>
      <c r="B209" s="98">
        <v>582.45348716602473</v>
      </c>
      <c r="C209" s="98">
        <v>609.48454732436494</v>
      </c>
      <c r="D209" s="98">
        <v>777.61807968948949</v>
      </c>
      <c r="E209" s="98">
        <v>609.42603271768201</v>
      </c>
      <c r="F209" s="98">
        <v>594.69210336677679</v>
      </c>
      <c r="G209" s="98">
        <v>699.6228593598255</v>
      </c>
      <c r="H209" s="98">
        <v>607.32662655863794</v>
      </c>
      <c r="I209" s="98">
        <v>579.4240094700707</v>
      </c>
      <c r="J209" s="98">
        <v>526.37507143566495</v>
      </c>
      <c r="K209" s="98">
        <v>516.09536946856713</v>
      </c>
      <c r="L209" s="98">
        <v>462.19043347819894</v>
      </c>
      <c r="M209" s="98">
        <v>443.70984200334442</v>
      </c>
      <c r="N209" s="98">
        <v>440.10162070546721</v>
      </c>
      <c r="O209" s="98">
        <v>440.91159365339814</v>
      </c>
      <c r="P209" s="98">
        <v>444.84453241799463</v>
      </c>
      <c r="Q209" s="98">
        <v>446.79079151172266</v>
      </c>
      <c r="R209" s="98">
        <v>449.40177248268213</v>
      </c>
      <c r="S209" s="98">
        <v>451.41738558531989</v>
      </c>
      <c r="T209" s="98">
        <v>447.34366329949614</v>
      </c>
      <c r="U209" s="98">
        <v>440.64238324946297</v>
      </c>
      <c r="V209" s="98">
        <v>593.19678143124486</v>
      </c>
      <c r="W209" s="98">
        <v>540.175864600095</v>
      </c>
      <c r="DA209" s="63" t="s">
        <v>2465</v>
      </c>
    </row>
    <row r="210" spans="1:105" ht="12" customHeight="1" x14ac:dyDescent="0.25">
      <c r="A210" s="109" t="s">
        <v>120</v>
      </c>
      <c r="B210" s="33">
        <v>506.28886190035064</v>
      </c>
      <c r="C210" s="33">
        <v>591.12301006855057</v>
      </c>
      <c r="D210" s="33">
        <v>480.46114838258217</v>
      </c>
      <c r="E210" s="33">
        <v>769.65655585770787</v>
      </c>
      <c r="F210" s="33">
        <v>683.4644191744585</v>
      </c>
      <c r="G210" s="33">
        <v>624.15751120020877</v>
      </c>
      <c r="H210" s="33">
        <v>606.91016476809125</v>
      </c>
      <c r="I210" s="33">
        <v>595.57044848002931</v>
      </c>
      <c r="J210" s="33">
        <v>657.716437952408</v>
      </c>
      <c r="K210" s="33">
        <v>455.00235842088415</v>
      </c>
      <c r="L210" s="33">
        <v>420.93353646501367</v>
      </c>
      <c r="M210" s="33">
        <v>445.17608947534501</v>
      </c>
      <c r="N210" s="33">
        <v>432.74808154799638</v>
      </c>
      <c r="O210" s="33">
        <v>434.83914675659554</v>
      </c>
      <c r="P210" s="33">
        <v>442.95956654495558</v>
      </c>
      <c r="Q210" s="33">
        <v>451.21567507866268</v>
      </c>
      <c r="R210" s="33">
        <v>449.61007075310079</v>
      </c>
      <c r="S210" s="33">
        <v>453.84539790764097</v>
      </c>
      <c r="T210" s="33">
        <v>452.55467553209854</v>
      </c>
      <c r="U210" s="33">
        <v>453.45463071978213</v>
      </c>
      <c r="V210" s="33">
        <v>573.28987799096046</v>
      </c>
      <c r="W210" s="33">
        <v>554.99585976825335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4623.5809199251207</v>
      </c>
      <c r="C212" s="117">
        <f t="shared" si="101"/>
        <v>4345.9470286889673</v>
      </c>
      <c r="D212" s="117">
        <f t="shared" si="101"/>
        <v>5214.8343597371522</v>
      </c>
      <c r="E212" s="117">
        <f t="shared" si="101"/>
        <v>5698.4346455049545</v>
      </c>
      <c r="F212" s="117">
        <f t="shared" si="101"/>
        <v>5567.4604377527839</v>
      </c>
      <c r="G212" s="117">
        <f t="shared" si="101"/>
        <v>5345.8784825033936</v>
      </c>
      <c r="H212" s="117">
        <f t="shared" si="101"/>
        <v>5495.0057979981548</v>
      </c>
      <c r="I212" s="117">
        <f t="shared" si="101"/>
        <v>4509.4833327931146</v>
      </c>
      <c r="J212" s="117">
        <f t="shared" si="101"/>
        <v>5090.8867882035684</v>
      </c>
      <c r="K212" s="117">
        <f t="shared" si="101"/>
        <v>4987.4666598586218</v>
      </c>
      <c r="L212" s="117">
        <f t="shared" si="101"/>
        <v>5323.2175114614565</v>
      </c>
      <c r="M212" s="117">
        <f t="shared" si="101"/>
        <v>4595.7439118325956</v>
      </c>
      <c r="N212" s="117">
        <f t="shared" si="101"/>
        <v>4402.9155613266303</v>
      </c>
      <c r="O212" s="117">
        <f t="shared" si="101"/>
        <v>4106.3521801616898</v>
      </c>
      <c r="P212" s="117">
        <f t="shared" si="101"/>
        <v>3659.0459052796286</v>
      </c>
      <c r="Q212" s="117">
        <f t="shared" si="101"/>
        <v>3943.1656305910219</v>
      </c>
      <c r="R212" s="117">
        <f t="shared" ref="R212:V212" si="102">R213+R216+R218+R227</f>
        <v>3922.2725232985658</v>
      </c>
      <c r="S212" s="117">
        <f t="shared" si="102"/>
        <v>3716.6802970819044</v>
      </c>
      <c r="T212" s="117">
        <f t="shared" si="102"/>
        <v>3426.4641169798783</v>
      </c>
      <c r="U212" s="117">
        <f t="shared" si="102"/>
        <v>3415.973333146982</v>
      </c>
      <c r="V212" s="117">
        <f t="shared" si="102"/>
        <v>3896.8173402881912</v>
      </c>
      <c r="W212" s="117">
        <f t="shared" ref="W212" si="103">W213+W216+W218+W227</f>
        <v>3337.2832429829673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4038.7348610854233</v>
      </c>
      <c r="C213" s="122">
        <f t="shared" si="104"/>
        <v>3842.496441258339</v>
      </c>
      <c r="D213" s="122">
        <f t="shared" si="104"/>
        <v>4538.142887868742</v>
      </c>
      <c r="E213" s="122">
        <f t="shared" si="104"/>
        <v>4999.4740293382129</v>
      </c>
      <c r="F213" s="122">
        <f t="shared" si="104"/>
        <v>4854.6321173171737</v>
      </c>
      <c r="G213" s="122">
        <f t="shared" si="104"/>
        <v>4723.7638034509055</v>
      </c>
      <c r="H213" s="122">
        <f t="shared" si="104"/>
        <v>4769.4248584395918</v>
      </c>
      <c r="I213" s="122">
        <f t="shared" si="104"/>
        <v>3938.0778846602211</v>
      </c>
      <c r="J213" s="122">
        <f t="shared" si="104"/>
        <v>4449.2511504120021</v>
      </c>
      <c r="K213" s="122">
        <f t="shared" si="104"/>
        <v>4319.7875612531925</v>
      </c>
      <c r="L213" s="122">
        <f t="shared" si="104"/>
        <v>4643.2062622345775</v>
      </c>
      <c r="M213" s="122">
        <f t="shared" si="104"/>
        <v>3992.7783066614752</v>
      </c>
      <c r="N213" s="122">
        <f t="shared" si="104"/>
        <v>3822.9308822930129</v>
      </c>
      <c r="O213" s="122">
        <f t="shared" si="104"/>
        <v>3569.5594436055544</v>
      </c>
      <c r="P213" s="122">
        <f t="shared" si="104"/>
        <v>3099.77112093817</v>
      </c>
      <c r="Q213" s="122">
        <f t="shared" si="104"/>
        <v>3425.8619422528809</v>
      </c>
      <c r="R213" s="122">
        <f t="shared" ref="R213:V213" si="105">SUM(R214:R215)</f>
        <v>3438.948108240369</v>
      </c>
      <c r="S213" s="122">
        <f t="shared" si="105"/>
        <v>3256.5734167377709</v>
      </c>
      <c r="T213" s="122">
        <f t="shared" si="105"/>
        <v>2971.6633218775446</v>
      </c>
      <c r="U213" s="122">
        <f t="shared" si="105"/>
        <v>2959.8802749902961</v>
      </c>
      <c r="V213" s="122">
        <f t="shared" si="105"/>
        <v>3390.7184217284175</v>
      </c>
      <c r="W213" s="122">
        <f t="shared" ref="W213" si="106">SUM(W214:W215)</f>
        <v>2936.2168413423178</v>
      </c>
      <c r="DA213" s="130" t="s">
        <v>2618</v>
      </c>
    </row>
    <row r="214" spans="1:105" ht="12" customHeight="1" x14ac:dyDescent="0.25">
      <c r="A214" s="97" t="s">
        <v>216</v>
      </c>
      <c r="B214" s="98">
        <v>4038.7348610854233</v>
      </c>
      <c r="C214" s="98">
        <v>3842.496441258339</v>
      </c>
      <c r="D214" s="98">
        <v>4538.142887868742</v>
      </c>
      <c r="E214" s="98">
        <v>4999.4740293382129</v>
      </c>
      <c r="F214" s="98">
        <v>4854.6321173171737</v>
      </c>
      <c r="G214" s="98">
        <v>4723.7638034509055</v>
      </c>
      <c r="H214" s="98">
        <v>4769.4248584395918</v>
      </c>
      <c r="I214" s="98">
        <v>3938.0778846602211</v>
      </c>
      <c r="J214" s="98">
        <v>4449.2511504120021</v>
      </c>
      <c r="K214" s="98">
        <v>4319.7875612531925</v>
      </c>
      <c r="L214" s="98">
        <v>4643.2062622345775</v>
      </c>
      <c r="M214" s="98">
        <v>3992.7783066614752</v>
      </c>
      <c r="N214" s="98">
        <v>3822.9308822930129</v>
      </c>
      <c r="O214" s="98">
        <v>3569.5594436055544</v>
      </c>
      <c r="P214" s="98">
        <v>3099.77112093817</v>
      </c>
      <c r="Q214" s="98">
        <v>3425.8619422528809</v>
      </c>
      <c r="R214" s="98">
        <v>3438.948108240369</v>
      </c>
      <c r="S214" s="98">
        <v>3256.5734167377709</v>
      </c>
      <c r="T214" s="98">
        <v>2971.6633218775446</v>
      </c>
      <c r="U214" s="98">
        <v>2959.8802749902961</v>
      </c>
      <c r="V214" s="98">
        <v>3390.7184217284175</v>
      </c>
      <c r="W214" s="98">
        <v>2936.2168413423178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493.02155481156001</v>
      </c>
      <c r="C218" s="122">
        <v>409.00036945361757</v>
      </c>
      <c r="D218" s="122">
        <v>559.8051697297708</v>
      </c>
      <c r="E218" s="122">
        <v>611.71237240751088</v>
      </c>
      <c r="F218" s="122">
        <v>631.67330123795182</v>
      </c>
      <c r="G218" s="122">
        <v>528.35353511890662</v>
      </c>
      <c r="H218" s="122">
        <v>647.28342842405243</v>
      </c>
      <c r="I218" s="122">
        <v>497.61253521822573</v>
      </c>
      <c r="J218" s="122">
        <v>572.9943641006596</v>
      </c>
      <c r="K218" s="122">
        <v>593.54333471278596</v>
      </c>
      <c r="L218" s="122">
        <v>611.137216188921</v>
      </c>
      <c r="M218" s="122">
        <v>534.9392516853477</v>
      </c>
      <c r="N218" s="122">
        <v>512.78126061264709</v>
      </c>
      <c r="O218" s="122">
        <v>469.97513628336685</v>
      </c>
      <c r="P218" s="122">
        <v>492.96371854795859</v>
      </c>
      <c r="Q218" s="122">
        <v>453.2101573794871</v>
      </c>
      <c r="R218" s="122">
        <v>422.91995417690788</v>
      </c>
      <c r="S218" s="122">
        <v>402.9993854207496</v>
      </c>
      <c r="T218" s="122">
        <v>400.97066790268497</v>
      </c>
      <c r="U218" s="122">
        <v>405.46343405222547</v>
      </c>
      <c r="V218" s="122">
        <v>438.43192865157488</v>
      </c>
      <c r="W218" s="122">
        <v>340.02467203015135</v>
      </c>
      <c r="DA218" s="130" t="s">
        <v>2623</v>
      </c>
    </row>
    <row r="219" spans="1:105" ht="12" customHeight="1" x14ac:dyDescent="0.25">
      <c r="A219" s="97" t="s">
        <v>138</v>
      </c>
      <c r="B219" s="98">
        <v>748.55328934699253</v>
      </c>
      <c r="C219" s="98">
        <v>619.55226421391023</v>
      </c>
      <c r="D219" s="98">
        <v>838.52038623777548</v>
      </c>
      <c r="E219" s="98">
        <v>932.30554201157292</v>
      </c>
      <c r="F219" s="98">
        <v>962.29995853069045</v>
      </c>
      <c r="G219" s="98">
        <v>805.48367233858085</v>
      </c>
      <c r="H219" s="98">
        <v>988.01513844220619</v>
      </c>
      <c r="I219" s="98">
        <v>761.11699663889215</v>
      </c>
      <c r="J219" s="98">
        <v>877.90463534332105</v>
      </c>
      <c r="K219" s="98">
        <v>914.51514901137591</v>
      </c>
      <c r="L219" s="98">
        <v>951.09347167907629</v>
      </c>
      <c r="M219" s="98">
        <v>850.27693748909758</v>
      </c>
      <c r="N219" s="98">
        <v>830.03899760161562</v>
      </c>
      <c r="O219" s="98">
        <v>772.71955166278667</v>
      </c>
      <c r="P219" s="98">
        <v>816.57762805735888</v>
      </c>
      <c r="Q219" s="98">
        <v>764.55885480488996</v>
      </c>
      <c r="R219" s="98">
        <v>726.47411241067289</v>
      </c>
      <c r="S219" s="98">
        <v>700.6155026544717</v>
      </c>
      <c r="T219" s="98">
        <v>691.40457215722483</v>
      </c>
      <c r="U219" s="98">
        <v>691.75809783869011</v>
      </c>
      <c r="V219" s="98">
        <v>720.9505951602838</v>
      </c>
      <c r="W219" s="98">
        <v>570.0117656100573</v>
      </c>
      <c r="DA219" s="63" t="s">
        <v>2624</v>
      </c>
    </row>
    <row r="220" spans="1:105" ht="12" customHeight="1" x14ac:dyDescent="0.25">
      <c r="A220" s="97" t="s">
        <v>137</v>
      </c>
      <c r="B220" s="98">
        <v>254.64485198106567</v>
      </c>
      <c r="C220" s="98">
        <v>206.12110293333555</v>
      </c>
      <c r="D220" s="98">
        <v>312.27722815631353</v>
      </c>
      <c r="E220" s="98">
        <v>429.9903014035815</v>
      </c>
      <c r="F220" s="98">
        <v>467.25333567621806</v>
      </c>
      <c r="G220" s="98">
        <v>343.02607222232677</v>
      </c>
      <c r="H220" s="98">
        <v>432.00101405663526</v>
      </c>
      <c r="I220" s="98">
        <v>275.88704057369716</v>
      </c>
      <c r="J220" s="98">
        <v>324.38948764829229</v>
      </c>
      <c r="K220" s="98">
        <v>325.61766370672694</v>
      </c>
      <c r="L220" s="98">
        <v>328.09592059479803</v>
      </c>
      <c r="M220" s="98">
        <v>301.89272838121599</v>
      </c>
      <c r="N220" s="98">
        <v>290.72546951596024</v>
      </c>
      <c r="O220" s="98">
        <v>272.63882328018877</v>
      </c>
      <c r="P220" s="98">
        <v>301.96810298827285</v>
      </c>
      <c r="Q220" s="98">
        <v>282.81492876829503</v>
      </c>
      <c r="R220" s="98">
        <v>267.6892472496192</v>
      </c>
      <c r="S220" s="98">
        <v>264.72070139510123</v>
      </c>
      <c r="T220" s="98">
        <v>261.75568947061737</v>
      </c>
      <c r="U220" s="98">
        <v>245.60403565169705</v>
      </c>
      <c r="V220" s="98">
        <v>254.14980926151017</v>
      </c>
      <c r="W220" s="98">
        <v>211.52758354185593</v>
      </c>
      <c r="DA220" s="63" t="s">
        <v>2625</v>
      </c>
    </row>
    <row r="221" spans="1:105" ht="12" customHeight="1" x14ac:dyDescent="0.25">
      <c r="A221" s="100" t="s">
        <v>216</v>
      </c>
      <c r="B221" s="101">
        <v>254.64485198106567</v>
      </c>
      <c r="C221" s="101">
        <v>206.12110293333555</v>
      </c>
      <c r="D221" s="101">
        <v>312.27722815631353</v>
      </c>
      <c r="E221" s="101">
        <v>429.9903014035815</v>
      </c>
      <c r="F221" s="101">
        <v>467.25333567621806</v>
      </c>
      <c r="G221" s="101">
        <v>343.02607222232677</v>
      </c>
      <c r="H221" s="101">
        <v>432.00101405663526</v>
      </c>
      <c r="I221" s="101">
        <v>275.88704057369716</v>
      </c>
      <c r="J221" s="101">
        <v>324.38948764829229</v>
      </c>
      <c r="K221" s="101">
        <v>325.61766370672694</v>
      </c>
      <c r="L221" s="101">
        <v>328.09592059479803</v>
      </c>
      <c r="M221" s="101">
        <v>301.89272838121599</v>
      </c>
      <c r="N221" s="101">
        <v>290.72546951596024</v>
      </c>
      <c r="O221" s="101">
        <v>272.63882328018877</v>
      </c>
      <c r="P221" s="101">
        <v>301.96810298827285</v>
      </c>
      <c r="Q221" s="101">
        <v>282.81492876829503</v>
      </c>
      <c r="R221" s="101">
        <v>267.6892472496192</v>
      </c>
      <c r="S221" s="101">
        <v>264.72070139510123</v>
      </c>
      <c r="T221" s="101">
        <v>261.75568947061737</v>
      </c>
      <c r="U221" s="101">
        <v>245.60403565169705</v>
      </c>
      <c r="V221" s="101">
        <v>254.14980926151017</v>
      </c>
      <c r="W221" s="101">
        <v>211.52758354185593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91.824504028136815</v>
      </c>
      <c r="C227" s="122">
        <v>94.450217977010269</v>
      </c>
      <c r="D227" s="122">
        <v>116.88630213863971</v>
      </c>
      <c r="E227" s="122">
        <v>87.248243759230334</v>
      </c>
      <c r="F227" s="122">
        <v>81.155019197658135</v>
      </c>
      <c r="G227" s="122">
        <v>93.761143933581451</v>
      </c>
      <c r="H227" s="122">
        <v>78.29751113451006</v>
      </c>
      <c r="I227" s="122">
        <v>73.792912914667937</v>
      </c>
      <c r="J227" s="122">
        <v>68.641273690907298</v>
      </c>
      <c r="K227" s="122">
        <v>74.135763892643155</v>
      </c>
      <c r="L227" s="122">
        <v>68.87403303795783</v>
      </c>
      <c r="M227" s="122">
        <v>68.026353485772461</v>
      </c>
      <c r="N227" s="122">
        <v>67.203418420970749</v>
      </c>
      <c r="O227" s="122">
        <v>66.81760027276836</v>
      </c>
      <c r="P227" s="122">
        <v>66.311065793500077</v>
      </c>
      <c r="Q227" s="122">
        <v>64.09353095865383</v>
      </c>
      <c r="R227" s="122">
        <v>60.404460881288593</v>
      </c>
      <c r="S227" s="122">
        <v>57.107494923383982</v>
      </c>
      <c r="T227" s="122">
        <v>53.830127199648729</v>
      </c>
      <c r="U227" s="122">
        <v>50.629624104460824</v>
      </c>
      <c r="V227" s="122">
        <v>67.666989908199156</v>
      </c>
      <c r="W227" s="122">
        <v>61.041729610498344</v>
      </c>
      <c r="DA227" s="130" t="s">
        <v>2632</v>
      </c>
    </row>
    <row r="228" spans="1:105" ht="12" customHeight="1" x14ac:dyDescent="0.25">
      <c r="A228" s="97" t="s">
        <v>50</v>
      </c>
      <c r="B228" s="98">
        <v>215.79328168737058</v>
      </c>
      <c r="C228" s="98">
        <v>225.47232160819308</v>
      </c>
      <c r="D228" s="98">
        <v>287.25653818965168</v>
      </c>
      <c r="E228" s="98">
        <v>224.7545734945617</v>
      </c>
      <c r="F228" s="98">
        <v>218.94980530705752</v>
      </c>
      <c r="G228" s="98">
        <v>257.10824723155019</v>
      </c>
      <c r="H228" s="98">
        <v>222.63542079608553</v>
      </c>
      <c r="I228" s="98">
        <v>212.14726398534447</v>
      </c>
      <c r="J228" s="98">
        <v>192.6467080781733</v>
      </c>
      <c r="K228" s="98">
        <v>188.75390679858893</v>
      </c>
      <c r="L228" s="98">
        <v>168.94998001998232</v>
      </c>
      <c r="M228" s="98">
        <v>162.13303793808234</v>
      </c>
      <c r="N228" s="98">
        <v>160.76770833557629</v>
      </c>
      <c r="O228" s="98">
        <v>161.0290566494713</v>
      </c>
      <c r="P228" s="98">
        <v>162.45392688809409</v>
      </c>
      <c r="Q228" s="98">
        <v>163.15023300331745</v>
      </c>
      <c r="R228" s="98">
        <v>164.04462748958042</v>
      </c>
      <c r="S228" s="98">
        <v>164.60183471452686</v>
      </c>
      <c r="T228" s="98">
        <v>162.87319074985899</v>
      </c>
      <c r="U228" s="98">
        <v>160.21729358436434</v>
      </c>
      <c r="V228" s="98">
        <v>215.46810602872696</v>
      </c>
      <c r="W228" s="98">
        <v>196.04114139572758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250.68758453768115</v>
      </c>
      <c r="C231" s="118">
        <f t="shared" si="108"/>
        <v>235.46157934439705</v>
      </c>
      <c r="D231" s="118">
        <f t="shared" si="108"/>
        <v>276.80819091972114</v>
      </c>
      <c r="E231" s="118">
        <f t="shared" si="108"/>
        <v>303.58770091118384</v>
      </c>
      <c r="F231" s="118">
        <f t="shared" si="108"/>
        <v>294.45645575437237</v>
      </c>
      <c r="G231" s="118">
        <f t="shared" si="108"/>
        <v>280.07771181954416</v>
      </c>
      <c r="H231" s="118">
        <f t="shared" si="108"/>
        <v>285.92078573357844</v>
      </c>
      <c r="I231" s="118">
        <f t="shared" si="108"/>
        <v>235.43920265414724</v>
      </c>
      <c r="J231" s="118">
        <f t="shared" si="108"/>
        <v>263.11684003831169</v>
      </c>
      <c r="K231" s="118">
        <f t="shared" si="108"/>
        <v>254.1037713280441</v>
      </c>
      <c r="L231" s="118">
        <f t="shared" si="108"/>
        <v>267.79297947949942</v>
      </c>
      <c r="M231" s="118">
        <f t="shared" si="108"/>
        <v>232.78494062153038</v>
      </c>
      <c r="N231" s="118">
        <f t="shared" si="108"/>
        <v>223.03267925160338</v>
      </c>
      <c r="O231" s="118">
        <f t="shared" si="108"/>
        <v>208.93996390962627</v>
      </c>
      <c r="P231" s="118">
        <f t="shared" si="108"/>
        <v>187.48085637313903</v>
      </c>
      <c r="Q231" s="118">
        <f t="shared" si="108"/>
        <v>201.73194260995464</v>
      </c>
      <c r="R231" s="118">
        <f t="shared" ref="R231:V231" si="109">R232+R235+R237+R246</f>
        <v>199.58915414266178</v>
      </c>
      <c r="S231" s="118">
        <f t="shared" si="109"/>
        <v>189.65193132637245</v>
      </c>
      <c r="T231" s="118">
        <f t="shared" si="109"/>
        <v>174.54106224619235</v>
      </c>
      <c r="U231" s="118">
        <f t="shared" si="109"/>
        <v>172.51845884785664</v>
      </c>
      <c r="V231" s="118">
        <f t="shared" si="109"/>
        <v>193.3296886316636</v>
      </c>
      <c r="W231" s="118">
        <f t="shared" ref="W231" si="110">W232+W235+W237+W246</f>
        <v>167.31332417192556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205.10334885090478</v>
      </c>
      <c r="C232" s="123">
        <f t="shared" si="111"/>
        <v>193.74327610678534</v>
      </c>
      <c r="D232" s="123">
        <f t="shared" si="111"/>
        <v>227.23328401716901</v>
      </c>
      <c r="E232" s="123">
        <f t="shared" si="111"/>
        <v>248.58606688552678</v>
      </c>
      <c r="F232" s="123">
        <f t="shared" si="111"/>
        <v>239.66981459127132</v>
      </c>
      <c r="G232" s="123">
        <f t="shared" si="111"/>
        <v>231.47619863876798</v>
      </c>
      <c r="H232" s="123">
        <f t="shared" si="111"/>
        <v>232.08239375219034</v>
      </c>
      <c r="I232" s="123">
        <f t="shared" si="111"/>
        <v>190.26057555773343</v>
      </c>
      <c r="J232" s="123">
        <f t="shared" si="111"/>
        <v>213.55914363634326</v>
      </c>
      <c r="K232" s="123">
        <f t="shared" si="111"/>
        <v>206.02782515236044</v>
      </c>
      <c r="L232" s="123">
        <f t="shared" si="111"/>
        <v>220.11498758424213</v>
      </c>
      <c r="M232" s="123">
        <f t="shared" si="111"/>
        <v>188.22713217918505</v>
      </c>
      <c r="N232" s="123">
        <f t="shared" si="111"/>
        <v>179.50327319020744</v>
      </c>
      <c r="O232" s="123">
        <f t="shared" si="111"/>
        <v>167.27409608704335</v>
      </c>
      <c r="P232" s="123">
        <f t="shared" si="111"/>
        <v>145.12548327732407</v>
      </c>
      <c r="Q232" s="123">
        <f t="shared" si="111"/>
        <v>160.15622260499933</v>
      </c>
      <c r="R232" s="123">
        <f t="shared" ref="R232:V232" si="112">SUM(R233:R234)</f>
        <v>160.20204963390725</v>
      </c>
      <c r="S232" s="123">
        <f t="shared" si="112"/>
        <v>151.06502263829256</v>
      </c>
      <c r="T232" s="123">
        <f t="shared" si="112"/>
        <v>137.1396806209587</v>
      </c>
      <c r="U232" s="123">
        <f t="shared" si="112"/>
        <v>135.72720154680925</v>
      </c>
      <c r="V232" s="123">
        <f t="shared" si="112"/>
        <v>154.35288014457501</v>
      </c>
      <c r="W232" s="123">
        <f t="shared" ref="W232" si="113">SUM(W233:W234)</f>
        <v>132.67406217653595</v>
      </c>
      <c r="DA232" s="130" t="s">
        <v>2786</v>
      </c>
    </row>
    <row r="233" spans="1:105" ht="12" customHeight="1" x14ac:dyDescent="0.25">
      <c r="A233" s="97" t="s">
        <v>216</v>
      </c>
      <c r="B233" s="99">
        <v>202.79745601709894</v>
      </c>
      <c r="C233" s="99">
        <v>191.60343080700494</v>
      </c>
      <c r="D233" s="99">
        <v>224.73027213933224</v>
      </c>
      <c r="E233" s="99">
        <v>245.82864075103123</v>
      </c>
      <c r="F233" s="99">
        <v>237.01067895090759</v>
      </c>
      <c r="G233" s="99">
        <v>228.99476011560631</v>
      </c>
      <c r="H233" s="99">
        <v>229.59895591481359</v>
      </c>
      <c r="I233" s="99">
        <v>188.28174760162921</v>
      </c>
      <c r="J233" s="99">
        <v>211.29950274265062</v>
      </c>
      <c r="K233" s="99">
        <v>203.82188323874021</v>
      </c>
      <c r="L233" s="99">
        <v>217.72742417340888</v>
      </c>
      <c r="M233" s="99">
        <v>186.16517365663969</v>
      </c>
      <c r="N233" s="99">
        <v>177.50505668654031</v>
      </c>
      <c r="O233" s="99">
        <v>165.37349703428148</v>
      </c>
      <c r="P233" s="99">
        <v>143.49406943474261</v>
      </c>
      <c r="Q233" s="99">
        <v>158.35372888845623</v>
      </c>
      <c r="R233" s="99">
        <v>158.3973973073991</v>
      </c>
      <c r="S233" s="99">
        <v>149.32753795343567</v>
      </c>
      <c r="T233" s="99">
        <v>135.52114980001269</v>
      </c>
      <c r="U233" s="99">
        <v>134.08893970878319</v>
      </c>
      <c r="V233" s="99">
        <v>152.46934852216515</v>
      </c>
      <c r="W233" s="99">
        <v>131.03524665216807</v>
      </c>
      <c r="DA233" s="63" t="s">
        <v>2787</v>
      </c>
    </row>
    <row r="234" spans="1:105" ht="12" customHeight="1" x14ac:dyDescent="0.25">
      <c r="A234" s="97" t="s">
        <v>53</v>
      </c>
      <c r="B234" s="99">
        <v>2.3058928338058347</v>
      </c>
      <c r="C234" s="99">
        <v>2.1398452997804172</v>
      </c>
      <c r="D234" s="99">
        <v>2.5030118778367574</v>
      </c>
      <c r="E234" s="99">
        <v>2.7574261344955548</v>
      </c>
      <c r="F234" s="99">
        <v>2.6591356403637376</v>
      </c>
      <c r="G234" s="99">
        <v>2.4814385231616671</v>
      </c>
      <c r="H234" s="99">
        <v>2.4834378373767532</v>
      </c>
      <c r="I234" s="99">
        <v>1.9788279561042175</v>
      </c>
      <c r="J234" s="99">
        <v>2.2596408936926506</v>
      </c>
      <c r="K234" s="99">
        <v>2.2059419136202187</v>
      </c>
      <c r="L234" s="99">
        <v>2.3875634108332648</v>
      </c>
      <c r="M234" s="99">
        <v>2.0619585225453663</v>
      </c>
      <c r="N234" s="99">
        <v>1.9982165036671145</v>
      </c>
      <c r="O234" s="99">
        <v>1.900599052761851</v>
      </c>
      <c r="P234" s="99">
        <v>1.6314138425814388</v>
      </c>
      <c r="Q234" s="99">
        <v>1.8024937165431048</v>
      </c>
      <c r="R234" s="99">
        <v>1.804652326508148</v>
      </c>
      <c r="S234" s="99">
        <v>1.737484684856883</v>
      </c>
      <c r="T234" s="99">
        <v>1.6185308209459963</v>
      </c>
      <c r="U234" s="99">
        <v>1.6382618380260769</v>
      </c>
      <c r="V234" s="99">
        <v>1.883531622409863</v>
      </c>
      <c r="W234" s="99">
        <v>1.6388155243678812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0.10314198098954949</v>
      </c>
      <c r="C235" s="123">
        <f t="shared" si="114"/>
        <v>0.12098472565658393</v>
      </c>
      <c r="D235" s="123">
        <f t="shared" si="114"/>
        <v>0.14183134125829983</v>
      </c>
      <c r="E235" s="123">
        <f t="shared" si="114"/>
        <v>0.32148482286968005</v>
      </c>
      <c r="F235" s="123">
        <f t="shared" si="114"/>
        <v>0.18491790957433807</v>
      </c>
      <c r="G235" s="123">
        <f t="shared" si="114"/>
        <v>0.2237424452552286</v>
      </c>
      <c r="H235" s="123">
        <f t="shared" si="114"/>
        <v>0.29270990819054399</v>
      </c>
      <c r="I235" s="123">
        <f t="shared" si="114"/>
        <v>0.27074126036978363</v>
      </c>
      <c r="J235" s="123">
        <f t="shared" si="114"/>
        <v>0.2711371186026883</v>
      </c>
      <c r="K235" s="123">
        <f t="shared" si="114"/>
        <v>0.28624853007000012</v>
      </c>
      <c r="L235" s="123">
        <f t="shared" si="114"/>
        <v>0.38742142957232573</v>
      </c>
      <c r="M235" s="123">
        <f t="shared" si="114"/>
        <v>0.46113289676252106</v>
      </c>
      <c r="N235" s="123">
        <f t="shared" si="114"/>
        <v>0.90798433925630895</v>
      </c>
      <c r="O235" s="123">
        <f t="shared" si="114"/>
        <v>0.95120077180250329</v>
      </c>
      <c r="P235" s="123">
        <f t="shared" si="114"/>
        <v>0.39948790279335111</v>
      </c>
      <c r="Q235" s="123">
        <f t="shared" si="114"/>
        <v>1.2553045717277673</v>
      </c>
      <c r="R235" s="123">
        <f t="shared" si="114"/>
        <v>0.68380821439076855</v>
      </c>
      <c r="S235" s="123">
        <f t="shared" si="114"/>
        <v>0.9653555074104927</v>
      </c>
      <c r="T235" s="123">
        <f t="shared" si="114"/>
        <v>0.65347923880270364</v>
      </c>
      <c r="U235" s="123">
        <f t="shared" si="114"/>
        <v>0.84803627098902756</v>
      </c>
      <c r="V235" s="123">
        <f t="shared" si="114"/>
        <v>0.65837296061119666</v>
      </c>
      <c r="W235" s="123">
        <f t="shared" si="114"/>
        <v>1.1900147648857269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0.10314198098954949</v>
      </c>
      <c r="C236" s="99">
        <f>RES_hhdet_fecs!C48</f>
        <v>0.12098472565658393</v>
      </c>
      <c r="D236" s="99">
        <f>RES_hhdet_fecs!D48</f>
        <v>0.14183134125829983</v>
      </c>
      <c r="E236" s="99">
        <f>RES_hhdet_fecs!E48</f>
        <v>0.32148482286968005</v>
      </c>
      <c r="F236" s="99">
        <f>RES_hhdet_fecs!F48</f>
        <v>0.18491790957433807</v>
      </c>
      <c r="G236" s="99">
        <f>RES_hhdet_fecs!G48</f>
        <v>0.2237424452552286</v>
      </c>
      <c r="H236" s="99">
        <f>RES_hhdet_fecs!H48</f>
        <v>0.29270990819054399</v>
      </c>
      <c r="I236" s="99">
        <f>RES_hhdet_fecs!I48</f>
        <v>0.27074126036978363</v>
      </c>
      <c r="J236" s="99">
        <f>RES_hhdet_fecs!J48</f>
        <v>0.2711371186026883</v>
      </c>
      <c r="K236" s="99">
        <f>RES_hhdet_fecs!K48</f>
        <v>0.28624853007000012</v>
      </c>
      <c r="L236" s="99">
        <f>RES_hhdet_fecs!L48</f>
        <v>0.38742142957232573</v>
      </c>
      <c r="M236" s="99">
        <f>RES_hhdet_fecs!M48</f>
        <v>0.46113289676252106</v>
      </c>
      <c r="N236" s="99">
        <f>RES_hhdet_fecs!N48</f>
        <v>0.90798433925630895</v>
      </c>
      <c r="O236" s="99">
        <f>RES_hhdet_fecs!O48</f>
        <v>0.95120077180250329</v>
      </c>
      <c r="P236" s="99">
        <f>RES_hhdet_fecs!P48</f>
        <v>0.39948790279335111</v>
      </c>
      <c r="Q236" s="99">
        <f>RES_hhdet_fecs!Q48</f>
        <v>1.2553045717277673</v>
      </c>
      <c r="R236" s="99">
        <f>RES_hhdet_fecs!R48</f>
        <v>0.68380821439076855</v>
      </c>
      <c r="S236" s="99">
        <f>RES_hhdet_fecs!S48</f>
        <v>0.9653555074104927</v>
      </c>
      <c r="T236" s="99">
        <f>RES_hhdet_fecs!T48</f>
        <v>0.65347923880270364</v>
      </c>
      <c r="U236" s="99">
        <f>RES_hhdet_fecs!U48</f>
        <v>0.84803627098902756</v>
      </c>
      <c r="V236" s="99">
        <f>RES_hhdet_fecs!V48</f>
        <v>0.65837296061119666</v>
      </c>
      <c r="W236" s="99">
        <f>RES_hhdet_fecs!W48</f>
        <v>1.1900147648857269</v>
      </c>
      <c r="DA236" s="63" t="s">
        <v>2790</v>
      </c>
    </row>
    <row r="237" spans="1:105" ht="12" customHeight="1" x14ac:dyDescent="0.25">
      <c r="A237" s="121" t="s">
        <v>55</v>
      </c>
      <c r="B237" s="123">
        <v>34.912221463865173</v>
      </c>
      <c r="C237" s="123">
        <v>30.040409928843214</v>
      </c>
      <c r="D237" s="123">
        <v>37.687924573770303</v>
      </c>
      <c r="E237" s="123">
        <v>41.556417413857424</v>
      </c>
      <c r="F237" s="123">
        <v>42.642939014503817</v>
      </c>
      <c r="G237" s="123">
        <v>36.374113583229054</v>
      </c>
      <c r="H237" s="123">
        <v>42.581336975419404</v>
      </c>
      <c r="I237" s="123">
        <v>34.368743280146994</v>
      </c>
      <c r="J237" s="123">
        <v>38.543614019029803</v>
      </c>
      <c r="K237" s="123">
        <v>39.208462615552413</v>
      </c>
      <c r="L237" s="123">
        <v>39.497760861461408</v>
      </c>
      <c r="M237" s="123">
        <v>36.261707268390175</v>
      </c>
      <c r="N237" s="123">
        <v>34.980190136977548</v>
      </c>
      <c r="O237" s="123">
        <v>33.082109420770301</v>
      </c>
      <c r="P237" s="123">
        <v>34.242254965880683</v>
      </c>
      <c r="Q237" s="123">
        <v>32.569003197644811</v>
      </c>
      <c r="R237" s="123">
        <v>31.06190948579971</v>
      </c>
      <c r="S237" s="123">
        <v>30.067555863369453</v>
      </c>
      <c r="T237" s="123">
        <v>29.39425430362223</v>
      </c>
      <c r="U237" s="123">
        <v>28.771562182778339</v>
      </c>
      <c r="V237" s="123">
        <v>29.164121419992558</v>
      </c>
      <c r="W237" s="123">
        <v>24.904095202752998</v>
      </c>
      <c r="DA237" s="130" t="s">
        <v>2791</v>
      </c>
    </row>
    <row r="238" spans="1:105" ht="12" customHeight="1" x14ac:dyDescent="0.25">
      <c r="A238" s="97" t="s">
        <v>138</v>
      </c>
      <c r="B238" s="99">
        <v>37.587192027753815</v>
      </c>
      <c r="C238" s="99">
        <v>30.893545694152579</v>
      </c>
      <c r="D238" s="99">
        <v>41.523794920016535</v>
      </c>
      <c r="E238" s="99">
        <v>45.842303172779211</v>
      </c>
      <c r="F238" s="99">
        <v>46.980978375727254</v>
      </c>
      <c r="G238" s="99">
        <v>39.047579006694079</v>
      </c>
      <c r="H238" s="99">
        <v>47.562809132625262</v>
      </c>
      <c r="I238" s="99">
        <v>36.389437297489685</v>
      </c>
      <c r="J238" s="99">
        <v>41.692591996370979</v>
      </c>
      <c r="K238" s="99">
        <v>43.149853384868919</v>
      </c>
      <c r="L238" s="99">
        <v>44.59830557627906</v>
      </c>
      <c r="M238" s="99">
        <v>39.644563651280691</v>
      </c>
      <c r="N238" s="99">
        <v>38.540094984124053</v>
      </c>
      <c r="O238" s="99">
        <v>35.799189368915862</v>
      </c>
      <c r="P238" s="99">
        <v>37.800870544227934</v>
      </c>
      <c r="Q238" s="99">
        <v>35.34022901501536</v>
      </c>
      <c r="R238" s="99">
        <v>33.461280890316473</v>
      </c>
      <c r="S238" s="99">
        <v>32.12615675288658</v>
      </c>
      <c r="T238" s="99">
        <v>31.531143486514424</v>
      </c>
      <c r="U238" s="99">
        <v>31.338128997281402</v>
      </c>
      <c r="V238" s="99">
        <v>32.418754343134921</v>
      </c>
      <c r="W238" s="99">
        <v>25.438050504201083</v>
      </c>
      <c r="DA238" s="63" t="s">
        <v>2792</v>
      </c>
    </row>
    <row r="239" spans="1:105" ht="12" customHeight="1" x14ac:dyDescent="0.25">
      <c r="A239" s="97" t="s">
        <v>137</v>
      </c>
      <c r="B239" s="99">
        <v>25.833387106430681</v>
      </c>
      <c r="C239" s="99">
        <v>21.166451401289748</v>
      </c>
      <c r="D239" s="99">
        <v>29.215346554970992</v>
      </c>
      <c r="E239" s="99">
        <v>34.204829547252551</v>
      </c>
      <c r="F239" s="99">
        <v>35.631928170812643</v>
      </c>
      <c r="G239" s="99">
        <v>28.546964846912715</v>
      </c>
      <c r="H239" s="99">
        <v>35.031543449116448</v>
      </c>
      <c r="I239" s="99">
        <v>25.571077403410538</v>
      </c>
      <c r="J239" s="99">
        <v>29.568221117952618</v>
      </c>
      <c r="K239" s="99">
        <v>30.376794375845698</v>
      </c>
      <c r="L239" s="99">
        <v>31.317628357228426</v>
      </c>
      <c r="M239" s="99">
        <v>28.23382232382728</v>
      </c>
      <c r="N239" s="99">
        <v>27.603949536155689</v>
      </c>
      <c r="O239" s="99">
        <v>26.034819989408803</v>
      </c>
      <c r="P239" s="99">
        <v>27.903747399174645</v>
      </c>
      <c r="Q239" s="99">
        <v>26.393088792689053</v>
      </c>
      <c r="R239" s="99">
        <v>25.277941578166104</v>
      </c>
      <c r="S239" s="99">
        <v>24.911024195806736</v>
      </c>
      <c r="T239" s="99">
        <v>24.827095526053917</v>
      </c>
      <c r="U239" s="99">
        <v>24.749011683012309</v>
      </c>
      <c r="V239" s="99">
        <v>25.710799424275088</v>
      </c>
      <c r="W239" s="99">
        <v>20.470039092289706</v>
      </c>
      <c r="DA239" s="63" t="s">
        <v>2793</v>
      </c>
    </row>
    <row r="240" spans="1:105" ht="12" customHeight="1" x14ac:dyDescent="0.25">
      <c r="A240" s="100" t="s">
        <v>216</v>
      </c>
      <c r="B240" s="102">
        <v>12.786511109504243</v>
      </c>
      <c r="C240" s="102">
        <v>10.278086417906369</v>
      </c>
      <c r="D240" s="102">
        <v>15.464067174721018</v>
      </c>
      <c r="E240" s="102">
        <v>21.143010386666798</v>
      </c>
      <c r="F240" s="102">
        <v>22.812033467099766</v>
      </c>
      <c r="G240" s="102">
        <v>16.628937514734641</v>
      </c>
      <c r="H240" s="102">
        <v>20.796424039689157</v>
      </c>
      <c r="I240" s="102">
        <v>13.190316611612435</v>
      </c>
      <c r="J240" s="102">
        <v>15.405589641456912</v>
      </c>
      <c r="K240" s="102">
        <v>15.363719741174071</v>
      </c>
      <c r="L240" s="102">
        <v>15.384946443996613</v>
      </c>
      <c r="M240" s="102">
        <v>14.075890993246388</v>
      </c>
      <c r="N240" s="102">
        <v>13.498868416814929</v>
      </c>
      <c r="O240" s="102">
        <v>12.631036503377123</v>
      </c>
      <c r="P240" s="102">
        <v>13.978655277026512</v>
      </c>
      <c r="Q240" s="102">
        <v>13.072563725767571</v>
      </c>
      <c r="R240" s="102">
        <v>12.32972371694561</v>
      </c>
      <c r="S240" s="102">
        <v>12.13855348123422</v>
      </c>
      <c r="T240" s="102">
        <v>11.937231160271701</v>
      </c>
      <c r="U240" s="102">
        <v>11.126390822967398</v>
      </c>
      <c r="V240" s="102">
        <v>11.428273016366292</v>
      </c>
      <c r="W240" s="102">
        <v>9.4398917317267479</v>
      </c>
      <c r="DA240" s="131" t="s">
        <v>2794</v>
      </c>
    </row>
    <row r="241" spans="1:105" ht="12" customHeight="1" x14ac:dyDescent="0.25">
      <c r="A241" s="103" t="s">
        <v>52</v>
      </c>
      <c r="B241" s="105">
        <v>13.046875996926437</v>
      </c>
      <c r="C241" s="105">
        <v>10.888364983383374</v>
      </c>
      <c r="D241" s="105">
        <v>13.751279380249976</v>
      </c>
      <c r="E241" s="105">
        <v>13.061819160585761</v>
      </c>
      <c r="F241" s="105">
        <v>12.819894703712881</v>
      </c>
      <c r="G241" s="105">
        <v>11.918027332178077</v>
      </c>
      <c r="H241" s="105">
        <v>14.235119409427291</v>
      </c>
      <c r="I241" s="105">
        <v>12.380760791798103</v>
      </c>
      <c r="J241" s="105">
        <v>14.162631476495704</v>
      </c>
      <c r="K241" s="105">
        <v>15.013074634671629</v>
      </c>
      <c r="L241" s="105">
        <v>15.932681913231816</v>
      </c>
      <c r="M241" s="105">
        <v>14.157931330580888</v>
      </c>
      <c r="N241" s="105">
        <v>14.105081119340761</v>
      </c>
      <c r="O241" s="105">
        <v>13.40378348603168</v>
      </c>
      <c r="P241" s="105">
        <v>13.925092122148131</v>
      </c>
      <c r="Q241" s="105">
        <v>13.32052506692148</v>
      </c>
      <c r="R241" s="105">
        <v>12.948217861220495</v>
      </c>
      <c r="S241" s="105">
        <v>12.772470714572513</v>
      </c>
      <c r="T241" s="105">
        <v>12.88986436578222</v>
      </c>
      <c r="U241" s="105">
        <v>13.622620860044909</v>
      </c>
      <c r="V241" s="105">
        <v>14.282526407908797</v>
      </c>
      <c r="W241" s="105">
        <v>11.030147360562964</v>
      </c>
      <c r="DA241" s="132" t="s">
        <v>2795</v>
      </c>
    </row>
    <row r="242" spans="1:105" ht="12" customHeight="1" x14ac:dyDescent="0.25">
      <c r="A242" s="106" t="s">
        <v>122</v>
      </c>
      <c r="B242" s="102">
        <v>31.355524489207067</v>
      </c>
      <c r="C242" s="102">
        <v>29.968668206016932</v>
      </c>
      <c r="D242" s="102">
        <v>31.556521579592957</v>
      </c>
      <c r="E242" s="102">
        <v>34.891059796059835</v>
      </c>
      <c r="F242" s="102">
        <v>35.826046285151911</v>
      </c>
      <c r="G242" s="102">
        <v>32.784146092687671</v>
      </c>
      <c r="H242" s="102">
        <v>34.623823061319655</v>
      </c>
      <c r="I242" s="102">
        <v>32.148271145481779</v>
      </c>
      <c r="J242" s="102">
        <v>34.283652605053753</v>
      </c>
      <c r="K242" s="102">
        <v>33.867727132812576</v>
      </c>
      <c r="L242" s="102">
        <v>32.275231509446371</v>
      </c>
      <c r="M242" s="102">
        <v>32.61592554499795</v>
      </c>
      <c r="N242" s="102">
        <v>31.370985284988091</v>
      </c>
      <c r="O242" s="102">
        <v>31.035849903906183</v>
      </c>
      <c r="P242" s="102">
        <v>30.939659753761195</v>
      </c>
      <c r="Q242" s="102">
        <v>30.573936197983699</v>
      </c>
      <c r="R242" s="102">
        <v>29.596587150657534</v>
      </c>
      <c r="S242" s="102">
        <v>28.985031536755208</v>
      </c>
      <c r="T242" s="102">
        <v>27.982924120464936</v>
      </c>
      <c r="U242" s="102">
        <v>26.526253274232314</v>
      </c>
      <c r="V242" s="102">
        <v>25.399993852744856</v>
      </c>
      <c r="W242" s="102">
        <v>25.358279077428353</v>
      </c>
      <c r="DA242" s="131" t="s">
        <v>2796</v>
      </c>
    </row>
    <row r="243" spans="1:105" ht="12" customHeight="1" x14ac:dyDescent="0.25">
      <c r="A243" s="107" t="s">
        <v>121</v>
      </c>
      <c r="B243" s="105">
        <v>24.195383950346148</v>
      </c>
      <c r="C243" s="105">
        <v>23.10090598140378</v>
      </c>
      <c r="D243" s="105">
        <v>24.824770913488223</v>
      </c>
      <c r="E243" s="105">
        <v>28.587566505101048</v>
      </c>
      <c r="F243" s="105">
        <v>29.725304036495046</v>
      </c>
      <c r="G243" s="105">
        <v>26.630125712588761</v>
      </c>
      <c r="H243" s="105">
        <v>28.369757478561084</v>
      </c>
      <c r="I243" s="105">
        <v>25.616042850695113</v>
      </c>
      <c r="J243" s="105">
        <v>27.41044410662106</v>
      </c>
      <c r="K243" s="105">
        <v>26.962185402340381</v>
      </c>
      <c r="L243" s="105">
        <v>25.626691538081328</v>
      </c>
      <c r="M243" s="105">
        <v>26.044040935703727</v>
      </c>
      <c r="N243" s="105">
        <v>25.054401112756889</v>
      </c>
      <c r="O243" s="105">
        <v>24.832011431465073</v>
      </c>
      <c r="P243" s="105">
        <v>24.976278009216696</v>
      </c>
      <c r="Q243" s="105">
        <v>24.757870948653945</v>
      </c>
      <c r="R243" s="105">
        <v>24.140646951450748</v>
      </c>
      <c r="S243" s="105">
        <v>23.906470454965945</v>
      </c>
      <c r="T243" s="105">
        <v>23.378911643436872</v>
      </c>
      <c r="U243" s="105">
        <v>22.188882227876409</v>
      </c>
      <c r="V243" s="105">
        <v>21.324091057886836</v>
      </c>
      <c r="W243" s="105">
        <v>21.472287758037947</v>
      </c>
      <c r="DA243" s="132" t="s">
        <v>2797</v>
      </c>
    </row>
    <row r="244" spans="1:105" ht="12" customHeight="1" x14ac:dyDescent="0.25">
      <c r="A244" s="108" t="s">
        <v>53</v>
      </c>
      <c r="B244" s="99">
        <v>10.662112000735315</v>
      </c>
      <c r="C244" s="99">
        <v>9.9437351721722838</v>
      </c>
      <c r="D244" s="99">
        <v>11.756331987329244</v>
      </c>
      <c r="E244" s="99">
        <v>16.115016854147164</v>
      </c>
      <c r="F244" s="99">
        <v>17.423325026456176</v>
      </c>
      <c r="G244" s="99">
        <v>13.981070924546376</v>
      </c>
      <c r="H244" s="99">
        <v>15.177646742543875</v>
      </c>
      <c r="I244" s="99">
        <v>11.668867274216979</v>
      </c>
      <c r="J244" s="99">
        <v>12.665216764864955</v>
      </c>
      <c r="K244" s="99">
        <v>12.121251530134952</v>
      </c>
      <c r="L244" s="99">
        <v>11.173988873043136</v>
      </c>
      <c r="M244" s="99">
        <v>11.590039309411898</v>
      </c>
      <c r="N244" s="99">
        <v>10.979335471509172</v>
      </c>
      <c r="O244" s="99">
        <v>10.843200606406123</v>
      </c>
      <c r="P244" s="99">
        <v>11.333013788802662</v>
      </c>
      <c r="Q244" s="99">
        <v>11.063944895342109</v>
      </c>
      <c r="R244" s="99">
        <v>10.531370735866252</v>
      </c>
      <c r="S244" s="99">
        <v>10.336280443121822</v>
      </c>
      <c r="T244" s="99">
        <v>10.10192171143939</v>
      </c>
      <c r="U244" s="99">
        <v>9.031146002641842</v>
      </c>
      <c r="V244" s="99">
        <v>8.6756001205667932</v>
      </c>
      <c r="W244" s="99">
        <v>9.08549992623999</v>
      </c>
      <c r="DA244" s="63" t="s">
        <v>2798</v>
      </c>
    </row>
    <row r="245" spans="1:105" ht="12" customHeight="1" x14ac:dyDescent="0.25">
      <c r="A245" s="108" t="s">
        <v>52</v>
      </c>
      <c r="B245" s="99">
        <v>13.533271949610832</v>
      </c>
      <c r="C245" s="99">
        <v>13.157170809231495</v>
      </c>
      <c r="D245" s="99">
        <v>13.068438926158983</v>
      </c>
      <c r="E245" s="99">
        <v>12.47254965095388</v>
      </c>
      <c r="F245" s="99">
        <v>12.301979010038876</v>
      </c>
      <c r="G245" s="99">
        <v>12.649054788042376</v>
      </c>
      <c r="H245" s="99">
        <v>13.192110736017211</v>
      </c>
      <c r="I245" s="99">
        <v>13.947175576478134</v>
      </c>
      <c r="J245" s="99">
        <v>14.745227341756106</v>
      </c>
      <c r="K245" s="99">
        <v>14.840933872205424</v>
      </c>
      <c r="L245" s="99">
        <v>14.452702665038187</v>
      </c>
      <c r="M245" s="99">
        <v>14.454001626291827</v>
      </c>
      <c r="N245" s="99">
        <v>14.075065641247722</v>
      </c>
      <c r="O245" s="99">
        <v>13.98881082505895</v>
      </c>
      <c r="P245" s="99">
        <v>13.643264220414036</v>
      </c>
      <c r="Q245" s="99">
        <v>13.693926053311834</v>
      </c>
      <c r="R245" s="99">
        <v>13.609276215584497</v>
      </c>
      <c r="S245" s="99">
        <v>13.570190011844126</v>
      </c>
      <c r="T245" s="99">
        <v>13.276989931997486</v>
      </c>
      <c r="U245" s="99">
        <v>13.157736225234565</v>
      </c>
      <c r="V245" s="99">
        <v>12.648490937320044</v>
      </c>
      <c r="W245" s="99">
        <v>12.386787831797955</v>
      </c>
      <c r="DA245" s="63" t="s">
        <v>2799</v>
      </c>
    </row>
    <row r="246" spans="1:105" ht="12" customHeight="1" x14ac:dyDescent="0.25">
      <c r="A246" s="121" t="s">
        <v>54</v>
      </c>
      <c r="B246" s="123">
        <v>10.568872241921634</v>
      </c>
      <c r="C246" s="123">
        <v>11.556908583111891</v>
      </c>
      <c r="D246" s="123">
        <v>11.74515098752352</v>
      </c>
      <c r="E246" s="123">
        <v>13.12373178892992</v>
      </c>
      <c r="F246" s="123">
        <v>11.95878423902286</v>
      </c>
      <c r="G246" s="123">
        <v>12.003657152291904</v>
      </c>
      <c r="H246" s="123">
        <v>10.964345097778171</v>
      </c>
      <c r="I246" s="123">
        <v>10.539142555897035</v>
      </c>
      <c r="J246" s="123">
        <v>10.742945264335953</v>
      </c>
      <c r="K246" s="123">
        <v>8.5812350300612756</v>
      </c>
      <c r="L246" s="123">
        <v>7.7928096042235495</v>
      </c>
      <c r="M246" s="123">
        <v>7.8349682771926492</v>
      </c>
      <c r="N246" s="123">
        <v>7.6412315851621173</v>
      </c>
      <c r="O246" s="123">
        <v>7.6325576300101146</v>
      </c>
      <c r="P246" s="123">
        <v>7.713630227140956</v>
      </c>
      <c r="Q246" s="123">
        <v>7.7514122355827269</v>
      </c>
      <c r="R246" s="123">
        <v>7.6413868085640635</v>
      </c>
      <c r="S246" s="123">
        <v>7.5539973172999559</v>
      </c>
      <c r="T246" s="123">
        <v>7.3536480828087161</v>
      </c>
      <c r="U246" s="123">
        <v>7.1716588472799918</v>
      </c>
      <c r="V246" s="123">
        <v>9.1543141064848417</v>
      </c>
      <c r="W246" s="123">
        <v>8.5451520277508841</v>
      </c>
      <c r="DA246" s="130" t="s">
        <v>2800</v>
      </c>
    </row>
    <row r="247" spans="1:105" ht="12" customHeight="1" x14ac:dyDescent="0.25">
      <c r="A247" s="97" t="s">
        <v>50</v>
      </c>
      <c r="B247" s="99">
        <v>12.724593813801588</v>
      </c>
      <c r="C247" s="99">
        <v>13.202977786773024</v>
      </c>
      <c r="D247" s="99">
        <v>16.704834713400501</v>
      </c>
      <c r="E247" s="99">
        <v>12.977933657880341</v>
      </c>
      <c r="F247" s="99">
        <v>12.552926955135783</v>
      </c>
      <c r="G247" s="99">
        <v>14.636668180444012</v>
      </c>
      <c r="H247" s="99">
        <v>12.585979133306155</v>
      </c>
      <c r="I247" s="99">
        <v>11.911054272745069</v>
      </c>
      <c r="J247" s="99">
        <v>10.743900919123474</v>
      </c>
      <c r="K247" s="99">
        <v>10.458591938028711</v>
      </c>
      <c r="L247" s="99">
        <v>9.3034098072373954</v>
      </c>
      <c r="M247" s="99">
        <v>8.8773554932943526</v>
      </c>
      <c r="N247" s="99">
        <v>8.7660098295085511</v>
      </c>
      <c r="O247" s="99">
        <v>8.7608125692983325</v>
      </c>
      <c r="P247" s="99">
        <v>8.8312745562326285</v>
      </c>
      <c r="Q247" s="99">
        <v>8.8559464978550047</v>
      </c>
      <c r="R247" s="99">
        <v>8.8730571559166354</v>
      </c>
      <c r="S247" s="99">
        <v>8.8634449507953743</v>
      </c>
      <c r="T247" s="99">
        <v>8.7225993934765302</v>
      </c>
      <c r="U247" s="99">
        <v>8.5234820751615477</v>
      </c>
      <c r="V247" s="99">
        <v>11.377914391832293</v>
      </c>
      <c r="W247" s="99">
        <v>10.273917555264568</v>
      </c>
      <c r="DA247" s="63" t="s">
        <v>2801</v>
      </c>
    </row>
    <row r="248" spans="1:105" ht="12" customHeight="1" x14ac:dyDescent="0.25">
      <c r="A248" s="109" t="s">
        <v>120</v>
      </c>
      <c r="B248" s="110">
        <v>8.9721148333364393</v>
      </c>
      <c r="C248" s="110">
        <v>10.370302729731012</v>
      </c>
      <c r="D248" s="110">
        <v>8.3424492954194296</v>
      </c>
      <c r="E248" s="110">
        <v>13.216241209419421</v>
      </c>
      <c r="F248" s="110">
        <v>11.608860523520216</v>
      </c>
      <c r="G248" s="110">
        <v>10.49231032700451</v>
      </c>
      <c r="H248" s="110">
        <v>10.084673850975753</v>
      </c>
      <c r="I248" s="110">
        <v>9.8074173801830895</v>
      </c>
      <c r="J248" s="110">
        <v>10.742416276536764</v>
      </c>
      <c r="K248" s="110">
        <v>7.3669483129443778</v>
      </c>
      <c r="L248" s="110">
        <v>6.7531878826503373</v>
      </c>
      <c r="M248" s="110">
        <v>7.0814638726514429</v>
      </c>
      <c r="N248" s="110">
        <v>6.8333491862831561</v>
      </c>
      <c r="O248" s="110">
        <v>6.8323652708377676</v>
      </c>
      <c r="P248" s="110">
        <v>6.9427754200720067</v>
      </c>
      <c r="Q248" s="110">
        <v>7.0367356970692407</v>
      </c>
      <c r="R248" s="110">
        <v>6.9235340131658214</v>
      </c>
      <c r="S248" s="110">
        <v>6.8583395345034885</v>
      </c>
      <c r="T248" s="110">
        <v>6.6778524770713323</v>
      </c>
      <c r="U248" s="110">
        <v>6.5471150258067787</v>
      </c>
      <c r="V248" s="110">
        <v>8.1362951495388405</v>
      </c>
      <c r="W248" s="110">
        <v>7.7634683411706513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122.51167638614662</v>
      </c>
      <c r="C250" s="118">
        <f t="shared" si="115"/>
        <v>116.33513895991349</v>
      </c>
      <c r="D250" s="118">
        <f t="shared" si="115"/>
        <v>137.23007063633011</v>
      </c>
      <c r="E250" s="118">
        <f t="shared" si="115"/>
        <v>152.94060134790544</v>
      </c>
      <c r="F250" s="118">
        <f t="shared" si="115"/>
        <v>149.48164616703463</v>
      </c>
      <c r="G250" s="118">
        <f t="shared" si="115"/>
        <v>142.52403757553105</v>
      </c>
      <c r="H250" s="118">
        <f t="shared" si="115"/>
        <v>146.43820868261176</v>
      </c>
      <c r="I250" s="118">
        <f t="shared" si="115"/>
        <v>121.74201742128476</v>
      </c>
      <c r="J250" s="118">
        <f t="shared" si="115"/>
        <v>137.5415393982903</v>
      </c>
      <c r="K250" s="118">
        <f t="shared" si="115"/>
        <v>134.85137271767462</v>
      </c>
      <c r="L250" s="118">
        <f t="shared" si="115"/>
        <v>144.9137962422684</v>
      </c>
      <c r="M250" s="118">
        <f t="shared" si="115"/>
        <v>129.27980891138236</v>
      </c>
      <c r="N250" s="118">
        <f t="shared" si="115"/>
        <v>128.22925769601753</v>
      </c>
      <c r="O250" s="118">
        <f t="shared" si="115"/>
        <v>123.8002641294354</v>
      </c>
      <c r="P250" s="118">
        <f t="shared" si="115"/>
        <v>110.87915555528927</v>
      </c>
      <c r="Q250" s="118">
        <f t="shared" si="115"/>
        <v>121.69986334078767</v>
      </c>
      <c r="R250" s="118">
        <f t="shared" ref="R250:V250" si="116">R251+R254+R256+R265</f>
        <v>120.09098416039426</v>
      </c>
      <c r="S250" s="118">
        <f t="shared" si="116"/>
        <v>118.11691419355641</v>
      </c>
      <c r="T250" s="118">
        <f t="shared" si="116"/>
        <v>111.96176149384912</v>
      </c>
      <c r="U250" s="118">
        <f t="shared" si="116"/>
        <v>114.35716375042328</v>
      </c>
      <c r="V250" s="118">
        <f t="shared" si="116"/>
        <v>128.91976849148992</v>
      </c>
      <c r="W250" s="118">
        <f t="shared" ref="W250" si="117">W251+W254+W256+W265</f>
        <v>114.77588584217382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95.095430228397831</v>
      </c>
      <c r="C251" s="123">
        <f t="shared" si="118"/>
        <v>90.698594460875995</v>
      </c>
      <c r="D251" s="123">
        <f t="shared" si="118"/>
        <v>107.41451602501398</v>
      </c>
      <c r="E251" s="123">
        <f t="shared" si="118"/>
        <v>119.05850227487095</v>
      </c>
      <c r="F251" s="123">
        <f t="shared" si="118"/>
        <v>115.96383485287407</v>
      </c>
      <c r="G251" s="123">
        <f t="shared" si="118"/>
        <v>112.35927927475332</v>
      </c>
      <c r="H251" s="123">
        <f t="shared" si="118"/>
        <v>113.24642137133583</v>
      </c>
      <c r="I251" s="123">
        <f t="shared" si="118"/>
        <v>93.29029069151008</v>
      </c>
      <c r="J251" s="123">
        <f t="shared" si="118"/>
        <v>106.38606229256969</v>
      </c>
      <c r="K251" s="123">
        <f t="shared" si="118"/>
        <v>104.78063170320603</v>
      </c>
      <c r="L251" s="123">
        <f t="shared" si="118"/>
        <v>114.78936157787552</v>
      </c>
      <c r="M251" s="123">
        <f t="shared" si="118"/>
        <v>100.33475772148684</v>
      </c>
      <c r="N251" s="123">
        <f t="shared" si="118"/>
        <v>98.567162784960473</v>
      </c>
      <c r="O251" s="123">
        <f t="shared" si="118"/>
        <v>94.700450090329284</v>
      </c>
      <c r="P251" s="123">
        <f t="shared" si="118"/>
        <v>82.429633487100062</v>
      </c>
      <c r="Q251" s="123">
        <f t="shared" si="118"/>
        <v>91.344182395718548</v>
      </c>
      <c r="R251" s="123">
        <f t="shared" ref="R251:V251" si="119">SUM(R252:R253)</f>
        <v>92.006676142998799</v>
      </c>
      <c r="S251" s="123">
        <f t="shared" si="119"/>
        <v>89.227114736494997</v>
      </c>
      <c r="T251" s="123">
        <f t="shared" si="119"/>
        <v>83.930061506792157</v>
      </c>
      <c r="U251" s="123">
        <f t="shared" si="119"/>
        <v>85.644276914114528</v>
      </c>
      <c r="V251" s="123">
        <f t="shared" si="119"/>
        <v>98.873229914282575</v>
      </c>
      <c r="W251" s="123">
        <f t="shared" ref="W251" si="120">SUM(W252:W253)</f>
        <v>85.865808268204034</v>
      </c>
      <c r="DA251" s="130" t="s">
        <v>2954</v>
      </c>
    </row>
    <row r="252" spans="1:105" ht="12" customHeight="1" x14ac:dyDescent="0.25">
      <c r="A252" s="97" t="s">
        <v>216</v>
      </c>
      <c r="B252" s="99">
        <v>92.789537394592003</v>
      </c>
      <c r="C252" s="99">
        <v>88.558749161095577</v>
      </c>
      <c r="D252" s="99">
        <v>104.91150414717723</v>
      </c>
      <c r="E252" s="99">
        <v>116.30107614037539</v>
      </c>
      <c r="F252" s="99">
        <v>113.30469921251033</v>
      </c>
      <c r="G252" s="99">
        <v>109.87784075159165</v>
      </c>
      <c r="H252" s="99">
        <v>110.76298353395907</v>
      </c>
      <c r="I252" s="99">
        <v>91.311462735405868</v>
      </c>
      <c r="J252" s="99">
        <v>104.12642139887704</v>
      </c>
      <c r="K252" s="99">
        <v>102.5746897895858</v>
      </c>
      <c r="L252" s="99">
        <v>112.40179816704226</v>
      </c>
      <c r="M252" s="99">
        <v>98.27279919894147</v>
      </c>
      <c r="N252" s="99">
        <v>96.568946281293364</v>
      </c>
      <c r="O252" s="99">
        <v>92.799851037567436</v>
      </c>
      <c r="P252" s="99">
        <v>80.798219644518625</v>
      </c>
      <c r="Q252" s="99">
        <v>89.541688679175437</v>
      </c>
      <c r="R252" s="99">
        <v>90.202023816490652</v>
      </c>
      <c r="S252" s="99">
        <v>87.489630051638116</v>
      </c>
      <c r="T252" s="99">
        <v>82.311530685846165</v>
      </c>
      <c r="U252" s="99">
        <v>84.006015076088445</v>
      </c>
      <c r="V252" s="99">
        <v>96.989698291872713</v>
      </c>
      <c r="W252" s="99">
        <v>84.226992743836149</v>
      </c>
      <c r="DA252" s="63" t="s">
        <v>2955</v>
      </c>
    </row>
    <row r="253" spans="1:105" ht="12" customHeight="1" x14ac:dyDescent="0.25">
      <c r="A253" s="97" t="s">
        <v>53</v>
      </c>
      <c r="B253" s="99">
        <v>2.3058928338058347</v>
      </c>
      <c r="C253" s="99">
        <v>2.1398452997804172</v>
      </c>
      <c r="D253" s="99">
        <v>2.5030118778367574</v>
      </c>
      <c r="E253" s="99">
        <v>2.7574261344955548</v>
      </c>
      <c r="F253" s="99">
        <v>2.6591356403637376</v>
      </c>
      <c r="G253" s="99">
        <v>2.4814385231616671</v>
      </c>
      <c r="H253" s="99">
        <v>2.4834378373767532</v>
      </c>
      <c r="I253" s="99">
        <v>1.9788279561042175</v>
      </c>
      <c r="J253" s="99">
        <v>2.2596408936926506</v>
      </c>
      <c r="K253" s="99">
        <v>2.2059419136202187</v>
      </c>
      <c r="L253" s="99">
        <v>2.3875634108332648</v>
      </c>
      <c r="M253" s="99">
        <v>2.0619585225453663</v>
      </c>
      <c r="N253" s="99">
        <v>1.9982165036671145</v>
      </c>
      <c r="O253" s="99">
        <v>1.900599052761851</v>
      </c>
      <c r="P253" s="99">
        <v>1.6314138425814388</v>
      </c>
      <c r="Q253" s="99">
        <v>1.8024937165431048</v>
      </c>
      <c r="R253" s="99">
        <v>1.804652326508148</v>
      </c>
      <c r="S253" s="99">
        <v>1.737484684856883</v>
      </c>
      <c r="T253" s="99">
        <v>1.6185308209459963</v>
      </c>
      <c r="U253" s="99">
        <v>1.6382618380260769</v>
      </c>
      <c r="V253" s="99">
        <v>1.883531622409863</v>
      </c>
      <c r="W253" s="99">
        <v>1.6388155243678812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0.17765797683971701</v>
      </c>
      <c r="C254" s="123">
        <f t="shared" si="121"/>
        <v>0.22291861975509983</v>
      </c>
      <c r="D254" s="123">
        <f t="shared" si="121"/>
        <v>0.27745603460613555</v>
      </c>
      <c r="E254" s="123">
        <f t="shared" si="121"/>
        <v>0.66216533549459444</v>
      </c>
      <c r="F254" s="123">
        <f t="shared" si="121"/>
        <v>0.39799537084225134</v>
      </c>
      <c r="G254" s="123">
        <f t="shared" si="121"/>
        <v>0.49931837894961945</v>
      </c>
      <c r="H254" s="123">
        <f t="shared" si="121"/>
        <v>0.67416324269247396</v>
      </c>
      <c r="I254" s="123">
        <f t="shared" si="121"/>
        <v>0.63415678211301174</v>
      </c>
      <c r="J254" s="123">
        <f t="shared" si="121"/>
        <v>0.65243749256455175</v>
      </c>
      <c r="K254" s="123">
        <f t="shared" si="121"/>
        <v>0.7164669875808648</v>
      </c>
      <c r="L254" s="123">
        <f t="shared" si="121"/>
        <v>1.0201598815207289</v>
      </c>
      <c r="M254" s="123">
        <f t="shared" si="121"/>
        <v>1.2596261620348741</v>
      </c>
      <c r="N254" s="123">
        <f t="shared" si="121"/>
        <v>2.5571437131544137</v>
      </c>
      <c r="O254" s="123">
        <f t="shared" si="121"/>
        <v>2.7386250649723811</v>
      </c>
      <c r="P254" s="123">
        <f t="shared" si="121"/>
        <v>1.1663827463827983</v>
      </c>
      <c r="Q254" s="123">
        <f t="shared" si="121"/>
        <v>3.7070130893654305</v>
      </c>
      <c r="R254" s="123">
        <f t="shared" si="121"/>
        <v>2.0519911352076829</v>
      </c>
      <c r="S254" s="123">
        <f t="shared" si="121"/>
        <v>2.9823434349440912</v>
      </c>
      <c r="T254" s="123">
        <f t="shared" si="121"/>
        <v>2.1392540393137756</v>
      </c>
      <c r="U254" s="123">
        <f t="shared" si="121"/>
        <v>2.9224163963388841</v>
      </c>
      <c r="V254" s="123">
        <f t="shared" si="121"/>
        <v>2.3460739343950938</v>
      </c>
      <c r="W254" s="123">
        <f t="shared" si="121"/>
        <v>4.3045721216719812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0.17765797683971701</v>
      </c>
      <c r="C255" s="99">
        <f>RES_hhdet_tess!C48</f>
        <v>0.22291861975509983</v>
      </c>
      <c r="D255" s="99">
        <f>RES_hhdet_tess!D48</f>
        <v>0.27745603460613555</v>
      </c>
      <c r="E255" s="99">
        <f>RES_hhdet_tess!E48</f>
        <v>0.66216533549459444</v>
      </c>
      <c r="F255" s="99">
        <f>RES_hhdet_tess!F48</f>
        <v>0.39799537084225134</v>
      </c>
      <c r="G255" s="99">
        <f>RES_hhdet_tess!G48</f>
        <v>0.49931837894961945</v>
      </c>
      <c r="H255" s="99">
        <f>RES_hhdet_tess!H48</f>
        <v>0.67416324269247396</v>
      </c>
      <c r="I255" s="99">
        <f>RES_hhdet_tess!I48</f>
        <v>0.63415678211301174</v>
      </c>
      <c r="J255" s="99">
        <f>RES_hhdet_tess!J48</f>
        <v>0.65243749256455175</v>
      </c>
      <c r="K255" s="99">
        <f>RES_hhdet_tess!K48</f>
        <v>0.7164669875808648</v>
      </c>
      <c r="L255" s="99">
        <f>RES_hhdet_tess!L48</f>
        <v>1.0201598815207289</v>
      </c>
      <c r="M255" s="99">
        <f>RES_hhdet_tess!M48</f>
        <v>1.2596261620348741</v>
      </c>
      <c r="N255" s="99">
        <f>RES_hhdet_tess!N48</f>
        <v>2.5571437131544137</v>
      </c>
      <c r="O255" s="99">
        <f>RES_hhdet_tess!O48</f>
        <v>2.7386250649723811</v>
      </c>
      <c r="P255" s="99">
        <f>RES_hhdet_tess!P48</f>
        <v>1.1663827463827983</v>
      </c>
      <c r="Q255" s="99">
        <f>RES_hhdet_tess!Q48</f>
        <v>3.7070130893654305</v>
      </c>
      <c r="R255" s="99">
        <f>RES_hhdet_tess!R48</f>
        <v>2.0519911352076829</v>
      </c>
      <c r="S255" s="99">
        <f>RES_hhdet_tess!S48</f>
        <v>2.9823434349440912</v>
      </c>
      <c r="T255" s="99">
        <f>RES_hhdet_tess!T48</f>
        <v>2.1392540393137756</v>
      </c>
      <c r="U255" s="99">
        <f>RES_hhdet_tess!U48</f>
        <v>2.9224163963388841</v>
      </c>
      <c r="V255" s="99">
        <f>RES_hhdet_tess!V48</f>
        <v>2.3460739343950938</v>
      </c>
      <c r="W255" s="99">
        <f>RES_hhdet_tess!W48</f>
        <v>4.3045721216719812</v>
      </c>
      <c r="DA255" s="63" t="s">
        <v>2958</v>
      </c>
    </row>
    <row r="256" spans="1:105" ht="12" customHeight="1" x14ac:dyDescent="0.25">
      <c r="A256" s="121" t="s">
        <v>55</v>
      </c>
      <c r="B256" s="123">
        <v>20.022802549825734</v>
      </c>
      <c r="C256" s="123">
        <v>17.448311333885609</v>
      </c>
      <c r="D256" s="123">
        <v>21.593898098474327</v>
      </c>
      <c r="E256" s="123">
        <v>23.94035242434207</v>
      </c>
      <c r="F256" s="123">
        <v>24.647152574355619</v>
      </c>
      <c r="G256" s="123">
        <v>21.238089190718739</v>
      </c>
      <c r="H256" s="123">
        <v>24.721947512123538</v>
      </c>
      <c r="I256" s="123">
        <v>20.293326257400945</v>
      </c>
      <c r="J256" s="123">
        <v>22.763490690169967</v>
      </c>
      <c r="K256" s="123">
        <v>23.325314374371004</v>
      </c>
      <c r="L256" s="123">
        <v>23.628516126454013</v>
      </c>
      <c r="M256" s="123">
        <v>22.156060671365299</v>
      </c>
      <c r="N256" s="123">
        <v>21.706811522570046</v>
      </c>
      <c r="O256" s="123">
        <v>20.956011915854081</v>
      </c>
      <c r="P256" s="123">
        <v>21.803615419469121</v>
      </c>
      <c r="Q256" s="123">
        <v>21.106406935825898</v>
      </c>
      <c r="R256" s="123">
        <v>20.508935081763052</v>
      </c>
      <c r="S256" s="123">
        <v>20.366294204969776</v>
      </c>
      <c r="T256" s="123">
        <v>20.407866643761754</v>
      </c>
      <c r="U256" s="123">
        <v>20.359489545875835</v>
      </c>
      <c r="V256" s="123">
        <v>20.748683029004994</v>
      </c>
      <c r="W256" s="123">
        <v>18.053346789458583</v>
      </c>
      <c r="DA256" s="130" t="s">
        <v>2959</v>
      </c>
    </row>
    <row r="257" spans="1:105" ht="12" customHeight="1" x14ac:dyDescent="0.25">
      <c r="A257" s="97" t="s">
        <v>138</v>
      </c>
      <c r="B257" s="99">
        <v>19.773466505829226</v>
      </c>
      <c r="C257" s="99">
        <v>16.295244949576379</v>
      </c>
      <c r="D257" s="99">
        <v>21.966178687603566</v>
      </c>
      <c r="E257" s="99">
        <v>24.321540329563604</v>
      </c>
      <c r="F257" s="99">
        <v>24.996180109942419</v>
      </c>
      <c r="G257" s="99">
        <v>20.804478872487671</v>
      </c>
      <c r="H257" s="99">
        <v>25.366501934751629</v>
      </c>
      <c r="I257" s="99">
        <v>19.45101719102426</v>
      </c>
      <c r="J257" s="99">
        <v>22.435918651099495</v>
      </c>
      <c r="K257" s="99">
        <v>23.41876597470117</v>
      </c>
      <c r="L257" s="99">
        <v>24.451893205634676</v>
      </c>
      <c r="M257" s="99">
        <v>21.983487898234294</v>
      </c>
      <c r="N257" s="99">
        <v>21.72847579758988</v>
      </c>
      <c r="O257" s="99">
        <v>20.603055520699666</v>
      </c>
      <c r="P257" s="99">
        <v>21.981634987016037</v>
      </c>
      <c r="Q257" s="99">
        <v>20.874466222470001</v>
      </c>
      <c r="R257" s="99">
        <v>20.092129810858246</v>
      </c>
      <c r="S257" s="99">
        <v>19.835460353454231</v>
      </c>
      <c r="T257" s="99">
        <v>20.145814828875725</v>
      </c>
      <c r="U257" s="99">
        <v>20.651532608661618</v>
      </c>
      <c r="V257" s="99">
        <v>21.733800821100246</v>
      </c>
      <c r="W257" s="99">
        <v>17.218669280083141</v>
      </c>
      <c r="DA257" s="63" t="s">
        <v>2960</v>
      </c>
    </row>
    <row r="258" spans="1:105" ht="12" customHeight="1" x14ac:dyDescent="0.25">
      <c r="A258" s="97" t="s">
        <v>137</v>
      </c>
      <c r="B258" s="99">
        <v>19.77346650582923</v>
      </c>
      <c r="C258" s="99">
        <v>16.295350356976204</v>
      </c>
      <c r="D258" s="99">
        <v>21.965342074959114</v>
      </c>
      <c r="E258" s="99">
        <v>24.320442185660269</v>
      </c>
      <c r="F258" s="99">
        <v>24.995082117361896</v>
      </c>
      <c r="G258" s="99">
        <v>20.803612025411478</v>
      </c>
      <c r="H258" s="99">
        <v>25.365393222973573</v>
      </c>
      <c r="I258" s="99">
        <v>19.450428004692636</v>
      </c>
      <c r="J258" s="99">
        <v>22.439199050124184</v>
      </c>
      <c r="K258" s="99">
        <v>23.411537449540621</v>
      </c>
      <c r="L258" s="99">
        <v>24.441366715916974</v>
      </c>
      <c r="M258" s="99">
        <v>21.977350595342852</v>
      </c>
      <c r="N258" s="99">
        <v>21.723164152274329</v>
      </c>
      <c r="O258" s="99">
        <v>20.601592430104137</v>
      </c>
      <c r="P258" s="99">
        <v>21.979765647326815</v>
      </c>
      <c r="Q258" s="99">
        <v>20.873543925987647</v>
      </c>
      <c r="R258" s="99">
        <v>20.092904521595237</v>
      </c>
      <c r="S258" s="99">
        <v>19.842949857149936</v>
      </c>
      <c r="T258" s="99">
        <v>20.148827403997295</v>
      </c>
      <c r="U258" s="99">
        <v>20.650570580180176</v>
      </c>
      <c r="V258" s="99">
        <v>21.724345371974007</v>
      </c>
      <c r="W258" s="99">
        <v>17.215392444026413</v>
      </c>
      <c r="DA258" s="63" t="s">
        <v>2961</v>
      </c>
    </row>
    <row r="259" spans="1:105" ht="12" customHeight="1" x14ac:dyDescent="0.25">
      <c r="A259" s="100" t="s">
        <v>216</v>
      </c>
      <c r="B259" s="102">
        <v>6.7265905089027909</v>
      </c>
      <c r="C259" s="102">
        <v>5.4069853735928293</v>
      </c>
      <c r="D259" s="102">
        <v>8.2140626947091366</v>
      </c>
      <c r="E259" s="102">
        <v>11.258623025074513</v>
      </c>
      <c r="F259" s="102">
        <v>12.17518741364902</v>
      </c>
      <c r="G259" s="102">
        <v>8.8855846932334011</v>
      </c>
      <c r="H259" s="102">
        <v>11.13027381354628</v>
      </c>
      <c r="I259" s="102">
        <v>7.0696672128945348</v>
      </c>
      <c r="J259" s="102">
        <v>8.2765675736284798</v>
      </c>
      <c r="K259" s="102">
        <v>8.3984628148689922</v>
      </c>
      <c r="L259" s="102">
        <v>8.5086848026851634</v>
      </c>
      <c r="M259" s="102">
        <v>7.8194192647619642</v>
      </c>
      <c r="N259" s="102">
        <v>7.6180830329335709</v>
      </c>
      <c r="O259" s="102">
        <v>7.1978089440724586</v>
      </c>
      <c r="P259" s="102">
        <v>8.0546735251786874</v>
      </c>
      <c r="Q259" s="102">
        <v>7.5530188590661655</v>
      </c>
      <c r="R259" s="102">
        <v>7.1446866603747416</v>
      </c>
      <c r="S259" s="102">
        <v>7.0704791425774198</v>
      </c>
      <c r="T259" s="102">
        <v>7.2589630382150734</v>
      </c>
      <c r="U259" s="102">
        <v>7.0279497201352639</v>
      </c>
      <c r="V259" s="102">
        <v>7.4418189640652104</v>
      </c>
      <c r="W259" s="102">
        <v>6.1852450834634496</v>
      </c>
      <c r="DA259" s="131" t="s">
        <v>2962</v>
      </c>
    </row>
    <row r="260" spans="1:105" ht="12" customHeight="1" x14ac:dyDescent="0.25">
      <c r="A260" s="103" t="s">
        <v>52</v>
      </c>
      <c r="B260" s="105">
        <v>13.046875996926437</v>
      </c>
      <c r="C260" s="105">
        <v>10.888364983383374</v>
      </c>
      <c r="D260" s="105">
        <v>13.751279380249976</v>
      </c>
      <c r="E260" s="105">
        <v>13.061819160585761</v>
      </c>
      <c r="F260" s="105">
        <v>12.819894703712881</v>
      </c>
      <c r="G260" s="105">
        <v>11.918027332178077</v>
      </c>
      <c r="H260" s="105">
        <v>14.235119409427291</v>
      </c>
      <c r="I260" s="105">
        <v>12.380760791798103</v>
      </c>
      <c r="J260" s="105">
        <v>14.162631476495704</v>
      </c>
      <c r="K260" s="105">
        <v>15.013074634671629</v>
      </c>
      <c r="L260" s="105">
        <v>15.932681913231816</v>
      </c>
      <c r="M260" s="105">
        <v>14.157931330580888</v>
      </c>
      <c r="N260" s="105">
        <v>14.105081119340761</v>
      </c>
      <c r="O260" s="105">
        <v>13.40378348603168</v>
      </c>
      <c r="P260" s="105">
        <v>13.925092122148131</v>
      </c>
      <c r="Q260" s="105">
        <v>13.32052506692148</v>
      </c>
      <c r="R260" s="105">
        <v>12.948217861220495</v>
      </c>
      <c r="S260" s="105">
        <v>12.772470714572513</v>
      </c>
      <c r="T260" s="105">
        <v>12.88986436578222</v>
      </c>
      <c r="U260" s="105">
        <v>13.622620860044909</v>
      </c>
      <c r="V260" s="105">
        <v>14.282526407908797</v>
      </c>
      <c r="W260" s="105">
        <v>11.030147360562964</v>
      </c>
      <c r="DA260" s="132" t="s">
        <v>2963</v>
      </c>
    </row>
    <row r="261" spans="1:105" ht="12" customHeight="1" x14ac:dyDescent="0.25">
      <c r="A261" s="106" t="s">
        <v>122</v>
      </c>
      <c r="B261" s="102">
        <v>20.506179938737599</v>
      </c>
      <c r="C261" s="102">
        <v>19.697815623038593</v>
      </c>
      <c r="D261" s="102">
        <v>20.841680955335349</v>
      </c>
      <c r="E261" s="102">
        <v>23.209484866051408</v>
      </c>
      <c r="F261" s="102">
        <v>23.97730379739281</v>
      </c>
      <c r="G261" s="102">
        <v>22.068522629313424</v>
      </c>
      <c r="H261" s="102">
        <v>23.492205463235329</v>
      </c>
      <c r="I261" s="102">
        <v>21.892867335860679</v>
      </c>
      <c r="J261" s="102">
        <v>23.382202379574945</v>
      </c>
      <c r="K261" s="102">
        <v>23.155357172625472</v>
      </c>
      <c r="L261" s="102">
        <v>22.1415521435122</v>
      </c>
      <c r="M261" s="102">
        <v>22.453070075516838</v>
      </c>
      <c r="N261" s="102">
        <v>21.6719553717042</v>
      </c>
      <c r="O261" s="102">
        <v>21.507696870500109</v>
      </c>
      <c r="P261" s="102">
        <v>21.531566013191483</v>
      </c>
      <c r="Q261" s="102">
        <v>21.451194030165599</v>
      </c>
      <c r="R261" s="102">
        <v>21.098139998675183</v>
      </c>
      <c r="S261" s="102">
        <v>21.093249460426453</v>
      </c>
      <c r="T261" s="102">
        <v>20.774804748487234</v>
      </c>
      <c r="U261" s="102">
        <v>19.944179082417126</v>
      </c>
      <c r="V261" s="102">
        <v>19.209496088907908</v>
      </c>
      <c r="W261" s="102">
        <v>19.295166473964844</v>
      </c>
      <c r="DA261" s="131" t="s">
        <v>2964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19.699588157378344</v>
      </c>
      <c r="D262" s="105">
        <v>20.843780903571684</v>
      </c>
      <c r="E262" s="105">
        <v>23.210839441516487</v>
      </c>
      <c r="F262" s="105">
        <v>23.978237018995575</v>
      </c>
      <c r="G262" s="105">
        <v>22.069307772954222</v>
      </c>
      <c r="H262" s="105">
        <v>23.490215050759566</v>
      </c>
      <c r="I262" s="105">
        <v>21.891685685668378</v>
      </c>
      <c r="J262" s="105">
        <v>23.381401610520189</v>
      </c>
      <c r="K262" s="105">
        <v>23.141333201896146</v>
      </c>
      <c r="L262" s="105">
        <v>22.129224968116876</v>
      </c>
      <c r="M262" s="105">
        <v>22.445643738258998</v>
      </c>
      <c r="N262" s="105">
        <v>21.670836401615148</v>
      </c>
      <c r="O262" s="105">
        <v>21.50757253040911</v>
      </c>
      <c r="P262" s="105">
        <v>21.528547794723558</v>
      </c>
      <c r="Q262" s="105">
        <v>21.437311889691149</v>
      </c>
      <c r="R262" s="105">
        <v>21.08491165985069</v>
      </c>
      <c r="S262" s="105">
        <v>21.081596760032284</v>
      </c>
      <c r="T262" s="105">
        <v>20.765584395952651</v>
      </c>
      <c r="U262" s="105">
        <v>19.941470514782182</v>
      </c>
      <c r="V262" s="105">
        <v>19.208741799186612</v>
      </c>
      <c r="W262" s="105">
        <v>19.296707094524201</v>
      </c>
      <c r="DA262" s="132" t="s">
        <v>2965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6.5424173481468486</v>
      </c>
      <c r="D263" s="99">
        <v>7.7753419774127046</v>
      </c>
      <c r="E263" s="99">
        <v>10.7382897905626</v>
      </c>
      <c r="F263" s="99">
        <v>11.676258008956701</v>
      </c>
      <c r="G263" s="99">
        <v>9.4202529849118442</v>
      </c>
      <c r="H263" s="99">
        <v>10.298104314742357</v>
      </c>
      <c r="I263" s="99">
        <v>7.9445101091902401</v>
      </c>
      <c r="J263" s="99">
        <v>8.636174268764087</v>
      </c>
      <c r="K263" s="99">
        <v>8.3003993296907197</v>
      </c>
      <c r="L263" s="99">
        <v>7.6765223030786895</v>
      </c>
      <c r="M263" s="99">
        <v>7.9916421119671677</v>
      </c>
      <c r="N263" s="99">
        <v>7.5957707603674312</v>
      </c>
      <c r="O263" s="99">
        <v>7.518761705350161</v>
      </c>
      <c r="P263" s="99">
        <v>7.8852835743095255</v>
      </c>
      <c r="Q263" s="99">
        <v>7.7433858363793107</v>
      </c>
      <c r="R263" s="99">
        <v>7.475635444266195</v>
      </c>
      <c r="S263" s="99">
        <v>7.5114067481881577</v>
      </c>
      <c r="T263" s="99">
        <v>7.4885944639551685</v>
      </c>
      <c r="U263" s="99">
        <v>6.7837342895476187</v>
      </c>
      <c r="V263" s="99">
        <v>6.5602508618665683</v>
      </c>
      <c r="W263" s="99">
        <v>6.9099192627262465</v>
      </c>
      <c r="DA263" s="63" t="s">
        <v>2966</v>
      </c>
    </row>
    <row r="264" spans="1:105" ht="12" customHeight="1" x14ac:dyDescent="0.25">
      <c r="A264" s="108" t="s">
        <v>52</v>
      </c>
      <c r="B264" s="99">
        <v>13.533271949610832</v>
      </c>
      <c r="C264" s="99">
        <v>13.157170809231495</v>
      </c>
      <c r="D264" s="99">
        <v>13.068438926158983</v>
      </c>
      <c r="E264" s="99">
        <v>12.47254965095388</v>
      </c>
      <c r="F264" s="99">
        <v>12.301979010038876</v>
      </c>
      <c r="G264" s="99">
        <v>12.649054788042376</v>
      </c>
      <c r="H264" s="99">
        <v>13.192110736017211</v>
      </c>
      <c r="I264" s="99">
        <v>13.947175576478134</v>
      </c>
      <c r="J264" s="99">
        <v>14.745227341756106</v>
      </c>
      <c r="K264" s="99">
        <v>14.840933872205424</v>
      </c>
      <c r="L264" s="99">
        <v>14.452702665038187</v>
      </c>
      <c r="M264" s="99">
        <v>14.454001626291827</v>
      </c>
      <c r="N264" s="99">
        <v>14.075065641247722</v>
      </c>
      <c r="O264" s="99">
        <v>13.98881082505895</v>
      </c>
      <c r="P264" s="99">
        <v>13.643264220414036</v>
      </c>
      <c r="Q264" s="99">
        <v>13.693926053311834</v>
      </c>
      <c r="R264" s="99">
        <v>13.609276215584497</v>
      </c>
      <c r="S264" s="99">
        <v>13.570190011844126</v>
      </c>
      <c r="T264" s="99">
        <v>13.276989931997486</v>
      </c>
      <c r="U264" s="99">
        <v>13.157736225234565</v>
      </c>
      <c r="V264" s="99">
        <v>12.648490937320044</v>
      </c>
      <c r="W264" s="99">
        <v>12.386787831797955</v>
      </c>
      <c r="DA264" s="63" t="s">
        <v>2967</v>
      </c>
    </row>
    <row r="265" spans="1:105" ht="12" customHeight="1" x14ac:dyDescent="0.25">
      <c r="A265" s="121" t="s">
        <v>54</v>
      </c>
      <c r="B265" s="123">
        <v>7.2157856310833299</v>
      </c>
      <c r="C265" s="123">
        <v>7.9653145453967831</v>
      </c>
      <c r="D265" s="123">
        <v>7.9442004782356674</v>
      </c>
      <c r="E265" s="123">
        <v>9.2795813131978484</v>
      </c>
      <c r="F265" s="123">
        <v>8.4726633689626816</v>
      </c>
      <c r="G265" s="123">
        <v>8.4273507311093603</v>
      </c>
      <c r="H265" s="123">
        <v>7.7956765564599033</v>
      </c>
      <c r="I265" s="123">
        <v>7.5242436902607235</v>
      </c>
      <c r="J265" s="123">
        <v>7.7395489229861072</v>
      </c>
      <c r="K265" s="123">
        <v>6.0289596525167459</v>
      </c>
      <c r="L265" s="123">
        <v>5.4757586564181606</v>
      </c>
      <c r="M265" s="123">
        <v>5.529364356495349</v>
      </c>
      <c r="N265" s="123">
        <v>5.3981396753325894</v>
      </c>
      <c r="O265" s="123">
        <v>5.4051770582796586</v>
      </c>
      <c r="P265" s="123">
        <v>5.4795239023372888</v>
      </c>
      <c r="Q265" s="123">
        <v>5.5422609198777879</v>
      </c>
      <c r="R265" s="123">
        <v>5.5233818004247111</v>
      </c>
      <c r="S265" s="123">
        <v>5.541161817147553</v>
      </c>
      <c r="T265" s="123">
        <v>5.4845793039814437</v>
      </c>
      <c r="U265" s="123">
        <v>5.4309808940940325</v>
      </c>
      <c r="V265" s="123">
        <v>6.9517816138072535</v>
      </c>
      <c r="W265" s="123">
        <v>6.5521586628392141</v>
      </c>
      <c r="DA265" s="130" t="s">
        <v>2968</v>
      </c>
    </row>
    <row r="266" spans="1:105" ht="12" customHeight="1" x14ac:dyDescent="0.25">
      <c r="A266" s="97" t="s">
        <v>50</v>
      </c>
      <c r="B266" s="99">
        <v>7.8018773396252756</v>
      </c>
      <c r="C266" s="99">
        <v>8.107243461305476</v>
      </c>
      <c r="D266" s="99">
        <v>10.272365649795105</v>
      </c>
      <c r="E266" s="99">
        <v>7.9937373364992848</v>
      </c>
      <c r="F266" s="99">
        <v>7.7450543569420436</v>
      </c>
      <c r="G266" s="99">
        <v>9.0473641504550244</v>
      </c>
      <c r="H266" s="99">
        <v>7.7991438125471655</v>
      </c>
      <c r="I266" s="99">
        <v>7.3899434556304806</v>
      </c>
      <c r="J266" s="99">
        <v>6.6684910975473874</v>
      </c>
      <c r="K266" s="99">
        <v>6.4958964257274445</v>
      </c>
      <c r="L266" s="99">
        <v>5.7814505988511193</v>
      </c>
      <c r="M266" s="99">
        <v>5.5187791293948303</v>
      </c>
      <c r="N266" s="99">
        <v>5.4511478325156855</v>
      </c>
      <c r="O266" s="99">
        <v>5.4490842028758086</v>
      </c>
      <c r="P266" s="99">
        <v>5.4932996555268252</v>
      </c>
      <c r="Q266" s="99">
        <v>5.5091342973085409</v>
      </c>
      <c r="R266" s="99">
        <v>5.5217648567863629</v>
      </c>
      <c r="S266" s="99">
        <v>5.5217662916178449</v>
      </c>
      <c r="T266" s="99">
        <v>5.4421370231082244</v>
      </c>
      <c r="U266" s="99">
        <v>5.3250757295446611</v>
      </c>
      <c r="V266" s="99">
        <v>7.1155801275908237</v>
      </c>
      <c r="W266" s="99">
        <v>6.4306650547630353</v>
      </c>
      <c r="DA266" s="63" t="s">
        <v>2969</v>
      </c>
    </row>
    <row r="267" spans="1:105" ht="12" customHeight="1" x14ac:dyDescent="0.25">
      <c r="A267" s="109" t="s">
        <v>120</v>
      </c>
      <c r="B267" s="110">
        <v>6.781663576578592</v>
      </c>
      <c r="C267" s="110">
        <v>7.8630019075036284</v>
      </c>
      <c r="D267" s="110">
        <v>6.3469108108663423</v>
      </c>
      <c r="E267" s="110">
        <v>10.095453781987247</v>
      </c>
      <c r="F267" s="110">
        <v>8.9011928148594439</v>
      </c>
      <c r="G267" s="110">
        <v>8.0714633827676021</v>
      </c>
      <c r="H267" s="110">
        <v>7.7937957094756607</v>
      </c>
      <c r="I267" s="110">
        <v>7.5958742927086842</v>
      </c>
      <c r="J267" s="110">
        <v>8.3324162735018081</v>
      </c>
      <c r="K267" s="110">
        <v>5.7269418960438729</v>
      </c>
      <c r="L267" s="110">
        <v>5.2653760662204689</v>
      </c>
      <c r="M267" s="110">
        <v>5.5370160382505595</v>
      </c>
      <c r="N267" s="110">
        <v>5.3600660751358529</v>
      </c>
      <c r="O267" s="110">
        <v>5.3740367898921964</v>
      </c>
      <c r="P267" s="110">
        <v>5.4700225741501898</v>
      </c>
      <c r="Q267" s="110">
        <v>5.5636951304397373</v>
      </c>
      <c r="R267" s="110">
        <v>5.5243242015414422</v>
      </c>
      <c r="S267" s="110">
        <v>5.5514658934168359</v>
      </c>
      <c r="T267" s="110">
        <v>5.5055313325072808</v>
      </c>
      <c r="U267" s="110">
        <v>5.4799091968611524</v>
      </c>
      <c r="V267" s="110">
        <v>6.8767906213838099</v>
      </c>
      <c r="W267" s="110">
        <v>6.6070935686696828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61.932174846444532</v>
      </c>
      <c r="C269" s="118">
        <f t="shared" si="122"/>
        <v>57.80893180342995</v>
      </c>
      <c r="D269" s="118">
        <f t="shared" si="122"/>
        <v>68.888168556633445</v>
      </c>
      <c r="E269" s="118">
        <f t="shared" si="122"/>
        <v>74.745395404656094</v>
      </c>
      <c r="F269" s="118">
        <f t="shared" si="122"/>
        <v>72.50858633635697</v>
      </c>
      <c r="G269" s="118">
        <f t="shared" si="122"/>
        <v>69.131688149164333</v>
      </c>
      <c r="H269" s="118">
        <f t="shared" si="122"/>
        <v>70.56555499996719</v>
      </c>
      <c r="I269" s="118">
        <f t="shared" si="122"/>
        <v>57.513714134710106</v>
      </c>
      <c r="J269" s="118">
        <f t="shared" si="122"/>
        <v>64.49494869345537</v>
      </c>
      <c r="K269" s="118">
        <f t="shared" si="122"/>
        <v>62.775348832467344</v>
      </c>
      <c r="L269" s="118">
        <f t="shared" si="122"/>
        <v>66.587096660245493</v>
      </c>
      <c r="M269" s="118">
        <f t="shared" si="122"/>
        <v>57.160993928266109</v>
      </c>
      <c r="N269" s="118">
        <f t="shared" si="122"/>
        <v>54.535003939323353</v>
      </c>
      <c r="O269" s="118">
        <f t="shared" si="122"/>
        <v>50.749082397577929</v>
      </c>
      <c r="P269" s="118">
        <f t="shared" si="122"/>
        <v>45.18485481157358</v>
      </c>
      <c r="Q269" s="118">
        <f t="shared" si="122"/>
        <v>48.621031203341822</v>
      </c>
      <c r="R269" s="118">
        <f t="shared" ref="R269:V269" si="123">R270+R273+R275+R284</f>
        <v>48.192659450900102</v>
      </c>
      <c r="S269" s="118">
        <f t="shared" si="123"/>
        <v>45.462670770947064</v>
      </c>
      <c r="T269" s="118">
        <f t="shared" si="123"/>
        <v>41.684478308757633</v>
      </c>
      <c r="U269" s="118">
        <f t="shared" si="123"/>
        <v>41.281359625396277</v>
      </c>
      <c r="V269" s="118">
        <f t="shared" si="123"/>
        <v>46.743537550059756</v>
      </c>
      <c r="W269" s="118">
        <f t="shared" ref="W269" si="124">W270+W273+W275+W284</f>
        <v>39.729562416463899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54.098249367121312</v>
      </c>
      <c r="C270" s="123">
        <f t="shared" si="125"/>
        <v>51.112131202076633</v>
      </c>
      <c r="D270" s="123">
        <f t="shared" si="125"/>
        <v>59.949047395888265</v>
      </c>
      <c r="E270" s="123">
        <f t="shared" si="125"/>
        <v>65.577248206745097</v>
      </c>
      <c r="F270" s="123">
        <f t="shared" si="125"/>
        <v>63.224968716944112</v>
      </c>
      <c r="G270" s="123">
        <f t="shared" si="125"/>
        <v>61.086642208439144</v>
      </c>
      <c r="H270" s="123">
        <f t="shared" si="125"/>
        <v>61.247817479835682</v>
      </c>
      <c r="I270" s="123">
        <f t="shared" si="125"/>
        <v>50.226038990210604</v>
      </c>
      <c r="J270" s="123">
        <f t="shared" si="125"/>
        <v>56.366255351629498</v>
      </c>
      <c r="K270" s="123">
        <f t="shared" si="125"/>
        <v>54.371525572766338</v>
      </c>
      <c r="L270" s="123">
        <f t="shared" si="125"/>
        <v>58.080967672498552</v>
      </c>
      <c r="M270" s="123">
        <f t="shared" si="125"/>
        <v>49.661421724645209</v>
      </c>
      <c r="N270" s="123">
        <f t="shared" si="125"/>
        <v>47.351248921701497</v>
      </c>
      <c r="O270" s="123">
        <f t="shared" si="125"/>
        <v>44.115034068864929</v>
      </c>
      <c r="P270" s="123">
        <f t="shared" si="125"/>
        <v>38.278477962411941</v>
      </c>
      <c r="Q270" s="123">
        <f t="shared" si="125"/>
        <v>42.242440718284598</v>
      </c>
      <c r="R270" s="123">
        <f t="shared" ref="R270:V270" si="126">SUM(R271:R272)</f>
        <v>42.254089705721768</v>
      </c>
      <c r="S270" s="123">
        <f t="shared" si="126"/>
        <v>39.83461402445851</v>
      </c>
      <c r="T270" s="123">
        <f t="shared" si="126"/>
        <v>36.151621920651387</v>
      </c>
      <c r="U270" s="123">
        <f t="shared" si="126"/>
        <v>35.769565556715001</v>
      </c>
      <c r="V270" s="123">
        <f t="shared" si="126"/>
        <v>40.672723411772772</v>
      </c>
      <c r="W270" s="123">
        <f t="shared" ref="W270" si="127">SUM(W271:W272)</f>
        <v>34.954962396932352</v>
      </c>
      <c r="DA270" s="130" t="s">
        <v>3122</v>
      </c>
    </row>
    <row r="271" spans="1:105" ht="12" customHeight="1" x14ac:dyDescent="0.25">
      <c r="A271" s="97" t="s">
        <v>216</v>
      </c>
      <c r="B271" s="99">
        <v>54.098249367121312</v>
      </c>
      <c r="C271" s="99">
        <v>51.112131202076633</v>
      </c>
      <c r="D271" s="99">
        <v>59.949047395888265</v>
      </c>
      <c r="E271" s="99">
        <v>65.577248206745097</v>
      </c>
      <c r="F271" s="99">
        <v>63.224968716944112</v>
      </c>
      <c r="G271" s="99">
        <v>61.086642208439144</v>
      </c>
      <c r="H271" s="99">
        <v>61.247817479835682</v>
      </c>
      <c r="I271" s="99">
        <v>50.226038990210604</v>
      </c>
      <c r="J271" s="99">
        <v>56.366255351629498</v>
      </c>
      <c r="K271" s="99">
        <v>54.371525572766338</v>
      </c>
      <c r="L271" s="99">
        <v>58.080967672498552</v>
      </c>
      <c r="M271" s="99">
        <v>49.661421724645209</v>
      </c>
      <c r="N271" s="99">
        <v>47.351248921701497</v>
      </c>
      <c r="O271" s="99">
        <v>44.115034068864929</v>
      </c>
      <c r="P271" s="99">
        <v>38.278477962411941</v>
      </c>
      <c r="Q271" s="99">
        <v>42.242440718284598</v>
      </c>
      <c r="R271" s="99">
        <v>42.254089705721768</v>
      </c>
      <c r="S271" s="99">
        <v>39.83461402445851</v>
      </c>
      <c r="T271" s="99">
        <v>36.151621920651387</v>
      </c>
      <c r="U271" s="99">
        <v>35.769565556715001</v>
      </c>
      <c r="V271" s="99">
        <v>40.672723411772772</v>
      </c>
      <c r="W271" s="99">
        <v>34.954962396932352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6.6039499825927077</v>
      </c>
      <c r="C275" s="123">
        <v>5.4404423959245616</v>
      </c>
      <c r="D275" s="123">
        <v>7.3950484772757035</v>
      </c>
      <c r="E275" s="123">
        <v>8.0237268642866084</v>
      </c>
      <c r="F275" s="123">
        <v>8.2266840710000242</v>
      </c>
      <c r="G275" s="123">
        <v>6.8325480913745427</v>
      </c>
      <c r="H275" s="123">
        <v>8.3122595404111603</v>
      </c>
      <c r="I275" s="123">
        <v>6.3465241998494824</v>
      </c>
      <c r="J275" s="123">
        <v>7.2590972166072438</v>
      </c>
      <c r="K275" s="123">
        <v>7.4707045530079315</v>
      </c>
      <c r="L275" s="123">
        <v>7.6445970504543199</v>
      </c>
      <c r="M275" s="123">
        <v>6.6534732796685034</v>
      </c>
      <c r="N275" s="123">
        <v>6.3513659705742773</v>
      </c>
      <c r="O275" s="123">
        <v>5.8082711539657472</v>
      </c>
      <c r="P275" s="123">
        <v>6.0875142391143875</v>
      </c>
      <c r="Q275" s="123">
        <v>5.5882880071453407</v>
      </c>
      <c r="R275" s="123">
        <v>5.1963848013032461</v>
      </c>
      <c r="S275" s="123">
        <v>4.9295142212426324</v>
      </c>
      <c r="T275" s="123">
        <v>4.8779886606166043</v>
      </c>
      <c r="U275" s="123">
        <v>4.899945111877682</v>
      </c>
      <c r="V275" s="123">
        <v>5.2591275213721911</v>
      </c>
      <c r="W275" s="123">
        <v>4.0479127622637066</v>
      </c>
      <c r="DA275" s="130" t="s">
        <v>3127</v>
      </c>
    </row>
    <row r="276" spans="1:105" ht="12" customHeight="1" x14ac:dyDescent="0.25">
      <c r="A276" s="97" t="s">
        <v>138</v>
      </c>
      <c r="B276" s="99">
        <v>10.02675934532361</v>
      </c>
      <c r="C276" s="99">
        <v>8.2411622493721435</v>
      </c>
      <c r="D276" s="99">
        <v>11.076887532863612</v>
      </c>
      <c r="E276" s="99">
        <v>12.228892794370584</v>
      </c>
      <c r="F276" s="99">
        <v>12.532645791509003</v>
      </c>
      <c r="G276" s="99">
        <v>10.416332175825714</v>
      </c>
      <c r="H276" s="99">
        <v>12.687854964219115</v>
      </c>
      <c r="I276" s="99">
        <v>9.7072462934783488</v>
      </c>
      <c r="J276" s="99">
        <v>11.121915840951923</v>
      </c>
      <c r="K276" s="99">
        <v>11.510654888947636</v>
      </c>
      <c r="L276" s="99">
        <v>11.897043995528206</v>
      </c>
      <c r="M276" s="99">
        <v>10.575583799615641</v>
      </c>
      <c r="N276" s="99">
        <v>10.280955737964932</v>
      </c>
      <c r="O276" s="99">
        <v>9.5497917560519934</v>
      </c>
      <c r="P276" s="99">
        <v>10.083760226378244</v>
      </c>
      <c r="Q276" s="99">
        <v>9.4273594920455004</v>
      </c>
      <c r="R276" s="99">
        <v>8.9261312903008196</v>
      </c>
      <c r="S276" s="99">
        <v>8.5699735754000237</v>
      </c>
      <c r="T276" s="99">
        <v>8.4112478364625876</v>
      </c>
      <c r="U276" s="99">
        <v>8.3597592913147878</v>
      </c>
      <c r="V276" s="99">
        <v>8.6480269085746695</v>
      </c>
      <c r="W276" s="99">
        <v>6.7858543525006825</v>
      </c>
      <c r="DA276" s="63" t="s">
        <v>3128</v>
      </c>
    </row>
    <row r="277" spans="1:105" ht="12" customHeight="1" x14ac:dyDescent="0.25">
      <c r="A277" s="97" t="s">
        <v>137</v>
      </c>
      <c r="B277" s="99">
        <v>3.4109297035713517</v>
      </c>
      <c r="C277" s="99">
        <v>2.7417823328407036</v>
      </c>
      <c r="D277" s="99">
        <v>4.1251945595285804</v>
      </c>
      <c r="E277" s="99">
        <v>5.6401094507472322</v>
      </c>
      <c r="F277" s="99">
        <v>6.0853380476835346</v>
      </c>
      <c r="G277" s="99">
        <v>4.4359353714306131</v>
      </c>
      <c r="H277" s="99">
        <v>5.5476540768274791</v>
      </c>
      <c r="I277" s="99">
        <v>3.5186488593137337</v>
      </c>
      <c r="J277" s="99">
        <v>4.109595092755046</v>
      </c>
      <c r="K277" s="99">
        <v>4.0984258781555951</v>
      </c>
      <c r="L277" s="99">
        <v>4.1040883134005366</v>
      </c>
      <c r="M277" s="99">
        <v>3.7548846813584076</v>
      </c>
      <c r="N277" s="99">
        <v>3.6009581388695495</v>
      </c>
      <c r="O277" s="99">
        <v>3.3694552976408811</v>
      </c>
      <c r="P277" s="99">
        <v>3.7289460816995921</v>
      </c>
      <c r="Q277" s="99">
        <v>3.4872370994857591</v>
      </c>
      <c r="R277" s="99">
        <v>3.2890770987324101</v>
      </c>
      <c r="S277" s="99">
        <v>3.2380805266540413</v>
      </c>
      <c r="T277" s="99">
        <v>3.1843757843140792</v>
      </c>
      <c r="U277" s="99">
        <v>2.9680760159347823</v>
      </c>
      <c r="V277" s="99">
        <v>3.0486061098458732</v>
      </c>
      <c r="W277" s="99">
        <v>2.5181855183554278</v>
      </c>
      <c r="DA277" s="63" t="s">
        <v>3129</v>
      </c>
    </row>
    <row r="278" spans="1:105" ht="12" customHeight="1" x14ac:dyDescent="0.25">
      <c r="A278" s="100" t="s">
        <v>216</v>
      </c>
      <c r="B278" s="102">
        <v>3.4109297035713517</v>
      </c>
      <c r="C278" s="102">
        <v>2.7417823328407036</v>
      </c>
      <c r="D278" s="102">
        <v>4.1251945595285804</v>
      </c>
      <c r="E278" s="102">
        <v>5.6401094507472322</v>
      </c>
      <c r="F278" s="102">
        <v>6.0853380476835346</v>
      </c>
      <c r="G278" s="102">
        <v>4.4359353714306131</v>
      </c>
      <c r="H278" s="102">
        <v>5.5476540768274791</v>
      </c>
      <c r="I278" s="102">
        <v>3.5186488593137337</v>
      </c>
      <c r="J278" s="102">
        <v>4.109595092755046</v>
      </c>
      <c r="K278" s="102">
        <v>4.0984258781555951</v>
      </c>
      <c r="L278" s="102">
        <v>4.1040883134005366</v>
      </c>
      <c r="M278" s="102">
        <v>3.7548846813584076</v>
      </c>
      <c r="N278" s="102">
        <v>3.6009581388695495</v>
      </c>
      <c r="O278" s="102">
        <v>3.3694552976408811</v>
      </c>
      <c r="P278" s="102">
        <v>3.7289460816995921</v>
      </c>
      <c r="Q278" s="102">
        <v>3.4872370994857591</v>
      </c>
      <c r="R278" s="102">
        <v>3.2890770987324101</v>
      </c>
      <c r="S278" s="102">
        <v>3.2380805266540413</v>
      </c>
      <c r="T278" s="102">
        <v>3.1843757843140792</v>
      </c>
      <c r="U278" s="102">
        <v>2.9680760159347823</v>
      </c>
      <c r="V278" s="102">
        <v>3.0486061098458732</v>
      </c>
      <c r="W278" s="102">
        <v>2.5181855183554278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1.2299754967305125</v>
      </c>
      <c r="C284" s="123">
        <v>1.2563582054287503</v>
      </c>
      <c r="D284" s="123">
        <v>1.5440726834694809</v>
      </c>
      <c r="E284" s="123">
        <v>1.1444203336243772</v>
      </c>
      <c r="F284" s="123">
        <v>1.0569335484128308</v>
      </c>
      <c r="G284" s="123">
        <v>1.2124978493506469</v>
      </c>
      <c r="H284" s="123">
        <v>1.0054779797203537</v>
      </c>
      <c r="I284" s="123">
        <v>0.94115094465002191</v>
      </c>
      <c r="J284" s="123">
        <v>0.86959612521862084</v>
      </c>
      <c r="K284" s="123">
        <v>0.93311870669307573</v>
      </c>
      <c r="L284" s="123">
        <v>0.86153193729262978</v>
      </c>
      <c r="M284" s="123">
        <v>0.84609892395239372</v>
      </c>
      <c r="N284" s="123">
        <v>0.8323890470475801</v>
      </c>
      <c r="O284" s="123">
        <v>0.82577717474725398</v>
      </c>
      <c r="P284" s="123">
        <v>0.8188626100472568</v>
      </c>
      <c r="Q284" s="123">
        <v>0.79030247791188446</v>
      </c>
      <c r="R284" s="123">
        <v>0.74218494387509126</v>
      </c>
      <c r="S284" s="123">
        <v>0.69854252524591642</v>
      </c>
      <c r="T284" s="123">
        <v>0.65486772748964373</v>
      </c>
      <c r="U284" s="123">
        <v>0.61184895680359463</v>
      </c>
      <c r="V284" s="123">
        <v>0.81168661691479249</v>
      </c>
      <c r="W284" s="123">
        <v>0.72668725726783745</v>
      </c>
      <c r="DA284" s="130" t="s">
        <v>3136</v>
      </c>
    </row>
    <row r="285" spans="1:105" ht="12" customHeight="1" x14ac:dyDescent="0.25">
      <c r="A285" s="97" t="s">
        <v>50</v>
      </c>
      <c r="B285" s="99">
        <v>2.8905187307431692</v>
      </c>
      <c r="C285" s="99">
        <v>2.9991884340433606</v>
      </c>
      <c r="D285" s="99">
        <v>3.7946702534960588</v>
      </c>
      <c r="E285" s="99">
        <v>2.9480674097240982</v>
      </c>
      <c r="F285" s="99">
        <v>2.8515228871286453</v>
      </c>
      <c r="G285" s="99">
        <v>3.3248655438696626</v>
      </c>
      <c r="H285" s="99">
        <v>2.8590310199218267</v>
      </c>
      <c r="I285" s="99">
        <v>2.7057150885967705</v>
      </c>
      <c r="J285" s="99">
        <v>2.4405845327880886</v>
      </c>
      <c r="K285" s="99">
        <v>2.3757737446426024</v>
      </c>
      <c r="L285" s="99">
        <v>2.113362571812047</v>
      </c>
      <c r="M285" s="99">
        <v>2.0165800738567454</v>
      </c>
      <c r="N285" s="99">
        <v>1.9912867928711624</v>
      </c>
      <c r="O285" s="99">
        <v>1.9901061832418094</v>
      </c>
      <c r="P285" s="99">
        <v>2.006112328193804</v>
      </c>
      <c r="Q285" s="99">
        <v>2.0117168064527431</v>
      </c>
      <c r="R285" s="99">
        <v>2.0156036635380232</v>
      </c>
      <c r="S285" s="99">
        <v>2.0134201550226773</v>
      </c>
      <c r="T285" s="99">
        <v>1.9814256782221285</v>
      </c>
      <c r="U285" s="99">
        <v>1.9361941881936975</v>
      </c>
      <c r="V285" s="99">
        <v>2.584607033248624</v>
      </c>
      <c r="W285" s="99">
        <v>2.3338231118538997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9.9661284481394201</v>
      </c>
      <c r="D290" s="117">
        <f t="shared" si="129"/>
        <v>10.590756879995126</v>
      </c>
      <c r="E290" s="117">
        <f t="shared" si="129"/>
        <v>14.615575020710674</v>
      </c>
      <c r="F290" s="117">
        <f t="shared" si="129"/>
        <v>9.3817913629794045</v>
      </c>
      <c r="G290" s="117">
        <f t="shared" si="129"/>
        <v>0</v>
      </c>
      <c r="H290" s="117">
        <f t="shared" si="129"/>
        <v>1.5512753491698013</v>
      </c>
      <c r="I290" s="117">
        <f t="shared" si="129"/>
        <v>0</v>
      </c>
      <c r="J290" s="117">
        <f t="shared" si="129"/>
        <v>7.7330602320981363</v>
      </c>
      <c r="K290" s="117">
        <f t="shared" si="129"/>
        <v>10.846389661786304</v>
      </c>
      <c r="L290" s="117">
        <f t="shared" si="129"/>
        <v>13.651538832551992</v>
      </c>
      <c r="M290" s="117">
        <f t="shared" si="129"/>
        <v>3.596775792082477</v>
      </c>
      <c r="N290" s="117">
        <f t="shared" si="129"/>
        <v>4.1677594967016391</v>
      </c>
      <c r="O290" s="117">
        <f t="shared" si="129"/>
        <v>1.8084536973655319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0.23084452600713204</v>
      </c>
      <c r="S290" s="117">
        <f t="shared" si="130"/>
        <v>2.3247480298358867</v>
      </c>
      <c r="T290" s="117">
        <f t="shared" si="130"/>
        <v>3.2922606179337701</v>
      </c>
      <c r="U290" s="117">
        <f t="shared" si="130"/>
        <v>3.5667908982670493</v>
      </c>
      <c r="V290" s="117">
        <f t="shared" si="130"/>
        <v>0.96353037572838207</v>
      </c>
      <c r="W290" s="117">
        <f t="shared" ref="W290" si="131">W291+W294+W296+W305</f>
        <v>0.49391086848245752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8.309985967550114</v>
      </c>
      <c r="D291" s="122">
        <f t="shared" si="132"/>
        <v>8.86655658851436</v>
      </c>
      <c r="E291" s="122">
        <f t="shared" si="132"/>
        <v>12.232407725595552</v>
      </c>
      <c r="F291" s="122">
        <f t="shared" si="132"/>
        <v>7.8137432173153707</v>
      </c>
      <c r="G291" s="122">
        <f t="shared" si="132"/>
        <v>0</v>
      </c>
      <c r="H291" s="122">
        <f t="shared" si="132"/>
        <v>1.2809616229773768</v>
      </c>
      <c r="I291" s="122">
        <f t="shared" si="132"/>
        <v>0</v>
      </c>
      <c r="J291" s="122">
        <f t="shared" si="132"/>
        <v>6.1795730492937579</v>
      </c>
      <c r="K291" s="122">
        <f t="shared" si="132"/>
        <v>8.6461661412803164</v>
      </c>
      <c r="L291" s="122">
        <f t="shared" si="132"/>
        <v>10.998685539685535</v>
      </c>
      <c r="M291" s="122">
        <f t="shared" si="132"/>
        <v>2.8445898091690487</v>
      </c>
      <c r="N291" s="122">
        <f t="shared" si="132"/>
        <v>3.2210461945358007</v>
      </c>
      <c r="O291" s="122">
        <f t="shared" si="132"/>
        <v>1.3673756516086313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0.17111291729672742</v>
      </c>
      <c r="S291" s="122">
        <f t="shared" si="133"/>
        <v>1.7013023561211538</v>
      </c>
      <c r="T291" s="122">
        <f t="shared" si="133"/>
        <v>2.3696275475801571</v>
      </c>
      <c r="U291" s="122">
        <f t="shared" si="133"/>
        <v>2.5509691701437647</v>
      </c>
      <c r="V291" s="122">
        <f t="shared" si="133"/>
        <v>0.69734452684689419</v>
      </c>
      <c r="W291" s="122">
        <f t="shared" ref="W291" si="134">SUM(W292:W293)</f>
        <v>0.34424185196948237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8.2064801691394074</v>
      </c>
      <c r="D292" s="98">
        <v>8.7562687544488949</v>
      </c>
      <c r="E292" s="98">
        <v>12.079452439497151</v>
      </c>
      <c r="F292" s="98">
        <v>7.7159238520674469</v>
      </c>
      <c r="G292" s="98">
        <v>0</v>
      </c>
      <c r="H292" s="98">
        <v>1.2652755173110382</v>
      </c>
      <c r="I292" s="98">
        <v>0</v>
      </c>
      <c r="J292" s="98">
        <v>6.1045132302288527</v>
      </c>
      <c r="K292" s="98">
        <v>8.5407029162234682</v>
      </c>
      <c r="L292" s="98">
        <v>10.864293978900472</v>
      </c>
      <c r="M292" s="98">
        <v>2.809488744357572</v>
      </c>
      <c r="N292" s="98">
        <v>3.1805883116766709</v>
      </c>
      <c r="O292" s="98">
        <v>1.3496590178103056</v>
      </c>
      <c r="P292" s="98">
        <v>0</v>
      </c>
      <c r="Q292" s="98">
        <v>0</v>
      </c>
      <c r="R292" s="98">
        <v>0.16872307420840843</v>
      </c>
      <c r="S292" s="98">
        <v>1.6774281502509847</v>
      </c>
      <c r="T292" s="98">
        <v>2.3364095024952567</v>
      </c>
      <c r="U292" s="98">
        <v>2.5152590321149337</v>
      </c>
      <c r="V292" s="98">
        <v>0.687566322024598</v>
      </c>
      <c r="W292" s="98">
        <v>0.3393876335300326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0.10350579841070699</v>
      </c>
      <c r="D293" s="98">
        <v>0.11028783406546531</v>
      </c>
      <c r="E293" s="98">
        <v>0.15295528609839984</v>
      </c>
      <c r="F293" s="98">
        <v>9.7819365247923881E-2</v>
      </c>
      <c r="G293" s="98">
        <v>0</v>
      </c>
      <c r="H293" s="98">
        <v>1.5686105666338625E-2</v>
      </c>
      <c r="I293" s="98">
        <v>0</v>
      </c>
      <c r="J293" s="98">
        <v>7.505981906490497E-2</v>
      </c>
      <c r="K293" s="98">
        <v>0.10546322505684869</v>
      </c>
      <c r="L293" s="98">
        <v>0.13439156078506356</v>
      </c>
      <c r="M293" s="98">
        <v>3.5101064811476783E-2</v>
      </c>
      <c r="N293" s="98">
        <v>4.0457882859129622E-2</v>
      </c>
      <c r="O293" s="98">
        <v>1.7716633798325769E-2</v>
      </c>
      <c r="P293" s="98">
        <v>0</v>
      </c>
      <c r="Q293" s="98">
        <v>0</v>
      </c>
      <c r="R293" s="98">
        <v>2.3898430883190001E-3</v>
      </c>
      <c r="S293" s="98">
        <v>2.3874205870169158E-2</v>
      </c>
      <c r="T293" s="98">
        <v>3.321804508490054E-2</v>
      </c>
      <c r="U293" s="98">
        <v>3.5710138028830954E-2</v>
      </c>
      <c r="V293" s="98">
        <v>9.7782048222962211E-3</v>
      </c>
      <c r="W293" s="98">
        <v>4.8542184394497513E-3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2.1163544004370236E-2</v>
      </c>
      <c r="D294" s="122">
        <f t="shared" si="135"/>
        <v>2.2431551519812284E-2</v>
      </c>
      <c r="E294" s="122">
        <f t="shared" si="135"/>
        <v>5.0902980932250222E-2</v>
      </c>
      <c r="F294" s="122">
        <f t="shared" si="135"/>
        <v>1.8753992736129241E-2</v>
      </c>
      <c r="G294" s="122">
        <f t="shared" si="135"/>
        <v>0</v>
      </c>
      <c r="H294" s="122">
        <f t="shared" si="135"/>
        <v>4.0375159630011348E-3</v>
      </c>
      <c r="I294" s="122">
        <f t="shared" si="135"/>
        <v>0</v>
      </c>
      <c r="J294" s="122">
        <f t="shared" si="135"/>
        <v>4.087091700450142E-2</v>
      </c>
      <c r="K294" s="122">
        <f t="shared" si="135"/>
        <v>3.3598716673564011E-2</v>
      </c>
      <c r="L294" s="122">
        <f t="shared" si="135"/>
        <v>5.6591976415563246E-2</v>
      </c>
      <c r="M294" s="122">
        <f t="shared" si="135"/>
        <v>2.3202072883724313E-2</v>
      </c>
      <c r="N294" s="122">
        <f t="shared" si="135"/>
        <v>3.1599675042438151E-2</v>
      </c>
      <c r="O294" s="122">
        <f t="shared" si="135"/>
        <v>1.1859307664380704E-2</v>
      </c>
      <c r="P294" s="122">
        <f t="shared" si="135"/>
        <v>0</v>
      </c>
      <c r="Q294" s="122">
        <f t="shared" si="135"/>
        <v>0</v>
      </c>
      <c r="R294" s="122">
        <f t="shared" si="135"/>
        <v>8.2758062513200981E-4</v>
      </c>
      <c r="S294" s="122">
        <f t="shared" si="135"/>
        <v>1.8521399409147651E-2</v>
      </c>
      <c r="T294" s="122">
        <f t="shared" si="135"/>
        <v>1.7868956119658136E-2</v>
      </c>
      <c r="U294" s="122">
        <f t="shared" si="135"/>
        <v>1.9800824954894925E-2</v>
      </c>
      <c r="V294" s="122">
        <f t="shared" si="135"/>
        <v>3.2688949760345618E-3</v>
      </c>
      <c r="W294" s="122">
        <f t="shared" si="135"/>
        <v>4.0931214104914081E-3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2.1163544004370236E-2</v>
      </c>
      <c r="D295" s="98">
        <v>2.2431551519812284E-2</v>
      </c>
      <c r="E295" s="98">
        <v>5.0902980932250222E-2</v>
      </c>
      <c r="F295" s="98">
        <v>1.8753992736129241E-2</v>
      </c>
      <c r="G295" s="98">
        <v>0</v>
      </c>
      <c r="H295" s="98">
        <v>4.0375159630011348E-3</v>
      </c>
      <c r="I295" s="98">
        <v>0</v>
      </c>
      <c r="J295" s="98">
        <v>4.087091700450142E-2</v>
      </c>
      <c r="K295" s="98">
        <v>3.3598716673564011E-2</v>
      </c>
      <c r="L295" s="98">
        <v>5.6591976415563246E-2</v>
      </c>
      <c r="M295" s="98">
        <v>2.3202072883724313E-2</v>
      </c>
      <c r="N295" s="98">
        <v>3.1599675042438151E-2</v>
      </c>
      <c r="O295" s="98">
        <v>1.1859307664380704E-2</v>
      </c>
      <c r="P295" s="98">
        <v>0</v>
      </c>
      <c r="Q295" s="98">
        <v>0</v>
      </c>
      <c r="R295" s="98">
        <v>8.2758062513200981E-4</v>
      </c>
      <c r="S295" s="98">
        <v>1.8521399409147651E-2</v>
      </c>
      <c r="T295" s="98">
        <v>1.7868956119658136E-2</v>
      </c>
      <c r="U295" s="98">
        <v>1.9800824954894925E-2</v>
      </c>
      <c r="V295" s="98">
        <v>3.2688949760345618E-3</v>
      </c>
      <c r="W295" s="98">
        <v>4.0931214104914081E-3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1.1673824304449392</v>
      </c>
      <c r="D296" s="122">
        <v>1.2756796795710854</v>
      </c>
      <c r="E296" s="122">
        <v>1.7012868335040199</v>
      </c>
      <c r="F296" s="122">
        <v>1.1638484345967759</v>
      </c>
      <c r="G296" s="122">
        <v>0</v>
      </c>
      <c r="H296" s="122">
        <v>0.19956258313726846</v>
      </c>
      <c r="I296" s="122">
        <v>0</v>
      </c>
      <c r="J296" s="122">
        <v>1.1629169999551143</v>
      </c>
      <c r="K296" s="122">
        <v>1.7156522384545034</v>
      </c>
      <c r="L296" s="122">
        <v>2.1259815625948075</v>
      </c>
      <c r="M296" s="122">
        <v>0.58865149332465416</v>
      </c>
      <c r="N296" s="122">
        <v>0.74345386381253842</v>
      </c>
      <c r="O296" s="122">
        <v>0.34468582550730364</v>
      </c>
      <c r="P296" s="122">
        <v>0</v>
      </c>
      <c r="Q296" s="122">
        <v>0</v>
      </c>
      <c r="R296" s="122">
        <v>4.5694814889342392E-2</v>
      </c>
      <c r="S296" s="122">
        <v>0.46665998656113566</v>
      </c>
      <c r="T296" s="122">
        <v>0.7025435488025944</v>
      </c>
      <c r="U296" s="122">
        <v>0.77764580339732814</v>
      </c>
      <c r="V296" s="122">
        <v>0.19540549742190613</v>
      </c>
      <c r="W296" s="122">
        <v>0.10497641745132083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0.4120288434050734</v>
      </c>
      <c r="D297" s="98">
        <v>0.58449011869483658</v>
      </c>
      <c r="E297" s="98">
        <v>0.4781461738479042</v>
      </c>
      <c r="F297" s="98">
        <v>0.25748919944512783</v>
      </c>
      <c r="G297" s="98">
        <v>0</v>
      </c>
      <c r="H297" s="98">
        <v>0</v>
      </c>
      <c r="I297" s="98">
        <v>0</v>
      </c>
      <c r="J297" s="98">
        <v>0.65719550196040233</v>
      </c>
      <c r="K297" s="98">
        <v>0.86197302584321545</v>
      </c>
      <c r="L297" s="98">
        <v>1.1783113294457965</v>
      </c>
      <c r="M297" s="98">
        <v>0.29696473619220592</v>
      </c>
      <c r="N297" s="98">
        <v>0.46358210226880786</v>
      </c>
      <c r="O297" s="98">
        <v>0.21449272966235014</v>
      </c>
      <c r="P297" s="98">
        <v>0</v>
      </c>
      <c r="Q297" s="98">
        <v>0</v>
      </c>
      <c r="R297" s="98">
        <v>9.3320793685077418E-3</v>
      </c>
      <c r="S297" s="98">
        <v>0.1214629478600832</v>
      </c>
      <c r="T297" s="98">
        <v>0.28280322135310648</v>
      </c>
      <c r="U297" s="98">
        <v>0.42693150144116448</v>
      </c>
      <c r="V297" s="98">
        <v>0.15782458612774408</v>
      </c>
      <c r="W297" s="98">
        <v>3.4935501513678892E-2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3.9204466286770091E-3</v>
      </c>
      <c r="E298" s="98">
        <v>8.756238390208507E-4</v>
      </c>
      <c r="F298" s="98">
        <v>4.5741429731171882E-4</v>
      </c>
      <c r="G298" s="98">
        <v>0</v>
      </c>
      <c r="H298" s="98">
        <v>0</v>
      </c>
      <c r="I298" s="98">
        <v>0</v>
      </c>
      <c r="J298" s="98">
        <v>1.9188328272401177E-4</v>
      </c>
      <c r="K298" s="98">
        <v>5.3774753700611862E-3</v>
      </c>
      <c r="L298" s="98">
        <v>4.9555552909007483E-3</v>
      </c>
      <c r="M298" s="98">
        <v>0</v>
      </c>
      <c r="N298" s="98">
        <v>1.6210483155097725E-3</v>
      </c>
      <c r="O298" s="98">
        <v>1.6711122702496071E-4</v>
      </c>
      <c r="P298" s="98">
        <v>0</v>
      </c>
      <c r="Q298" s="98">
        <v>0</v>
      </c>
      <c r="R298" s="98">
        <v>0</v>
      </c>
      <c r="S298" s="98">
        <v>0</v>
      </c>
      <c r="T298" s="98">
        <v>1.053996323044472E-3</v>
      </c>
      <c r="U298" s="98">
        <v>1.6783748166856714E-3</v>
      </c>
      <c r="V298" s="98">
        <v>1.119691189083543E-3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2.0483657064912547E-3</v>
      </c>
      <c r="E299" s="101">
        <v>5.353335344998949E-4</v>
      </c>
      <c r="F299" s="101">
        <v>2.8967717978516322E-4</v>
      </c>
      <c r="G299" s="101">
        <v>0</v>
      </c>
      <c r="H299" s="101">
        <v>0</v>
      </c>
      <c r="I299" s="101">
        <v>0</v>
      </c>
      <c r="J299" s="101">
        <v>9.7915598188823982E-5</v>
      </c>
      <c r="K299" s="101">
        <v>2.6757474171778105E-3</v>
      </c>
      <c r="L299" s="101">
        <v>2.3979387384579355E-3</v>
      </c>
      <c r="M299" s="101">
        <v>0</v>
      </c>
      <c r="N299" s="101">
        <v>7.7043507455976383E-4</v>
      </c>
      <c r="O299" s="101">
        <v>7.7503553443126959E-5</v>
      </c>
      <c r="P299" s="101">
        <v>0</v>
      </c>
      <c r="Q299" s="101">
        <v>0</v>
      </c>
      <c r="R299" s="101">
        <v>0</v>
      </c>
      <c r="S299" s="101">
        <v>0</v>
      </c>
      <c r="T299" s="101">
        <v>4.5901026864017996E-4</v>
      </c>
      <c r="U299" s="101">
        <v>6.8763111918900303E-4</v>
      </c>
      <c r="V299" s="101">
        <v>4.5792341621827523E-4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1.8720809221857541E-3</v>
      </c>
      <c r="E300" s="104">
        <v>3.4029030452095585E-4</v>
      </c>
      <c r="F300" s="104">
        <v>1.6773711752655562E-4</v>
      </c>
      <c r="G300" s="104">
        <v>0</v>
      </c>
      <c r="H300" s="104">
        <v>0</v>
      </c>
      <c r="I300" s="104">
        <v>0</v>
      </c>
      <c r="J300" s="104">
        <v>9.3967684535187787E-5</v>
      </c>
      <c r="K300" s="104">
        <v>2.7017279528833752E-3</v>
      </c>
      <c r="L300" s="104">
        <v>2.5576165524428133E-3</v>
      </c>
      <c r="M300" s="104">
        <v>0</v>
      </c>
      <c r="N300" s="104">
        <v>8.5061324095000871E-4</v>
      </c>
      <c r="O300" s="104">
        <v>8.9607673581833754E-5</v>
      </c>
      <c r="P300" s="104">
        <v>0</v>
      </c>
      <c r="Q300" s="104">
        <v>0</v>
      </c>
      <c r="R300" s="104">
        <v>0</v>
      </c>
      <c r="S300" s="104">
        <v>0</v>
      </c>
      <c r="T300" s="104">
        <v>5.9498605440429198E-4</v>
      </c>
      <c r="U300" s="104">
        <v>9.9074369749666837E-4</v>
      </c>
      <c r="V300" s="104">
        <v>6.6176777286526772E-4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0.59268982766070921</v>
      </c>
      <c r="D301" s="101">
        <v>0.54462469549217118</v>
      </c>
      <c r="E301" s="101">
        <v>0.95387232668486821</v>
      </c>
      <c r="F301" s="101">
        <v>0.72697595195728171</v>
      </c>
      <c r="G301" s="101">
        <v>0</v>
      </c>
      <c r="H301" s="101">
        <v>0.16506249375531429</v>
      </c>
      <c r="I301" s="101">
        <v>0</v>
      </c>
      <c r="J301" s="101">
        <v>0.4053017149856869</v>
      </c>
      <c r="K301" s="101">
        <v>0.51131685126555049</v>
      </c>
      <c r="L301" s="101">
        <v>0.70462659072403311</v>
      </c>
      <c r="M301" s="101">
        <v>0.19389984196287663</v>
      </c>
      <c r="N301" s="101">
        <v>0.1844197395091281</v>
      </c>
      <c r="O301" s="101">
        <v>9.6304570757436689E-2</v>
      </c>
      <c r="P301" s="101">
        <v>0</v>
      </c>
      <c r="Q301" s="101">
        <v>0</v>
      </c>
      <c r="R301" s="101">
        <v>2.6359909327164505E-2</v>
      </c>
      <c r="S301" s="101">
        <v>0.23750131811177669</v>
      </c>
      <c r="T301" s="101">
        <v>0.2966085120736508</v>
      </c>
      <c r="U301" s="101">
        <v>0.26523981808248109</v>
      </c>
      <c r="V301" s="101">
        <v>2.6812936304240146E-2</v>
      </c>
      <c r="W301" s="101">
        <v>5.0888373913638249E-2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0.16266375937915678</v>
      </c>
      <c r="D302" s="104">
        <v>0.14264441875540085</v>
      </c>
      <c r="E302" s="104">
        <v>0.26839270913222668</v>
      </c>
      <c r="F302" s="104">
        <v>0.17892586889705459</v>
      </c>
      <c r="G302" s="104">
        <v>0</v>
      </c>
      <c r="H302" s="104">
        <v>3.4500089381954174E-2</v>
      </c>
      <c r="I302" s="104">
        <v>0</v>
      </c>
      <c r="J302" s="104">
        <v>0.1002278997263012</v>
      </c>
      <c r="K302" s="104">
        <v>0.33698488597567633</v>
      </c>
      <c r="L302" s="104">
        <v>0.23808808713407731</v>
      </c>
      <c r="M302" s="104">
        <v>9.7786915169571581E-2</v>
      </c>
      <c r="N302" s="104">
        <v>9.3830973719092672E-2</v>
      </c>
      <c r="O302" s="104">
        <v>3.3721413860491892E-2</v>
      </c>
      <c r="P302" s="104">
        <v>0</v>
      </c>
      <c r="Q302" s="104">
        <v>0</v>
      </c>
      <c r="R302" s="104">
        <v>1.0002826193670145E-2</v>
      </c>
      <c r="S302" s="104">
        <v>0.10769572058927579</v>
      </c>
      <c r="T302" s="104">
        <v>0.12207781905279269</v>
      </c>
      <c r="U302" s="104">
        <v>8.379610905699697E-2</v>
      </c>
      <c r="V302" s="104">
        <v>9.6482838008383649E-3</v>
      </c>
      <c r="W302" s="104">
        <v>1.9152542024003689E-2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6.8860351476871903E-2</v>
      </c>
      <c r="D303" s="98">
        <v>6.6640140374280329E-2</v>
      </c>
      <c r="E303" s="98">
        <v>0.14996723314092283</v>
      </c>
      <c r="F303" s="98">
        <v>0.10416655324198001</v>
      </c>
      <c r="G303" s="98">
        <v>0</v>
      </c>
      <c r="H303" s="98">
        <v>1.8387334306955553E-2</v>
      </c>
      <c r="I303" s="98">
        <v>0</v>
      </c>
      <c r="J303" s="98">
        <v>4.611109254026368E-2</v>
      </c>
      <c r="K303" s="98">
        <v>0.15093991927065289</v>
      </c>
      <c r="L303" s="98">
        <v>0.10342077348541086</v>
      </c>
      <c r="M303" s="98">
        <v>4.3301433744777282E-2</v>
      </c>
      <c r="N303" s="98">
        <v>4.0771584613017976E-2</v>
      </c>
      <c r="O303" s="98">
        <v>1.4502290239402728E-2</v>
      </c>
      <c r="P303" s="98">
        <v>0</v>
      </c>
      <c r="Q303" s="98">
        <v>0</v>
      </c>
      <c r="R303" s="98">
        <v>4.2380037949190574E-3</v>
      </c>
      <c r="S303" s="98">
        <v>4.5513047228700122E-2</v>
      </c>
      <c r="T303" s="98">
        <v>5.1807581624850094E-2</v>
      </c>
      <c r="U303" s="98">
        <v>3.3520572757340265E-2</v>
      </c>
      <c r="V303" s="98">
        <v>3.8515637155887004E-3</v>
      </c>
      <c r="W303" s="98">
        <v>7.9482963340505534E-3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9.3803407902284863E-2</v>
      </c>
      <c r="D304" s="98">
        <v>7.6004278381120505E-2</v>
      </c>
      <c r="E304" s="98">
        <v>0.11842547599130383</v>
      </c>
      <c r="F304" s="98">
        <v>7.4759315655074585E-2</v>
      </c>
      <c r="G304" s="98">
        <v>0</v>
      </c>
      <c r="H304" s="98">
        <v>1.6112755074998621E-2</v>
      </c>
      <c r="I304" s="98">
        <v>0</v>
      </c>
      <c r="J304" s="98">
        <v>5.4116807186037508E-2</v>
      </c>
      <c r="K304" s="98">
        <v>0.18604496670502343</v>
      </c>
      <c r="L304" s="98">
        <v>0.13466731364866644</v>
      </c>
      <c r="M304" s="98">
        <v>5.4485481424794306E-2</v>
      </c>
      <c r="N304" s="98">
        <v>5.3059389106074696E-2</v>
      </c>
      <c r="O304" s="98">
        <v>1.921912362108916E-2</v>
      </c>
      <c r="P304" s="98">
        <v>0</v>
      </c>
      <c r="Q304" s="98">
        <v>0</v>
      </c>
      <c r="R304" s="98">
        <v>5.7648223987510887E-3</v>
      </c>
      <c r="S304" s="98">
        <v>6.2182673360575674E-2</v>
      </c>
      <c r="T304" s="98">
        <v>7.0270237427942597E-2</v>
      </c>
      <c r="U304" s="98">
        <v>5.0275536299656698E-2</v>
      </c>
      <c r="V304" s="98">
        <v>5.796720085249665E-3</v>
      </c>
      <c r="W304" s="98">
        <v>1.1204245689953134E-2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0.46759650613999654</v>
      </c>
      <c r="D305" s="122">
        <v>0.42608906038986905</v>
      </c>
      <c r="E305" s="122">
        <v>0.63097748067885329</v>
      </c>
      <c r="F305" s="122">
        <v>0.38544571833112901</v>
      </c>
      <c r="G305" s="122">
        <v>0</v>
      </c>
      <c r="H305" s="122">
        <v>6.6713627092154865E-2</v>
      </c>
      <c r="I305" s="122">
        <v>0</v>
      </c>
      <c r="J305" s="122">
        <v>0.34969926584476274</v>
      </c>
      <c r="K305" s="122">
        <v>0.45097256537792041</v>
      </c>
      <c r="L305" s="122">
        <v>0.47027975385608661</v>
      </c>
      <c r="M305" s="122">
        <v>0.14033241670504976</v>
      </c>
      <c r="N305" s="122">
        <v>0.171659763310862</v>
      </c>
      <c r="O305" s="122">
        <v>8.453291258521628E-2</v>
      </c>
      <c r="P305" s="122">
        <v>0</v>
      </c>
      <c r="Q305" s="122">
        <v>0</v>
      </c>
      <c r="R305" s="122">
        <v>1.3209213195930238E-2</v>
      </c>
      <c r="S305" s="122">
        <v>0.1382642877444496</v>
      </c>
      <c r="T305" s="122">
        <v>0.20222056543136027</v>
      </c>
      <c r="U305" s="122">
        <v>0.21837509977106154</v>
      </c>
      <c r="V305" s="122">
        <v>6.7511456483547158E-2</v>
      </c>
      <c r="W305" s="122">
        <v>4.0599477651162938E-2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0.20713090336609685</v>
      </c>
      <c r="D306" s="98">
        <v>0.21959920416921538</v>
      </c>
      <c r="E306" s="98">
        <v>0.1959316634687957</v>
      </c>
      <c r="F306" s="98">
        <v>0.12592012035610661</v>
      </c>
      <c r="G306" s="98">
        <v>0</v>
      </c>
      <c r="H306" s="98">
        <v>2.7074428719364371E-2</v>
      </c>
      <c r="I306" s="98">
        <v>0</v>
      </c>
      <c r="J306" s="98">
        <v>0.14569309241527875</v>
      </c>
      <c r="K306" s="98">
        <v>0.28686018678925673</v>
      </c>
      <c r="L306" s="98">
        <v>0.23124337568849723</v>
      </c>
      <c r="M306" s="98">
        <v>6.1557175812387843E-2</v>
      </c>
      <c r="N306" s="98">
        <v>6.0570089877514201E-2</v>
      </c>
      <c r="O306" s="98">
        <v>3.1132810669937391E-2</v>
      </c>
      <c r="P306" s="98">
        <v>0</v>
      </c>
      <c r="Q306" s="98">
        <v>0</v>
      </c>
      <c r="R306" s="98">
        <v>5.2711705601320956E-3</v>
      </c>
      <c r="S306" s="98">
        <v>6.0661653914888564E-2</v>
      </c>
      <c r="T306" s="98">
        <v>7.5562592307368726E-2</v>
      </c>
      <c r="U306" s="98">
        <v>7.048987189191544E-2</v>
      </c>
      <c r="V306" s="98">
        <v>2.4961303704395556E-2</v>
      </c>
      <c r="W306" s="98">
        <v>1.4063351542676239E-2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0.26046560277389968</v>
      </c>
      <c r="D307" s="33">
        <v>0.20648985622065366</v>
      </c>
      <c r="E307" s="33">
        <v>0.43504581721005758</v>
      </c>
      <c r="F307" s="33">
        <v>0.25952559797502239</v>
      </c>
      <c r="G307" s="33">
        <v>0</v>
      </c>
      <c r="H307" s="33">
        <v>3.9639198372790486E-2</v>
      </c>
      <c r="I307" s="33">
        <v>0</v>
      </c>
      <c r="J307" s="33">
        <v>0.20400617342948396</v>
      </c>
      <c r="K307" s="33">
        <v>0.16411237858866365</v>
      </c>
      <c r="L307" s="33">
        <v>0.23903637816758938</v>
      </c>
      <c r="M307" s="33">
        <v>7.8775240892661913E-2</v>
      </c>
      <c r="N307" s="33">
        <v>0.1110896734333478</v>
      </c>
      <c r="O307" s="33">
        <v>5.3400101915278893E-2</v>
      </c>
      <c r="P307" s="33">
        <v>0</v>
      </c>
      <c r="Q307" s="33">
        <v>0</v>
      </c>
      <c r="R307" s="33">
        <v>7.9380426357981426E-3</v>
      </c>
      <c r="S307" s="33">
        <v>7.7602633829561035E-2</v>
      </c>
      <c r="T307" s="33">
        <v>0.12665797312399155</v>
      </c>
      <c r="U307" s="33">
        <v>0.1478852278791461</v>
      </c>
      <c r="V307" s="33">
        <v>4.2550152779151605E-2</v>
      </c>
      <c r="W307" s="33">
        <v>2.6536126108486699E-2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5.5280726888551479</v>
      </c>
      <c r="D309" s="117">
        <f t="shared" si="136"/>
        <v>5.8913175008193264</v>
      </c>
      <c r="E309" s="117">
        <f t="shared" si="136"/>
        <v>8.3107224140040685</v>
      </c>
      <c r="F309" s="117">
        <f t="shared" si="136"/>
        <v>5.3723572133041362</v>
      </c>
      <c r="G309" s="117">
        <f t="shared" si="136"/>
        <v>0</v>
      </c>
      <c r="H309" s="117">
        <f t="shared" si="136"/>
        <v>0.91468163216638076</v>
      </c>
      <c r="I309" s="117">
        <f t="shared" si="136"/>
        <v>0</v>
      </c>
      <c r="J309" s="117">
        <f t="shared" si="136"/>
        <v>4.6253526474025355</v>
      </c>
      <c r="K309" s="117">
        <f t="shared" si="136"/>
        <v>6.5416013540328057</v>
      </c>
      <c r="L309" s="117">
        <f t="shared" si="136"/>
        <v>8.3199994049770876</v>
      </c>
      <c r="M309" s="117">
        <f t="shared" si="136"/>
        <v>2.267123059025725</v>
      </c>
      <c r="N309" s="117">
        <f t="shared" si="136"/>
        <v>2.7051259791503939</v>
      </c>
      <c r="O309" s="117">
        <f t="shared" si="136"/>
        <v>1.2132771476316342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0.16965846494609446</v>
      </c>
      <c r="S309" s="117">
        <f t="shared" si="137"/>
        <v>1.7572688759063906</v>
      </c>
      <c r="T309" s="117">
        <f t="shared" si="137"/>
        <v>2.4860685714824928</v>
      </c>
      <c r="U309" s="117">
        <f t="shared" si="137"/>
        <v>2.7113557597244666</v>
      </c>
      <c r="V309" s="117">
        <f t="shared" si="137"/>
        <v>0.72801705076801126</v>
      </c>
      <c r="W309" s="117">
        <f t="shared" ref="W309" si="138">W310+W313+W315+W324</f>
        <v>0.38595977362963085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4.3871537981578577</v>
      </c>
      <c r="D310" s="122">
        <f t="shared" si="139"/>
        <v>4.7329037566643208</v>
      </c>
      <c r="E310" s="122">
        <f t="shared" si="139"/>
        <v>6.6042121854449363</v>
      </c>
      <c r="F310" s="122">
        <f t="shared" si="139"/>
        <v>4.2658631417055339</v>
      </c>
      <c r="G310" s="122">
        <f t="shared" si="139"/>
        <v>0</v>
      </c>
      <c r="H310" s="122">
        <f t="shared" si="139"/>
        <v>0.71529687807361531</v>
      </c>
      <c r="I310" s="122">
        <f t="shared" si="139"/>
        <v>0</v>
      </c>
      <c r="J310" s="122">
        <f t="shared" si="139"/>
        <v>3.5338883311049356</v>
      </c>
      <c r="K310" s="122">
        <f t="shared" si="139"/>
        <v>5.0094262567316523</v>
      </c>
      <c r="L310" s="122">
        <f t="shared" si="139"/>
        <v>6.4612824078200051</v>
      </c>
      <c r="M310" s="122">
        <f t="shared" si="139"/>
        <v>1.7080153626360071</v>
      </c>
      <c r="N310" s="122">
        <f t="shared" si="139"/>
        <v>1.9956890148751498</v>
      </c>
      <c r="O310" s="122">
        <f t="shared" si="139"/>
        <v>0.88276019729092148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0.12184148482771912</v>
      </c>
      <c r="S310" s="122">
        <f t="shared" si="140"/>
        <v>1.2260404508807246</v>
      </c>
      <c r="T310" s="122">
        <f t="shared" si="140"/>
        <v>1.7225452435200306</v>
      </c>
      <c r="U310" s="122">
        <f t="shared" si="140"/>
        <v>1.8668376928485646</v>
      </c>
      <c r="V310" s="122">
        <f t="shared" si="140"/>
        <v>0.51329252030654859</v>
      </c>
      <c r="W310" s="122">
        <f t="shared" ref="W310" si="141">SUM(W311:W312)</f>
        <v>0.25433697912676556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4.283647999747151</v>
      </c>
      <c r="D311" s="98">
        <v>4.6226159225988557</v>
      </c>
      <c r="E311" s="98">
        <v>6.4512568993465367</v>
      </c>
      <c r="F311" s="98">
        <v>4.1680437764576102</v>
      </c>
      <c r="G311" s="98">
        <v>0</v>
      </c>
      <c r="H311" s="98">
        <v>0.69961077240727665</v>
      </c>
      <c r="I311" s="98">
        <v>0</v>
      </c>
      <c r="J311" s="98">
        <v>3.4588285120400308</v>
      </c>
      <c r="K311" s="98">
        <v>4.9039630316748033</v>
      </c>
      <c r="L311" s="98">
        <v>6.3268908470349414</v>
      </c>
      <c r="M311" s="98">
        <v>1.6729142978245304</v>
      </c>
      <c r="N311" s="98">
        <v>1.9552311320160203</v>
      </c>
      <c r="O311" s="98">
        <v>0.8650435634925957</v>
      </c>
      <c r="P311" s="98">
        <v>0</v>
      </c>
      <c r="Q311" s="98">
        <v>0</v>
      </c>
      <c r="R311" s="98">
        <v>0.11945164173940012</v>
      </c>
      <c r="S311" s="98">
        <v>1.2021662450105555</v>
      </c>
      <c r="T311" s="98">
        <v>1.6893271984351301</v>
      </c>
      <c r="U311" s="98">
        <v>1.8311275548197337</v>
      </c>
      <c r="V311" s="98">
        <v>0.50351431548425241</v>
      </c>
      <c r="W311" s="98">
        <v>0.24948276068731579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0.10350579841070699</v>
      </c>
      <c r="D312" s="98">
        <v>0.11028783406546531</v>
      </c>
      <c r="E312" s="98">
        <v>0.15295528609839984</v>
      </c>
      <c r="F312" s="98">
        <v>9.7819365247923881E-2</v>
      </c>
      <c r="G312" s="98">
        <v>0</v>
      </c>
      <c r="H312" s="98">
        <v>1.5686105666338625E-2</v>
      </c>
      <c r="I312" s="98">
        <v>0</v>
      </c>
      <c r="J312" s="98">
        <v>7.505981906490497E-2</v>
      </c>
      <c r="K312" s="98">
        <v>0.10546322505684869</v>
      </c>
      <c r="L312" s="98">
        <v>0.13439156078506356</v>
      </c>
      <c r="M312" s="98">
        <v>3.5101064811476783E-2</v>
      </c>
      <c r="N312" s="98">
        <v>4.0457882859129622E-2</v>
      </c>
      <c r="O312" s="98">
        <v>1.7716633798325769E-2</v>
      </c>
      <c r="P312" s="98">
        <v>0</v>
      </c>
      <c r="Q312" s="98">
        <v>0</v>
      </c>
      <c r="R312" s="98">
        <v>2.3898430883190001E-3</v>
      </c>
      <c r="S312" s="98">
        <v>2.3874205870169158E-2</v>
      </c>
      <c r="T312" s="98">
        <v>3.321804508490054E-2</v>
      </c>
      <c r="U312" s="98">
        <v>3.5710138028830954E-2</v>
      </c>
      <c r="V312" s="98">
        <v>9.7782048222962211E-3</v>
      </c>
      <c r="W312" s="98">
        <v>4.8542184394497513E-3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4.5757213507939501E-2</v>
      </c>
      <c r="D313" s="122">
        <f t="shared" si="142"/>
        <v>5.0027098934665254E-2</v>
      </c>
      <c r="E313" s="122">
        <f t="shared" si="142"/>
        <v>0.11702925437708459</v>
      </c>
      <c r="F313" s="122">
        <f t="shared" si="142"/>
        <v>4.4409312005017375E-2</v>
      </c>
      <c r="G313" s="122">
        <f t="shared" si="142"/>
        <v>0</v>
      </c>
      <c r="H313" s="122">
        <f t="shared" si="142"/>
        <v>1.0125030230711532E-2</v>
      </c>
      <c r="I313" s="122">
        <f t="shared" si="142"/>
        <v>0</v>
      </c>
      <c r="J313" s="122">
        <f t="shared" si="142"/>
        <v>0.10834062380078435</v>
      </c>
      <c r="K313" s="122">
        <f t="shared" si="142"/>
        <v>9.1548637780223235E-2</v>
      </c>
      <c r="L313" s="122">
        <f t="shared" si="142"/>
        <v>0.15849362891341515</v>
      </c>
      <c r="M313" s="122">
        <f t="shared" si="142"/>
        <v>6.7083217059738964E-2</v>
      </c>
      <c r="N313" s="122">
        <f t="shared" si="142"/>
        <v>9.4825403046583503E-2</v>
      </c>
      <c r="O313" s="122">
        <f t="shared" si="142"/>
        <v>3.7139638824220153E-2</v>
      </c>
      <c r="P313" s="122">
        <f t="shared" si="142"/>
        <v>0</v>
      </c>
      <c r="Q313" s="122">
        <f t="shared" si="142"/>
        <v>0</v>
      </c>
      <c r="R313" s="122">
        <f t="shared" si="142"/>
        <v>2.8734037076345452E-3</v>
      </c>
      <c r="S313" s="122">
        <f t="shared" si="142"/>
        <v>6.5435162942559313E-2</v>
      </c>
      <c r="T313" s="122">
        <f t="shared" si="142"/>
        <v>6.4039307275558136E-2</v>
      </c>
      <c r="U313" s="122">
        <f t="shared" si="142"/>
        <v>7.1879986977167479E-2</v>
      </c>
      <c r="V313" s="122">
        <f t="shared" si="142"/>
        <v>1.2020969728519784E-2</v>
      </c>
      <c r="W313" s="122">
        <f t="shared" si="142"/>
        <v>1.5241221238153243E-2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4.5757213507939501E-2</v>
      </c>
      <c r="D314" s="98">
        <v>5.0027098934665254E-2</v>
      </c>
      <c r="E314" s="98">
        <v>0.11702925437708459</v>
      </c>
      <c r="F314" s="98">
        <v>4.4409312005017375E-2</v>
      </c>
      <c r="G314" s="98">
        <v>0</v>
      </c>
      <c r="H314" s="98">
        <v>1.0125030230711532E-2</v>
      </c>
      <c r="I314" s="98">
        <v>0</v>
      </c>
      <c r="J314" s="98">
        <v>0.10834062380078435</v>
      </c>
      <c r="K314" s="98">
        <v>9.1548637780223235E-2</v>
      </c>
      <c r="L314" s="98">
        <v>0.15849362891341515</v>
      </c>
      <c r="M314" s="98">
        <v>6.7083217059738964E-2</v>
      </c>
      <c r="N314" s="98">
        <v>9.4825403046583503E-2</v>
      </c>
      <c r="O314" s="98">
        <v>3.7139638824220153E-2</v>
      </c>
      <c r="P314" s="98">
        <v>0</v>
      </c>
      <c r="Q314" s="98">
        <v>0</v>
      </c>
      <c r="R314" s="98">
        <v>2.8734037076345452E-3</v>
      </c>
      <c r="S314" s="98">
        <v>6.5435162942559313E-2</v>
      </c>
      <c r="T314" s="98">
        <v>6.4039307275558136E-2</v>
      </c>
      <c r="U314" s="98">
        <v>7.1879986977167479E-2</v>
      </c>
      <c r="V314" s="98">
        <v>1.2020969728519784E-2</v>
      </c>
      <c r="W314" s="98">
        <v>1.5241221238153243E-2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0.76615210709923898</v>
      </c>
      <c r="D315" s="122">
        <v>0.81287077929533602</v>
      </c>
      <c r="E315" s="122">
        <v>1.1315108194225565</v>
      </c>
      <c r="F315" s="122">
        <v>0.78284961115339224</v>
      </c>
      <c r="G315" s="122">
        <v>0</v>
      </c>
      <c r="H315" s="122">
        <v>0.14160339702372002</v>
      </c>
      <c r="I315" s="122">
        <v>0</v>
      </c>
      <c r="J315" s="122">
        <v>0.7331340831648635</v>
      </c>
      <c r="K315" s="122">
        <v>1.1336753731035047</v>
      </c>
      <c r="L315" s="122">
        <v>1.3686230567359199</v>
      </c>
      <c r="M315" s="122">
        <v>0.39163236423966385</v>
      </c>
      <c r="N315" s="122">
        <v>0.48895741858015607</v>
      </c>
      <c r="O315" s="122">
        <v>0.23145531896568505</v>
      </c>
      <c r="P315" s="122">
        <v>0</v>
      </c>
      <c r="Q315" s="122">
        <v>0</v>
      </c>
      <c r="R315" s="122">
        <v>3.5125583924214401E-2</v>
      </c>
      <c r="S315" s="122">
        <v>0.36293548428022693</v>
      </c>
      <c r="T315" s="122">
        <v>0.54418978762929893</v>
      </c>
      <c r="U315" s="122">
        <v>0.6001460262381384</v>
      </c>
      <c r="V315" s="122">
        <v>0.14957960320276564</v>
      </c>
      <c r="W315" s="122">
        <v>8.3936040602275608E-2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0.2242353259537879</v>
      </c>
      <c r="D316" s="98">
        <v>0.3190870672639543</v>
      </c>
      <c r="E316" s="98">
        <v>0.26197956820132368</v>
      </c>
      <c r="F316" s="98">
        <v>0.14160060401819752</v>
      </c>
      <c r="G316" s="98">
        <v>0</v>
      </c>
      <c r="H316" s="98">
        <v>0</v>
      </c>
      <c r="I316" s="98">
        <v>0</v>
      </c>
      <c r="J316" s="98">
        <v>0.36857641113980127</v>
      </c>
      <c r="K316" s="98">
        <v>0.48687820821959649</v>
      </c>
      <c r="L316" s="98">
        <v>0.67116755453151933</v>
      </c>
      <c r="M316" s="98">
        <v>0.17212426809099174</v>
      </c>
      <c r="N316" s="98">
        <v>0.27643489687359435</v>
      </c>
      <c r="O316" s="98">
        <v>0.13317082010213618</v>
      </c>
      <c r="P316" s="98">
        <v>0</v>
      </c>
      <c r="Q316" s="98">
        <v>0</v>
      </c>
      <c r="R316" s="98">
        <v>6.4979580134022349E-3</v>
      </c>
      <c r="S316" s="98">
        <v>8.6721502240902817E-2</v>
      </c>
      <c r="T316" s="98">
        <v>0.20644053453474304</v>
      </c>
      <c r="U316" s="98">
        <v>0.31734522820825056</v>
      </c>
      <c r="V316" s="98">
        <v>0.11883968336140735</v>
      </c>
      <c r="W316" s="98">
        <v>2.6464838195512208E-2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2.9903325145785448E-3</v>
      </c>
      <c r="E317" s="98">
        <v>6.3360321986508767E-4</v>
      </c>
      <c r="F317" s="98">
        <v>3.2703880364099921E-4</v>
      </c>
      <c r="G317" s="98">
        <v>0</v>
      </c>
      <c r="H317" s="98">
        <v>0</v>
      </c>
      <c r="I317" s="98">
        <v>0</v>
      </c>
      <c r="J317" s="98">
        <v>1.4888190666146467E-4</v>
      </c>
      <c r="K317" s="98">
        <v>4.2131013590863504E-3</v>
      </c>
      <c r="L317" s="98">
        <v>3.9234853502622983E-3</v>
      </c>
      <c r="M317" s="98">
        <v>0</v>
      </c>
      <c r="N317" s="98">
        <v>1.3100251538375228E-3</v>
      </c>
      <c r="O317" s="98">
        <v>1.3772684195224139E-4</v>
      </c>
      <c r="P317" s="98">
        <v>0</v>
      </c>
      <c r="Q317" s="98">
        <v>0</v>
      </c>
      <c r="R317" s="98">
        <v>0</v>
      </c>
      <c r="S317" s="98">
        <v>0</v>
      </c>
      <c r="T317" s="98">
        <v>9.3005410901000679E-4</v>
      </c>
      <c r="U317" s="98">
        <v>1.5018712523983564E-3</v>
      </c>
      <c r="V317" s="98">
        <v>1.0065776350188511E-3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1.1182515923927906E-3</v>
      </c>
      <c r="E318" s="101">
        <v>2.9331291534413187E-4</v>
      </c>
      <c r="F318" s="101">
        <v>1.5930168611444356E-4</v>
      </c>
      <c r="G318" s="101">
        <v>0</v>
      </c>
      <c r="H318" s="101">
        <v>0</v>
      </c>
      <c r="I318" s="101">
        <v>0</v>
      </c>
      <c r="J318" s="101">
        <v>5.4914222126276882E-5</v>
      </c>
      <c r="K318" s="101">
        <v>1.511373406202975E-3</v>
      </c>
      <c r="L318" s="101">
        <v>1.3658687978194849E-3</v>
      </c>
      <c r="M318" s="101">
        <v>0</v>
      </c>
      <c r="N318" s="101">
        <v>4.5941191288751424E-4</v>
      </c>
      <c r="O318" s="101">
        <v>4.8119168370407654E-5</v>
      </c>
      <c r="P318" s="101">
        <v>0</v>
      </c>
      <c r="Q318" s="101">
        <v>0</v>
      </c>
      <c r="R318" s="101">
        <v>0</v>
      </c>
      <c r="S318" s="101">
        <v>0</v>
      </c>
      <c r="T318" s="101">
        <v>3.3506805460571486E-4</v>
      </c>
      <c r="U318" s="101">
        <v>5.1112755490168808E-4</v>
      </c>
      <c r="V318" s="101">
        <v>3.4480986215358329E-4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1.8720809221857541E-3</v>
      </c>
      <c r="E319" s="104">
        <v>3.4029030452095585E-4</v>
      </c>
      <c r="F319" s="104">
        <v>1.6773711752655562E-4</v>
      </c>
      <c r="G319" s="104">
        <v>0</v>
      </c>
      <c r="H319" s="104">
        <v>0</v>
      </c>
      <c r="I319" s="104">
        <v>0</v>
      </c>
      <c r="J319" s="104">
        <v>9.3967684535187787E-5</v>
      </c>
      <c r="K319" s="104">
        <v>2.7017279528833752E-3</v>
      </c>
      <c r="L319" s="104">
        <v>2.5576165524428133E-3</v>
      </c>
      <c r="M319" s="104">
        <v>0</v>
      </c>
      <c r="N319" s="104">
        <v>8.5061324095000871E-4</v>
      </c>
      <c r="O319" s="104">
        <v>8.9607673581833754E-5</v>
      </c>
      <c r="P319" s="104">
        <v>0</v>
      </c>
      <c r="Q319" s="104">
        <v>0</v>
      </c>
      <c r="R319" s="104">
        <v>0</v>
      </c>
      <c r="S319" s="104">
        <v>0</v>
      </c>
      <c r="T319" s="104">
        <v>5.9498605440429198E-4</v>
      </c>
      <c r="U319" s="104">
        <v>9.9074369749666837E-4</v>
      </c>
      <c r="V319" s="104">
        <v>6.6176777286526772E-4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0.40146952768750838</v>
      </c>
      <c r="D320" s="101">
        <v>0.36956876077989864</v>
      </c>
      <c r="E320" s="101">
        <v>0.64851330110008287</v>
      </c>
      <c r="F320" s="101">
        <v>0.49520585316890714</v>
      </c>
      <c r="G320" s="101">
        <v>0</v>
      </c>
      <c r="H320" s="101">
        <v>0.11291260679721191</v>
      </c>
      <c r="I320" s="101">
        <v>0</v>
      </c>
      <c r="J320" s="101">
        <v>0.27859615574058916</v>
      </c>
      <c r="K320" s="101">
        <v>0.35248583910514575</v>
      </c>
      <c r="L320" s="101">
        <v>0.48733644577992913</v>
      </c>
      <c r="M320" s="101">
        <v>0.13489749926428449</v>
      </c>
      <c r="N320" s="101">
        <v>0.12951899897373495</v>
      </c>
      <c r="O320" s="101">
        <v>6.8597677361526957E-2</v>
      </c>
      <c r="P320" s="101">
        <v>0</v>
      </c>
      <c r="Q320" s="101">
        <v>0</v>
      </c>
      <c r="R320" s="101">
        <v>1.9696161144654886E-2</v>
      </c>
      <c r="S320" s="101">
        <v>0.17961179414775519</v>
      </c>
      <c r="T320" s="101">
        <v>0.22691457803551401</v>
      </c>
      <c r="U320" s="101">
        <v>0.20510283137228666</v>
      </c>
      <c r="V320" s="101">
        <v>2.0930102361245918E-2</v>
      </c>
      <c r="W320" s="101">
        <v>4.0016713783078924E-2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0.14044725345794271</v>
      </c>
      <c r="D321" s="104">
        <v>0.12122461873690463</v>
      </c>
      <c r="E321" s="104">
        <v>0.22038434690128472</v>
      </c>
      <c r="F321" s="104">
        <v>0.14571611516264654</v>
      </c>
      <c r="G321" s="104">
        <v>0</v>
      </c>
      <c r="H321" s="104">
        <v>2.8690790226508101E-2</v>
      </c>
      <c r="I321" s="104">
        <v>0</v>
      </c>
      <c r="J321" s="104">
        <v>8.5812634377811628E-2</v>
      </c>
      <c r="K321" s="104">
        <v>0.29009822441967609</v>
      </c>
      <c r="L321" s="104">
        <v>0.20619557107420927</v>
      </c>
      <c r="M321" s="104">
        <v>8.4610596884387629E-2</v>
      </c>
      <c r="N321" s="104">
        <v>8.1693497578989277E-2</v>
      </c>
      <c r="O321" s="104">
        <v>2.9549094660069664E-2</v>
      </c>
      <c r="P321" s="104">
        <v>0</v>
      </c>
      <c r="Q321" s="104">
        <v>0</v>
      </c>
      <c r="R321" s="104">
        <v>8.9314647661572783E-3</v>
      </c>
      <c r="S321" s="104">
        <v>9.6602187891568908E-2</v>
      </c>
      <c r="T321" s="104">
        <v>0.10990462095003183</v>
      </c>
      <c r="U321" s="104">
        <v>7.6196095405202724E-2</v>
      </c>
      <c r="V321" s="104">
        <v>8.8032398450935013E-3</v>
      </c>
      <c r="W321" s="104">
        <v>1.745448862368449E-2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4.6643845555657835E-2</v>
      </c>
      <c r="D322" s="98">
        <v>4.5220340355784129E-2</v>
      </c>
      <c r="E322" s="98">
        <v>0.1019588709099809</v>
      </c>
      <c r="F322" s="98">
        <v>7.0956799507571958E-2</v>
      </c>
      <c r="G322" s="98">
        <v>0</v>
      </c>
      <c r="H322" s="98">
        <v>1.257803515150948E-2</v>
      </c>
      <c r="I322" s="98">
        <v>0</v>
      </c>
      <c r="J322" s="98">
        <v>3.169582719177412E-2</v>
      </c>
      <c r="K322" s="98">
        <v>0.10405325771465267</v>
      </c>
      <c r="L322" s="98">
        <v>7.1528257425542849E-2</v>
      </c>
      <c r="M322" s="98">
        <v>3.0125115459593319E-2</v>
      </c>
      <c r="N322" s="98">
        <v>2.8634108472914574E-2</v>
      </c>
      <c r="O322" s="98">
        <v>1.0329971038980505E-2</v>
      </c>
      <c r="P322" s="98">
        <v>0</v>
      </c>
      <c r="Q322" s="98">
        <v>0</v>
      </c>
      <c r="R322" s="98">
        <v>3.1666423674061891E-3</v>
      </c>
      <c r="S322" s="98">
        <v>3.4419514530993241E-2</v>
      </c>
      <c r="T322" s="98">
        <v>3.9634383522089228E-2</v>
      </c>
      <c r="U322" s="98">
        <v>2.5920559105546023E-2</v>
      </c>
      <c r="V322" s="98">
        <v>3.0065197598438359E-3</v>
      </c>
      <c r="W322" s="98">
        <v>6.2502429337313549E-3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9.3803407902284863E-2</v>
      </c>
      <c r="D323" s="98">
        <v>7.6004278381120505E-2</v>
      </c>
      <c r="E323" s="98">
        <v>0.11842547599130383</v>
      </c>
      <c r="F323" s="98">
        <v>7.4759315655074585E-2</v>
      </c>
      <c r="G323" s="98">
        <v>0</v>
      </c>
      <c r="H323" s="98">
        <v>1.6112755074998621E-2</v>
      </c>
      <c r="I323" s="98">
        <v>0</v>
      </c>
      <c r="J323" s="98">
        <v>5.4116807186037508E-2</v>
      </c>
      <c r="K323" s="98">
        <v>0.18604496670502343</v>
      </c>
      <c r="L323" s="98">
        <v>0.13466731364866644</v>
      </c>
      <c r="M323" s="98">
        <v>5.4485481424794306E-2</v>
      </c>
      <c r="N323" s="98">
        <v>5.3059389106074696E-2</v>
      </c>
      <c r="O323" s="98">
        <v>1.921912362108916E-2</v>
      </c>
      <c r="P323" s="98">
        <v>0</v>
      </c>
      <c r="Q323" s="98">
        <v>0</v>
      </c>
      <c r="R323" s="98">
        <v>5.7648223987510887E-3</v>
      </c>
      <c r="S323" s="98">
        <v>6.2182673360575674E-2</v>
      </c>
      <c r="T323" s="98">
        <v>7.0270237427942597E-2</v>
      </c>
      <c r="U323" s="98">
        <v>5.0275536299656698E-2</v>
      </c>
      <c r="V323" s="98">
        <v>5.796720085249665E-3</v>
      </c>
      <c r="W323" s="98">
        <v>1.1204245689953134E-2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0.32900957009011239</v>
      </c>
      <c r="D324" s="122">
        <v>0.29551586592500456</v>
      </c>
      <c r="E324" s="122">
        <v>0.4579701547594921</v>
      </c>
      <c r="F324" s="122">
        <v>0.27923514844019204</v>
      </c>
      <c r="G324" s="122">
        <v>0</v>
      </c>
      <c r="H324" s="122">
        <v>4.7656326838333908E-2</v>
      </c>
      <c r="I324" s="122">
        <v>0</v>
      </c>
      <c r="J324" s="122">
        <v>0.24998960933195213</v>
      </c>
      <c r="K324" s="122">
        <v>0.30695108641742619</v>
      </c>
      <c r="L324" s="122">
        <v>0.33160031150774749</v>
      </c>
      <c r="M324" s="122">
        <v>0.10039211509031548</v>
      </c>
      <c r="N324" s="122">
        <v>0.12565414264850452</v>
      </c>
      <c r="O324" s="122">
        <v>6.19219925508077E-2</v>
      </c>
      <c r="P324" s="122">
        <v>0</v>
      </c>
      <c r="Q324" s="122">
        <v>0</v>
      </c>
      <c r="R324" s="122">
        <v>9.8179924865264123E-3</v>
      </c>
      <c r="S324" s="122">
        <v>0.10285777780287991</v>
      </c>
      <c r="T324" s="122">
        <v>0.1552942330576052</v>
      </c>
      <c r="U324" s="122">
        <v>0.17249205366059625</v>
      </c>
      <c r="V324" s="122">
        <v>5.3123957530177235E-2</v>
      </c>
      <c r="W324" s="122">
        <v>3.2445532662436452E-2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0.128342876732362</v>
      </c>
      <c r="D325" s="98">
        <v>0.1361333112852795</v>
      </c>
      <c r="E325" s="98">
        <v>0.12151839809736076</v>
      </c>
      <c r="F325" s="98">
        <v>7.813323593675281E-2</v>
      </c>
      <c r="G325" s="98">
        <v>0</v>
      </c>
      <c r="H325" s="98">
        <v>1.6815062231460141E-2</v>
      </c>
      <c r="I325" s="98">
        <v>0</v>
      </c>
      <c r="J325" s="98">
        <v>9.056547875690163E-2</v>
      </c>
      <c r="K325" s="98">
        <v>0.17839238050418232</v>
      </c>
      <c r="L325" s="98">
        <v>0.14386323036896642</v>
      </c>
      <c r="M325" s="98">
        <v>3.8304787736144277E-2</v>
      </c>
      <c r="N325" s="98">
        <v>3.769056012232546E-2</v>
      </c>
      <c r="O325" s="98">
        <v>1.9372813788210409E-2</v>
      </c>
      <c r="P325" s="98">
        <v>0</v>
      </c>
      <c r="Q325" s="98">
        <v>0</v>
      </c>
      <c r="R325" s="98">
        <v>3.2845357404151258E-3</v>
      </c>
      <c r="S325" s="98">
        <v>3.7883350673368267E-2</v>
      </c>
      <c r="T325" s="98">
        <v>4.7311496634426409E-2</v>
      </c>
      <c r="U325" s="98">
        <v>4.4253680450161099E-2</v>
      </c>
      <c r="V325" s="98">
        <v>1.5709768588204928E-2</v>
      </c>
      <c r="W325" s="98">
        <v>8.8713319121769846E-3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0.20066669335775039</v>
      </c>
      <c r="D326" s="33">
        <v>0.15938255463972503</v>
      </c>
      <c r="E326" s="33">
        <v>0.33645175666213134</v>
      </c>
      <c r="F326" s="33">
        <v>0.2011019125034392</v>
      </c>
      <c r="G326" s="33">
        <v>0</v>
      </c>
      <c r="H326" s="33">
        <v>3.0841264606873767E-2</v>
      </c>
      <c r="I326" s="33">
        <v>0</v>
      </c>
      <c r="J326" s="33">
        <v>0.1594241305750505</v>
      </c>
      <c r="K326" s="33">
        <v>0.12855870591324386</v>
      </c>
      <c r="L326" s="33">
        <v>0.18773708113878107</v>
      </c>
      <c r="M326" s="33">
        <v>6.2087327354171197E-2</v>
      </c>
      <c r="N326" s="33">
        <v>8.7963582526179057E-2</v>
      </c>
      <c r="O326" s="33">
        <v>4.2549178762597291E-2</v>
      </c>
      <c r="P326" s="33">
        <v>0</v>
      </c>
      <c r="Q326" s="33">
        <v>0</v>
      </c>
      <c r="R326" s="33">
        <v>6.5334567461112865E-3</v>
      </c>
      <c r="S326" s="33">
        <v>6.4974427129511639E-2</v>
      </c>
      <c r="T326" s="33">
        <v>0.10798273642317879</v>
      </c>
      <c r="U326" s="33">
        <v>0.12823837321043516</v>
      </c>
      <c r="V326" s="33">
        <v>3.7414188941972307E-2</v>
      </c>
      <c r="W326" s="33">
        <v>2.3574200750259469E-2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0.55468607670686665</v>
      </c>
      <c r="D328" s="119">
        <f t="shared" si="143"/>
        <v>0.5562697328976961</v>
      </c>
      <c r="E328" s="119">
        <f t="shared" si="143"/>
        <v>0.56862096785296135</v>
      </c>
      <c r="F328" s="119">
        <f t="shared" si="143"/>
        <v>0.57263661122368215</v>
      </c>
      <c r="G328" s="119" t="str">
        <f t="shared" si="143"/>
        <v/>
      </c>
      <c r="H328" s="119">
        <f t="shared" si="143"/>
        <v>0.58963202932083758</v>
      </c>
      <c r="I328" s="119" t="str">
        <f t="shared" si="143"/>
        <v/>
      </c>
      <c r="J328" s="119">
        <f t="shared" si="143"/>
        <v>0.5981270685315202</v>
      </c>
      <c r="K328" s="119">
        <f t="shared" si="143"/>
        <v>0.60311325316662667</v>
      </c>
      <c r="L328" s="119">
        <f t="shared" si="143"/>
        <v>0.60945505902514896</v>
      </c>
      <c r="M328" s="119">
        <f t="shared" si="143"/>
        <v>0.63032092909886273</v>
      </c>
      <c r="N328" s="119">
        <f t="shared" si="143"/>
        <v>0.64906000005308084</v>
      </c>
      <c r="O328" s="119">
        <f t="shared" si="143"/>
        <v>0.67089201642213891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0.73494688343120074</v>
      </c>
      <c r="S328" s="119">
        <f t="shared" si="144"/>
        <v>0.75589649000818526</v>
      </c>
      <c r="T328" s="119">
        <f t="shared" si="144"/>
        <v>0.75512508272894718</v>
      </c>
      <c r="U328" s="119">
        <f t="shared" si="144"/>
        <v>0.76016672607351277</v>
      </c>
      <c r="V328" s="119">
        <f t="shared" si="144"/>
        <v>0.75557249579979857</v>
      </c>
      <c r="W328" s="119">
        <f t="shared" ref="W328" si="145">IF(W309=0,"",W309/W290)</f>
        <v>0.78143608140370202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0.52793756996574626</v>
      </c>
      <c r="D329" s="124">
        <f t="shared" si="146"/>
        <v>0.53379276491566885</v>
      </c>
      <c r="E329" s="124">
        <f t="shared" si="146"/>
        <v>0.53989470704332665</v>
      </c>
      <c r="F329" s="124">
        <f t="shared" si="146"/>
        <v>0.5459436051407881</v>
      </c>
      <c r="G329" s="124" t="str">
        <f t="shared" si="146"/>
        <v/>
      </c>
      <c r="H329" s="124">
        <f t="shared" si="146"/>
        <v>0.55840617333330389</v>
      </c>
      <c r="I329" s="124" t="str">
        <f t="shared" si="146"/>
        <v/>
      </c>
      <c r="J329" s="124">
        <f t="shared" si="146"/>
        <v>0.57186609866337146</v>
      </c>
      <c r="K329" s="124">
        <f t="shared" si="146"/>
        <v>0.57938121646941443</v>
      </c>
      <c r="L329" s="124">
        <f t="shared" si="146"/>
        <v>0.58745950909373301</v>
      </c>
      <c r="M329" s="124">
        <f t="shared" si="146"/>
        <v>0.60044346539192106</v>
      </c>
      <c r="N329" s="124">
        <f t="shared" si="146"/>
        <v>0.61957789312697442</v>
      </c>
      <c r="O329" s="124">
        <f t="shared" si="146"/>
        <v>0.64558718465727372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0.71205310944721623</v>
      </c>
      <c r="S329" s="124">
        <f t="shared" si="147"/>
        <v>0.72064818253470719</v>
      </c>
      <c r="T329" s="124">
        <f t="shared" si="147"/>
        <v>0.72692657767212343</v>
      </c>
      <c r="U329" s="124">
        <f t="shared" si="147"/>
        <v>0.73181507432461657</v>
      </c>
      <c r="V329" s="124">
        <f t="shared" si="147"/>
        <v>0.73606732475186509</v>
      </c>
      <c r="W329" s="124">
        <f t="shared" ref="W329" si="148">IF(W310=0,"",W310/W291)</f>
        <v>0.73883224155241001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0.52198359241223469</v>
      </c>
      <c r="D330" s="111">
        <f t="shared" si="149"/>
        <v>0.52792074480927642</v>
      </c>
      <c r="E330" s="111">
        <f t="shared" si="149"/>
        <v>0.53406865349726829</v>
      </c>
      <c r="F330" s="111">
        <f t="shared" si="149"/>
        <v>0.54018726161233455</v>
      </c>
      <c r="G330" s="111" t="str">
        <f t="shared" si="149"/>
        <v/>
      </c>
      <c r="H330" s="111">
        <f t="shared" si="149"/>
        <v>0.55293156536695542</v>
      </c>
      <c r="I330" s="111" t="str">
        <f t="shared" si="149"/>
        <v/>
      </c>
      <c r="J330" s="111">
        <f t="shared" si="149"/>
        <v>0.56660185367644167</v>
      </c>
      <c r="K330" s="111">
        <f t="shared" si="149"/>
        <v>0.57418728643042882</v>
      </c>
      <c r="L330" s="111">
        <f t="shared" si="149"/>
        <v>0.58235637394591733</v>
      </c>
      <c r="M330" s="111">
        <f t="shared" si="149"/>
        <v>0.59545150383119438</v>
      </c>
      <c r="N330" s="111">
        <f t="shared" si="149"/>
        <v>0.61473882829724213</v>
      </c>
      <c r="O330" s="111">
        <f t="shared" si="149"/>
        <v>0.64093489694607997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0.70797454527086356</v>
      </c>
      <c r="S330" s="111">
        <f t="shared" si="150"/>
        <v>0.71667227286646029</v>
      </c>
      <c r="T330" s="111">
        <f t="shared" si="150"/>
        <v>0.72304413957867808</v>
      </c>
      <c r="U330" s="111">
        <f t="shared" si="150"/>
        <v>0.72800754571987203</v>
      </c>
      <c r="V330" s="111">
        <f t="shared" si="150"/>
        <v>0.73231381374470372</v>
      </c>
      <c r="W330" s="111">
        <f t="shared" ref="W330" si="151">IF(W311=0,"",W311/W292)</f>
        <v>0.73509679210288292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>
        <f t="shared" si="152"/>
        <v>1</v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 t="str">
        <f t="shared" si="155"/>
        <v/>
      </c>
      <c r="H332" s="124">
        <f t="shared" si="155"/>
        <v>2.5077375107603226</v>
      </c>
      <c r="I332" s="124" t="str">
        <f t="shared" si="155"/>
        <v/>
      </c>
      <c r="J332" s="124">
        <f t="shared" si="155"/>
        <v>2.6507999267266742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2.8912596471842047</v>
      </c>
      <c r="N332" s="124">
        <f t="shared" si="155"/>
        <v>3.00083475286482</v>
      </c>
      <c r="O332" s="124">
        <f t="shared" si="155"/>
        <v>3.131686931081874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3.4720528977780263</v>
      </c>
      <c r="S332" s="124">
        <f t="shared" si="156"/>
        <v>3.532949184727431</v>
      </c>
      <c r="T332" s="124">
        <f t="shared" si="156"/>
        <v>3.5838303506216969</v>
      </c>
      <c r="U332" s="124">
        <f t="shared" si="156"/>
        <v>3.6301511245569675</v>
      </c>
      <c r="V332" s="124">
        <f t="shared" si="156"/>
        <v>3.677380220732025</v>
      </c>
      <c r="W332" s="124">
        <f t="shared" ref="W332" si="157">IF(W313=0,"",W313/W294)</f>
        <v>3.7236181656100511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 t="str">
        <f t="shared" si="158"/>
        <v/>
      </c>
      <c r="H333" s="111">
        <f t="shared" si="158"/>
        <v>2.5077375107603226</v>
      </c>
      <c r="I333" s="111" t="str">
        <f t="shared" si="158"/>
        <v/>
      </c>
      <c r="J333" s="111">
        <f t="shared" si="158"/>
        <v>2.6507999267266742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2.8912596471842047</v>
      </c>
      <c r="N333" s="111">
        <f t="shared" si="158"/>
        <v>3.00083475286482</v>
      </c>
      <c r="O333" s="111">
        <f t="shared" si="158"/>
        <v>3.131686931081874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3.4720528977780263</v>
      </c>
      <c r="S333" s="111">
        <f t="shared" si="159"/>
        <v>3.532949184727431</v>
      </c>
      <c r="T333" s="111">
        <f t="shared" si="159"/>
        <v>3.5838303506216969</v>
      </c>
      <c r="U333" s="111">
        <f t="shared" si="159"/>
        <v>3.6301511245569675</v>
      </c>
      <c r="V333" s="111">
        <f t="shared" si="159"/>
        <v>3.677380220732025</v>
      </c>
      <c r="W333" s="111">
        <f t="shared" ref="W333" si="160">IF(W314=0,"",W314/W295)</f>
        <v>3.7236181656100511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0.65629915880027911</v>
      </c>
      <c r="D334" s="124">
        <f t="shared" si="161"/>
        <v>0.63720602617785915</v>
      </c>
      <c r="E334" s="124">
        <f t="shared" si="161"/>
        <v>0.66509115167373856</v>
      </c>
      <c r="F334" s="124">
        <f t="shared" si="161"/>
        <v>0.67263879718549124</v>
      </c>
      <c r="G334" s="124" t="str">
        <f t="shared" si="161"/>
        <v/>
      </c>
      <c r="H334" s="124">
        <f t="shared" si="161"/>
        <v>0.70956887206816011</v>
      </c>
      <c r="I334" s="124" t="str">
        <f t="shared" si="161"/>
        <v/>
      </c>
      <c r="J334" s="124">
        <f t="shared" si="161"/>
        <v>0.6304268345833457</v>
      </c>
      <c r="K334" s="124">
        <f t="shared" si="161"/>
        <v>0.66078389762994394</v>
      </c>
      <c r="L334" s="124">
        <f t="shared" si="161"/>
        <v>0.64376054845249231</v>
      </c>
      <c r="M334" s="124">
        <f t="shared" si="161"/>
        <v>0.66530429070647079</v>
      </c>
      <c r="N334" s="124">
        <f t="shared" si="161"/>
        <v>0.65768360671731807</v>
      </c>
      <c r="O334" s="124">
        <f t="shared" si="161"/>
        <v>0.67149648125226047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0.76869955615920227</v>
      </c>
      <c r="S334" s="124">
        <f t="shared" si="162"/>
        <v>0.77773002771190003</v>
      </c>
      <c r="T334" s="124">
        <f t="shared" si="162"/>
        <v>0.77459936619844927</v>
      </c>
      <c r="U334" s="124">
        <f t="shared" si="162"/>
        <v>0.771747270564902</v>
      </c>
      <c r="V334" s="124">
        <f t="shared" si="162"/>
        <v>0.76548308607614879</v>
      </c>
      <c r="W334" s="124">
        <f t="shared" ref="W334" si="163">IF(W315=0,"",W315/W296)</f>
        <v>0.79957044296351643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0.54422239982198983</v>
      </c>
      <c r="D335" s="111">
        <f t="shared" si="164"/>
        <v>0.54592380103272586</v>
      </c>
      <c r="E335" s="111">
        <f t="shared" si="164"/>
        <v>0.54790685888591473</v>
      </c>
      <c r="F335" s="111">
        <f t="shared" si="164"/>
        <v>0.54992832446307438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>
        <f t="shared" si="164"/>
        <v>0.56083221817608986</v>
      </c>
      <c r="K335" s="111">
        <f t="shared" si="164"/>
        <v>0.56484158276683116</v>
      </c>
      <c r="L335" s="111">
        <f t="shared" si="164"/>
        <v>0.56960120620005772</v>
      </c>
      <c r="M335" s="111">
        <f t="shared" si="164"/>
        <v>0.57961180946274682</v>
      </c>
      <c r="N335" s="111">
        <f t="shared" si="164"/>
        <v>0.59630191830249668</v>
      </c>
      <c r="O335" s="111">
        <f t="shared" si="164"/>
        <v>0.62086402794057793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0.69630333785312626</v>
      </c>
      <c r="S335" s="111">
        <f t="shared" si="165"/>
        <v>0.71397495095212005</v>
      </c>
      <c r="T335" s="111">
        <f t="shared" si="165"/>
        <v>0.72997943073987326</v>
      </c>
      <c r="U335" s="111">
        <f t="shared" si="165"/>
        <v>0.74331649722967086</v>
      </c>
      <c r="V335" s="111">
        <f t="shared" si="165"/>
        <v>0.75298587043477405</v>
      </c>
      <c r="W335" s="111">
        <f t="shared" ref="W335" si="166">IF(W316=0,"",W316/W297)</f>
        <v>0.75753422876010468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>
        <f t="shared" si="167"/>
        <v>0.76275302224625874</v>
      </c>
      <c r="E336" s="111">
        <f t="shared" si="167"/>
        <v>0.72360206704011409</v>
      </c>
      <c r="F336" s="111">
        <f t="shared" si="167"/>
        <v>0.7149728496967569</v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0.77589826767558201</v>
      </c>
      <c r="K336" s="111">
        <f t="shared" si="167"/>
        <v>0.78347199552834268</v>
      </c>
      <c r="L336" s="111">
        <f t="shared" si="167"/>
        <v>0.79173475421947004</v>
      </c>
      <c r="M336" s="111" t="str">
        <f t="shared" si="167"/>
        <v/>
      </c>
      <c r="N336" s="111">
        <f t="shared" si="167"/>
        <v>0.80813455176106708</v>
      </c>
      <c r="O336" s="111">
        <f t="shared" si="167"/>
        <v>0.82416271129210072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0.88240735634024059</v>
      </c>
      <c r="U336" s="111">
        <f t="shared" si="168"/>
        <v>0.8948366225871639</v>
      </c>
      <c r="V336" s="111">
        <f t="shared" si="168"/>
        <v>0.89897790107889097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>
        <f t="shared" si="170"/>
        <v>0.54592380103272586</v>
      </c>
      <c r="E337" s="112">
        <f t="shared" si="170"/>
        <v>0.54790685888591473</v>
      </c>
      <c r="F337" s="112">
        <f t="shared" si="170"/>
        <v>0.54992832446307438</v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0.56083221817608986</v>
      </c>
      <c r="K337" s="112">
        <f t="shared" si="170"/>
        <v>0.56484158276683116</v>
      </c>
      <c r="L337" s="112">
        <f t="shared" si="170"/>
        <v>0.56960120620005772</v>
      </c>
      <c r="M337" s="112" t="str">
        <f t="shared" si="170"/>
        <v/>
      </c>
      <c r="N337" s="112">
        <f t="shared" si="170"/>
        <v>0.59630191830249668</v>
      </c>
      <c r="O337" s="112">
        <f t="shared" si="170"/>
        <v>0.62086402794057793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0.72997943073987326</v>
      </c>
      <c r="U337" s="112">
        <f t="shared" si="171"/>
        <v>0.74331649722967086</v>
      </c>
      <c r="V337" s="112">
        <f t="shared" si="171"/>
        <v>0.75298587043477405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0.68118601700047188</v>
      </c>
      <c r="G339" s="112" t="str">
        <f t="shared" si="176"/>
        <v/>
      </c>
      <c r="H339" s="112">
        <f t="shared" si="176"/>
        <v>0.68405974142491477</v>
      </c>
      <c r="I339" s="112" t="str">
        <f t="shared" si="176"/>
        <v/>
      </c>
      <c r="J339" s="112">
        <f t="shared" si="176"/>
        <v>0.68737966171800602</v>
      </c>
      <c r="K339" s="112">
        <f t="shared" si="176"/>
        <v>0.68936871185198545</v>
      </c>
      <c r="L339" s="112">
        <f t="shared" si="176"/>
        <v>0.69162369430192905</v>
      </c>
      <c r="M339" s="112">
        <f t="shared" si="176"/>
        <v>0.6957071130058553</v>
      </c>
      <c r="N339" s="112">
        <f t="shared" si="176"/>
        <v>0.70230550871873576</v>
      </c>
      <c r="O339" s="112">
        <f t="shared" si="176"/>
        <v>0.71229928986760793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>
        <f t="shared" si="177"/>
        <v>0.76503056655086454</v>
      </c>
      <c r="U339" s="112">
        <f t="shared" si="177"/>
        <v>0.77327315655338835</v>
      </c>
      <c r="V339" s="112">
        <f t="shared" si="177"/>
        <v>0.78059717607042056</v>
      </c>
      <c r="W339" s="112">
        <f t="shared" ref="W339" si="178">IF(W320=0,"",W320/W301)</f>
        <v>0.7863625953344584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0.86342067829977354</v>
      </c>
      <c r="D340" s="113">
        <f t="shared" si="179"/>
        <v>0.84983779803382442</v>
      </c>
      <c r="E340" s="113">
        <f t="shared" si="179"/>
        <v>0.82112642930516377</v>
      </c>
      <c r="F340" s="113">
        <f t="shared" si="179"/>
        <v>0.81439378252501127</v>
      </c>
      <c r="G340" s="113" t="str">
        <f t="shared" si="179"/>
        <v/>
      </c>
      <c r="H340" s="113">
        <f t="shared" si="179"/>
        <v>0.83161495348227354</v>
      </c>
      <c r="I340" s="113" t="str">
        <f t="shared" si="179"/>
        <v/>
      </c>
      <c r="J340" s="113">
        <f t="shared" si="179"/>
        <v>0.85617512301610366</v>
      </c>
      <c r="K340" s="113">
        <f t="shared" si="179"/>
        <v>0.86086420042178236</v>
      </c>
      <c r="L340" s="113">
        <f t="shared" si="179"/>
        <v>0.86604740941150893</v>
      </c>
      <c r="M340" s="113">
        <f t="shared" si="179"/>
        <v>0.86525479137638206</v>
      </c>
      <c r="N340" s="113">
        <f t="shared" si="179"/>
        <v>0.87064531402562151</v>
      </c>
      <c r="O340" s="113">
        <f t="shared" si="179"/>
        <v>0.87627092927706307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0.89289412744261898</v>
      </c>
      <c r="S340" s="113">
        <f t="shared" si="180"/>
        <v>0.89699188939907082</v>
      </c>
      <c r="T340" s="113">
        <f t="shared" si="180"/>
        <v>0.90028329308949606</v>
      </c>
      <c r="U340" s="113">
        <f t="shared" si="180"/>
        <v>0.90930350182936515</v>
      </c>
      <c r="V340" s="113">
        <f t="shared" si="180"/>
        <v>0.91241510167109352</v>
      </c>
      <c r="W340" s="113">
        <f t="shared" ref="W340" si="181">IF(W321=0,"",W321/W302)</f>
        <v>0.91134057305860261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0.67857510656200326</v>
      </c>
      <c r="E341" s="111">
        <f t="shared" si="182"/>
        <v>0.67987432170713646</v>
      </c>
      <c r="F341" s="111">
        <f t="shared" si="182"/>
        <v>0.68118601700047188</v>
      </c>
      <c r="G341" s="111" t="str">
        <f t="shared" si="182"/>
        <v/>
      </c>
      <c r="H341" s="111">
        <f t="shared" si="182"/>
        <v>0.68405974142491477</v>
      </c>
      <c r="I341" s="111" t="str">
        <f t="shared" si="182"/>
        <v/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>
        <f t="shared" si="182"/>
        <v>0.70230550871873587</v>
      </c>
      <c r="O341" s="111">
        <f t="shared" si="182"/>
        <v>0.71229928986760793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0.74720139967847043</v>
      </c>
      <c r="S341" s="111">
        <f t="shared" si="183"/>
        <v>0.75625598870665378</v>
      </c>
      <c r="T341" s="111">
        <f t="shared" si="183"/>
        <v>0.76503056655086454</v>
      </c>
      <c r="U341" s="111">
        <f t="shared" si="183"/>
        <v>0.77327315655338835</v>
      </c>
      <c r="V341" s="111">
        <f t="shared" si="183"/>
        <v>0.78059717607042056</v>
      </c>
      <c r="W341" s="111">
        <f t="shared" ref="W341" si="184">IF(W322=0,"",W322/W303)</f>
        <v>0.7863625953344584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0.70361853814110453</v>
      </c>
      <c r="D343" s="124">
        <f t="shared" si="188"/>
        <v>0.69355421999008671</v>
      </c>
      <c r="E343" s="124">
        <f t="shared" si="188"/>
        <v>0.72581061730883512</v>
      </c>
      <c r="F343" s="124">
        <f t="shared" si="188"/>
        <v>0.72444739988084783</v>
      </c>
      <c r="G343" s="124" t="str">
        <f t="shared" si="188"/>
        <v/>
      </c>
      <c r="H343" s="124">
        <f t="shared" si="188"/>
        <v>0.71434171571130201</v>
      </c>
      <c r="I343" s="124" t="str">
        <f t="shared" si="188"/>
        <v/>
      </c>
      <c r="J343" s="124">
        <f t="shared" si="188"/>
        <v>0.71487027211240028</v>
      </c>
      <c r="K343" s="124">
        <f t="shared" si="188"/>
        <v>0.68064248245388825</v>
      </c>
      <c r="L343" s="124">
        <f t="shared" si="188"/>
        <v>0.70511287970356185</v>
      </c>
      <c r="M343" s="124">
        <f t="shared" si="188"/>
        <v>0.71538791568963944</v>
      </c>
      <c r="N343" s="124">
        <f t="shared" si="188"/>
        <v>0.73199531576281507</v>
      </c>
      <c r="O343" s="124">
        <f t="shared" si="188"/>
        <v>0.73251933072086128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0.74326853090321365</v>
      </c>
      <c r="S343" s="124">
        <f t="shared" si="189"/>
        <v>0.74392151061443546</v>
      </c>
      <c r="T343" s="124">
        <f t="shared" si="189"/>
        <v>0.76794480683180921</v>
      </c>
      <c r="U343" s="124">
        <f t="shared" si="189"/>
        <v>0.78988883733279203</v>
      </c>
      <c r="V343" s="124">
        <f t="shared" si="189"/>
        <v>0.78688803793062556</v>
      </c>
      <c r="W343" s="124">
        <f t="shared" ref="W343" si="190">IF(W324=0,"",W324/W305)</f>
        <v>0.79916133259677735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0.61962205854681329</v>
      </c>
      <c r="D344" s="111">
        <f t="shared" si="191"/>
        <v>0.61991714314401603</v>
      </c>
      <c r="E344" s="111">
        <f t="shared" si="191"/>
        <v>0.62020806614911383</v>
      </c>
      <c r="F344" s="111">
        <f t="shared" si="191"/>
        <v>0.62049842166437907</v>
      </c>
      <c r="G344" s="111" t="str">
        <f t="shared" si="191"/>
        <v/>
      </c>
      <c r="H344" s="111">
        <f t="shared" si="191"/>
        <v>0.62106803455592585</v>
      </c>
      <c r="I344" s="111" t="str">
        <f t="shared" si="191"/>
        <v/>
      </c>
      <c r="J344" s="111">
        <f t="shared" si="191"/>
        <v>0.6216182061587161</v>
      </c>
      <c r="K344" s="111">
        <f t="shared" si="191"/>
        <v>0.62187918965289934</v>
      </c>
      <c r="L344" s="111">
        <f t="shared" si="191"/>
        <v>0.62212908776578901</v>
      </c>
      <c r="M344" s="111">
        <f t="shared" si="191"/>
        <v>0.62226356603637056</v>
      </c>
      <c r="N344" s="111">
        <f t="shared" si="191"/>
        <v>0.62226356603637056</v>
      </c>
      <c r="O344" s="111">
        <f t="shared" si="191"/>
        <v>0.62226356603637056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0.62311315920174193</v>
      </c>
      <c r="S344" s="111">
        <f t="shared" si="192"/>
        <v>0.62450243652308868</v>
      </c>
      <c r="T344" s="111">
        <f t="shared" si="192"/>
        <v>0.62612326006465868</v>
      </c>
      <c r="U344" s="111">
        <f t="shared" si="192"/>
        <v>0.62780197016128503</v>
      </c>
      <c r="V344" s="111">
        <f t="shared" si="192"/>
        <v>0.62936490714779936</v>
      </c>
      <c r="W344" s="111">
        <f t="shared" ref="W344" si="193">IF(W325=0,"",W325/W306)</f>
        <v>0.63081207102420056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0.77186626770377487</v>
      </c>
      <c r="E345" s="45">
        <f t="shared" si="194"/>
        <v>0.77337085739564515</v>
      </c>
      <c r="F345" s="45">
        <f t="shared" si="194"/>
        <v>0.77488276329024741</v>
      </c>
      <c r="G345" s="45" t="str">
        <f t="shared" si="194"/>
        <v/>
      </c>
      <c r="H345" s="45">
        <f t="shared" si="194"/>
        <v>0.77804965470856036</v>
      </c>
      <c r="I345" s="45" t="str">
        <f t="shared" si="194"/>
        <v/>
      </c>
      <c r="J345" s="45">
        <f t="shared" si="194"/>
        <v>0.78146718746311117</v>
      </c>
      <c r="K345" s="45">
        <f t="shared" si="194"/>
        <v>0.78335776386172173</v>
      </c>
      <c r="L345" s="45">
        <f t="shared" si="194"/>
        <v>0.78539125541451205</v>
      </c>
      <c r="M345" s="45">
        <f t="shared" si="194"/>
        <v>0.78815788629285888</v>
      </c>
      <c r="N345" s="45">
        <f t="shared" si="194"/>
        <v>0.791825016741596</v>
      </c>
      <c r="O345" s="45">
        <f t="shared" si="194"/>
        <v>0.79679957971059745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0.82305639385802698</v>
      </c>
      <c r="S345" s="45">
        <f t="shared" si="195"/>
        <v>0.83727090078173405</v>
      </c>
      <c r="T345" s="45">
        <f t="shared" si="195"/>
        <v>0.85255380107393108</v>
      </c>
      <c r="U345" s="45">
        <f t="shared" si="195"/>
        <v>0.86714795689555535</v>
      </c>
      <c r="V345" s="45">
        <f t="shared" si="195"/>
        <v>0.87929623040752558</v>
      </c>
      <c r="W345" s="45">
        <f t="shared" ref="W345" si="196">IF(W326=0,"",W326/W307)</f>
        <v>0.88838139575768915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27.285437473867947</v>
      </c>
      <c r="D347" s="117">
        <f t="shared" si="197"/>
        <v>29.565453547782912</v>
      </c>
      <c r="E347" s="117">
        <f t="shared" si="197"/>
        <v>39.478216990230976</v>
      </c>
      <c r="F347" s="117">
        <f t="shared" si="197"/>
        <v>25.07042994020776</v>
      </c>
      <c r="G347" s="117">
        <f t="shared" si="197"/>
        <v>0</v>
      </c>
      <c r="H347" s="117">
        <f t="shared" si="197"/>
        <v>3.9969416947458609</v>
      </c>
      <c r="I347" s="117">
        <f t="shared" si="197"/>
        <v>0</v>
      </c>
      <c r="J347" s="117">
        <f t="shared" si="197"/>
        <v>21.362858392674372</v>
      </c>
      <c r="K347" s="117">
        <f t="shared" si="197"/>
        <v>29.93718745322758</v>
      </c>
      <c r="L347" s="117">
        <f t="shared" si="197"/>
        <v>37.979559641741567</v>
      </c>
      <c r="M347" s="117">
        <f t="shared" si="197"/>
        <v>9.8001457846922797</v>
      </c>
      <c r="N347" s="117">
        <f t="shared" si="197"/>
        <v>11.468151366688508</v>
      </c>
      <c r="O347" s="117">
        <f t="shared" si="197"/>
        <v>4.9351430993241241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0.56632740747854449</v>
      </c>
      <c r="S347" s="117">
        <f t="shared" si="198"/>
        <v>5.7411738140898718</v>
      </c>
      <c r="T347" s="117">
        <f t="shared" si="198"/>
        <v>8.3269454439423356</v>
      </c>
      <c r="U347" s="117">
        <f t="shared" si="198"/>
        <v>9.3162656784450988</v>
      </c>
      <c r="V347" s="117">
        <f t="shared" si="198"/>
        <v>2.6901218564029099</v>
      </c>
      <c r="W347" s="117">
        <f t="shared" ref="W347" si="199">W348+W351+W353+W362</f>
        <v>1.1984606892252809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25.459938358565278</v>
      </c>
      <c r="D348" s="122">
        <f t="shared" si="200"/>
        <v>27.165612801654838</v>
      </c>
      <c r="E348" s="122">
        <f t="shared" si="200"/>
        <v>37.475520342001822</v>
      </c>
      <c r="F348" s="122">
        <f t="shared" si="200"/>
        <v>23.938027218022466</v>
      </c>
      <c r="G348" s="122">
        <f t="shared" si="200"/>
        <v>0</v>
      </c>
      <c r="H348" s="122">
        <f t="shared" si="200"/>
        <v>3.9254145520854906</v>
      </c>
      <c r="I348" s="122">
        <f t="shared" si="200"/>
        <v>0</v>
      </c>
      <c r="J348" s="122">
        <f t="shared" si="200"/>
        <v>18.938756610310723</v>
      </c>
      <c r="K348" s="122">
        <f t="shared" si="200"/>
        <v>26.496837292506513</v>
      </c>
      <c r="L348" s="122">
        <f t="shared" si="200"/>
        <v>33.705589888867628</v>
      </c>
      <c r="M348" s="122">
        <f t="shared" si="200"/>
        <v>8.7162106988833266</v>
      </c>
      <c r="N348" s="122">
        <f t="shared" si="200"/>
        <v>9.8675169732059622</v>
      </c>
      <c r="O348" s="122">
        <f t="shared" si="200"/>
        <v>4.1872075104442263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0.52344963741796136</v>
      </c>
      <c r="S348" s="122">
        <f t="shared" si="201"/>
        <v>5.2040846289878804</v>
      </c>
      <c r="T348" s="122">
        <f t="shared" si="201"/>
        <v>7.2485207650399319</v>
      </c>
      <c r="U348" s="122">
        <f t="shared" si="201"/>
        <v>7.8033869081031737</v>
      </c>
      <c r="V348" s="122">
        <f t="shared" si="201"/>
        <v>2.133118683695967</v>
      </c>
      <c r="W348" s="122">
        <f t="shared" ref="W348" si="202">SUM(W349:W350)</f>
        <v>1.0529225747510838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25.459938358565278</v>
      </c>
      <c r="D349" s="98">
        <v>27.165612801654838</v>
      </c>
      <c r="E349" s="98">
        <v>37.475520342001822</v>
      </c>
      <c r="F349" s="98">
        <v>23.938027218022466</v>
      </c>
      <c r="G349" s="98">
        <v>0</v>
      </c>
      <c r="H349" s="98">
        <v>3.9254145520854906</v>
      </c>
      <c r="I349" s="98">
        <v>0</v>
      </c>
      <c r="J349" s="98">
        <v>18.938756610310723</v>
      </c>
      <c r="K349" s="98">
        <v>26.496837292506513</v>
      </c>
      <c r="L349" s="98">
        <v>33.705589888867628</v>
      </c>
      <c r="M349" s="98">
        <v>8.7162106988833266</v>
      </c>
      <c r="N349" s="98">
        <v>9.8675169732059622</v>
      </c>
      <c r="O349" s="98">
        <v>4.1872075104442263</v>
      </c>
      <c r="P349" s="98">
        <v>0</v>
      </c>
      <c r="Q349" s="98">
        <v>0</v>
      </c>
      <c r="R349" s="98">
        <v>0.52344963741796136</v>
      </c>
      <c r="S349" s="98">
        <v>5.2040846289878804</v>
      </c>
      <c r="T349" s="98">
        <v>7.2485207650399319</v>
      </c>
      <c r="U349" s="98">
        <v>7.8033869081031737</v>
      </c>
      <c r="V349" s="98">
        <v>2.133118683695967</v>
      </c>
      <c r="W349" s="98">
        <v>1.0529225747510838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1.2782860299221557</v>
      </c>
      <c r="D353" s="122">
        <v>1.8196880209301864</v>
      </c>
      <c r="E353" s="122">
        <v>1.4850705077155091</v>
      </c>
      <c r="F353" s="122">
        <v>0.79973803308401059</v>
      </c>
      <c r="G353" s="122">
        <v>0</v>
      </c>
      <c r="H353" s="122">
        <v>0</v>
      </c>
      <c r="I353" s="122">
        <v>0</v>
      </c>
      <c r="J353" s="122">
        <v>2.0391994557500235</v>
      </c>
      <c r="K353" s="122">
        <v>2.6825026095599815</v>
      </c>
      <c r="L353" s="122">
        <v>3.6630546309490732</v>
      </c>
      <c r="M353" s="122">
        <v>0.9213089804997403</v>
      </c>
      <c r="N353" s="122">
        <v>1.4406160416817657</v>
      </c>
      <c r="O353" s="122">
        <v>0.66568672544906149</v>
      </c>
      <c r="P353" s="122">
        <v>0</v>
      </c>
      <c r="Q353" s="122">
        <v>0</v>
      </c>
      <c r="R353" s="122">
        <v>2.8952018475950542E-2</v>
      </c>
      <c r="S353" s="122">
        <v>0.37682893294454195</v>
      </c>
      <c r="T353" s="122">
        <v>0.87879807271326138</v>
      </c>
      <c r="U353" s="122">
        <v>1.3266536360949328</v>
      </c>
      <c r="V353" s="122">
        <v>0.49105863332036825</v>
      </c>
      <c r="W353" s="122">
        <v>0.10838455668346587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1.2782860299221557</v>
      </c>
      <c r="D354" s="98">
        <v>1.8133331326530926</v>
      </c>
      <c r="E354" s="98">
        <v>1.4834096788938063</v>
      </c>
      <c r="F354" s="98">
        <v>0.79883933315551414</v>
      </c>
      <c r="G354" s="98">
        <v>0</v>
      </c>
      <c r="H354" s="98">
        <v>0</v>
      </c>
      <c r="I354" s="98">
        <v>0</v>
      </c>
      <c r="J354" s="98">
        <v>2.0388956805573892</v>
      </c>
      <c r="K354" s="98">
        <v>2.6742013204688777</v>
      </c>
      <c r="L354" s="98">
        <v>3.6556152207256329</v>
      </c>
      <c r="M354" s="98">
        <v>0.9213089804997403</v>
      </c>
      <c r="N354" s="98">
        <v>1.4382258294222721</v>
      </c>
      <c r="O354" s="98">
        <v>0.66544627696779268</v>
      </c>
      <c r="P354" s="98">
        <v>0</v>
      </c>
      <c r="Q354" s="98">
        <v>0</v>
      </c>
      <c r="R354" s="98">
        <v>2.8952018475950542E-2</v>
      </c>
      <c r="S354" s="98">
        <v>0.37682893294454195</v>
      </c>
      <c r="T354" s="98">
        <v>0.87737403062643904</v>
      </c>
      <c r="U354" s="98">
        <v>1.3245203163832957</v>
      </c>
      <c r="V354" s="98">
        <v>0.48963796310493246</v>
      </c>
      <c r="W354" s="98">
        <v>0.10838455668346587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6.3548882770937511E-3</v>
      </c>
      <c r="E355" s="98">
        <v>1.6608288217029223E-3</v>
      </c>
      <c r="F355" s="98">
        <v>8.9869992849647034E-4</v>
      </c>
      <c r="G355" s="98">
        <v>0</v>
      </c>
      <c r="H355" s="98">
        <v>0</v>
      </c>
      <c r="I355" s="98">
        <v>0</v>
      </c>
      <c r="J355" s="98">
        <v>3.0377519263425349E-4</v>
      </c>
      <c r="K355" s="98">
        <v>8.301289091103883E-3</v>
      </c>
      <c r="L355" s="98">
        <v>7.4394102234401826E-3</v>
      </c>
      <c r="M355" s="98">
        <v>0</v>
      </c>
      <c r="N355" s="98">
        <v>2.3902122594936129E-3</v>
      </c>
      <c r="O355" s="98">
        <v>2.4044848126876178E-4</v>
      </c>
      <c r="P355" s="98">
        <v>0</v>
      </c>
      <c r="Q355" s="98">
        <v>0</v>
      </c>
      <c r="R355" s="98">
        <v>0</v>
      </c>
      <c r="S355" s="98">
        <v>0</v>
      </c>
      <c r="T355" s="98">
        <v>1.4240420868223448E-3</v>
      </c>
      <c r="U355" s="98">
        <v>2.1333197116370035E-3</v>
      </c>
      <c r="V355" s="98">
        <v>1.420670215435802E-3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6.3548882770937511E-3</v>
      </c>
      <c r="E356" s="101">
        <v>1.6608288217029223E-3</v>
      </c>
      <c r="F356" s="101">
        <v>8.9869992849647034E-4</v>
      </c>
      <c r="G356" s="101">
        <v>0</v>
      </c>
      <c r="H356" s="101">
        <v>0</v>
      </c>
      <c r="I356" s="101">
        <v>0</v>
      </c>
      <c r="J356" s="101">
        <v>3.0377519263425349E-4</v>
      </c>
      <c r="K356" s="101">
        <v>8.301289091103883E-3</v>
      </c>
      <c r="L356" s="101">
        <v>7.4394102234401826E-3</v>
      </c>
      <c r="M356" s="101">
        <v>0</v>
      </c>
      <c r="N356" s="101">
        <v>2.3902122594936129E-3</v>
      </c>
      <c r="O356" s="101">
        <v>2.4044848126876178E-4</v>
      </c>
      <c r="P356" s="101">
        <v>0</v>
      </c>
      <c r="Q356" s="101">
        <v>0</v>
      </c>
      <c r="R356" s="101">
        <v>0</v>
      </c>
      <c r="S356" s="101">
        <v>0</v>
      </c>
      <c r="T356" s="101">
        <v>1.4240420868223448E-3</v>
      </c>
      <c r="U356" s="101">
        <v>2.1333197116370035E-3</v>
      </c>
      <c r="V356" s="101">
        <v>1.420670215435802E-3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0.54721308538051305</v>
      </c>
      <c r="D362" s="122">
        <v>0.58015272519788852</v>
      </c>
      <c r="E362" s="122">
        <v>0.5176261405136382</v>
      </c>
      <c r="F362" s="122">
        <v>0.33266468910128372</v>
      </c>
      <c r="G362" s="122">
        <v>0</v>
      </c>
      <c r="H362" s="122">
        <v>7.1527142660370135E-2</v>
      </c>
      <c r="I362" s="122">
        <v>0</v>
      </c>
      <c r="J362" s="122">
        <v>0.38490232661362644</v>
      </c>
      <c r="K362" s="122">
        <v>0.75784755116108327</v>
      </c>
      <c r="L362" s="122">
        <v>0.61091512192487085</v>
      </c>
      <c r="M362" s="122">
        <v>0.16262610530921376</v>
      </c>
      <c r="N362" s="122">
        <v>0.16001835180078036</v>
      </c>
      <c r="O362" s="122">
        <v>8.2248863430836039E-2</v>
      </c>
      <c r="P362" s="122">
        <v>0</v>
      </c>
      <c r="Q362" s="122">
        <v>0</v>
      </c>
      <c r="R362" s="122">
        <v>1.3925751584632629E-2</v>
      </c>
      <c r="S362" s="122">
        <v>0.1602602521574498</v>
      </c>
      <c r="T362" s="122">
        <v>0.19962660618914205</v>
      </c>
      <c r="U362" s="122">
        <v>0.18622513424699219</v>
      </c>
      <c r="V362" s="122">
        <v>6.5944539386574449E-2</v>
      </c>
      <c r="W362" s="122">
        <v>3.7153557790731317E-2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0.54721308538051305</v>
      </c>
      <c r="D363" s="98">
        <v>0.58015272519788852</v>
      </c>
      <c r="E363" s="98">
        <v>0.5176261405136382</v>
      </c>
      <c r="F363" s="98">
        <v>0.33266468910128372</v>
      </c>
      <c r="G363" s="98">
        <v>0</v>
      </c>
      <c r="H363" s="98">
        <v>7.1527142660370135E-2</v>
      </c>
      <c r="I363" s="98">
        <v>0</v>
      </c>
      <c r="J363" s="98">
        <v>0.38490232661362644</v>
      </c>
      <c r="K363" s="98">
        <v>0.75784755116108327</v>
      </c>
      <c r="L363" s="98">
        <v>0.61091512192487085</v>
      </c>
      <c r="M363" s="98">
        <v>0.16262610530921376</v>
      </c>
      <c r="N363" s="98">
        <v>0.16001835180078036</v>
      </c>
      <c r="O363" s="98">
        <v>8.2248863430836039E-2</v>
      </c>
      <c r="P363" s="98">
        <v>0</v>
      </c>
      <c r="Q363" s="98">
        <v>0</v>
      </c>
      <c r="R363" s="98">
        <v>1.3925751584632629E-2</v>
      </c>
      <c r="S363" s="98">
        <v>0.1602602521574498</v>
      </c>
      <c r="T363" s="98">
        <v>0.19962660618914205</v>
      </c>
      <c r="U363" s="98">
        <v>0.18622513424699219</v>
      </c>
      <c r="V363" s="98">
        <v>6.5944539386574449E-2</v>
      </c>
      <c r="W363" s="98">
        <v>3.7153557790731317E-2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18118.817234932227</v>
      </c>
      <c r="D366" s="117">
        <f t="shared" si="204"/>
        <v>20897.608163275087</v>
      </c>
      <c r="E366" s="117">
        <f t="shared" si="204"/>
        <v>22960.84526419899</v>
      </c>
      <c r="F366" s="117">
        <f t="shared" si="204"/>
        <v>22042.471424535448</v>
      </c>
      <c r="G366" s="117">
        <f t="shared" si="204"/>
        <v>0</v>
      </c>
      <c r="H366" s="117">
        <f t="shared" si="204"/>
        <v>19760.495411659133</v>
      </c>
      <c r="I366" s="117">
        <f t="shared" si="204"/>
        <v>0</v>
      </c>
      <c r="J366" s="117">
        <f t="shared" si="204"/>
        <v>18658.815456286582</v>
      </c>
      <c r="K366" s="117">
        <f t="shared" si="204"/>
        <v>17265.742097806557</v>
      </c>
      <c r="L366" s="117">
        <f t="shared" si="204"/>
        <v>18027.40963126827</v>
      </c>
      <c r="M366" s="117">
        <f t="shared" si="204"/>
        <v>15929.361181233515</v>
      </c>
      <c r="N366" s="117">
        <f t="shared" si="204"/>
        <v>14425.905638880969</v>
      </c>
      <c r="O366" s="117">
        <f t="shared" si="204"/>
        <v>12754.58853872719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10569.771013633645</v>
      </c>
      <c r="S366" s="117">
        <f t="shared" si="205"/>
        <v>10237.341759557501</v>
      </c>
      <c r="T366" s="117">
        <f t="shared" si="205"/>
        <v>9560.2973749237826</v>
      </c>
      <c r="U366" s="117">
        <f t="shared" si="205"/>
        <v>9307.1075043405381</v>
      </c>
      <c r="V366" s="117">
        <f t="shared" si="205"/>
        <v>10502.210187180022</v>
      </c>
      <c r="W366" s="117">
        <f t="shared" ref="W366" si="206">W367+W370+W372+W381</f>
        <v>8385.6691977386581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15107.884446241651</v>
      </c>
      <c r="D367" s="122">
        <f t="shared" si="207"/>
        <v>17495.428083546321</v>
      </c>
      <c r="E367" s="122">
        <f t="shared" si="207"/>
        <v>19216.925820434451</v>
      </c>
      <c r="F367" s="122">
        <f t="shared" si="207"/>
        <v>18358.35022573288</v>
      </c>
      <c r="G367" s="122">
        <f t="shared" si="207"/>
        <v>0</v>
      </c>
      <c r="H367" s="122">
        <f t="shared" si="207"/>
        <v>16317.178176590241</v>
      </c>
      <c r="I367" s="122">
        <f t="shared" si="207"/>
        <v>0</v>
      </c>
      <c r="J367" s="122">
        <f t="shared" si="207"/>
        <v>14910.463602341579</v>
      </c>
      <c r="K367" s="122">
        <f t="shared" si="207"/>
        <v>13763.333181370119</v>
      </c>
      <c r="L367" s="122">
        <f t="shared" si="207"/>
        <v>14524.209472753806</v>
      </c>
      <c r="M367" s="122">
        <f t="shared" si="207"/>
        <v>12598.088149518675</v>
      </c>
      <c r="N367" s="122">
        <f t="shared" si="207"/>
        <v>11149.03786977719</v>
      </c>
      <c r="O367" s="122">
        <f t="shared" si="207"/>
        <v>9643.7712724126031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7834.8158589013383</v>
      </c>
      <c r="S367" s="122">
        <f t="shared" si="208"/>
        <v>7491.9145784509728</v>
      </c>
      <c r="T367" s="122">
        <f t="shared" si="208"/>
        <v>6881.0907311753381</v>
      </c>
      <c r="U367" s="122">
        <f t="shared" si="208"/>
        <v>6656.4441213309365</v>
      </c>
      <c r="V367" s="122">
        <f t="shared" si="208"/>
        <v>7600.85927575387</v>
      </c>
      <c r="W367" s="122">
        <f t="shared" ref="W367" si="209">SUM(W368:W369)</f>
        <v>5844.5733407373418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14919.706794918136</v>
      </c>
      <c r="D368" s="98">
        <v>17277.80889281314</v>
      </c>
      <c r="E368" s="98">
        <v>18976.635400695915</v>
      </c>
      <c r="F368" s="98">
        <v>18128.524121120081</v>
      </c>
      <c r="G368" s="98">
        <v>0</v>
      </c>
      <c r="H368" s="98">
        <v>16117.365023359664</v>
      </c>
      <c r="I368" s="98">
        <v>0</v>
      </c>
      <c r="J368" s="98">
        <v>14729.354536838498</v>
      </c>
      <c r="K368" s="98">
        <v>13595.452356375436</v>
      </c>
      <c r="L368" s="98">
        <v>14346.73997667906</v>
      </c>
      <c r="M368" s="98">
        <v>12442.632938643779</v>
      </c>
      <c r="N368" s="98">
        <v>11009.000614523715</v>
      </c>
      <c r="O368" s="98">
        <v>9518.8201195475158</v>
      </c>
      <c r="P368" s="98">
        <v>0</v>
      </c>
      <c r="Q368" s="98">
        <v>0</v>
      </c>
      <c r="R368" s="98">
        <v>7725.3911537157082</v>
      </c>
      <c r="S368" s="98">
        <v>7386.7812902002843</v>
      </c>
      <c r="T368" s="98">
        <v>6784.6298412034548</v>
      </c>
      <c r="U368" s="98">
        <v>6563.262854722163</v>
      </c>
      <c r="V368" s="98">
        <v>7494.2795924518032</v>
      </c>
      <c r="W368" s="98">
        <v>5762.1579240208448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188.17765132351451</v>
      </c>
      <c r="D369" s="98">
        <v>217.61919073317978</v>
      </c>
      <c r="E369" s="98">
        <v>240.29041973853708</v>
      </c>
      <c r="F369" s="98">
        <v>229.82610461279896</v>
      </c>
      <c r="G369" s="98">
        <v>0</v>
      </c>
      <c r="H369" s="98">
        <v>199.81315323057856</v>
      </c>
      <c r="I369" s="98">
        <v>0</v>
      </c>
      <c r="J369" s="98">
        <v>181.10906550307985</v>
      </c>
      <c r="K369" s="98">
        <v>167.88082499468248</v>
      </c>
      <c r="L369" s="98">
        <v>177.46949607474613</v>
      </c>
      <c r="M369" s="98">
        <v>155.45521087489527</v>
      </c>
      <c r="N369" s="98">
        <v>140.03725525347545</v>
      </c>
      <c r="O369" s="98">
        <v>124.95115286508714</v>
      </c>
      <c r="P369" s="98">
        <v>0</v>
      </c>
      <c r="Q369" s="98">
        <v>0</v>
      </c>
      <c r="R369" s="98">
        <v>109.4247051856298</v>
      </c>
      <c r="S369" s="98">
        <v>105.13328825068812</v>
      </c>
      <c r="T369" s="98">
        <v>96.460889971883461</v>
      </c>
      <c r="U369" s="98">
        <v>93.181266608773612</v>
      </c>
      <c r="V369" s="98">
        <v>106.5796833020666</v>
      </c>
      <c r="W369" s="98">
        <v>82.415416716497234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38.476163321998726</v>
      </c>
      <c r="D370" s="122">
        <f t="shared" si="210"/>
        <v>44.261782181102284</v>
      </c>
      <c r="E370" s="122">
        <f t="shared" si="210"/>
        <v>79.967806057283553</v>
      </c>
      <c r="F370" s="122">
        <f t="shared" si="210"/>
        <v>44.062411216400619</v>
      </c>
      <c r="G370" s="122">
        <f t="shared" si="210"/>
        <v>0</v>
      </c>
      <c r="H370" s="122">
        <f t="shared" si="210"/>
        <v>51.430789320594961</v>
      </c>
      <c r="I370" s="122">
        <f t="shared" si="210"/>
        <v>0</v>
      </c>
      <c r="J370" s="122">
        <f t="shared" si="210"/>
        <v>98.615926299243057</v>
      </c>
      <c r="K370" s="122">
        <f t="shared" si="210"/>
        <v>53.483859145024567</v>
      </c>
      <c r="L370" s="122">
        <f t="shared" si="210"/>
        <v>74.731995652662718</v>
      </c>
      <c r="M370" s="122">
        <f t="shared" si="210"/>
        <v>102.75708592449116</v>
      </c>
      <c r="N370" s="122">
        <f t="shared" si="210"/>
        <v>109.37625617367729</v>
      </c>
      <c r="O370" s="122">
        <f t="shared" si="210"/>
        <v>83.640841805183499</v>
      </c>
      <c r="P370" s="122">
        <f t="shared" si="210"/>
        <v>0</v>
      </c>
      <c r="Q370" s="122">
        <f t="shared" si="210"/>
        <v>0</v>
      </c>
      <c r="R370" s="122">
        <f t="shared" si="210"/>
        <v>37.892766418445959</v>
      </c>
      <c r="S370" s="122">
        <f t="shared" si="210"/>
        <v>81.561482441646035</v>
      </c>
      <c r="T370" s="122">
        <f t="shared" si="210"/>
        <v>51.889128507271941</v>
      </c>
      <c r="U370" s="122">
        <f t="shared" si="210"/>
        <v>51.667847032853487</v>
      </c>
      <c r="V370" s="122">
        <f t="shared" si="210"/>
        <v>35.63003614928018</v>
      </c>
      <c r="W370" s="122">
        <f t="shared" si="210"/>
        <v>69.493433582503769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38.476163321998726</v>
      </c>
      <c r="D371" s="98">
        <f>RES_hhdet_in_fech!D48</f>
        <v>44.261782181102284</v>
      </c>
      <c r="E371" s="98">
        <f>RES_hhdet_in_fech!E48</f>
        <v>79.967806057283553</v>
      </c>
      <c r="F371" s="98">
        <f>RES_hhdet_in_fech!F48</f>
        <v>44.062411216400619</v>
      </c>
      <c r="G371" s="98">
        <f>RES_hhdet_in_fech!G48</f>
        <v>0</v>
      </c>
      <c r="H371" s="98">
        <f>RES_hhdet_in_fech!H48</f>
        <v>51.430789320594961</v>
      </c>
      <c r="I371" s="98">
        <f>RES_hhdet_in_fech!I48</f>
        <v>0</v>
      </c>
      <c r="J371" s="98">
        <f>RES_hhdet_in_fech!J48</f>
        <v>98.615926299243057</v>
      </c>
      <c r="K371" s="98">
        <f>RES_hhdet_in_fech!K48</f>
        <v>53.483859145024567</v>
      </c>
      <c r="L371" s="98">
        <f>RES_hhdet_in_fech!L48</f>
        <v>74.731995652662718</v>
      </c>
      <c r="M371" s="98">
        <f>RES_hhdet_in_fech!M48</f>
        <v>102.75708592449116</v>
      </c>
      <c r="N371" s="98">
        <f>RES_hhdet_in_fech!N48</f>
        <v>109.37625617367729</v>
      </c>
      <c r="O371" s="98">
        <f>RES_hhdet_in_fech!O48</f>
        <v>83.640841805183499</v>
      </c>
      <c r="P371" s="98">
        <f>RES_hhdet_in_fech!P48</f>
        <v>0</v>
      </c>
      <c r="Q371" s="98">
        <f>RES_hhdet_in_fech!Q48</f>
        <v>0</v>
      </c>
      <c r="R371" s="98">
        <f>RES_hhdet_in_fech!R48</f>
        <v>37.892766418445959</v>
      </c>
      <c r="S371" s="98">
        <f>RES_hhdet_in_fech!S48</f>
        <v>81.561482441646035</v>
      </c>
      <c r="T371" s="98">
        <f>RES_hhdet_in_fech!T48</f>
        <v>51.889128507271941</v>
      </c>
      <c r="U371" s="98">
        <f>RES_hhdet_in_fech!U48</f>
        <v>51.667847032853487</v>
      </c>
      <c r="V371" s="98">
        <f>RES_hhdet_in_fech!V48</f>
        <v>35.63003614928018</v>
      </c>
      <c r="W371" s="98">
        <f>RES_hhdet_in_fech!W48</f>
        <v>69.493433582503769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2122.3476107667097</v>
      </c>
      <c r="D372" s="122">
        <v>2517.1623131000547</v>
      </c>
      <c r="E372" s="122">
        <v>2672.6956468528638</v>
      </c>
      <c r="F372" s="122">
        <v>2734.456019062728</v>
      </c>
      <c r="G372" s="122">
        <v>0</v>
      </c>
      <c r="H372" s="122">
        <v>2542.0732112666287</v>
      </c>
      <c r="I372" s="122">
        <v>0</v>
      </c>
      <c r="J372" s="122">
        <v>2805.9594832941866</v>
      </c>
      <c r="K372" s="122">
        <v>2731.0478419416741</v>
      </c>
      <c r="L372" s="122">
        <v>2807.4447113634164</v>
      </c>
      <c r="M372" s="122">
        <v>2607.013277747802</v>
      </c>
      <c r="N372" s="122">
        <v>2573.3239393273275</v>
      </c>
      <c r="O372" s="122">
        <v>2430.9861435111834</v>
      </c>
      <c r="P372" s="122">
        <v>0</v>
      </c>
      <c r="Q372" s="122">
        <v>0</v>
      </c>
      <c r="R372" s="122">
        <v>2092.2468392246142</v>
      </c>
      <c r="S372" s="122">
        <v>2055.0002437357093</v>
      </c>
      <c r="T372" s="122">
        <v>2040.0952490821903</v>
      </c>
      <c r="U372" s="122">
        <v>2029.1722444493887</v>
      </c>
      <c r="V372" s="122">
        <v>2129.864981271573</v>
      </c>
      <c r="W372" s="122">
        <v>1782.3003430056369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2246.5520153778734</v>
      </c>
      <c r="D373" s="98">
        <v>3033.297670870571</v>
      </c>
      <c r="E373" s="98">
        <v>3362.0556238519503</v>
      </c>
      <c r="F373" s="98">
        <v>3457.966962525215</v>
      </c>
      <c r="G373" s="98">
        <v>0</v>
      </c>
      <c r="H373" s="98">
        <v>0</v>
      </c>
      <c r="I373" s="98">
        <v>0</v>
      </c>
      <c r="J373" s="98">
        <v>3088.1550253735268</v>
      </c>
      <c r="K373" s="98">
        <v>3211.0013742974356</v>
      </c>
      <c r="L373" s="98">
        <v>3335.0598105267982</v>
      </c>
      <c r="M373" s="98">
        <v>2951.880240953295</v>
      </c>
      <c r="N373" s="98">
        <v>2837.610447045387</v>
      </c>
      <c r="O373" s="98">
        <v>2579.6798820818326</v>
      </c>
      <c r="P373" s="98">
        <v>0</v>
      </c>
      <c r="Q373" s="98">
        <v>0</v>
      </c>
      <c r="R373" s="98">
        <v>2214.9404705254092</v>
      </c>
      <c r="S373" s="98">
        <v>2130.6396434581716</v>
      </c>
      <c r="T373" s="98">
        <v>2117.8373884975072</v>
      </c>
      <c r="U373" s="98">
        <v>2136.4945618591837</v>
      </c>
      <c r="V373" s="98">
        <v>2219.4678798859295</v>
      </c>
      <c r="W373" s="98">
        <v>1736.324284632844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2171.1806805482674</v>
      </c>
      <c r="E374" s="98">
        <v>2545.8763119531236</v>
      </c>
      <c r="F374" s="98">
        <v>2659.8641388676447</v>
      </c>
      <c r="G374" s="98">
        <v>0</v>
      </c>
      <c r="H374" s="98">
        <v>0</v>
      </c>
      <c r="I374" s="98">
        <v>0</v>
      </c>
      <c r="J374" s="98">
        <v>2231.602578080257</v>
      </c>
      <c r="K374" s="98">
        <v>2316.2977242152442</v>
      </c>
      <c r="L374" s="98">
        <v>2401.379501382321</v>
      </c>
      <c r="M374" s="98">
        <v>0</v>
      </c>
      <c r="N374" s="98">
        <v>2094.7546565976281</v>
      </c>
      <c r="O374" s="98">
        <v>1943.5035703002932</v>
      </c>
      <c r="P374" s="98">
        <v>0</v>
      </c>
      <c r="Q374" s="98">
        <v>0</v>
      </c>
      <c r="R374" s="98">
        <v>0</v>
      </c>
      <c r="S374" s="98">
        <v>0</v>
      </c>
      <c r="T374" s="98">
        <v>1751.1396052867442</v>
      </c>
      <c r="U374" s="98">
        <v>1774.4999198231235</v>
      </c>
      <c r="V374" s="98">
        <v>1860.2869327202293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1134.4044364996805</v>
      </c>
      <c r="E375" s="101">
        <v>1556.4822515584444</v>
      </c>
      <c r="F375" s="101">
        <v>1684.4728004507242</v>
      </c>
      <c r="G375" s="101">
        <v>0</v>
      </c>
      <c r="H375" s="101">
        <v>0</v>
      </c>
      <c r="I375" s="101">
        <v>0</v>
      </c>
      <c r="J375" s="101">
        <v>1138.7584069360228</v>
      </c>
      <c r="K375" s="101">
        <v>1152.553424510294</v>
      </c>
      <c r="L375" s="101">
        <v>1162.0011470110746</v>
      </c>
      <c r="M375" s="101">
        <v>0</v>
      </c>
      <c r="N375" s="101">
        <v>995.5733241255615</v>
      </c>
      <c r="O375" s="101">
        <v>901.36632654356652</v>
      </c>
      <c r="P375" s="101">
        <v>0</v>
      </c>
      <c r="Q375" s="101">
        <v>0</v>
      </c>
      <c r="R375" s="101">
        <v>0</v>
      </c>
      <c r="S375" s="101">
        <v>0</v>
      </c>
      <c r="T375" s="101">
        <v>762.61277489789893</v>
      </c>
      <c r="U375" s="101">
        <v>727.01362874255494</v>
      </c>
      <c r="V375" s="101">
        <v>760.80704723122017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1036.7762440485867</v>
      </c>
      <c r="E376" s="104">
        <v>989.39406039467917</v>
      </c>
      <c r="F376" s="104">
        <v>975.39133841692092</v>
      </c>
      <c r="G376" s="104">
        <v>0</v>
      </c>
      <c r="H376" s="104">
        <v>0</v>
      </c>
      <c r="I376" s="104">
        <v>0</v>
      </c>
      <c r="J376" s="104">
        <v>1092.844171144234</v>
      </c>
      <c r="K376" s="104">
        <v>1163.7442997049502</v>
      </c>
      <c r="L376" s="104">
        <v>1239.3783543712466</v>
      </c>
      <c r="M376" s="104">
        <v>0</v>
      </c>
      <c r="N376" s="104">
        <v>1099.181332472067</v>
      </c>
      <c r="O376" s="104">
        <v>1042.1372437567265</v>
      </c>
      <c r="P376" s="104">
        <v>0</v>
      </c>
      <c r="Q376" s="104">
        <v>0</v>
      </c>
      <c r="R376" s="104">
        <v>0</v>
      </c>
      <c r="S376" s="104">
        <v>0</v>
      </c>
      <c r="T376" s="104">
        <v>988.52683038884516</v>
      </c>
      <c r="U376" s="104">
        <v>1047.4862910805687</v>
      </c>
      <c r="V376" s="104">
        <v>1099.4798854890091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2182.0141486844091</v>
      </c>
      <c r="D377" s="101">
        <v>2315.8995278149732</v>
      </c>
      <c r="E377" s="101">
        <v>2587.1117442502373</v>
      </c>
      <c r="F377" s="101">
        <v>2680.6373878450181</v>
      </c>
      <c r="G377" s="101">
        <v>0</v>
      </c>
      <c r="H377" s="101">
        <v>2636.9186845800896</v>
      </c>
      <c r="I377" s="101">
        <v>0</v>
      </c>
      <c r="J377" s="101">
        <v>2630.3900364305459</v>
      </c>
      <c r="K377" s="101">
        <v>2607.0210347296588</v>
      </c>
      <c r="L377" s="101">
        <v>2494.6140791843241</v>
      </c>
      <c r="M377" s="101">
        <v>2519.6147061768215</v>
      </c>
      <c r="N377" s="101">
        <v>2409.8894050462468</v>
      </c>
      <c r="O377" s="101">
        <v>2352.9877266995559</v>
      </c>
      <c r="P377" s="101">
        <v>0</v>
      </c>
      <c r="Q377" s="101">
        <v>0</v>
      </c>
      <c r="R377" s="101">
        <v>2174.2251452122209</v>
      </c>
      <c r="S377" s="101">
        <v>2147.8540665940614</v>
      </c>
      <c r="T377" s="101">
        <v>2094.4486918133325</v>
      </c>
      <c r="U377" s="101">
        <v>1994.0136291527183</v>
      </c>
      <c r="V377" s="101">
        <v>1901.429568404347</v>
      </c>
      <c r="W377" s="101">
        <v>1884.8146134255185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1712.0176665878673</v>
      </c>
      <c r="D378" s="104">
        <v>1849.4477035956654</v>
      </c>
      <c r="E378" s="104">
        <v>2142.3522355578561</v>
      </c>
      <c r="F378" s="104">
        <v>2242.3576026645956</v>
      </c>
      <c r="G378" s="104">
        <v>0</v>
      </c>
      <c r="H378" s="104">
        <v>2168.8434568223083</v>
      </c>
      <c r="I378" s="104">
        <v>0</v>
      </c>
      <c r="J378" s="104">
        <v>2111.6856409726138</v>
      </c>
      <c r="K378" s="104">
        <v>2089.0907376850296</v>
      </c>
      <c r="L378" s="104">
        <v>1993.4949268317632</v>
      </c>
      <c r="M378" s="104">
        <v>2027.2046763317601</v>
      </c>
      <c r="N378" s="104">
        <v>1945.1946958164845</v>
      </c>
      <c r="O378" s="104">
        <v>1913.0733814513205</v>
      </c>
      <c r="P378" s="104">
        <v>0</v>
      </c>
      <c r="Q378" s="104">
        <v>0</v>
      </c>
      <c r="R378" s="104">
        <v>1817.7010723809967</v>
      </c>
      <c r="S378" s="104">
        <v>1809.9728763775686</v>
      </c>
      <c r="T378" s="104">
        <v>1779.1541799297981</v>
      </c>
      <c r="U378" s="104">
        <v>1694.8673884049995</v>
      </c>
      <c r="V378" s="104">
        <v>1626.2252261413071</v>
      </c>
      <c r="W378" s="104">
        <v>1625.8690783880504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724.74740966155673</v>
      </c>
      <c r="D379" s="98">
        <v>864.01876538782631</v>
      </c>
      <c r="E379" s="98">
        <v>1197.0617168352317</v>
      </c>
      <c r="F379" s="98">
        <v>1305.4493687545555</v>
      </c>
      <c r="G379" s="98">
        <v>0</v>
      </c>
      <c r="H379" s="98">
        <v>1155.9172864318546</v>
      </c>
      <c r="I379" s="98">
        <v>0</v>
      </c>
      <c r="J379" s="98">
        <v>971.50725768707707</v>
      </c>
      <c r="K379" s="98">
        <v>935.73094942307728</v>
      </c>
      <c r="L379" s="98">
        <v>865.93491406431122</v>
      </c>
      <c r="M379" s="98">
        <v>897.67499902274471</v>
      </c>
      <c r="N379" s="98">
        <v>845.22910703992704</v>
      </c>
      <c r="O379" s="98">
        <v>822.73968528904254</v>
      </c>
      <c r="P379" s="98">
        <v>0</v>
      </c>
      <c r="Q379" s="98">
        <v>0</v>
      </c>
      <c r="R379" s="98">
        <v>770.12475210794753</v>
      </c>
      <c r="S379" s="98">
        <v>764.90858275980099</v>
      </c>
      <c r="T379" s="98">
        <v>755.04031866792798</v>
      </c>
      <c r="U379" s="98">
        <v>677.99001942237794</v>
      </c>
      <c r="V379" s="98">
        <v>649.18385525067504</v>
      </c>
      <c r="W379" s="98">
        <v>674.73493697086087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987.27025692631025</v>
      </c>
      <c r="D380" s="98">
        <v>985.428938207839</v>
      </c>
      <c r="E380" s="98">
        <v>945.29051872262426</v>
      </c>
      <c r="F380" s="98">
        <v>936.90823391004028</v>
      </c>
      <c r="G380" s="98">
        <v>0</v>
      </c>
      <c r="H380" s="98">
        <v>1012.9261703904539</v>
      </c>
      <c r="I380" s="98">
        <v>0</v>
      </c>
      <c r="J380" s="98">
        <v>1140.1783832855367</v>
      </c>
      <c r="K380" s="98">
        <v>1153.3597882619524</v>
      </c>
      <c r="L380" s="98">
        <v>1127.560012767452</v>
      </c>
      <c r="M380" s="98">
        <v>1129.5296773090156</v>
      </c>
      <c r="N380" s="98">
        <v>1099.9655887765575</v>
      </c>
      <c r="O380" s="98">
        <v>1090.3336961622776</v>
      </c>
      <c r="P380" s="98">
        <v>0</v>
      </c>
      <c r="Q380" s="98">
        <v>0</v>
      </c>
      <c r="R380" s="98">
        <v>1047.5763202730495</v>
      </c>
      <c r="S380" s="98">
        <v>1045.0642936177674</v>
      </c>
      <c r="T380" s="98">
        <v>1024.1138612618699</v>
      </c>
      <c r="U380" s="98">
        <v>1016.8773689826215</v>
      </c>
      <c r="V380" s="98">
        <v>977.04137089063204</v>
      </c>
      <c r="W380" s="98">
        <v>951.13414141718931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850.1090146018696</v>
      </c>
      <c r="D381" s="122">
        <v>840.75598444760385</v>
      </c>
      <c r="E381" s="122">
        <v>991.25599085439205</v>
      </c>
      <c r="F381" s="122">
        <v>905.60276852344055</v>
      </c>
      <c r="G381" s="122">
        <v>0</v>
      </c>
      <c r="H381" s="122">
        <v>849.81323448166609</v>
      </c>
      <c r="I381" s="122">
        <v>0</v>
      </c>
      <c r="J381" s="122">
        <v>843.77644435157492</v>
      </c>
      <c r="K381" s="122">
        <v>717.87721534974196</v>
      </c>
      <c r="L381" s="122">
        <v>621.02345149838629</v>
      </c>
      <c r="M381" s="122">
        <v>621.50266804254716</v>
      </c>
      <c r="N381" s="122">
        <v>594.16757360277529</v>
      </c>
      <c r="O381" s="122">
        <v>596.19028099822037</v>
      </c>
      <c r="P381" s="122">
        <v>0</v>
      </c>
      <c r="Q381" s="122">
        <v>0</v>
      </c>
      <c r="R381" s="122">
        <v>604.8155490892467</v>
      </c>
      <c r="S381" s="122">
        <v>608.86545492917412</v>
      </c>
      <c r="T381" s="122">
        <v>587.22226615898126</v>
      </c>
      <c r="U381" s="122">
        <v>569.82329152736054</v>
      </c>
      <c r="V381" s="122">
        <v>735.85589400529841</v>
      </c>
      <c r="W381" s="122">
        <v>689.30208041317508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983.63920218362853</v>
      </c>
      <c r="D382" s="98">
        <v>1254.3903460157046</v>
      </c>
      <c r="E382" s="98">
        <v>982.61545758606906</v>
      </c>
      <c r="F382" s="98">
        <v>958.4103401449737</v>
      </c>
      <c r="G382" s="98">
        <v>0</v>
      </c>
      <c r="H382" s="98">
        <v>977.87455281430948</v>
      </c>
      <c r="I382" s="98">
        <v>0</v>
      </c>
      <c r="J382" s="98">
        <v>846.78194142413395</v>
      </c>
      <c r="K382" s="98">
        <v>829.89651053707848</v>
      </c>
      <c r="L382" s="98">
        <v>742.91725393845934</v>
      </c>
      <c r="M382" s="98">
        <v>713.05772380285907</v>
      </c>
      <c r="N382" s="98">
        <v>707.25918200350429</v>
      </c>
      <c r="O382" s="98">
        <v>708.56083775219543</v>
      </c>
      <c r="P382" s="98">
        <v>0</v>
      </c>
      <c r="Q382" s="98">
        <v>0</v>
      </c>
      <c r="R382" s="98">
        <v>721.22016016866201</v>
      </c>
      <c r="S382" s="98">
        <v>722.8432735964692</v>
      </c>
      <c r="T382" s="98">
        <v>714.46581181682791</v>
      </c>
      <c r="U382" s="98">
        <v>701.88117303337037</v>
      </c>
      <c r="V382" s="98">
        <v>942.53234442246855</v>
      </c>
      <c r="W382" s="98">
        <v>856.31821173468404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767.27835872858486</v>
      </c>
      <c r="D383" s="33">
        <v>622.46682940544372</v>
      </c>
      <c r="E383" s="33">
        <v>995.19725691443159</v>
      </c>
      <c r="F383" s="33">
        <v>882.02299954690534</v>
      </c>
      <c r="G383" s="33">
        <v>0</v>
      </c>
      <c r="H383" s="33">
        <v>780.04040114306827</v>
      </c>
      <c r="I383" s="33">
        <v>0</v>
      </c>
      <c r="J383" s="33">
        <v>841.64306384707288</v>
      </c>
      <c r="K383" s="33">
        <v>580.83595952104633</v>
      </c>
      <c r="L383" s="33">
        <v>535.95393832447746</v>
      </c>
      <c r="M383" s="33">
        <v>564.83110455096062</v>
      </c>
      <c r="N383" s="33">
        <v>546.51984011414345</v>
      </c>
      <c r="O383" s="33">
        <v>545.73214874753387</v>
      </c>
      <c r="P383" s="33">
        <v>0</v>
      </c>
      <c r="Q383" s="33">
        <v>0</v>
      </c>
      <c r="R383" s="33">
        <v>546.26885120906741</v>
      </c>
      <c r="S383" s="33">
        <v>542.05323209477172</v>
      </c>
      <c r="T383" s="33">
        <v>530.82242429982762</v>
      </c>
      <c r="U383" s="33">
        <v>522.92648228472763</v>
      </c>
      <c r="V383" s="33">
        <v>651.987189488186</v>
      </c>
      <c r="W383" s="33">
        <v>624.72701749332055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10050.255646613316</v>
      </c>
      <c r="D385" s="117">
        <f t="shared" si="211"/>
        <v>11624.706911185744</v>
      </c>
      <c r="E385" s="117">
        <f t="shared" si="211"/>
        <v>13056.018056850917</v>
      </c>
      <c r="F385" s="117">
        <f t="shared" si="211"/>
        <v>12622.326139540828</v>
      </c>
      <c r="G385" s="117">
        <f t="shared" si="211"/>
        <v>0</v>
      </c>
      <c r="H385" s="117">
        <f t="shared" si="211"/>
        <v>11651.421009961672</v>
      </c>
      <c r="I385" s="117">
        <f t="shared" si="211"/>
        <v>0</v>
      </c>
      <c r="J385" s="117">
        <f t="shared" si="211"/>
        <v>11160.342591139317</v>
      </c>
      <c r="K385" s="117">
        <f t="shared" si="211"/>
        <v>10413.197884944093</v>
      </c>
      <c r="L385" s="117">
        <f t="shared" si="211"/>
        <v>10986.896000895144</v>
      </c>
      <c r="M385" s="117">
        <f t="shared" si="211"/>
        <v>10040.60973970647</v>
      </c>
      <c r="N385" s="117">
        <f t="shared" si="211"/>
        <v>9363.2783147378213</v>
      </c>
      <c r="O385" s="117">
        <f t="shared" si="211"/>
        <v>8556.9516233813865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7768.2202650514919</v>
      </c>
      <c r="S385" s="117">
        <f t="shared" si="212"/>
        <v>7738.3707030637343</v>
      </c>
      <c r="T385" s="117">
        <f t="shared" si="212"/>
        <v>7219.2203461526569</v>
      </c>
      <c r="U385" s="117">
        <f t="shared" si="212"/>
        <v>7074.9534407887695</v>
      </c>
      <c r="V385" s="117">
        <f t="shared" si="212"/>
        <v>7935.1811625416785</v>
      </c>
      <c r="W385" s="117">
        <f t="shared" ref="W385" si="213">W386+W389+W391+W400</f>
        <v>6552.8644778286225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7976.0198018721103</v>
      </c>
      <c r="D386" s="122">
        <f t="shared" si="214"/>
        <v>9338.9329300994323</v>
      </c>
      <c r="E386" s="122">
        <f t="shared" si="214"/>
        <v>10375.116536096801</v>
      </c>
      <c r="F386" s="122">
        <f t="shared" si="214"/>
        <v>10022.623906673811</v>
      </c>
      <c r="G386" s="122">
        <f t="shared" si="214"/>
        <v>0</v>
      </c>
      <c r="H386" s="122">
        <f t="shared" si="214"/>
        <v>9111.6130251874529</v>
      </c>
      <c r="I386" s="122">
        <f t="shared" si="214"/>
        <v>0</v>
      </c>
      <c r="J386" s="122">
        <f t="shared" si="214"/>
        <v>8526.7886495332805</v>
      </c>
      <c r="K386" s="122">
        <f t="shared" si="214"/>
        <v>7974.216721296073</v>
      </c>
      <c r="L386" s="122">
        <f t="shared" si="214"/>
        <v>8532.3849668384992</v>
      </c>
      <c r="M386" s="122">
        <f t="shared" si="214"/>
        <v>7564.4397058098866</v>
      </c>
      <c r="N386" s="122">
        <f t="shared" si="214"/>
        <v>6907.6973937494031</v>
      </c>
      <c r="O386" s="122">
        <f t="shared" si="214"/>
        <v>6225.8951452355468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5578.8049942770604</v>
      </c>
      <c r="S386" s="122">
        <f t="shared" si="215"/>
        <v>5399.0346246659701</v>
      </c>
      <c r="T386" s="122">
        <f t="shared" si="215"/>
        <v>5002.0477358646576</v>
      </c>
      <c r="U386" s="122">
        <f t="shared" si="215"/>
        <v>4871.2861493894561</v>
      </c>
      <c r="V386" s="122">
        <f t="shared" si="215"/>
        <v>5594.7441529195512</v>
      </c>
      <c r="W386" s="122">
        <f t="shared" ref="W386" si="216">SUM(W387:W388)</f>
        <v>4318.1592222544277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7787.8421505485958</v>
      </c>
      <c r="D387" s="98">
        <v>9121.3137393662528</v>
      </c>
      <c r="E387" s="98">
        <v>10134.826116358263</v>
      </c>
      <c r="F387" s="98">
        <v>9792.7978020610117</v>
      </c>
      <c r="G387" s="98">
        <v>0</v>
      </c>
      <c r="H387" s="98">
        <v>8911.799871956875</v>
      </c>
      <c r="I387" s="98">
        <v>0</v>
      </c>
      <c r="J387" s="98">
        <v>8345.6795840302002</v>
      </c>
      <c r="K387" s="98">
        <v>7806.3358963013907</v>
      </c>
      <c r="L387" s="98">
        <v>8354.9154707637535</v>
      </c>
      <c r="M387" s="98">
        <v>7408.9844949349917</v>
      </c>
      <c r="N387" s="98">
        <v>6767.6601384959276</v>
      </c>
      <c r="O387" s="98">
        <v>6100.9439923704595</v>
      </c>
      <c r="P387" s="98">
        <v>0</v>
      </c>
      <c r="Q387" s="98">
        <v>0</v>
      </c>
      <c r="R387" s="98">
        <v>5469.3802890914303</v>
      </c>
      <c r="S387" s="98">
        <v>5293.9013364152815</v>
      </c>
      <c r="T387" s="98">
        <v>4905.5868458927744</v>
      </c>
      <c r="U387" s="98">
        <v>4778.1048827806826</v>
      </c>
      <c r="V387" s="98">
        <v>5488.1644696174844</v>
      </c>
      <c r="W387" s="98">
        <v>4235.7438055379307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188.17765132351451</v>
      </c>
      <c r="D388" s="98">
        <v>217.61919073317978</v>
      </c>
      <c r="E388" s="98">
        <v>240.29041973853708</v>
      </c>
      <c r="F388" s="98">
        <v>229.82610461279896</v>
      </c>
      <c r="G388" s="98">
        <v>0</v>
      </c>
      <c r="H388" s="98">
        <v>199.81315323057856</v>
      </c>
      <c r="I388" s="98">
        <v>0</v>
      </c>
      <c r="J388" s="98">
        <v>181.10906550307985</v>
      </c>
      <c r="K388" s="98">
        <v>167.88082499468248</v>
      </c>
      <c r="L388" s="98">
        <v>177.46949607474613</v>
      </c>
      <c r="M388" s="98">
        <v>155.45521087489527</v>
      </c>
      <c r="N388" s="98">
        <v>140.03725525347545</v>
      </c>
      <c r="O388" s="98">
        <v>124.95115286508714</v>
      </c>
      <c r="P388" s="98">
        <v>0</v>
      </c>
      <c r="Q388" s="98">
        <v>0</v>
      </c>
      <c r="R388" s="98">
        <v>109.4247051856298</v>
      </c>
      <c r="S388" s="98">
        <v>105.13328825068812</v>
      </c>
      <c r="T388" s="98">
        <v>96.460889971883461</v>
      </c>
      <c r="U388" s="98">
        <v>93.181266608773612</v>
      </c>
      <c r="V388" s="98">
        <v>106.5796833020666</v>
      </c>
      <c r="W388" s="98">
        <v>82.415416716497234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83.188430998489352</v>
      </c>
      <c r="D389" s="122">
        <f t="shared" si="217"/>
        <v>98.713125315601786</v>
      </c>
      <c r="E389" s="122">
        <f t="shared" si="217"/>
        <v>183.85117228224959</v>
      </c>
      <c r="F389" s="122">
        <f t="shared" si="217"/>
        <v>104.33945426633376</v>
      </c>
      <c r="G389" s="122">
        <f t="shared" si="217"/>
        <v>0</v>
      </c>
      <c r="H389" s="122">
        <f t="shared" si="217"/>
        <v>128.97491958726738</v>
      </c>
      <c r="I389" s="122">
        <f t="shared" si="217"/>
        <v>0</v>
      </c>
      <c r="J389" s="122">
        <f t="shared" si="217"/>
        <v>261.4110902081166</v>
      </c>
      <c r="K389" s="122">
        <f t="shared" si="217"/>
        <v>145.73099608321877</v>
      </c>
      <c r="L389" s="122">
        <f t="shared" si="217"/>
        <v>209.29725266981015</v>
      </c>
      <c r="M389" s="122">
        <f t="shared" si="217"/>
        <v>297.09741599572135</v>
      </c>
      <c r="N389" s="122">
        <f t="shared" si="217"/>
        <v>328.22007066421611</v>
      </c>
      <c r="O389" s="122">
        <f t="shared" si="217"/>
        <v>261.93693118597957</v>
      </c>
      <c r="P389" s="122">
        <f t="shared" si="217"/>
        <v>0</v>
      </c>
      <c r="Q389" s="122">
        <f t="shared" si="217"/>
        <v>0</v>
      </c>
      <c r="R389" s="122">
        <f t="shared" si="217"/>
        <v>131.56568944799119</v>
      </c>
      <c r="S389" s="122">
        <f t="shared" si="217"/>
        <v>288.15257289737406</v>
      </c>
      <c r="T389" s="122">
        <f t="shared" si="217"/>
        <v>185.96183361167067</v>
      </c>
      <c r="U389" s="122">
        <f t="shared" si="217"/>
        <v>187.56209300975044</v>
      </c>
      <c r="V389" s="122">
        <f t="shared" si="217"/>
        <v>131.02519019932998</v>
      </c>
      <c r="W389" s="122">
        <f t="shared" si="217"/>
        <v>258.76701167842657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83.188430998489352</v>
      </c>
      <c r="D390" s="98">
        <f>RES_hhdet_in_tesh!D48</f>
        <v>98.713125315601786</v>
      </c>
      <c r="E390" s="98">
        <f>RES_hhdet_in_tesh!E48</f>
        <v>183.85117228224959</v>
      </c>
      <c r="F390" s="98">
        <f>RES_hhdet_in_tesh!F48</f>
        <v>104.33945426633376</v>
      </c>
      <c r="G390" s="98">
        <f>RES_hhdet_in_tesh!G48</f>
        <v>0</v>
      </c>
      <c r="H390" s="98">
        <f>RES_hhdet_in_tesh!H48</f>
        <v>128.97491958726738</v>
      </c>
      <c r="I390" s="98">
        <f>RES_hhdet_in_tesh!I48</f>
        <v>0</v>
      </c>
      <c r="J390" s="98">
        <f>RES_hhdet_in_tesh!J48</f>
        <v>261.4110902081166</v>
      </c>
      <c r="K390" s="98">
        <f>RES_hhdet_in_tesh!K48</f>
        <v>145.73099608321877</v>
      </c>
      <c r="L390" s="98">
        <f>RES_hhdet_in_tesh!L48</f>
        <v>209.29725266981015</v>
      </c>
      <c r="M390" s="98">
        <f>RES_hhdet_in_tesh!M48</f>
        <v>297.09741599572135</v>
      </c>
      <c r="N390" s="98">
        <f>RES_hhdet_in_tesh!N48</f>
        <v>328.22007066421611</v>
      </c>
      <c r="O390" s="98">
        <f>RES_hhdet_in_tesh!O48</f>
        <v>261.93693118597957</v>
      </c>
      <c r="P390" s="98">
        <f>RES_hhdet_in_tesh!P48</f>
        <v>0</v>
      </c>
      <c r="Q390" s="98">
        <f>RES_hhdet_in_tesh!Q48</f>
        <v>0</v>
      </c>
      <c r="R390" s="98">
        <f>RES_hhdet_in_tesh!R48</f>
        <v>131.56568944799119</v>
      </c>
      <c r="S390" s="98">
        <f>RES_hhdet_in_tesh!S48</f>
        <v>288.15257289737406</v>
      </c>
      <c r="T390" s="98">
        <f>RES_hhdet_in_tesh!T48</f>
        <v>185.96183361167067</v>
      </c>
      <c r="U390" s="98">
        <f>RES_hhdet_in_tesh!U48</f>
        <v>187.56209300975044</v>
      </c>
      <c r="V390" s="98">
        <f>RES_hhdet_in_tesh!V48</f>
        <v>131.02519019932998</v>
      </c>
      <c r="W390" s="98">
        <f>RES_hhdet_in_tesh!W48</f>
        <v>258.76701167842657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1392.894951627974</v>
      </c>
      <c r="D391" s="122">
        <v>1603.9509947751542</v>
      </c>
      <c r="E391" s="122">
        <v>1777.5862258387588</v>
      </c>
      <c r="F391" s="122">
        <v>1839.3012076189802</v>
      </c>
      <c r="G391" s="122">
        <v>0</v>
      </c>
      <c r="H391" s="122">
        <v>1803.7760212331475</v>
      </c>
      <c r="I391" s="122">
        <v>0</v>
      </c>
      <c r="J391" s="122">
        <v>1768.9521550222744</v>
      </c>
      <c r="K391" s="122">
        <v>1804.6324376120667</v>
      </c>
      <c r="L391" s="122">
        <v>1807.322147137362</v>
      </c>
      <c r="M391" s="122">
        <v>1734.4571196143529</v>
      </c>
      <c r="N391" s="122">
        <v>1692.4329696688142</v>
      </c>
      <c r="O391" s="122">
        <v>1632.3986413407624</v>
      </c>
      <c r="P391" s="122">
        <v>0</v>
      </c>
      <c r="Q391" s="122">
        <v>0</v>
      </c>
      <c r="R391" s="122">
        <v>1608.3092166874546</v>
      </c>
      <c r="S391" s="122">
        <v>1598.235396508534</v>
      </c>
      <c r="T391" s="122">
        <v>1580.2564869235323</v>
      </c>
      <c r="U391" s="122">
        <v>1566.0081411598719</v>
      </c>
      <c r="V391" s="122">
        <v>1630.3756187892825</v>
      </c>
      <c r="W391" s="122">
        <v>1425.0746747510443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1222.6239291338738</v>
      </c>
      <c r="D392" s="98">
        <v>1655.9493941453763</v>
      </c>
      <c r="E392" s="98">
        <v>1842.0933362644466</v>
      </c>
      <c r="F392" s="98">
        <v>1901.6339777501582</v>
      </c>
      <c r="G392" s="98">
        <v>0</v>
      </c>
      <c r="H392" s="98">
        <v>0</v>
      </c>
      <c r="I392" s="98">
        <v>0</v>
      </c>
      <c r="J392" s="98">
        <v>1731.9368329518743</v>
      </c>
      <c r="K392" s="98">
        <v>1813.7070985246339</v>
      </c>
      <c r="L392" s="98">
        <v>1899.6540908254003</v>
      </c>
      <c r="M392" s="98">
        <v>1710.9446477762683</v>
      </c>
      <c r="N392" s="98">
        <v>1692.0725529683696</v>
      </c>
      <c r="O392" s="98">
        <v>1601.6304423866018</v>
      </c>
      <c r="P392" s="98">
        <v>0</v>
      </c>
      <c r="Q392" s="98">
        <v>0</v>
      </c>
      <c r="R392" s="98">
        <v>1542.2704427728161</v>
      </c>
      <c r="S392" s="98">
        <v>1521.2233349346905</v>
      </c>
      <c r="T392" s="98">
        <v>1545.97773125503</v>
      </c>
      <c r="U392" s="98">
        <v>1588.0916540714088</v>
      </c>
      <c r="V392" s="98">
        <v>1671.2279534379295</v>
      </c>
      <c r="W392" s="98">
        <v>1315.3250778367819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1656.0746259308798</v>
      </c>
      <c r="E393" s="98">
        <v>1842.2013617577425</v>
      </c>
      <c r="F393" s="98">
        <v>1901.7306431724103</v>
      </c>
      <c r="G393" s="98">
        <v>0</v>
      </c>
      <c r="H393" s="98">
        <v>0</v>
      </c>
      <c r="I393" s="98">
        <v>0</v>
      </c>
      <c r="J393" s="98">
        <v>1731.496574472834</v>
      </c>
      <c r="K393" s="98">
        <v>1814.7544002286761</v>
      </c>
      <c r="L393" s="98">
        <v>1901.2556093146056</v>
      </c>
      <c r="M393" s="98">
        <v>0</v>
      </c>
      <c r="N393" s="98">
        <v>1692.8436154589322</v>
      </c>
      <c r="O393" s="98">
        <v>1601.7631719045676</v>
      </c>
      <c r="P393" s="98">
        <v>0</v>
      </c>
      <c r="Q393" s="98">
        <v>0</v>
      </c>
      <c r="R393" s="98">
        <v>0</v>
      </c>
      <c r="S393" s="98">
        <v>0</v>
      </c>
      <c r="T393" s="98">
        <v>1545.2184696837685</v>
      </c>
      <c r="U393" s="98">
        <v>1587.8875150357169</v>
      </c>
      <c r="V393" s="98">
        <v>1672.3568421813197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619.29838188229314</v>
      </c>
      <c r="E394" s="101">
        <v>852.8073013630634</v>
      </c>
      <c r="F394" s="101">
        <v>926.33930475548937</v>
      </c>
      <c r="G394" s="101">
        <v>0</v>
      </c>
      <c r="H394" s="101">
        <v>0</v>
      </c>
      <c r="I394" s="101">
        <v>0</v>
      </c>
      <c r="J394" s="101">
        <v>638.65240332860014</v>
      </c>
      <c r="K394" s="101">
        <v>651.0101005237259</v>
      </c>
      <c r="L394" s="101">
        <v>661.87725494335871</v>
      </c>
      <c r="M394" s="101">
        <v>0</v>
      </c>
      <c r="N394" s="101">
        <v>593.66228298686553</v>
      </c>
      <c r="O394" s="101">
        <v>559.62592814784102</v>
      </c>
      <c r="P394" s="101">
        <v>0</v>
      </c>
      <c r="Q394" s="101">
        <v>0</v>
      </c>
      <c r="R394" s="101">
        <v>0</v>
      </c>
      <c r="S394" s="101">
        <v>0</v>
      </c>
      <c r="T394" s="101">
        <v>556.69163929492345</v>
      </c>
      <c r="U394" s="101">
        <v>540.40122395514834</v>
      </c>
      <c r="V394" s="101">
        <v>572.87695669231061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1036.7762440485867</v>
      </c>
      <c r="E395" s="104">
        <v>989.39406039467917</v>
      </c>
      <c r="F395" s="104">
        <v>975.39133841692092</v>
      </c>
      <c r="G395" s="104">
        <v>0</v>
      </c>
      <c r="H395" s="104">
        <v>0</v>
      </c>
      <c r="I395" s="104">
        <v>0</v>
      </c>
      <c r="J395" s="104">
        <v>1092.844171144234</v>
      </c>
      <c r="K395" s="104">
        <v>1163.7442997049502</v>
      </c>
      <c r="L395" s="104">
        <v>1239.3783543712466</v>
      </c>
      <c r="M395" s="104">
        <v>0</v>
      </c>
      <c r="N395" s="104">
        <v>1099.181332472067</v>
      </c>
      <c r="O395" s="104">
        <v>1042.1372437567265</v>
      </c>
      <c r="P395" s="104">
        <v>0</v>
      </c>
      <c r="Q395" s="104">
        <v>0</v>
      </c>
      <c r="R395" s="104">
        <v>0</v>
      </c>
      <c r="S395" s="104">
        <v>0</v>
      </c>
      <c r="T395" s="104">
        <v>988.52683038884516</v>
      </c>
      <c r="U395" s="104">
        <v>1047.4862910805687</v>
      </c>
      <c r="V395" s="104">
        <v>1099.4798854890091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1478.0280490679718</v>
      </c>
      <c r="D396" s="101">
        <v>1571.5117688739383</v>
      </c>
      <c r="E396" s="101">
        <v>1758.9108423026967</v>
      </c>
      <c r="F396" s="101">
        <v>1826.0127052486969</v>
      </c>
      <c r="G396" s="101">
        <v>0</v>
      </c>
      <c r="H396" s="101">
        <v>1803.8099135323823</v>
      </c>
      <c r="I396" s="101">
        <v>0</v>
      </c>
      <c r="J396" s="101">
        <v>1808.0766134280423</v>
      </c>
      <c r="K396" s="101">
        <v>1797.1987324826152</v>
      </c>
      <c r="L396" s="101">
        <v>1725.3342053030674</v>
      </c>
      <c r="M396" s="101">
        <v>1752.9138731213727</v>
      </c>
      <c r="N396" s="101">
        <v>1692.4786045668961</v>
      </c>
      <c r="O396" s="101">
        <v>1676.0314867952909</v>
      </c>
      <c r="P396" s="101">
        <v>0</v>
      </c>
      <c r="Q396" s="101">
        <v>0</v>
      </c>
      <c r="R396" s="101">
        <v>1624.5840717186973</v>
      </c>
      <c r="S396" s="101">
        <v>1624.3275007296988</v>
      </c>
      <c r="T396" s="101">
        <v>1602.317269309671</v>
      </c>
      <c r="U396" s="101">
        <v>1541.9172132253998</v>
      </c>
      <c r="V396" s="101">
        <v>1484.2505515932319</v>
      </c>
      <c r="W396" s="101">
        <v>1482.1477111376046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1478.1914549464921</v>
      </c>
      <c r="D397" s="104">
        <v>1571.7305640024535</v>
      </c>
      <c r="E397" s="104">
        <v>1759.1420414975576</v>
      </c>
      <c r="F397" s="104">
        <v>1826.1620898077363</v>
      </c>
      <c r="G397" s="104">
        <v>0</v>
      </c>
      <c r="H397" s="104">
        <v>1803.6426504556175</v>
      </c>
      <c r="I397" s="104">
        <v>0</v>
      </c>
      <c r="J397" s="104">
        <v>1807.9727134310674</v>
      </c>
      <c r="K397" s="104">
        <v>1798.4234275057745</v>
      </c>
      <c r="L397" s="104">
        <v>1726.4611170576341</v>
      </c>
      <c r="M397" s="104">
        <v>1754.0485592966634</v>
      </c>
      <c r="N397" s="104">
        <v>1693.5746467801164</v>
      </c>
      <c r="O397" s="104">
        <v>1676.3705897395619</v>
      </c>
      <c r="P397" s="104">
        <v>0</v>
      </c>
      <c r="Q397" s="104">
        <v>0</v>
      </c>
      <c r="R397" s="104">
        <v>1623.0146129751429</v>
      </c>
      <c r="S397" s="104">
        <v>1623.530990142986</v>
      </c>
      <c r="T397" s="104">
        <v>1601.7427840211408</v>
      </c>
      <c r="U397" s="104">
        <v>1541.1488514130569</v>
      </c>
      <c r="V397" s="104">
        <v>1483.7924550498176</v>
      </c>
      <c r="W397" s="104">
        <v>1481.7204576164279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490.92119802018158</v>
      </c>
      <c r="D398" s="98">
        <v>586.30162579461467</v>
      </c>
      <c r="E398" s="98">
        <v>813.85152277493341</v>
      </c>
      <c r="F398" s="98">
        <v>889.25385589769598</v>
      </c>
      <c r="G398" s="98">
        <v>0</v>
      </c>
      <c r="H398" s="98">
        <v>790.71648006516341</v>
      </c>
      <c r="I398" s="98">
        <v>0</v>
      </c>
      <c r="J398" s="98">
        <v>667.79433014553081</v>
      </c>
      <c r="K398" s="98">
        <v>645.06363924382219</v>
      </c>
      <c r="L398" s="98">
        <v>598.90110429018239</v>
      </c>
      <c r="M398" s="98">
        <v>624.51888198764755</v>
      </c>
      <c r="N398" s="98">
        <v>593.60905800355886</v>
      </c>
      <c r="O398" s="98">
        <v>586.03689357728422</v>
      </c>
      <c r="P398" s="98">
        <v>0</v>
      </c>
      <c r="Q398" s="98">
        <v>0</v>
      </c>
      <c r="R398" s="98">
        <v>575.43829270209346</v>
      </c>
      <c r="S398" s="98">
        <v>578.46669652521882</v>
      </c>
      <c r="T398" s="98">
        <v>577.62892275927027</v>
      </c>
      <c r="U398" s="98">
        <v>524.27148243043507</v>
      </c>
      <c r="V398" s="98">
        <v>506.75108415918561</v>
      </c>
      <c r="W398" s="98">
        <v>530.58631619923835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987.27025692631025</v>
      </c>
      <c r="D399" s="98">
        <v>985.428938207839</v>
      </c>
      <c r="E399" s="98">
        <v>945.29051872262426</v>
      </c>
      <c r="F399" s="98">
        <v>936.90823391004028</v>
      </c>
      <c r="G399" s="98">
        <v>0</v>
      </c>
      <c r="H399" s="98">
        <v>1012.9261703904539</v>
      </c>
      <c r="I399" s="98">
        <v>0</v>
      </c>
      <c r="J399" s="98">
        <v>1140.1783832855367</v>
      </c>
      <c r="K399" s="98">
        <v>1153.3597882619524</v>
      </c>
      <c r="L399" s="98">
        <v>1127.560012767452</v>
      </c>
      <c r="M399" s="98">
        <v>1129.5296773090156</v>
      </c>
      <c r="N399" s="98">
        <v>1099.9655887765575</v>
      </c>
      <c r="O399" s="98">
        <v>1090.3336961622776</v>
      </c>
      <c r="P399" s="98">
        <v>0</v>
      </c>
      <c r="Q399" s="98">
        <v>0</v>
      </c>
      <c r="R399" s="98">
        <v>1047.5763202730495</v>
      </c>
      <c r="S399" s="98">
        <v>1045.0642936177674</v>
      </c>
      <c r="T399" s="98">
        <v>1024.1138612618699</v>
      </c>
      <c r="U399" s="98">
        <v>1016.8773689826215</v>
      </c>
      <c r="V399" s="98">
        <v>977.04137089063204</v>
      </c>
      <c r="W399" s="98">
        <v>951.13414141718931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598.15246211474243</v>
      </c>
      <c r="D400" s="122">
        <v>583.10986099555532</v>
      </c>
      <c r="E400" s="122">
        <v>719.46412263310731</v>
      </c>
      <c r="F400" s="122">
        <v>656.06157098170365</v>
      </c>
      <c r="G400" s="122">
        <v>0</v>
      </c>
      <c r="H400" s="122">
        <v>607.05704395380428</v>
      </c>
      <c r="I400" s="122">
        <v>0</v>
      </c>
      <c r="J400" s="122">
        <v>603.19069637564382</v>
      </c>
      <c r="K400" s="122">
        <v>488.61772995273287</v>
      </c>
      <c r="L400" s="122">
        <v>437.89163424947242</v>
      </c>
      <c r="M400" s="122">
        <v>444.61549828650766</v>
      </c>
      <c r="N400" s="122">
        <v>434.92788065538923</v>
      </c>
      <c r="O400" s="122">
        <v>436.72090561909863</v>
      </c>
      <c r="P400" s="122">
        <v>0</v>
      </c>
      <c r="Q400" s="122">
        <v>0</v>
      </c>
      <c r="R400" s="122">
        <v>449.54036463898495</v>
      </c>
      <c r="S400" s="122">
        <v>452.94810899185666</v>
      </c>
      <c r="T400" s="122">
        <v>450.95428975279611</v>
      </c>
      <c r="U400" s="122">
        <v>450.0970572296913</v>
      </c>
      <c r="V400" s="122">
        <v>579.0362006335157</v>
      </c>
      <c r="W400" s="122">
        <v>550.86356914472401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609.48454732436505</v>
      </c>
      <c r="D401" s="98">
        <v>777.61807968948949</v>
      </c>
      <c r="E401" s="98">
        <v>609.42603271768246</v>
      </c>
      <c r="F401" s="98">
        <v>594.69210336677691</v>
      </c>
      <c r="G401" s="98">
        <v>0</v>
      </c>
      <c r="H401" s="98">
        <v>607.32662655863794</v>
      </c>
      <c r="I401" s="98">
        <v>0</v>
      </c>
      <c r="J401" s="98">
        <v>526.37507143566518</v>
      </c>
      <c r="K401" s="98">
        <v>516.09536946856724</v>
      </c>
      <c r="L401" s="98">
        <v>462.19043347819871</v>
      </c>
      <c r="M401" s="98">
        <v>443.70984200334459</v>
      </c>
      <c r="N401" s="98">
        <v>440.10162070546698</v>
      </c>
      <c r="O401" s="98">
        <v>440.91159365339934</v>
      </c>
      <c r="P401" s="98">
        <v>0</v>
      </c>
      <c r="Q401" s="98">
        <v>0</v>
      </c>
      <c r="R401" s="98">
        <v>449.40177248268139</v>
      </c>
      <c r="S401" s="98">
        <v>451.41738558532063</v>
      </c>
      <c r="T401" s="98">
        <v>447.34366329949523</v>
      </c>
      <c r="U401" s="98">
        <v>440.64238324946365</v>
      </c>
      <c r="V401" s="98">
        <v>593.19678143124452</v>
      </c>
      <c r="W401" s="98">
        <v>540.17586460009602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591.12301006855034</v>
      </c>
      <c r="D402" s="33">
        <v>480.46114838258217</v>
      </c>
      <c r="E402" s="33">
        <v>769.65655585770799</v>
      </c>
      <c r="F402" s="33">
        <v>683.46441917445873</v>
      </c>
      <c r="G402" s="33">
        <v>0</v>
      </c>
      <c r="H402" s="33">
        <v>606.91016476809125</v>
      </c>
      <c r="I402" s="33">
        <v>0</v>
      </c>
      <c r="J402" s="33">
        <v>657.71643795240766</v>
      </c>
      <c r="K402" s="33">
        <v>455.00235842088443</v>
      </c>
      <c r="L402" s="33">
        <v>420.93353646501333</v>
      </c>
      <c r="M402" s="33">
        <v>445.17608947534586</v>
      </c>
      <c r="N402" s="33">
        <v>432.74808154799598</v>
      </c>
      <c r="O402" s="33">
        <v>434.83914675659622</v>
      </c>
      <c r="P402" s="33">
        <v>0</v>
      </c>
      <c r="Q402" s="33">
        <v>0</v>
      </c>
      <c r="R402" s="33">
        <v>449.61007075310215</v>
      </c>
      <c r="S402" s="33">
        <v>453.84539790763989</v>
      </c>
      <c r="T402" s="33">
        <v>452.55467553209706</v>
      </c>
      <c r="U402" s="33">
        <v>453.45463071978133</v>
      </c>
      <c r="V402" s="33">
        <v>573.2898779909591</v>
      </c>
      <c r="W402" s="33">
        <v>554.99585976825438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4265.3489876298181</v>
      </c>
      <c r="D404" s="117">
        <f t="shared" si="218"/>
        <v>5016.1950369499345</v>
      </c>
      <c r="E404" s="117">
        <f t="shared" si="218"/>
        <v>5332.7322693814631</v>
      </c>
      <c r="F404" s="117">
        <f t="shared" si="218"/>
        <v>5064.7333212540925</v>
      </c>
      <c r="G404" s="117">
        <f t="shared" si="218"/>
        <v>0</v>
      </c>
      <c r="H404" s="117">
        <f t="shared" si="218"/>
        <v>4377.8112757347872</v>
      </c>
      <c r="I404" s="117">
        <f t="shared" si="218"/>
        <v>0</v>
      </c>
      <c r="J404" s="117">
        <f t="shared" si="218"/>
        <v>4432.1282972353474</v>
      </c>
      <c r="K404" s="117">
        <f t="shared" si="218"/>
        <v>4097.6166785145879</v>
      </c>
      <c r="L404" s="117">
        <f t="shared" si="218"/>
        <v>4312.4287091792412</v>
      </c>
      <c r="M404" s="117">
        <f t="shared" si="218"/>
        <v>3731.9671685804574</v>
      </c>
      <c r="N404" s="117">
        <f t="shared" si="218"/>
        <v>3413.1402877049127</v>
      </c>
      <c r="O404" s="117">
        <f t="shared" si="218"/>
        <v>2992.809641797528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2229.6354625139552</v>
      </c>
      <c r="S404" s="117">
        <f t="shared" si="219"/>
        <v>2173.8636176031318</v>
      </c>
      <c r="T404" s="117">
        <f t="shared" si="219"/>
        <v>2079.1374391866007</v>
      </c>
      <c r="U404" s="117">
        <f t="shared" si="219"/>
        <v>2090.2548078180612</v>
      </c>
      <c r="V404" s="117">
        <f t="shared" si="219"/>
        <v>2521.2013649511805</v>
      </c>
      <c r="W404" s="117">
        <f t="shared" ref="W404" si="220">W405+W408+W410+W419</f>
        <v>1749.5776485040599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3979.9809846123617</v>
      </c>
      <c r="D405" s="122">
        <f t="shared" si="221"/>
        <v>4609.0283002468341</v>
      </c>
      <c r="E405" s="122">
        <f t="shared" si="221"/>
        <v>5062.2072594896426</v>
      </c>
      <c r="F405" s="122">
        <f t="shared" si="221"/>
        <v>4835.9650945499934</v>
      </c>
      <c r="G405" s="122">
        <f t="shared" si="221"/>
        <v>0</v>
      </c>
      <c r="H405" s="122">
        <f t="shared" si="221"/>
        <v>4299.4682936314248</v>
      </c>
      <c r="I405" s="122">
        <f t="shared" si="221"/>
        <v>0</v>
      </c>
      <c r="J405" s="122">
        <f t="shared" si="221"/>
        <v>3929.2026162470379</v>
      </c>
      <c r="K405" s="122">
        <f t="shared" si="221"/>
        <v>3626.7228705867115</v>
      </c>
      <c r="L405" s="122">
        <f t="shared" si="221"/>
        <v>3827.1363561789067</v>
      </c>
      <c r="M405" s="122">
        <f t="shared" si="221"/>
        <v>3319.1967627126151</v>
      </c>
      <c r="N405" s="122">
        <f t="shared" si="221"/>
        <v>2936.7610039303454</v>
      </c>
      <c r="O405" s="122">
        <f t="shared" si="221"/>
        <v>2539.2404550904948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2060.8253441652023</v>
      </c>
      <c r="S405" s="122">
        <f t="shared" si="222"/>
        <v>1970.4977769738282</v>
      </c>
      <c r="T405" s="122">
        <f t="shared" si="222"/>
        <v>1809.8678564394338</v>
      </c>
      <c r="U405" s="122">
        <f t="shared" si="222"/>
        <v>1750.8159991256839</v>
      </c>
      <c r="V405" s="122">
        <f t="shared" si="222"/>
        <v>1999.1740240824431</v>
      </c>
      <c r="W405" s="122">
        <f t="shared" ref="W405" si="223">SUM(W406:W407)</f>
        <v>1537.1132478118011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3979.9809846123617</v>
      </c>
      <c r="D406" s="98">
        <v>4609.0283002468341</v>
      </c>
      <c r="E406" s="98">
        <v>5062.2072594896426</v>
      </c>
      <c r="F406" s="98">
        <v>4835.9650945499934</v>
      </c>
      <c r="G406" s="98">
        <v>0</v>
      </c>
      <c r="H406" s="98">
        <v>4299.4682936314248</v>
      </c>
      <c r="I406" s="98">
        <v>0</v>
      </c>
      <c r="J406" s="98">
        <v>3929.2026162470379</v>
      </c>
      <c r="K406" s="98">
        <v>3626.7228705867115</v>
      </c>
      <c r="L406" s="98">
        <v>3827.1363561789067</v>
      </c>
      <c r="M406" s="98">
        <v>3319.1967627126151</v>
      </c>
      <c r="N406" s="98">
        <v>2936.7610039303454</v>
      </c>
      <c r="O406" s="98">
        <v>2539.2404550904948</v>
      </c>
      <c r="P406" s="98">
        <v>0</v>
      </c>
      <c r="Q406" s="98">
        <v>0</v>
      </c>
      <c r="R406" s="98">
        <v>2060.8253441652023</v>
      </c>
      <c r="S406" s="98">
        <v>1970.4977769738282</v>
      </c>
      <c r="T406" s="98">
        <v>1809.8678564394338</v>
      </c>
      <c r="U406" s="98">
        <v>1750.8159991256839</v>
      </c>
      <c r="V406" s="98">
        <v>1999.1740240824431</v>
      </c>
      <c r="W406" s="98">
        <v>1537.1132478118011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199.82586054746844</v>
      </c>
      <c r="D410" s="122">
        <v>308.73566693759523</v>
      </c>
      <c r="E410" s="122">
        <v>200.60387784891381</v>
      </c>
      <c r="F410" s="122">
        <v>161.56323900687082</v>
      </c>
      <c r="G410" s="122">
        <v>0</v>
      </c>
      <c r="H410" s="122">
        <v>0</v>
      </c>
      <c r="I410" s="122">
        <v>0</v>
      </c>
      <c r="J410" s="122">
        <v>423.07042650415423</v>
      </c>
      <c r="K410" s="122">
        <v>367.16433199561754</v>
      </c>
      <c r="L410" s="122">
        <v>415.92535834552893</v>
      </c>
      <c r="M410" s="122">
        <v>350.84119592526287</v>
      </c>
      <c r="N410" s="122">
        <v>428.75477431004936</v>
      </c>
      <c r="O410" s="122">
        <v>403.69116158220828</v>
      </c>
      <c r="P410" s="122">
        <v>0</v>
      </c>
      <c r="Q410" s="122">
        <v>0</v>
      </c>
      <c r="R410" s="122">
        <v>113.9843247084667</v>
      </c>
      <c r="S410" s="122">
        <v>142.68418513613858</v>
      </c>
      <c r="T410" s="122">
        <v>219.42523663252467</v>
      </c>
      <c r="U410" s="122">
        <v>297.6561893863435</v>
      </c>
      <c r="V410" s="122">
        <v>460.22364884758036</v>
      </c>
      <c r="W410" s="122">
        <v>158.22563019484068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599.29021562220146</v>
      </c>
      <c r="D411" s="98">
        <v>809.16248668143351</v>
      </c>
      <c r="E411" s="98">
        <v>896.86195821874617</v>
      </c>
      <c r="F411" s="98">
        <v>922.44726692322638</v>
      </c>
      <c r="G411" s="98">
        <v>0</v>
      </c>
      <c r="H411" s="98">
        <v>0</v>
      </c>
      <c r="I411" s="98">
        <v>0</v>
      </c>
      <c r="J411" s="98">
        <v>823.79623456864215</v>
      </c>
      <c r="K411" s="98">
        <v>856.5667266075842</v>
      </c>
      <c r="L411" s="98">
        <v>889.66055505612871</v>
      </c>
      <c r="M411" s="98">
        <v>787.44357307670111</v>
      </c>
      <c r="N411" s="98">
        <v>756.96096285382737</v>
      </c>
      <c r="O411" s="98">
        <v>688.15540534414959</v>
      </c>
      <c r="P411" s="98">
        <v>0</v>
      </c>
      <c r="Q411" s="98">
        <v>0</v>
      </c>
      <c r="R411" s="98">
        <v>590.85751991735799</v>
      </c>
      <c r="S411" s="98">
        <v>568.36943128890186</v>
      </c>
      <c r="T411" s="98">
        <v>564.954301755595</v>
      </c>
      <c r="U411" s="98">
        <v>569.93128932155582</v>
      </c>
      <c r="V411" s="98">
        <v>592.06525163837057</v>
      </c>
      <c r="W411" s="98">
        <v>463.18186616865756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302.6137274806548</v>
      </c>
      <c r="E412" s="98">
        <v>415.20720542573059</v>
      </c>
      <c r="F412" s="98">
        <v>449.34996424823515</v>
      </c>
      <c r="G412" s="98">
        <v>0</v>
      </c>
      <c r="H412" s="98">
        <v>0</v>
      </c>
      <c r="I412" s="98">
        <v>0</v>
      </c>
      <c r="J412" s="98">
        <v>303.77519263425347</v>
      </c>
      <c r="K412" s="98">
        <v>307.45515152236607</v>
      </c>
      <c r="L412" s="98">
        <v>309.97542597667427</v>
      </c>
      <c r="M412" s="98">
        <v>0</v>
      </c>
      <c r="N412" s="98">
        <v>265.57913994373473</v>
      </c>
      <c r="O412" s="98">
        <v>240.44848126876178</v>
      </c>
      <c r="P412" s="98">
        <v>0</v>
      </c>
      <c r="Q412" s="98">
        <v>0</v>
      </c>
      <c r="R412" s="98">
        <v>0</v>
      </c>
      <c r="S412" s="98">
        <v>0</v>
      </c>
      <c r="T412" s="98">
        <v>203.43458383176355</v>
      </c>
      <c r="U412" s="98">
        <v>193.93815560336395</v>
      </c>
      <c r="V412" s="98">
        <v>202.9528879194003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302.6137274806548</v>
      </c>
      <c r="E413" s="101">
        <v>415.20720542573059</v>
      </c>
      <c r="F413" s="101">
        <v>449.34996424823515</v>
      </c>
      <c r="G413" s="101">
        <v>0</v>
      </c>
      <c r="H413" s="101">
        <v>0</v>
      </c>
      <c r="I413" s="101">
        <v>0</v>
      </c>
      <c r="J413" s="101">
        <v>303.77519263425347</v>
      </c>
      <c r="K413" s="101">
        <v>307.45515152236607</v>
      </c>
      <c r="L413" s="101">
        <v>309.97542597667427</v>
      </c>
      <c r="M413" s="101">
        <v>0</v>
      </c>
      <c r="N413" s="101">
        <v>265.57913994373473</v>
      </c>
      <c r="O413" s="101">
        <v>240.44848126876178</v>
      </c>
      <c r="P413" s="101">
        <v>0</v>
      </c>
      <c r="Q413" s="101">
        <v>0</v>
      </c>
      <c r="R413" s="101">
        <v>0</v>
      </c>
      <c r="S413" s="101">
        <v>0</v>
      </c>
      <c r="T413" s="101">
        <v>203.43458383176355</v>
      </c>
      <c r="U413" s="101">
        <v>193.93815560336395</v>
      </c>
      <c r="V413" s="101">
        <v>202.9528879194003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85.542142469987979</v>
      </c>
      <c r="D419" s="122">
        <v>98.431069765505356</v>
      </c>
      <c r="E419" s="122">
        <v>69.921132042906692</v>
      </c>
      <c r="F419" s="122">
        <v>67.204987697229029</v>
      </c>
      <c r="G419" s="122">
        <v>0</v>
      </c>
      <c r="H419" s="122">
        <v>78.342982103362701</v>
      </c>
      <c r="I419" s="122">
        <v>0</v>
      </c>
      <c r="J419" s="122">
        <v>79.855254484154869</v>
      </c>
      <c r="K419" s="122">
        <v>103.72947593225886</v>
      </c>
      <c r="L419" s="122">
        <v>69.366994654805367</v>
      </c>
      <c r="M419" s="122">
        <v>61.92920994257949</v>
      </c>
      <c r="N419" s="122">
        <v>47.624509464517963</v>
      </c>
      <c r="O419" s="122">
        <v>49.878025124824767</v>
      </c>
      <c r="P419" s="122">
        <v>0</v>
      </c>
      <c r="Q419" s="122">
        <v>0</v>
      </c>
      <c r="R419" s="122">
        <v>54.825793640285944</v>
      </c>
      <c r="S419" s="122">
        <v>60.681655493165394</v>
      </c>
      <c r="T419" s="122">
        <v>49.844346114642207</v>
      </c>
      <c r="U419" s="122">
        <v>41.782619306033695</v>
      </c>
      <c r="V419" s="122">
        <v>61.803692021156941</v>
      </c>
      <c r="W419" s="122">
        <v>54.238770497417988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223.44348116803312</v>
      </c>
      <c r="D420" s="98">
        <v>284.94731100092758</v>
      </c>
      <c r="E420" s="98">
        <v>223.21092734525149</v>
      </c>
      <c r="F420" s="98">
        <v>217.71249286733229</v>
      </c>
      <c r="G420" s="98">
        <v>0</v>
      </c>
      <c r="H420" s="98">
        <v>222.13398341729857</v>
      </c>
      <c r="I420" s="98">
        <v>0</v>
      </c>
      <c r="J420" s="98">
        <v>192.35498581390627</v>
      </c>
      <c r="K420" s="98">
        <v>188.51929133360281</v>
      </c>
      <c r="L420" s="98">
        <v>168.76108340466047</v>
      </c>
      <c r="M420" s="98">
        <v>161.97819253905752</v>
      </c>
      <c r="N420" s="98">
        <v>160.66099578391604</v>
      </c>
      <c r="O420" s="98">
        <v>160.95667990378871</v>
      </c>
      <c r="P420" s="98">
        <v>0</v>
      </c>
      <c r="Q420" s="98">
        <v>0</v>
      </c>
      <c r="R420" s="98">
        <v>163.8323715839133</v>
      </c>
      <c r="S420" s="98">
        <v>164.20107803017399</v>
      </c>
      <c r="T420" s="98">
        <v>162.2980538123106</v>
      </c>
      <c r="U420" s="98">
        <v>159.43932726626042</v>
      </c>
      <c r="V420" s="98">
        <v>214.10564735900797</v>
      </c>
      <c r="W420" s="98">
        <v>194.52124497765089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196.58889345230631</v>
      </c>
      <c r="D423" s="118">
        <f t="shared" si="225"/>
        <v>227.55521977618636</v>
      </c>
      <c r="E423" s="118">
        <f t="shared" si="225"/>
        <v>246.16132314694016</v>
      </c>
      <c r="F423" s="118">
        <f t="shared" si="225"/>
        <v>235.7051753128726</v>
      </c>
      <c r="G423" s="118">
        <f t="shared" si="225"/>
        <v>0</v>
      </c>
      <c r="H423" s="118">
        <f t="shared" si="225"/>
        <v>224.45272253507369</v>
      </c>
      <c r="I423" s="118">
        <f t="shared" si="225"/>
        <v>0</v>
      </c>
      <c r="J423" s="118">
        <f t="shared" si="225"/>
        <v>205.09559053614072</v>
      </c>
      <c r="K423" s="118">
        <f t="shared" si="225"/>
        <v>198.12344577184385</v>
      </c>
      <c r="L423" s="118">
        <f t="shared" si="225"/>
        <v>208.50277852628921</v>
      </c>
      <c r="M423" s="118">
        <f t="shared" si="225"/>
        <v>175.9855482684838</v>
      </c>
      <c r="N423" s="118">
        <f t="shared" si="225"/>
        <v>168.87908378947625</v>
      </c>
      <c r="O423" s="118">
        <f t="shared" si="225"/>
        <v>155.45240648787325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123.43181258675672</v>
      </c>
      <c r="S423" s="118">
        <f t="shared" si="226"/>
        <v>114.23895965090729</v>
      </c>
      <c r="T423" s="118">
        <f t="shared" si="226"/>
        <v>103.24229364104276</v>
      </c>
      <c r="U423" s="118">
        <f t="shared" si="226"/>
        <v>100.64289445098062</v>
      </c>
      <c r="V423" s="118">
        <f t="shared" si="226"/>
        <v>105.42592887282119</v>
      </c>
      <c r="W423" s="118">
        <f t="shared" ref="W423" si="227">W424+W427+W429+W438</f>
        <v>83.087816084269079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163.92031815221657</v>
      </c>
      <c r="D424" s="123">
        <f t="shared" si="228"/>
        <v>190.50869130689617</v>
      </c>
      <c r="E424" s="123">
        <f t="shared" si="228"/>
        <v>206.02307242366973</v>
      </c>
      <c r="F424" s="123">
        <f t="shared" si="228"/>
        <v>196.3100269053736</v>
      </c>
      <c r="G424" s="123">
        <f t="shared" si="228"/>
        <v>0</v>
      </c>
      <c r="H424" s="123">
        <f t="shared" si="228"/>
        <v>185.34125736871209</v>
      </c>
      <c r="I424" s="123">
        <f t="shared" si="228"/>
        <v>0</v>
      </c>
      <c r="J424" s="123">
        <f t="shared" si="228"/>
        <v>163.89413062443597</v>
      </c>
      <c r="K424" s="123">
        <f t="shared" si="228"/>
        <v>157.93349511142179</v>
      </c>
      <c r="L424" s="123">
        <f t="shared" si="228"/>
        <v>167.98520103045817</v>
      </c>
      <c r="M424" s="123">
        <f t="shared" si="228"/>
        <v>139.18206919306286</v>
      </c>
      <c r="N424" s="123">
        <f t="shared" si="228"/>
        <v>130.51792710382651</v>
      </c>
      <c r="O424" s="123">
        <f t="shared" si="228"/>
        <v>117.53789213687656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91.493516888896579</v>
      </c>
      <c r="S424" s="123">
        <f t="shared" si="229"/>
        <v>83.60261358244415</v>
      </c>
      <c r="T424" s="123">
        <f t="shared" si="229"/>
        <v>74.309361098124384</v>
      </c>
      <c r="U424" s="123">
        <f t="shared" si="229"/>
        <v>71.979807132294184</v>
      </c>
      <c r="V424" s="123">
        <f t="shared" si="229"/>
        <v>76.300858114240185</v>
      </c>
      <c r="W424" s="123">
        <f t="shared" ref="W424" si="230">SUM(W425:W426)</f>
        <v>57.909848740176912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161.87859347634637</v>
      </c>
      <c r="D425" s="99">
        <v>188.13902381251609</v>
      </c>
      <c r="E425" s="99">
        <v>203.44693870638886</v>
      </c>
      <c r="F425" s="99">
        <v>193.85244394038281</v>
      </c>
      <c r="G425" s="99">
        <v>0</v>
      </c>
      <c r="H425" s="99">
        <v>183.07164796334973</v>
      </c>
      <c r="I425" s="99">
        <v>0</v>
      </c>
      <c r="J425" s="99">
        <v>161.90340024673196</v>
      </c>
      <c r="K425" s="99">
        <v>156.00707183123205</v>
      </c>
      <c r="L425" s="99">
        <v>165.93261090286359</v>
      </c>
      <c r="M425" s="99">
        <v>137.46461987379939</v>
      </c>
      <c r="N425" s="99">
        <v>128.87855943044732</v>
      </c>
      <c r="O425" s="99">
        <v>116.01499256647222</v>
      </c>
      <c r="P425" s="99">
        <v>0</v>
      </c>
      <c r="Q425" s="99">
        <v>0</v>
      </c>
      <c r="R425" s="99">
        <v>90.215675610650138</v>
      </c>
      <c r="S425" s="99">
        <v>82.429426464487008</v>
      </c>
      <c r="T425" s="99">
        <v>73.267673466788239</v>
      </c>
      <c r="U425" s="99">
        <v>70.972186625521061</v>
      </c>
      <c r="V425" s="99">
        <v>75.230963119679188</v>
      </c>
      <c r="W425" s="99">
        <v>57.093251182465558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2.0417246758702134</v>
      </c>
      <c r="D426" s="99">
        <v>2.3696674943800691</v>
      </c>
      <c r="E426" s="99">
        <v>2.5761337172808747</v>
      </c>
      <c r="F426" s="99">
        <v>2.4575829649907801</v>
      </c>
      <c r="G426" s="99">
        <v>0</v>
      </c>
      <c r="H426" s="99">
        <v>2.2696094053623543</v>
      </c>
      <c r="I426" s="99">
        <v>0</v>
      </c>
      <c r="J426" s="99">
        <v>1.9907303777040068</v>
      </c>
      <c r="K426" s="99">
        <v>1.9264232801897274</v>
      </c>
      <c r="L426" s="99">
        <v>2.0525901275945935</v>
      </c>
      <c r="M426" s="99">
        <v>1.7174493192634552</v>
      </c>
      <c r="N426" s="99">
        <v>1.6393676733791847</v>
      </c>
      <c r="O426" s="99">
        <v>1.5228995704043524</v>
      </c>
      <c r="P426" s="99">
        <v>0</v>
      </c>
      <c r="Q426" s="99">
        <v>0</v>
      </c>
      <c r="R426" s="99">
        <v>1.2778412782464379</v>
      </c>
      <c r="S426" s="99">
        <v>1.1731871179571425</v>
      </c>
      <c r="T426" s="99">
        <v>1.0416876313361441</v>
      </c>
      <c r="U426" s="99">
        <v>1.0076205067731163</v>
      </c>
      <c r="V426" s="99">
        <v>1.0698949945610032</v>
      </c>
      <c r="W426" s="99">
        <v>0.81659755771135389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0.41746579115434385</v>
      </c>
      <c r="D427" s="123">
        <f t="shared" si="231"/>
        <v>0.48196901258808611</v>
      </c>
      <c r="E427" s="123">
        <f t="shared" si="231"/>
        <v>0.85732823516353862</v>
      </c>
      <c r="F427" s="123">
        <f t="shared" si="231"/>
        <v>0.47116941473764318</v>
      </c>
      <c r="G427" s="123">
        <f t="shared" si="231"/>
        <v>0</v>
      </c>
      <c r="H427" s="123">
        <f t="shared" si="231"/>
        <v>0.5841847810315649</v>
      </c>
      <c r="I427" s="123">
        <f t="shared" si="231"/>
        <v>0</v>
      </c>
      <c r="J427" s="123">
        <f t="shared" si="231"/>
        <v>1.083975115569155</v>
      </c>
      <c r="K427" s="123">
        <f t="shared" si="231"/>
        <v>0.6137243569932842</v>
      </c>
      <c r="L427" s="123">
        <f t="shared" si="231"/>
        <v>0.86434097061667103</v>
      </c>
      <c r="M427" s="123">
        <f t="shared" si="231"/>
        <v>1.1352471639727697</v>
      </c>
      <c r="N427" s="123">
        <f t="shared" si="231"/>
        <v>1.2804299704518591</v>
      </c>
      <c r="O427" s="123">
        <f t="shared" si="231"/>
        <v>1.0194111789500977</v>
      </c>
      <c r="P427" s="123">
        <f t="shared" si="231"/>
        <v>0</v>
      </c>
      <c r="Q427" s="123">
        <f t="shared" si="231"/>
        <v>0</v>
      </c>
      <c r="R427" s="123">
        <f t="shared" si="231"/>
        <v>0.44250465189098415</v>
      </c>
      <c r="S427" s="123">
        <f t="shared" si="231"/>
        <v>0.91014827096307904</v>
      </c>
      <c r="T427" s="123">
        <f t="shared" si="231"/>
        <v>0.56035418481616861</v>
      </c>
      <c r="U427" s="123">
        <f t="shared" si="231"/>
        <v>0.55871296995460407</v>
      </c>
      <c r="V427" s="123">
        <f t="shared" si="231"/>
        <v>0.35767039412288537</v>
      </c>
      <c r="W427" s="123">
        <f t="shared" si="231"/>
        <v>0.6885625335810428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0.41746579115434385</v>
      </c>
      <c r="D428" s="99">
        <f>RES_hhdet_in_fecs!D48</f>
        <v>0.48196901258808611</v>
      </c>
      <c r="E428" s="99">
        <f>RES_hhdet_in_fecs!E48</f>
        <v>0.85732823516353862</v>
      </c>
      <c r="F428" s="99">
        <f>RES_hhdet_in_fecs!F48</f>
        <v>0.47116941473764318</v>
      </c>
      <c r="G428" s="99">
        <f>RES_hhdet_in_fecs!G48</f>
        <v>0</v>
      </c>
      <c r="H428" s="99">
        <f>RES_hhdet_in_fecs!H48</f>
        <v>0.5841847810315649</v>
      </c>
      <c r="I428" s="99">
        <f>RES_hhdet_in_fecs!I48</f>
        <v>0</v>
      </c>
      <c r="J428" s="99">
        <f>RES_hhdet_in_fecs!J48</f>
        <v>1.083975115569155</v>
      </c>
      <c r="K428" s="99">
        <f>RES_hhdet_in_fecs!K48</f>
        <v>0.6137243569932842</v>
      </c>
      <c r="L428" s="99">
        <f>RES_hhdet_in_fecs!L48</f>
        <v>0.86434097061667103</v>
      </c>
      <c r="M428" s="99">
        <f>RES_hhdet_in_fecs!M48</f>
        <v>1.1352471639727697</v>
      </c>
      <c r="N428" s="99">
        <f>RES_hhdet_in_fecs!N48</f>
        <v>1.2804299704518591</v>
      </c>
      <c r="O428" s="99">
        <f>RES_hhdet_in_fecs!O48</f>
        <v>1.0194111789500977</v>
      </c>
      <c r="P428" s="99">
        <f>RES_hhdet_in_fecs!P48</f>
        <v>0</v>
      </c>
      <c r="Q428" s="99">
        <f>RES_hhdet_in_fecs!Q48</f>
        <v>0</v>
      </c>
      <c r="R428" s="99">
        <f>RES_hhdet_in_fecs!R48</f>
        <v>0.44250465189098415</v>
      </c>
      <c r="S428" s="99">
        <f>RES_hhdet_in_fecs!S48</f>
        <v>0.91014827096307904</v>
      </c>
      <c r="T428" s="99">
        <f>RES_hhdet_in_fecs!T48</f>
        <v>0.56035418481616861</v>
      </c>
      <c r="U428" s="99">
        <f>RES_hhdet_in_fecs!U48</f>
        <v>0.55871296995460407</v>
      </c>
      <c r="V428" s="99">
        <f>RES_hhdet_in_fecs!V48</f>
        <v>0.35767039412288537</v>
      </c>
      <c r="W428" s="99">
        <f>RES_hhdet_in_fecs!W48</f>
        <v>0.6885625335810428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23.027439534925811</v>
      </c>
      <c r="D429" s="123">
        <v>27.409520692249792</v>
      </c>
      <c r="E429" s="123">
        <v>28.653748989990415</v>
      </c>
      <c r="F429" s="123">
        <v>29.240162001122048</v>
      </c>
      <c r="G429" s="123">
        <v>0</v>
      </c>
      <c r="H429" s="123">
        <v>28.87454192143484</v>
      </c>
      <c r="I429" s="123">
        <v>0</v>
      </c>
      <c r="J429" s="123">
        <v>30.842789489769547</v>
      </c>
      <c r="K429" s="123">
        <v>31.338624540324957</v>
      </c>
      <c r="L429" s="123">
        <v>32.470556494312426</v>
      </c>
      <c r="M429" s="123">
        <v>28.801949796215013</v>
      </c>
      <c r="N429" s="123">
        <v>30.125012602039703</v>
      </c>
      <c r="O429" s="123">
        <v>29.628760269298319</v>
      </c>
      <c r="P429" s="123">
        <v>0</v>
      </c>
      <c r="Q429" s="123">
        <v>0</v>
      </c>
      <c r="R429" s="123">
        <v>24.432867979003298</v>
      </c>
      <c r="S429" s="123">
        <v>22.931840651657179</v>
      </c>
      <c r="T429" s="123">
        <v>22.031125654511239</v>
      </c>
      <c r="U429" s="123">
        <v>21.94256034173203</v>
      </c>
      <c r="V429" s="123">
        <v>21.380546572791662</v>
      </c>
      <c r="W429" s="123">
        <v>17.659585611428174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24.375055449795575</v>
      </c>
      <c r="D430" s="99">
        <v>33.029747363842418</v>
      </c>
      <c r="E430" s="99">
        <v>36.044320291266907</v>
      </c>
      <c r="F430" s="99">
        <v>36.97682956825269</v>
      </c>
      <c r="G430" s="99">
        <v>0</v>
      </c>
      <c r="H430" s="99">
        <v>0</v>
      </c>
      <c r="I430" s="99">
        <v>0</v>
      </c>
      <c r="J430" s="99">
        <v>33.944650992447549</v>
      </c>
      <c r="K430" s="99">
        <v>36.846065060519678</v>
      </c>
      <c r="L430" s="99">
        <v>38.572887135159426</v>
      </c>
      <c r="M430" s="99">
        <v>32.611995968744949</v>
      </c>
      <c r="N430" s="99">
        <v>33.218923265163134</v>
      </c>
      <c r="O430" s="99">
        <v>31.441033508870248</v>
      </c>
      <c r="P430" s="99">
        <v>0</v>
      </c>
      <c r="Q430" s="99">
        <v>0</v>
      </c>
      <c r="R430" s="99">
        <v>25.86566129919672</v>
      </c>
      <c r="S430" s="99">
        <v>23.775904133746764</v>
      </c>
      <c r="T430" s="99">
        <v>22.870668241005628</v>
      </c>
      <c r="U430" s="99">
        <v>23.103095841968948</v>
      </c>
      <c r="V430" s="99">
        <v>22.280020935592649</v>
      </c>
      <c r="W430" s="99">
        <v>17.204040538962353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23.642107416112115</v>
      </c>
      <c r="E431" s="99">
        <v>27.294129388868381</v>
      </c>
      <c r="F431" s="99">
        <v>28.442534010155082</v>
      </c>
      <c r="G431" s="99">
        <v>0</v>
      </c>
      <c r="H431" s="99">
        <v>0</v>
      </c>
      <c r="I431" s="99">
        <v>0</v>
      </c>
      <c r="J431" s="99">
        <v>24.529523305786139</v>
      </c>
      <c r="K431" s="99">
        <v>26.579389634998922</v>
      </c>
      <c r="L431" s="99">
        <v>27.774056759981871</v>
      </c>
      <c r="M431" s="99">
        <v>0</v>
      </c>
      <c r="N431" s="99">
        <v>24.522567665802914</v>
      </c>
      <c r="O431" s="99">
        <v>23.687342488831366</v>
      </c>
      <c r="P431" s="99">
        <v>0</v>
      </c>
      <c r="Q431" s="99">
        <v>0</v>
      </c>
      <c r="R431" s="99">
        <v>0</v>
      </c>
      <c r="S431" s="99">
        <v>0</v>
      </c>
      <c r="T431" s="99">
        <v>18.910674244263777</v>
      </c>
      <c r="U431" s="99">
        <v>19.188647821113392</v>
      </c>
      <c r="V431" s="99">
        <v>18.674400374447561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12.352593121944626</v>
      </c>
      <c r="E432" s="102">
        <v>16.686917493223287</v>
      </c>
      <c r="F432" s="102">
        <v>18.012451920344095</v>
      </c>
      <c r="G432" s="102">
        <v>0</v>
      </c>
      <c r="H432" s="102">
        <v>0</v>
      </c>
      <c r="I432" s="102">
        <v>0</v>
      </c>
      <c r="J432" s="102">
        <v>12.517103698018976</v>
      </c>
      <c r="K432" s="102">
        <v>13.22548747725865</v>
      </c>
      <c r="L432" s="102">
        <v>13.439560799811876</v>
      </c>
      <c r="M432" s="102">
        <v>0</v>
      </c>
      <c r="N432" s="102">
        <v>11.654832287992853</v>
      </c>
      <c r="O432" s="102">
        <v>10.985816136904912</v>
      </c>
      <c r="P432" s="102">
        <v>0</v>
      </c>
      <c r="Q432" s="102">
        <v>0</v>
      </c>
      <c r="R432" s="102">
        <v>0</v>
      </c>
      <c r="S432" s="102">
        <v>0</v>
      </c>
      <c r="T432" s="102">
        <v>8.2355065907191012</v>
      </c>
      <c r="U432" s="102">
        <v>7.8615999512026464</v>
      </c>
      <c r="V432" s="102">
        <v>7.6373247362017258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11.289514294167486</v>
      </c>
      <c r="E433" s="105">
        <v>10.607211895645094</v>
      </c>
      <c r="F433" s="105">
        <v>10.430082089810993</v>
      </c>
      <c r="G433" s="105">
        <v>0</v>
      </c>
      <c r="H433" s="105">
        <v>0</v>
      </c>
      <c r="I433" s="105">
        <v>0</v>
      </c>
      <c r="J433" s="105">
        <v>12.012419607767159</v>
      </c>
      <c r="K433" s="105">
        <v>13.353902157740272</v>
      </c>
      <c r="L433" s="105">
        <v>14.334495960170001</v>
      </c>
      <c r="M433" s="105">
        <v>0</v>
      </c>
      <c r="N433" s="105">
        <v>12.867735377810064</v>
      </c>
      <c r="O433" s="105">
        <v>12.701526351926452</v>
      </c>
      <c r="P433" s="105">
        <v>0</v>
      </c>
      <c r="Q433" s="105">
        <v>0</v>
      </c>
      <c r="R433" s="105">
        <v>0</v>
      </c>
      <c r="S433" s="105">
        <v>0</v>
      </c>
      <c r="T433" s="105">
        <v>10.675167653544676</v>
      </c>
      <c r="U433" s="105">
        <v>11.327047869910746</v>
      </c>
      <c r="V433" s="105">
        <v>11.037075638245836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23.674820570524325</v>
      </c>
      <c r="D434" s="102">
        <v>25.217959008228984</v>
      </c>
      <c r="E434" s="102">
        <v>27.736211048232228</v>
      </c>
      <c r="F434" s="102">
        <v>28.664667100303024</v>
      </c>
      <c r="G434" s="102">
        <v>0</v>
      </c>
      <c r="H434" s="102">
        <v>29.951859279215931</v>
      </c>
      <c r="I434" s="102">
        <v>0</v>
      </c>
      <c r="J434" s="102">
        <v>28.912949974020982</v>
      </c>
      <c r="K434" s="102">
        <v>29.915423714451023</v>
      </c>
      <c r="L434" s="102">
        <v>28.852396295392733</v>
      </c>
      <c r="M434" s="102">
        <v>27.836381537650968</v>
      </c>
      <c r="N434" s="102">
        <v>28.211741082048697</v>
      </c>
      <c r="O434" s="102">
        <v>28.678118736739584</v>
      </c>
      <c r="P434" s="102">
        <v>0</v>
      </c>
      <c r="Q434" s="102">
        <v>0</v>
      </c>
      <c r="R434" s="102">
        <v>25.390195331487114</v>
      </c>
      <c r="S434" s="102">
        <v>23.968000659995738</v>
      </c>
      <c r="T434" s="102">
        <v>22.618092134190949</v>
      </c>
      <c r="U434" s="102">
        <v>21.562370813815303</v>
      </c>
      <c r="V434" s="102">
        <v>19.087408732304365</v>
      </c>
      <c r="W434" s="102">
        <v>18.675328856935291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18.575365835493358</v>
      </c>
      <c r="D435" s="105">
        <v>20.138739102012082</v>
      </c>
      <c r="E435" s="105">
        <v>22.967981138482038</v>
      </c>
      <c r="F435" s="105">
        <v>23.978041376154362</v>
      </c>
      <c r="G435" s="105">
        <v>0</v>
      </c>
      <c r="H435" s="105">
        <v>24.63515253513954</v>
      </c>
      <c r="I435" s="105">
        <v>0</v>
      </c>
      <c r="J435" s="105">
        <v>23.211409887011158</v>
      </c>
      <c r="K435" s="105">
        <v>23.972201897582078</v>
      </c>
      <c r="L435" s="105">
        <v>23.056514481234558</v>
      </c>
      <c r="M435" s="105">
        <v>22.39629840504708</v>
      </c>
      <c r="N435" s="105">
        <v>22.771720975094297</v>
      </c>
      <c r="O435" s="105">
        <v>23.316460584480627</v>
      </c>
      <c r="P435" s="105">
        <v>0</v>
      </c>
      <c r="Q435" s="105">
        <v>0</v>
      </c>
      <c r="R435" s="105">
        <v>21.2267737697893</v>
      </c>
      <c r="S435" s="105">
        <v>20.197569178609804</v>
      </c>
      <c r="T435" s="105">
        <v>19.213205517936647</v>
      </c>
      <c r="U435" s="105">
        <v>18.327537271929238</v>
      </c>
      <c r="V435" s="105">
        <v>16.324783256732413</v>
      </c>
      <c r="W435" s="105">
        <v>16.109616033820622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7.8634984530392664</v>
      </c>
      <c r="D436" s="99">
        <v>9.4083484823922028</v>
      </c>
      <c r="E436" s="99">
        <v>12.833599665608315</v>
      </c>
      <c r="F436" s="99">
        <v>13.95946790167411</v>
      </c>
      <c r="G436" s="99">
        <v>0</v>
      </c>
      <c r="H436" s="99">
        <v>13.129669907562329</v>
      </c>
      <c r="I436" s="99">
        <v>0</v>
      </c>
      <c r="J436" s="99">
        <v>10.67869796945471</v>
      </c>
      <c r="K436" s="99">
        <v>10.737461440398265</v>
      </c>
      <c r="L436" s="99">
        <v>10.0152955581689</v>
      </c>
      <c r="M436" s="99">
        <v>9.9173987627352638</v>
      </c>
      <c r="N436" s="99">
        <v>9.8948045801977553</v>
      </c>
      <c r="O436" s="99">
        <v>10.027517830380773</v>
      </c>
      <c r="P436" s="99">
        <v>0</v>
      </c>
      <c r="Q436" s="99">
        <v>0</v>
      </c>
      <c r="R436" s="99">
        <v>8.9933730776190153</v>
      </c>
      <c r="S436" s="99">
        <v>8.5356494659319253</v>
      </c>
      <c r="T436" s="99">
        <v>8.1537311271514898</v>
      </c>
      <c r="U436" s="99">
        <v>7.3314805842440416</v>
      </c>
      <c r="V436" s="99">
        <v>6.5168007237740069</v>
      </c>
      <c r="W436" s="99">
        <v>6.6854834154182869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10.711867382454088</v>
      </c>
      <c r="D437" s="99">
        <v>10.730390619619881</v>
      </c>
      <c r="E437" s="99">
        <v>10.134381472873722</v>
      </c>
      <c r="F437" s="99">
        <v>10.018573474480256</v>
      </c>
      <c r="G437" s="99">
        <v>0</v>
      </c>
      <c r="H437" s="99">
        <v>11.50548262757721</v>
      </c>
      <c r="I437" s="99">
        <v>0</v>
      </c>
      <c r="J437" s="99">
        <v>12.532711917556449</v>
      </c>
      <c r="K437" s="99">
        <v>13.234740457183815</v>
      </c>
      <c r="L437" s="99">
        <v>13.041218923065657</v>
      </c>
      <c r="M437" s="99">
        <v>12.47889964231182</v>
      </c>
      <c r="N437" s="99">
        <v>12.876916394896543</v>
      </c>
      <c r="O437" s="99">
        <v>13.28894275409985</v>
      </c>
      <c r="P437" s="99">
        <v>0</v>
      </c>
      <c r="Q437" s="99">
        <v>0</v>
      </c>
      <c r="R437" s="99">
        <v>12.233400692170289</v>
      </c>
      <c r="S437" s="99">
        <v>11.661919712677877</v>
      </c>
      <c r="T437" s="99">
        <v>11.059474390785155</v>
      </c>
      <c r="U437" s="99">
        <v>10.996056687685195</v>
      </c>
      <c r="V437" s="99">
        <v>9.8079825329584054</v>
      </c>
      <c r="W437" s="99">
        <v>9.4241326184023304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9.2236699740096011</v>
      </c>
      <c r="D438" s="123">
        <v>9.1550387644523106</v>
      </c>
      <c r="E438" s="123">
        <v>10.627173498116461</v>
      </c>
      <c r="F438" s="123">
        <v>9.6838169916393095</v>
      </c>
      <c r="G438" s="123">
        <v>0</v>
      </c>
      <c r="H438" s="123">
        <v>9.6527384638952114</v>
      </c>
      <c r="I438" s="123">
        <v>0</v>
      </c>
      <c r="J438" s="123">
        <v>9.2746953063660413</v>
      </c>
      <c r="K438" s="123">
        <v>8.2376017631038021</v>
      </c>
      <c r="L438" s="123">
        <v>7.1826800309019303</v>
      </c>
      <c r="M438" s="123">
        <v>6.8662821152331661</v>
      </c>
      <c r="N438" s="123">
        <v>6.955714113158205</v>
      </c>
      <c r="O438" s="123">
        <v>7.2663429027482689</v>
      </c>
      <c r="P438" s="123">
        <v>0</v>
      </c>
      <c r="Q438" s="123">
        <v>0</v>
      </c>
      <c r="R438" s="123">
        <v>7.0629230669658671</v>
      </c>
      <c r="S438" s="123">
        <v>6.7943571458428798</v>
      </c>
      <c r="T438" s="123">
        <v>6.3414527035909742</v>
      </c>
      <c r="U438" s="123">
        <v>6.1618140069998022</v>
      </c>
      <c r="V438" s="123">
        <v>7.3868537916664581</v>
      </c>
      <c r="W438" s="123">
        <v>6.8298191990829418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10.672470493315412</v>
      </c>
      <c r="D439" s="99">
        <v>13.659126376690343</v>
      </c>
      <c r="E439" s="99">
        <v>10.534539055544698</v>
      </c>
      <c r="F439" s="99">
        <v>10.248500401551585</v>
      </c>
      <c r="G439" s="99">
        <v>0</v>
      </c>
      <c r="H439" s="99">
        <v>11.107343267691432</v>
      </c>
      <c r="I439" s="99">
        <v>0</v>
      </c>
      <c r="J439" s="99">
        <v>9.3077313904837737</v>
      </c>
      <c r="K439" s="99">
        <v>9.5230170455588734</v>
      </c>
      <c r="L439" s="99">
        <v>8.5924885954007095</v>
      </c>
      <c r="M439" s="99">
        <v>7.8777706803686085</v>
      </c>
      <c r="N439" s="99">
        <v>8.2796384260635865</v>
      </c>
      <c r="O439" s="99">
        <v>8.6359106792977087</v>
      </c>
      <c r="P439" s="99">
        <v>0</v>
      </c>
      <c r="Q439" s="99">
        <v>0</v>
      </c>
      <c r="R439" s="99">
        <v>8.4222743831349476</v>
      </c>
      <c r="S439" s="99">
        <v>8.0662407786888313</v>
      </c>
      <c r="T439" s="99">
        <v>7.7155643017502911</v>
      </c>
      <c r="U439" s="99">
        <v>7.5898288250978094</v>
      </c>
      <c r="V439" s="99">
        <v>9.4615653402855759</v>
      </c>
      <c r="W439" s="99">
        <v>8.4846669250211235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8.3249586083105296</v>
      </c>
      <c r="D440" s="110">
        <v>6.7780759913790485</v>
      </c>
      <c r="E440" s="110">
        <v>10.66942748559166</v>
      </c>
      <c r="F440" s="110">
        <v>9.4316731429116754</v>
      </c>
      <c r="G440" s="110">
        <v>0</v>
      </c>
      <c r="H440" s="110">
        <v>8.8602126655493816</v>
      </c>
      <c r="I440" s="110">
        <v>0</v>
      </c>
      <c r="J440" s="110">
        <v>9.2512454289912309</v>
      </c>
      <c r="K440" s="110">
        <v>6.6650608515184713</v>
      </c>
      <c r="L440" s="110">
        <v>6.1987766178528476</v>
      </c>
      <c r="M440" s="110">
        <v>6.240181918318255</v>
      </c>
      <c r="N440" s="110">
        <v>6.397918590462031</v>
      </c>
      <c r="O440" s="110">
        <v>6.6513612385859107</v>
      </c>
      <c r="P440" s="110">
        <v>0</v>
      </c>
      <c r="Q440" s="110">
        <v>0</v>
      </c>
      <c r="R440" s="110">
        <v>6.379225659425205</v>
      </c>
      <c r="S440" s="110">
        <v>6.0487965298322806</v>
      </c>
      <c r="T440" s="110">
        <v>5.7323870222446827</v>
      </c>
      <c r="U440" s="110">
        <v>5.6546929040692842</v>
      </c>
      <c r="V440" s="110">
        <v>6.544941858893484</v>
      </c>
      <c r="W440" s="110">
        <v>6.1899894103092743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109.04512203320402</v>
      </c>
      <c r="D442" s="118">
        <f t="shared" si="232"/>
        <v>126.58208132437572</v>
      </c>
      <c r="E442" s="118">
        <f t="shared" si="232"/>
        <v>139.97248981577872</v>
      </c>
      <c r="F442" s="118">
        <f t="shared" si="232"/>
        <v>134.97341283904726</v>
      </c>
      <c r="G442" s="118">
        <f t="shared" si="232"/>
        <v>0</v>
      </c>
      <c r="H442" s="118">
        <f t="shared" si="232"/>
        <v>132.34451427494241</v>
      </c>
      <c r="I442" s="118">
        <f t="shared" si="232"/>
        <v>0</v>
      </c>
      <c r="J442" s="118">
        <f t="shared" si="232"/>
        <v>122.67322433612286</v>
      </c>
      <c r="K442" s="118">
        <f t="shared" si="232"/>
        <v>119.49087590803848</v>
      </c>
      <c r="L442" s="118">
        <f t="shared" si="232"/>
        <v>127.07307319364716</v>
      </c>
      <c r="M442" s="118">
        <f t="shared" si="232"/>
        <v>110.92737429256347</v>
      </c>
      <c r="N442" s="118">
        <f t="shared" si="232"/>
        <v>109.61265813336172</v>
      </c>
      <c r="O442" s="118">
        <f t="shared" si="232"/>
        <v>104.29177844632326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90.715825976900902</v>
      </c>
      <c r="S442" s="118">
        <f t="shared" si="233"/>
        <v>86.352828622307513</v>
      </c>
      <c r="T442" s="118">
        <f t="shared" si="233"/>
        <v>77.960845526818673</v>
      </c>
      <c r="U442" s="118">
        <f t="shared" si="233"/>
        <v>76.505379577364039</v>
      </c>
      <c r="V442" s="118">
        <f t="shared" si="233"/>
        <v>79.65693220044956</v>
      </c>
      <c r="W442" s="118">
        <f t="shared" ref="W442" si="234">W443+W446+W448+W457</f>
        <v>64.92781741328271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86.539694433293207</v>
      </c>
      <c r="D443" s="123">
        <f t="shared" si="235"/>
        <v>101.69216107317375</v>
      </c>
      <c r="E443" s="123">
        <f t="shared" si="235"/>
        <v>111.23076633034326</v>
      </c>
      <c r="F443" s="123">
        <f t="shared" si="235"/>
        <v>107.17420381400478</v>
      </c>
      <c r="G443" s="123">
        <f t="shared" si="235"/>
        <v>0</v>
      </c>
      <c r="H443" s="123">
        <f t="shared" si="235"/>
        <v>103.49570228804552</v>
      </c>
      <c r="I443" s="123">
        <f t="shared" si="235"/>
        <v>0</v>
      </c>
      <c r="J443" s="123">
        <f t="shared" si="235"/>
        <v>93.725497074021206</v>
      </c>
      <c r="K443" s="123">
        <f t="shared" si="235"/>
        <v>91.503700518921846</v>
      </c>
      <c r="L443" s="123">
        <f t="shared" si="235"/>
        <v>98.684503732365044</v>
      </c>
      <c r="M443" s="123">
        <f t="shared" si="235"/>
        <v>83.570963946700786</v>
      </c>
      <c r="N443" s="123">
        <f t="shared" si="235"/>
        <v>80.866022290288853</v>
      </c>
      <c r="O443" s="123">
        <f t="shared" si="235"/>
        <v>75.880956875196446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65.148243195000205</v>
      </c>
      <c r="S443" s="123">
        <f t="shared" si="236"/>
        <v>60.248071533339797</v>
      </c>
      <c r="T443" s="123">
        <f t="shared" si="236"/>
        <v>54.017449552061578</v>
      </c>
      <c r="U443" s="123">
        <f t="shared" si="236"/>
        <v>52.67590790639143</v>
      </c>
      <c r="V443" s="123">
        <f t="shared" si="236"/>
        <v>56.162568508420428</v>
      </c>
      <c r="W443" s="123">
        <f t="shared" ref="W443" si="237">SUM(W444:W445)</f>
        <v>42.785663352665914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84.497969757422993</v>
      </c>
      <c r="D444" s="99">
        <v>99.322493578793683</v>
      </c>
      <c r="E444" s="99">
        <v>108.65463261306239</v>
      </c>
      <c r="F444" s="99">
        <v>104.71662084901401</v>
      </c>
      <c r="G444" s="99">
        <v>0</v>
      </c>
      <c r="H444" s="99">
        <v>101.22609288268316</v>
      </c>
      <c r="I444" s="99">
        <v>0</v>
      </c>
      <c r="J444" s="99">
        <v>91.734766696317195</v>
      </c>
      <c r="K444" s="99">
        <v>89.577277238732123</v>
      </c>
      <c r="L444" s="99">
        <v>96.631913604770446</v>
      </c>
      <c r="M444" s="99">
        <v>81.853514627437335</v>
      </c>
      <c r="N444" s="99">
        <v>79.22665461690967</v>
      </c>
      <c r="O444" s="99">
        <v>74.358057304792098</v>
      </c>
      <c r="P444" s="99">
        <v>0</v>
      </c>
      <c r="Q444" s="99">
        <v>0</v>
      </c>
      <c r="R444" s="99">
        <v>63.870401916753771</v>
      </c>
      <c r="S444" s="99">
        <v>59.074884415382655</v>
      </c>
      <c r="T444" s="99">
        <v>52.975761920725432</v>
      </c>
      <c r="U444" s="99">
        <v>51.668287399618315</v>
      </c>
      <c r="V444" s="99">
        <v>55.092673513859424</v>
      </c>
      <c r="W444" s="99">
        <v>41.96906579495456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2.0417246758702134</v>
      </c>
      <c r="D445" s="99">
        <v>2.3696674943800691</v>
      </c>
      <c r="E445" s="99">
        <v>2.5761337172808747</v>
      </c>
      <c r="F445" s="99">
        <v>2.4575829649907801</v>
      </c>
      <c r="G445" s="99">
        <v>0</v>
      </c>
      <c r="H445" s="99">
        <v>2.2696094053623543</v>
      </c>
      <c r="I445" s="99">
        <v>0</v>
      </c>
      <c r="J445" s="99">
        <v>1.9907303777040068</v>
      </c>
      <c r="K445" s="99">
        <v>1.9264232801897274</v>
      </c>
      <c r="L445" s="99">
        <v>2.0525901275945935</v>
      </c>
      <c r="M445" s="99">
        <v>1.7174493192634552</v>
      </c>
      <c r="N445" s="99">
        <v>1.6393676733791847</v>
      </c>
      <c r="O445" s="99">
        <v>1.5228995704043524</v>
      </c>
      <c r="P445" s="99">
        <v>0</v>
      </c>
      <c r="Q445" s="99">
        <v>0</v>
      </c>
      <c r="R445" s="99">
        <v>1.2778412782464379</v>
      </c>
      <c r="S445" s="99">
        <v>1.1731871179571425</v>
      </c>
      <c r="T445" s="99">
        <v>1.0416876313361441</v>
      </c>
      <c r="U445" s="99">
        <v>1.0076205067731163</v>
      </c>
      <c r="V445" s="99">
        <v>1.0698949945610032</v>
      </c>
      <c r="W445" s="99">
        <v>0.81659755771135389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0.90259322040607415</v>
      </c>
      <c r="D446" s="123">
        <f t="shared" si="238"/>
        <v>1.0748927221949418</v>
      </c>
      <c r="E446" s="123">
        <f t="shared" si="238"/>
        <v>1.9710532129964877</v>
      </c>
      <c r="F446" s="123">
        <f t="shared" si="238"/>
        <v>1.1157255865837632</v>
      </c>
      <c r="G446" s="123">
        <f t="shared" si="238"/>
        <v>0</v>
      </c>
      <c r="H446" s="123">
        <f t="shared" si="238"/>
        <v>1.4649820886081606</v>
      </c>
      <c r="I446" s="123">
        <f t="shared" si="238"/>
        <v>0</v>
      </c>
      <c r="J446" s="123">
        <f t="shared" si="238"/>
        <v>2.8734011569242544</v>
      </c>
      <c r="K446" s="123">
        <f t="shared" si="238"/>
        <v>1.6722552054937951</v>
      </c>
      <c r="L446" s="123">
        <f t="shared" si="238"/>
        <v>2.4207060033673904</v>
      </c>
      <c r="M446" s="123">
        <f t="shared" si="238"/>
        <v>3.2822943147747794</v>
      </c>
      <c r="N446" s="123">
        <f t="shared" si="238"/>
        <v>3.8423587539416131</v>
      </c>
      <c r="O446" s="123">
        <f t="shared" si="238"/>
        <v>3.1924766665167859</v>
      </c>
      <c r="P446" s="123">
        <f t="shared" si="238"/>
        <v>0</v>
      </c>
      <c r="Q446" s="123">
        <f t="shared" si="238"/>
        <v>0</v>
      </c>
      <c r="R446" s="123">
        <f t="shared" si="238"/>
        <v>1.5363995588783486</v>
      </c>
      <c r="S446" s="123">
        <f t="shared" si="238"/>
        <v>3.2155075918800913</v>
      </c>
      <c r="T446" s="123">
        <f t="shared" si="238"/>
        <v>2.0082143346420644</v>
      </c>
      <c r="U446" s="123">
        <f t="shared" si="238"/>
        <v>2.0282125161852687</v>
      </c>
      <c r="V446" s="123">
        <f t="shared" si="238"/>
        <v>1.3152900328889268</v>
      </c>
      <c r="W446" s="123">
        <f t="shared" si="238"/>
        <v>2.5639439582008516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0.90259322040607415</v>
      </c>
      <c r="D447" s="99">
        <f>RES_hhdet_in_tess!D48</f>
        <v>1.0748927221949418</v>
      </c>
      <c r="E447" s="99">
        <f>RES_hhdet_in_tess!E48</f>
        <v>1.9710532129964877</v>
      </c>
      <c r="F447" s="99">
        <f>RES_hhdet_in_tess!F48</f>
        <v>1.1157255865837632</v>
      </c>
      <c r="G447" s="99">
        <f>RES_hhdet_in_tess!G48</f>
        <v>0</v>
      </c>
      <c r="H447" s="99">
        <f>RES_hhdet_in_tess!H48</f>
        <v>1.4649820886081606</v>
      </c>
      <c r="I447" s="99">
        <f>RES_hhdet_in_tess!I48</f>
        <v>0</v>
      </c>
      <c r="J447" s="99">
        <f>RES_hhdet_in_tess!J48</f>
        <v>2.8734011569242544</v>
      </c>
      <c r="K447" s="99">
        <f>RES_hhdet_in_tess!K48</f>
        <v>1.6722552054937951</v>
      </c>
      <c r="L447" s="99">
        <f>RES_hhdet_in_tess!L48</f>
        <v>2.4207060033673904</v>
      </c>
      <c r="M447" s="99">
        <f>RES_hhdet_in_tess!M48</f>
        <v>3.2822943147747794</v>
      </c>
      <c r="N447" s="99">
        <f>RES_hhdet_in_tess!N48</f>
        <v>3.8423587539416131</v>
      </c>
      <c r="O447" s="99">
        <f>RES_hhdet_in_tess!O48</f>
        <v>3.1924766665167859</v>
      </c>
      <c r="P447" s="99">
        <f>RES_hhdet_in_tess!P48</f>
        <v>0</v>
      </c>
      <c r="Q447" s="99">
        <f>RES_hhdet_in_tess!Q48</f>
        <v>0</v>
      </c>
      <c r="R447" s="99">
        <f>RES_hhdet_in_tess!R48</f>
        <v>1.5363995588783486</v>
      </c>
      <c r="S447" s="99">
        <f>RES_hhdet_in_tess!S48</f>
        <v>3.2155075918800913</v>
      </c>
      <c r="T447" s="99">
        <f>RES_hhdet_in_tess!T48</f>
        <v>2.0082143346420644</v>
      </c>
      <c r="U447" s="99">
        <f>RES_hhdet_in_tess!U48</f>
        <v>2.0282125161852687</v>
      </c>
      <c r="V447" s="99">
        <f>RES_hhdet_in_tess!V48</f>
        <v>1.3152900328889268</v>
      </c>
      <c r="W447" s="99">
        <f>RES_hhdet_in_tess!W48</f>
        <v>2.5639439582008516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15.112889196096104</v>
      </c>
      <c r="D448" s="123">
        <v>17.465511759748296</v>
      </c>
      <c r="E448" s="123">
        <v>19.057354915522946</v>
      </c>
      <c r="F448" s="123">
        <v>19.668067397943641</v>
      </c>
      <c r="G448" s="123">
        <v>0</v>
      </c>
      <c r="H448" s="123">
        <v>20.488476142677325</v>
      </c>
      <c r="I448" s="123">
        <v>0</v>
      </c>
      <c r="J448" s="123">
        <v>19.444122147755902</v>
      </c>
      <c r="K448" s="123">
        <v>20.70805847011734</v>
      </c>
      <c r="L448" s="123">
        <v>20.903263257336203</v>
      </c>
      <c r="M448" s="123">
        <v>19.162060780134208</v>
      </c>
      <c r="N448" s="123">
        <v>19.812726940514139</v>
      </c>
      <c r="O448" s="123">
        <v>19.895608264700599</v>
      </c>
      <c r="P448" s="123">
        <v>0</v>
      </c>
      <c r="Q448" s="123">
        <v>0</v>
      </c>
      <c r="R448" s="123">
        <v>18.78153477115622</v>
      </c>
      <c r="S448" s="123">
        <v>17.834781065498209</v>
      </c>
      <c r="T448" s="123">
        <v>17.065295968622802</v>
      </c>
      <c r="U448" s="123">
        <v>16.934111052937357</v>
      </c>
      <c r="V448" s="123">
        <v>16.366446772535387</v>
      </c>
      <c r="W448" s="123">
        <v>14.120082689881764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13.265451172681816</v>
      </c>
      <c r="D449" s="99">
        <v>18.031725228019511</v>
      </c>
      <c r="E449" s="99">
        <v>19.748930311465891</v>
      </c>
      <c r="F449" s="99">
        <v>20.334605928425866</v>
      </c>
      <c r="G449" s="99">
        <v>0</v>
      </c>
      <c r="H449" s="99">
        <v>0</v>
      </c>
      <c r="I449" s="99">
        <v>0</v>
      </c>
      <c r="J449" s="99">
        <v>19.037253911307573</v>
      </c>
      <c r="K449" s="99">
        <v>20.812189707513575</v>
      </c>
      <c r="L449" s="99">
        <v>21.9711630388055</v>
      </c>
      <c r="M449" s="99">
        <v>18.902297993636065</v>
      </c>
      <c r="N449" s="99">
        <v>19.808507666960214</v>
      </c>
      <c r="O449" s="99">
        <v>19.520606706931865</v>
      </c>
      <c r="P449" s="99">
        <v>0</v>
      </c>
      <c r="Q449" s="99">
        <v>0</v>
      </c>
      <c r="R449" s="99">
        <v>18.010346298409104</v>
      </c>
      <c r="S449" s="99">
        <v>16.975399987734153</v>
      </c>
      <c r="T449" s="99">
        <v>16.695117383209784</v>
      </c>
      <c r="U449" s="99">
        <v>17.172912276413733</v>
      </c>
      <c r="V449" s="99">
        <v>16.776540957492223</v>
      </c>
      <c r="W449" s="99">
        <v>13.032649581240422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18.033088883910203</v>
      </c>
      <c r="E450" s="99">
        <v>19.750088443845485</v>
      </c>
      <c r="F450" s="99">
        <v>20.335639593837506</v>
      </c>
      <c r="G450" s="99">
        <v>0</v>
      </c>
      <c r="H450" s="99">
        <v>0</v>
      </c>
      <c r="I450" s="99">
        <v>0</v>
      </c>
      <c r="J450" s="99">
        <v>19.03241463986728</v>
      </c>
      <c r="K450" s="99">
        <v>20.824207437257954</v>
      </c>
      <c r="L450" s="99">
        <v>21.989686002541859</v>
      </c>
      <c r="M450" s="99">
        <v>0</v>
      </c>
      <c r="N450" s="99">
        <v>19.817534228634074</v>
      </c>
      <c r="O450" s="99">
        <v>19.522224408899834</v>
      </c>
      <c r="P450" s="99">
        <v>0</v>
      </c>
      <c r="Q450" s="99">
        <v>0</v>
      </c>
      <c r="R450" s="99">
        <v>0</v>
      </c>
      <c r="S450" s="99">
        <v>0</v>
      </c>
      <c r="T450" s="99">
        <v>16.686918066492279</v>
      </c>
      <c r="U450" s="99">
        <v>17.17070480825965</v>
      </c>
      <c r="V450" s="99">
        <v>16.787873252527724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6.7435745897427166</v>
      </c>
      <c r="E451" s="102">
        <v>9.1428765482003929</v>
      </c>
      <c r="F451" s="102">
        <v>9.9055575040265147</v>
      </c>
      <c r="G451" s="102">
        <v>0</v>
      </c>
      <c r="H451" s="102">
        <v>0</v>
      </c>
      <c r="I451" s="102">
        <v>0</v>
      </c>
      <c r="J451" s="102">
        <v>7.0199950321001205</v>
      </c>
      <c r="K451" s="102">
        <v>7.4703052795176799</v>
      </c>
      <c r="L451" s="102">
        <v>7.6551900423718564</v>
      </c>
      <c r="M451" s="102">
        <v>0</v>
      </c>
      <c r="N451" s="102">
        <v>6.9497988508240143</v>
      </c>
      <c r="O451" s="102">
        <v>6.8206980569733835</v>
      </c>
      <c r="P451" s="102">
        <v>0</v>
      </c>
      <c r="Q451" s="102">
        <v>0</v>
      </c>
      <c r="R451" s="102">
        <v>0</v>
      </c>
      <c r="S451" s="102">
        <v>0</v>
      </c>
      <c r="T451" s="102">
        <v>6.0117504129476051</v>
      </c>
      <c r="U451" s="102">
        <v>5.8436569383489028</v>
      </c>
      <c r="V451" s="102">
        <v>5.750797614281888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11.289514294167486</v>
      </c>
      <c r="E452" s="105">
        <v>10.607211895645094</v>
      </c>
      <c r="F452" s="105">
        <v>10.430082089810993</v>
      </c>
      <c r="G452" s="105">
        <v>0</v>
      </c>
      <c r="H452" s="105">
        <v>0</v>
      </c>
      <c r="I452" s="105">
        <v>0</v>
      </c>
      <c r="J452" s="105">
        <v>12.012419607767159</v>
      </c>
      <c r="K452" s="105">
        <v>13.353902157740272</v>
      </c>
      <c r="L452" s="105">
        <v>14.334495960170001</v>
      </c>
      <c r="M452" s="105">
        <v>0</v>
      </c>
      <c r="N452" s="105">
        <v>12.867735377810064</v>
      </c>
      <c r="O452" s="105">
        <v>12.701526351926452</v>
      </c>
      <c r="P452" s="105">
        <v>0</v>
      </c>
      <c r="Q452" s="105">
        <v>0</v>
      </c>
      <c r="R452" s="105">
        <v>0</v>
      </c>
      <c r="S452" s="105">
        <v>0</v>
      </c>
      <c r="T452" s="105">
        <v>10.675167653544676</v>
      </c>
      <c r="U452" s="105">
        <v>11.327047869910746</v>
      </c>
      <c r="V452" s="105">
        <v>11.037075638245836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16.036582018033172</v>
      </c>
      <c r="D453" s="102">
        <v>17.112279221285213</v>
      </c>
      <c r="E453" s="102">
        <v>18.857137673142869</v>
      </c>
      <c r="F453" s="102">
        <v>19.52597041069988</v>
      </c>
      <c r="G453" s="102">
        <v>0</v>
      </c>
      <c r="H453" s="102">
        <v>20.488861113735883</v>
      </c>
      <c r="I453" s="102">
        <v>0</v>
      </c>
      <c r="J453" s="102">
        <v>19.874173772412174</v>
      </c>
      <c r="K453" s="102">
        <v>20.622757110537442</v>
      </c>
      <c r="L453" s="102">
        <v>19.955000915282817</v>
      </c>
      <c r="M453" s="102">
        <v>19.365968636088645</v>
      </c>
      <c r="N453" s="102">
        <v>19.81326117246947</v>
      </c>
      <c r="O453" s="102">
        <v>20.42740361091855</v>
      </c>
      <c r="P453" s="102">
        <v>0</v>
      </c>
      <c r="Q453" s="102">
        <v>0</v>
      </c>
      <c r="R453" s="102">
        <v>18.971589489796941</v>
      </c>
      <c r="S453" s="102">
        <v>18.125944036446807</v>
      </c>
      <c r="T453" s="102">
        <v>17.303531839719756</v>
      </c>
      <c r="U453" s="102">
        <v>16.673602541973612</v>
      </c>
      <c r="V453" s="102">
        <v>14.899577354938673</v>
      </c>
      <c r="W453" s="102">
        <v>14.685580068664141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16.038354969348116</v>
      </c>
      <c r="D454" s="105">
        <v>17.114661693631628</v>
      </c>
      <c r="E454" s="105">
        <v>18.859616340590108</v>
      </c>
      <c r="F454" s="105">
        <v>19.527567813867577</v>
      </c>
      <c r="G454" s="105">
        <v>0</v>
      </c>
      <c r="H454" s="105">
        <v>20.486961229538782</v>
      </c>
      <c r="I454" s="105">
        <v>0</v>
      </c>
      <c r="J454" s="105">
        <v>19.873031715388986</v>
      </c>
      <c r="K454" s="105">
        <v>20.63681041891153</v>
      </c>
      <c r="L454" s="105">
        <v>19.968034636532128</v>
      </c>
      <c r="M454" s="105">
        <v>19.37850450406221</v>
      </c>
      <c r="N454" s="105">
        <v>19.826092159264807</v>
      </c>
      <c r="O454" s="105">
        <v>20.43153658381485</v>
      </c>
      <c r="P454" s="105">
        <v>0</v>
      </c>
      <c r="Q454" s="105">
        <v>0</v>
      </c>
      <c r="R454" s="105">
        <v>18.953261643597891</v>
      </c>
      <c r="S454" s="105">
        <v>18.117055738789649</v>
      </c>
      <c r="T454" s="105">
        <v>17.297327934493286</v>
      </c>
      <c r="U454" s="105">
        <v>16.665293821273465</v>
      </c>
      <c r="V454" s="105">
        <v>14.894978774950069</v>
      </c>
      <c r="W454" s="105">
        <v>14.681346708016136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5.326487586894026</v>
      </c>
      <c r="D455" s="99">
        <v>6.3842710740117496</v>
      </c>
      <c r="E455" s="99">
        <v>8.7252348677163862</v>
      </c>
      <c r="F455" s="99">
        <v>9.5089943393873213</v>
      </c>
      <c r="G455" s="99">
        <v>0</v>
      </c>
      <c r="H455" s="99">
        <v>8.9814786019615696</v>
      </c>
      <c r="I455" s="99">
        <v>0</v>
      </c>
      <c r="J455" s="99">
        <v>7.340319797832537</v>
      </c>
      <c r="K455" s="99">
        <v>7.402069961727717</v>
      </c>
      <c r="L455" s="99">
        <v>6.9268157134664747</v>
      </c>
      <c r="M455" s="99">
        <v>6.8996048617503893</v>
      </c>
      <c r="N455" s="99">
        <v>6.9491757643682623</v>
      </c>
      <c r="O455" s="99">
        <v>7.1425938297150013</v>
      </c>
      <c r="P455" s="99">
        <v>0</v>
      </c>
      <c r="Q455" s="99">
        <v>0</v>
      </c>
      <c r="R455" s="99">
        <v>6.7198609514276013</v>
      </c>
      <c r="S455" s="99">
        <v>6.4551360261117718</v>
      </c>
      <c r="T455" s="99">
        <v>6.2378535437081242</v>
      </c>
      <c r="U455" s="99">
        <v>5.6692371335882683</v>
      </c>
      <c r="V455" s="99">
        <v>5.0869962419916632</v>
      </c>
      <c r="W455" s="99">
        <v>5.2572140896138029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10.711867382454088</v>
      </c>
      <c r="D456" s="99">
        <v>10.730390619619881</v>
      </c>
      <c r="E456" s="99">
        <v>10.134381472873722</v>
      </c>
      <c r="F456" s="99">
        <v>10.018573474480256</v>
      </c>
      <c r="G456" s="99">
        <v>0</v>
      </c>
      <c r="H456" s="99">
        <v>11.50548262757721</v>
      </c>
      <c r="I456" s="99">
        <v>0</v>
      </c>
      <c r="J456" s="99">
        <v>12.532711917556449</v>
      </c>
      <c r="K456" s="99">
        <v>13.234740457183815</v>
      </c>
      <c r="L456" s="99">
        <v>13.041218923065657</v>
      </c>
      <c r="M456" s="99">
        <v>12.47889964231182</v>
      </c>
      <c r="N456" s="99">
        <v>12.876916394896543</v>
      </c>
      <c r="O456" s="99">
        <v>13.28894275409985</v>
      </c>
      <c r="P456" s="99">
        <v>0</v>
      </c>
      <c r="Q456" s="99">
        <v>0</v>
      </c>
      <c r="R456" s="99">
        <v>12.233400692170289</v>
      </c>
      <c r="S456" s="99">
        <v>11.661919712677877</v>
      </c>
      <c r="T456" s="99">
        <v>11.059474390785155</v>
      </c>
      <c r="U456" s="99">
        <v>10.996056687685195</v>
      </c>
      <c r="V456" s="99">
        <v>9.8079825329584054</v>
      </c>
      <c r="W456" s="99">
        <v>9.4241326184023304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6.4899451834086355</v>
      </c>
      <c r="D457" s="123">
        <v>6.349515769258729</v>
      </c>
      <c r="E457" s="123">
        <v>7.7133153569160005</v>
      </c>
      <c r="F457" s="123">
        <v>7.0154160405150705</v>
      </c>
      <c r="G457" s="123">
        <v>0</v>
      </c>
      <c r="H457" s="123">
        <v>6.8953537556113815</v>
      </c>
      <c r="I457" s="123">
        <v>0</v>
      </c>
      <c r="J457" s="123">
        <v>6.6302039574214922</v>
      </c>
      <c r="K457" s="123">
        <v>5.6068617135054986</v>
      </c>
      <c r="L457" s="123">
        <v>5.0646002005785284</v>
      </c>
      <c r="M457" s="123">
        <v>4.9120552509537028</v>
      </c>
      <c r="N457" s="123">
        <v>5.0915501486171104</v>
      </c>
      <c r="O457" s="123">
        <v>5.3227366399094427</v>
      </c>
      <c r="P457" s="123">
        <v>0</v>
      </c>
      <c r="Q457" s="123">
        <v>0</v>
      </c>
      <c r="R457" s="123">
        <v>5.2496484518661406</v>
      </c>
      <c r="S457" s="123">
        <v>5.0544684315894193</v>
      </c>
      <c r="T457" s="123">
        <v>4.8698856714922254</v>
      </c>
      <c r="U457" s="123">
        <v>4.8671481018499847</v>
      </c>
      <c r="V457" s="123">
        <v>5.8126268866048214</v>
      </c>
      <c r="W457" s="123">
        <v>5.4581274125341785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6.6128981368482203</v>
      </c>
      <c r="D458" s="99">
        <v>8.4675266012809534</v>
      </c>
      <c r="E458" s="99">
        <v>6.5336060954116899</v>
      </c>
      <c r="F458" s="99">
        <v>6.3591783235895143</v>
      </c>
      <c r="G458" s="99">
        <v>0</v>
      </c>
      <c r="H458" s="99">
        <v>6.8984158524031107</v>
      </c>
      <c r="I458" s="99">
        <v>0</v>
      </c>
      <c r="J458" s="99">
        <v>5.785855290359696</v>
      </c>
      <c r="K458" s="99">
        <v>5.9221661233429002</v>
      </c>
      <c r="L458" s="99">
        <v>5.3456370914945888</v>
      </c>
      <c r="M458" s="99">
        <v>4.9020496759829362</v>
      </c>
      <c r="N458" s="99">
        <v>5.1521173324940888</v>
      </c>
      <c r="O458" s="99">
        <v>5.3738125752713675</v>
      </c>
      <c r="P458" s="99">
        <v>0</v>
      </c>
      <c r="Q458" s="99">
        <v>0</v>
      </c>
      <c r="R458" s="99">
        <v>5.2480299985391206</v>
      </c>
      <c r="S458" s="99">
        <v>5.037387019873071</v>
      </c>
      <c r="T458" s="99">
        <v>4.8308942738503937</v>
      </c>
      <c r="U458" s="99">
        <v>4.7649094895833146</v>
      </c>
      <c r="V458" s="99">
        <v>5.954777191861667</v>
      </c>
      <c r="W458" s="99">
        <v>5.3522303149231112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6.4136757348337756</v>
      </c>
      <c r="D459" s="110">
        <v>5.2317682176783098</v>
      </c>
      <c r="E459" s="110">
        <v>8.2514242824526836</v>
      </c>
      <c r="F459" s="110">
        <v>7.3084409474298129</v>
      </c>
      <c r="G459" s="110">
        <v>0</v>
      </c>
      <c r="H459" s="110">
        <v>6.8936854050751109</v>
      </c>
      <c r="I459" s="110">
        <v>0</v>
      </c>
      <c r="J459" s="110">
        <v>7.2295447459247395</v>
      </c>
      <c r="K459" s="110">
        <v>5.2211271646478128</v>
      </c>
      <c r="L459" s="110">
        <v>4.8684649499295709</v>
      </c>
      <c r="M459" s="110">
        <v>4.9182485908246329</v>
      </c>
      <c r="N459" s="110">
        <v>5.0660319950039661</v>
      </c>
      <c r="O459" s="110">
        <v>5.2998018394086124</v>
      </c>
      <c r="P459" s="110">
        <v>0</v>
      </c>
      <c r="Q459" s="110">
        <v>0</v>
      </c>
      <c r="R459" s="110">
        <v>5.2504624668531035</v>
      </c>
      <c r="S459" s="110">
        <v>5.0644813191781015</v>
      </c>
      <c r="T459" s="110">
        <v>4.8871683450415775</v>
      </c>
      <c r="U459" s="110">
        <v>4.9034553986354732</v>
      </c>
      <c r="V459" s="110">
        <v>5.7549427047614641</v>
      </c>
      <c r="W459" s="110">
        <v>5.4990714320558682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46.278972120179745</v>
      </c>
      <c r="D461" s="118">
        <f t="shared" si="239"/>
        <v>54.621627276911646</v>
      </c>
      <c r="E461" s="118">
        <f t="shared" si="239"/>
        <v>57.171781627139545</v>
      </c>
      <c r="F461" s="118">
        <f t="shared" si="239"/>
        <v>54.158348780724481</v>
      </c>
      <c r="G461" s="118">
        <f t="shared" si="239"/>
        <v>0</v>
      </c>
      <c r="H461" s="118">
        <f t="shared" si="239"/>
        <v>49.726064003620813</v>
      </c>
      <c r="I461" s="118">
        <f t="shared" si="239"/>
        <v>0</v>
      </c>
      <c r="J461" s="118">
        <f t="shared" si="239"/>
        <v>48.717453290806674</v>
      </c>
      <c r="K461" s="118">
        <f t="shared" si="239"/>
        <v>47.019927159842332</v>
      </c>
      <c r="L461" s="118">
        <f t="shared" si="239"/>
        <v>49.877014304974935</v>
      </c>
      <c r="M461" s="118">
        <f t="shared" si="239"/>
        <v>41.230296733830144</v>
      </c>
      <c r="N461" s="118">
        <f t="shared" si="239"/>
        <v>39.956451890202956</v>
      </c>
      <c r="O461" s="118">
        <f t="shared" si="239"/>
        <v>36.476242221763037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26.037266672175424</v>
      </c>
      <c r="S461" s="118">
        <f t="shared" si="240"/>
        <v>24.258242415917334</v>
      </c>
      <c r="T461" s="118">
        <f t="shared" si="240"/>
        <v>22.452744888419335</v>
      </c>
      <c r="U461" s="118">
        <f t="shared" si="240"/>
        <v>22.603079839872738</v>
      </c>
      <c r="V461" s="118">
        <f t="shared" si="240"/>
        <v>25.30895792771917</v>
      </c>
      <c r="W461" s="118">
        <f t="shared" ref="W461" si="241">W462+W465+W467+W476</f>
        <v>17.335358986406767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43.18273359575015</v>
      </c>
      <c r="D462" s="123">
        <f t="shared" si="242"/>
        <v>50.1879659922268</v>
      </c>
      <c r="E462" s="123">
        <f t="shared" si="242"/>
        <v>54.271505369316301</v>
      </c>
      <c r="F462" s="123">
        <f t="shared" si="242"/>
        <v>51.712077945536528</v>
      </c>
      <c r="G462" s="123">
        <f t="shared" si="242"/>
        <v>0</v>
      </c>
      <c r="H462" s="123">
        <f t="shared" si="242"/>
        <v>48.836192810703189</v>
      </c>
      <c r="I462" s="123">
        <f t="shared" si="242"/>
        <v>0</v>
      </c>
      <c r="J462" s="123">
        <f t="shared" si="242"/>
        <v>43.189351049818214</v>
      </c>
      <c r="K462" s="123">
        <f t="shared" si="242"/>
        <v>41.616446481699462</v>
      </c>
      <c r="L462" s="123">
        <f t="shared" si="242"/>
        <v>44.264183284447896</v>
      </c>
      <c r="M462" s="123">
        <f t="shared" si="242"/>
        <v>36.670061997534731</v>
      </c>
      <c r="N462" s="123">
        <f t="shared" si="242"/>
        <v>34.379644513666115</v>
      </c>
      <c r="O462" s="123">
        <f t="shared" si="242"/>
        <v>30.948159417032123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24.065933625897031</v>
      </c>
      <c r="S462" s="123">
        <f t="shared" si="243"/>
        <v>21.988873803666561</v>
      </c>
      <c r="T462" s="123">
        <f t="shared" si="243"/>
        <v>19.544884574000434</v>
      </c>
      <c r="U462" s="123">
        <f t="shared" si="243"/>
        <v>18.932540504223997</v>
      </c>
      <c r="V462" s="123">
        <f t="shared" si="243"/>
        <v>20.06861172180562</v>
      </c>
      <c r="W462" s="123">
        <f t="shared" ref="W462" si="244">SUM(W463:W464)</f>
        <v>15.230195685434516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43.18273359575015</v>
      </c>
      <c r="D463" s="99">
        <v>50.1879659922268</v>
      </c>
      <c r="E463" s="99">
        <v>54.271505369316301</v>
      </c>
      <c r="F463" s="99">
        <v>51.712077945536528</v>
      </c>
      <c r="G463" s="99">
        <v>0</v>
      </c>
      <c r="H463" s="99">
        <v>48.836192810703189</v>
      </c>
      <c r="I463" s="99">
        <v>0</v>
      </c>
      <c r="J463" s="99">
        <v>43.189351049818214</v>
      </c>
      <c r="K463" s="99">
        <v>41.616446481699462</v>
      </c>
      <c r="L463" s="99">
        <v>44.264183284447896</v>
      </c>
      <c r="M463" s="99">
        <v>36.670061997534731</v>
      </c>
      <c r="N463" s="99">
        <v>34.379644513666115</v>
      </c>
      <c r="O463" s="99">
        <v>30.948159417032123</v>
      </c>
      <c r="P463" s="99">
        <v>0</v>
      </c>
      <c r="Q463" s="99">
        <v>0</v>
      </c>
      <c r="R463" s="99">
        <v>24.065933625897031</v>
      </c>
      <c r="S463" s="99">
        <v>21.988873803666561</v>
      </c>
      <c r="T463" s="99">
        <v>19.544884574000434</v>
      </c>
      <c r="U463" s="99">
        <v>18.932540504223997</v>
      </c>
      <c r="V463" s="99">
        <v>20.06861172180562</v>
      </c>
      <c r="W463" s="99">
        <v>15.230195685434516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2.1681075700926473</v>
      </c>
      <c r="D467" s="123">
        <v>3.3618398810920023</v>
      </c>
      <c r="E467" s="123">
        <v>2.1506575838778677</v>
      </c>
      <c r="F467" s="123">
        <v>1.7276325708124445</v>
      </c>
      <c r="G467" s="123">
        <v>0</v>
      </c>
      <c r="H467" s="123">
        <v>0</v>
      </c>
      <c r="I467" s="123">
        <v>0</v>
      </c>
      <c r="J467" s="123">
        <v>4.6503423095388223</v>
      </c>
      <c r="K467" s="123">
        <v>4.2131906180117431</v>
      </c>
      <c r="L467" s="123">
        <v>4.8105409844444864</v>
      </c>
      <c r="M467" s="123">
        <v>3.8760487327525563</v>
      </c>
      <c r="N467" s="123">
        <v>5.0192837294519794</v>
      </c>
      <c r="O467" s="123">
        <v>4.920171462630468</v>
      </c>
      <c r="P467" s="123">
        <v>0</v>
      </c>
      <c r="Q467" s="123">
        <v>0</v>
      </c>
      <c r="R467" s="123">
        <v>1.3310876637815436</v>
      </c>
      <c r="S467" s="123">
        <v>1.5922192744393127</v>
      </c>
      <c r="T467" s="123">
        <v>2.3695878720353103</v>
      </c>
      <c r="U467" s="123">
        <v>3.2187207934495095</v>
      </c>
      <c r="V467" s="123">
        <v>4.6199328335879892</v>
      </c>
      <c r="W467" s="123">
        <v>1.5677487093089373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6.5022897917874669</v>
      </c>
      <c r="D468" s="99">
        <v>8.8110154067786031</v>
      </c>
      <c r="E468" s="99">
        <v>9.6151828808983595</v>
      </c>
      <c r="F468" s="99">
        <v>9.8639390556270872</v>
      </c>
      <c r="G468" s="99">
        <v>0</v>
      </c>
      <c r="H468" s="99">
        <v>0</v>
      </c>
      <c r="I468" s="99">
        <v>0</v>
      </c>
      <c r="J468" s="99">
        <v>9.0550750987453092</v>
      </c>
      <c r="K468" s="99">
        <v>9.8290563155442321</v>
      </c>
      <c r="L468" s="99">
        <v>10.289703372175129</v>
      </c>
      <c r="M468" s="99">
        <v>8.699576044622404</v>
      </c>
      <c r="N468" s="99">
        <v>8.8614799702149174</v>
      </c>
      <c r="O468" s="99">
        <v>8.3872100988262268</v>
      </c>
      <c r="P468" s="99">
        <v>0</v>
      </c>
      <c r="Q468" s="99">
        <v>0</v>
      </c>
      <c r="R468" s="99">
        <v>6.8999238081737158</v>
      </c>
      <c r="S468" s="99">
        <v>6.342460186718287</v>
      </c>
      <c r="T468" s="99">
        <v>6.1009794599706613</v>
      </c>
      <c r="U468" s="99">
        <v>6.1629818468036364</v>
      </c>
      <c r="V468" s="99">
        <v>5.9434183847786946</v>
      </c>
      <c r="W468" s="99">
        <v>4.5893498541735989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3.2951777412099488</v>
      </c>
      <c r="E469" s="99">
        <v>4.4514021104922437</v>
      </c>
      <c r="F469" s="99">
        <v>4.8050016742709909</v>
      </c>
      <c r="G469" s="99">
        <v>0</v>
      </c>
      <c r="H469" s="99">
        <v>0</v>
      </c>
      <c r="I469" s="99">
        <v>0</v>
      </c>
      <c r="J469" s="99">
        <v>3.3390625824835425</v>
      </c>
      <c r="K469" s="99">
        <v>3.5280310394335177</v>
      </c>
      <c r="L469" s="99">
        <v>3.5851372389578158</v>
      </c>
      <c r="M469" s="99">
        <v>0</v>
      </c>
      <c r="N469" s="99">
        <v>3.1090430611449729</v>
      </c>
      <c r="O469" s="99">
        <v>2.930576312680754</v>
      </c>
      <c r="P469" s="99">
        <v>0</v>
      </c>
      <c r="Q469" s="99">
        <v>0</v>
      </c>
      <c r="R469" s="99">
        <v>0</v>
      </c>
      <c r="S469" s="99">
        <v>0</v>
      </c>
      <c r="T469" s="99">
        <v>2.1969037381402279</v>
      </c>
      <c r="U469" s="99">
        <v>2.0971604029828179</v>
      </c>
      <c r="V469" s="99">
        <v>2.0373327466291724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3.2951777412099488</v>
      </c>
      <c r="E470" s="102">
        <v>4.4514021104922437</v>
      </c>
      <c r="F470" s="102">
        <v>4.8050016742709909</v>
      </c>
      <c r="G470" s="102">
        <v>0</v>
      </c>
      <c r="H470" s="102">
        <v>0</v>
      </c>
      <c r="I470" s="102">
        <v>0</v>
      </c>
      <c r="J470" s="102">
        <v>3.3390625824835425</v>
      </c>
      <c r="K470" s="102">
        <v>3.5280310394335177</v>
      </c>
      <c r="L470" s="102">
        <v>3.5851372389578158</v>
      </c>
      <c r="M470" s="102">
        <v>0</v>
      </c>
      <c r="N470" s="102">
        <v>3.1090430611449729</v>
      </c>
      <c r="O470" s="102">
        <v>2.930576312680754</v>
      </c>
      <c r="P470" s="102">
        <v>0</v>
      </c>
      <c r="Q470" s="102">
        <v>0</v>
      </c>
      <c r="R470" s="102">
        <v>0</v>
      </c>
      <c r="S470" s="102">
        <v>0</v>
      </c>
      <c r="T470" s="102">
        <v>2.1969037381402279</v>
      </c>
      <c r="U470" s="102">
        <v>2.0971604029828179</v>
      </c>
      <c r="V470" s="102">
        <v>2.0373327466291724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0.92813095433695258</v>
      </c>
      <c r="D476" s="123">
        <v>1.0718214035928406</v>
      </c>
      <c r="E476" s="123">
        <v>0.74961867394537651</v>
      </c>
      <c r="F476" s="123">
        <v>0.71863826437550471</v>
      </c>
      <c r="G476" s="123">
        <v>0</v>
      </c>
      <c r="H476" s="123">
        <v>0.88987119291762229</v>
      </c>
      <c r="I476" s="123">
        <v>0</v>
      </c>
      <c r="J476" s="123">
        <v>0.87775993144963715</v>
      </c>
      <c r="K476" s="123">
        <v>1.190290060131125</v>
      </c>
      <c r="L476" s="123">
        <v>0.80229003608255212</v>
      </c>
      <c r="M476" s="123">
        <v>0.68418600354285741</v>
      </c>
      <c r="N476" s="123">
        <v>0.55752364708486479</v>
      </c>
      <c r="O476" s="123">
        <v>0.60791134210044617</v>
      </c>
      <c r="P476" s="123">
        <v>0</v>
      </c>
      <c r="Q476" s="123">
        <v>0</v>
      </c>
      <c r="R476" s="123">
        <v>0.64024538249684837</v>
      </c>
      <c r="S476" s="123">
        <v>0.67714933781146092</v>
      </c>
      <c r="T476" s="123">
        <v>0.53827244238359118</v>
      </c>
      <c r="U476" s="123">
        <v>0.45181854219922979</v>
      </c>
      <c r="V476" s="123">
        <v>0.62041337232556293</v>
      </c>
      <c r="W476" s="123">
        <v>0.53741459166331329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2.4243583972615297</v>
      </c>
      <c r="D477" s="99">
        <v>3.1028071477289796</v>
      </c>
      <c r="E477" s="99">
        <v>2.3930258918575342</v>
      </c>
      <c r="F477" s="99">
        <v>2.3280493512164586</v>
      </c>
      <c r="G477" s="99">
        <v>0</v>
      </c>
      <c r="H477" s="99">
        <v>2.5231440966887857</v>
      </c>
      <c r="I477" s="99">
        <v>0</v>
      </c>
      <c r="J477" s="99">
        <v>2.1143442626622941</v>
      </c>
      <c r="K477" s="99">
        <v>2.1632485520691542</v>
      </c>
      <c r="L477" s="99">
        <v>1.9518697093312258</v>
      </c>
      <c r="M477" s="99">
        <v>1.7895143877525337</v>
      </c>
      <c r="N477" s="99">
        <v>1.8808026648646041</v>
      </c>
      <c r="O477" s="99">
        <v>1.9617334699092674</v>
      </c>
      <c r="P477" s="99">
        <v>0</v>
      </c>
      <c r="Q477" s="99">
        <v>0</v>
      </c>
      <c r="R477" s="99">
        <v>1.9132038488729353</v>
      </c>
      <c r="S477" s="99">
        <v>1.8323272552869552</v>
      </c>
      <c r="T477" s="99">
        <v>1.7526675867855959</v>
      </c>
      <c r="U477" s="99">
        <v>1.7241055159092185</v>
      </c>
      <c r="V477" s="99">
        <v>2.1492891826992717</v>
      </c>
      <c r="W477" s="99">
        <v>1.927376938687799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38321</v>
      </c>
      <c r="C5" s="120">
        <v>39857</v>
      </c>
      <c r="D5" s="120">
        <v>45898</v>
      </c>
      <c r="E5" s="120">
        <v>51675</v>
      </c>
      <c r="F5" s="120">
        <v>57182</v>
      </c>
      <c r="G5" s="120">
        <v>59088</v>
      </c>
      <c r="H5" s="120">
        <v>60836</v>
      </c>
      <c r="I5" s="120">
        <v>62316</v>
      </c>
      <c r="J5" s="120">
        <v>67477</v>
      </c>
      <c r="K5" s="120">
        <v>73084</v>
      </c>
      <c r="L5" s="120">
        <v>78790</v>
      </c>
      <c r="M5" s="120">
        <v>83161</v>
      </c>
      <c r="N5" s="120">
        <v>86059</v>
      </c>
      <c r="O5" s="120">
        <v>86276</v>
      </c>
      <c r="P5" s="120">
        <v>85725</v>
      </c>
      <c r="Q5" s="120">
        <v>88839</v>
      </c>
      <c r="R5" s="120">
        <v>94621</v>
      </c>
      <c r="S5" s="120">
        <v>100350</v>
      </c>
      <c r="T5" s="120">
        <v>102925</v>
      </c>
      <c r="U5" s="120">
        <v>102943</v>
      </c>
      <c r="V5" s="120">
        <v>101101</v>
      </c>
      <c r="W5" s="120">
        <v>99902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38321</v>
      </c>
      <c r="C7" s="52">
        <v>39857</v>
      </c>
      <c r="D7" s="52">
        <v>45898</v>
      </c>
      <c r="E7" s="52">
        <v>51675</v>
      </c>
      <c r="F7" s="52">
        <v>57182</v>
      </c>
      <c r="G7" s="52">
        <v>59088</v>
      </c>
      <c r="H7" s="52">
        <v>60836</v>
      </c>
      <c r="I7" s="52">
        <v>62316</v>
      </c>
      <c r="J7" s="52">
        <v>67477</v>
      </c>
      <c r="K7" s="52">
        <v>73084</v>
      </c>
      <c r="L7" s="52">
        <v>78790</v>
      </c>
      <c r="M7" s="52">
        <v>83161</v>
      </c>
      <c r="N7" s="52">
        <v>86059</v>
      </c>
      <c r="O7" s="52">
        <v>86276</v>
      </c>
      <c r="P7" s="52">
        <v>85725</v>
      </c>
      <c r="Q7" s="52">
        <v>88839</v>
      </c>
      <c r="R7" s="52">
        <v>94621</v>
      </c>
      <c r="S7" s="52">
        <v>100350</v>
      </c>
      <c r="T7" s="52">
        <v>102925</v>
      </c>
      <c r="U7" s="52">
        <v>102943</v>
      </c>
      <c r="V7" s="52">
        <v>101101</v>
      </c>
      <c r="W7" s="52">
        <v>99902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661</v>
      </c>
      <c r="C9" s="52">
        <v>859</v>
      </c>
      <c r="D9" s="52">
        <v>1313</v>
      </c>
      <c r="E9" s="52">
        <v>1878</v>
      </c>
      <c r="F9" s="52">
        <v>2629</v>
      </c>
      <c r="G9" s="52">
        <v>3421</v>
      </c>
      <c r="H9" s="52">
        <v>4069</v>
      </c>
      <c r="I9" s="52">
        <v>4887</v>
      </c>
      <c r="J9" s="52">
        <v>6169</v>
      </c>
      <c r="K9" s="52">
        <v>7332</v>
      </c>
      <c r="L9" s="52">
        <v>9384</v>
      </c>
      <c r="M9" s="52">
        <v>11459</v>
      </c>
      <c r="N9" s="52">
        <v>13646</v>
      </c>
      <c r="O9" s="52">
        <v>15049</v>
      </c>
      <c r="P9" s="52">
        <v>15467</v>
      </c>
      <c r="Q9" s="52">
        <v>16290</v>
      </c>
      <c r="R9" s="52">
        <v>19148</v>
      </c>
      <c r="S9" s="52">
        <v>23156</v>
      </c>
      <c r="T9" s="52">
        <v>25852</v>
      </c>
      <c r="U9" s="52">
        <v>27230</v>
      </c>
      <c r="V9" s="52">
        <v>27624</v>
      </c>
      <c r="W9" s="52">
        <v>27751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36799</v>
      </c>
      <c r="C11" s="52">
        <v>38272</v>
      </c>
      <c r="D11" s="52">
        <v>44131</v>
      </c>
      <c r="E11" s="52">
        <v>49736</v>
      </c>
      <c r="F11" s="52">
        <v>55046</v>
      </c>
      <c r="G11" s="52">
        <v>56888</v>
      </c>
      <c r="H11" s="52">
        <v>58560</v>
      </c>
      <c r="I11" s="52">
        <v>59950</v>
      </c>
      <c r="J11" s="52">
        <v>64879</v>
      </c>
      <c r="K11" s="52">
        <v>70215</v>
      </c>
      <c r="L11" s="52">
        <v>75735</v>
      </c>
      <c r="M11" s="52">
        <v>80027</v>
      </c>
      <c r="N11" s="52">
        <v>82845</v>
      </c>
      <c r="O11" s="52">
        <v>82859</v>
      </c>
      <c r="P11" s="52">
        <v>81946</v>
      </c>
      <c r="Q11" s="52">
        <v>84605</v>
      </c>
      <c r="R11" s="52">
        <v>89905</v>
      </c>
      <c r="S11" s="52">
        <v>95057</v>
      </c>
      <c r="T11" s="52">
        <v>97060</v>
      </c>
      <c r="U11" s="52">
        <v>96690</v>
      </c>
      <c r="V11" s="52">
        <v>94863</v>
      </c>
      <c r="W11" s="52">
        <v>93940</v>
      </c>
      <c r="DA11" s="63" t="s">
        <v>1086</v>
      </c>
    </row>
    <row r="12" spans="1:105" ht="12" customHeight="1" x14ac:dyDescent="0.25">
      <c r="A12" s="97" t="s">
        <v>133</v>
      </c>
      <c r="B12" s="52">
        <v>97</v>
      </c>
      <c r="C12" s="52">
        <v>98</v>
      </c>
      <c r="D12" s="52">
        <v>119</v>
      </c>
      <c r="E12" s="52">
        <v>134</v>
      </c>
      <c r="F12" s="52">
        <v>156</v>
      </c>
      <c r="G12" s="52">
        <v>157</v>
      </c>
      <c r="H12" s="52">
        <v>160</v>
      </c>
      <c r="I12" s="52">
        <v>154</v>
      </c>
      <c r="J12" s="52">
        <v>175</v>
      </c>
      <c r="K12" s="52">
        <v>234</v>
      </c>
      <c r="L12" s="52">
        <v>267</v>
      </c>
      <c r="M12" s="52">
        <v>302</v>
      </c>
      <c r="N12" s="52">
        <v>366</v>
      </c>
      <c r="O12" s="52">
        <v>371</v>
      </c>
      <c r="P12" s="52">
        <v>359</v>
      </c>
      <c r="Q12" s="52">
        <v>347</v>
      </c>
      <c r="R12" s="52">
        <v>378</v>
      </c>
      <c r="S12" s="52">
        <v>402</v>
      </c>
      <c r="T12" s="52">
        <v>400</v>
      </c>
      <c r="U12" s="52">
        <v>379</v>
      </c>
      <c r="V12" s="52">
        <v>356</v>
      </c>
      <c r="W12" s="52">
        <v>351</v>
      </c>
      <c r="DA12" s="63" t="s">
        <v>1087</v>
      </c>
    </row>
    <row r="13" spans="1:105" ht="12" customHeight="1" x14ac:dyDescent="0.25">
      <c r="A13" s="97" t="s">
        <v>122</v>
      </c>
      <c r="B13" s="52">
        <v>1112</v>
      </c>
      <c r="C13" s="52">
        <v>1149</v>
      </c>
      <c r="D13" s="52">
        <v>1265</v>
      </c>
      <c r="E13" s="52">
        <v>1375</v>
      </c>
      <c r="F13" s="52">
        <v>1509</v>
      </c>
      <c r="G13" s="52">
        <v>1554</v>
      </c>
      <c r="H13" s="52">
        <v>1619</v>
      </c>
      <c r="I13" s="52">
        <v>1684</v>
      </c>
      <c r="J13" s="52">
        <v>1848</v>
      </c>
      <c r="K13" s="52">
        <v>1895</v>
      </c>
      <c r="L13" s="52">
        <v>1980</v>
      </c>
      <c r="M13" s="52">
        <v>1955</v>
      </c>
      <c r="N13" s="52">
        <v>1908</v>
      </c>
      <c r="O13" s="52">
        <v>2032</v>
      </c>
      <c r="P13" s="52">
        <v>2270</v>
      </c>
      <c r="Q13" s="52">
        <v>2633</v>
      </c>
      <c r="R13" s="52">
        <v>2955</v>
      </c>
      <c r="S13" s="52">
        <v>3330</v>
      </c>
      <c r="T13" s="52">
        <v>3717</v>
      </c>
      <c r="U13" s="52">
        <v>4049</v>
      </c>
      <c r="V13" s="52">
        <v>4076</v>
      </c>
      <c r="W13" s="52">
        <v>3889</v>
      </c>
      <c r="DA13" s="63" t="s">
        <v>1088</v>
      </c>
    </row>
    <row r="14" spans="1:105" ht="12" customHeight="1" x14ac:dyDescent="0.25">
      <c r="A14" s="97" t="s">
        <v>121</v>
      </c>
      <c r="B14" s="52">
        <v>313</v>
      </c>
      <c r="C14" s="52">
        <v>338</v>
      </c>
      <c r="D14" s="52">
        <v>383</v>
      </c>
      <c r="E14" s="52">
        <v>430</v>
      </c>
      <c r="F14" s="52">
        <v>471</v>
      </c>
      <c r="G14" s="52">
        <v>489</v>
      </c>
      <c r="H14" s="52">
        <v>497</v>
      </c>
      <c r="I14" s="52">
        <v>528</v>
      </c>
      <c r="J14" s="52">
        <v>575</v>
      </c>
      <c r="K14" s="52">
        <v>740</v>
      </c>
      <c r="L14" s="52">
        <v>808</v>
      </c>
      <c r="M14" s="52">
        <v>877</v>
      </c>
      <c r="N14" s="52">
        <v>940</v>
      </c>
      <c r="O14" s="52">
        <v>1014</v>
      </c>
      <c r="P14" s="52">
        <v>1150</v>
      </c>
      <c r="Q14" s="52">
        <v>1254</v>
      </c>
      <c r="R14" s="52">
        <v>1383</v>
      </c>
      <c r="S14" s="52">
        <v>1561</v>
      </c>
      <c r="T14" s="52">
        <v>1748</v>
      </c>
      <c r="U14" s="52">
        <v>1825</v>
      </c>
      <c r="V14" s="52">
        <v>1806</v>
      </c>
      <c r="W14" s="52">
        <v>1722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36873</v>
      </c>
      <c r="C16" s="52">
        <v>38371</v>
      </c>
      <c r="D16" s="52">
        <v>44460</v>
      </c>
      <c r="E16" s="52">
        <v>50267</v>
      </c>
      <c r="F16" s="52">
        <v>55734</v>
      </c>
      <c r="G16" s="52">
        <v>57605</v>
      </c>
      <c r="H16" s="52">
        <v>59264</v>
      </c>
      <c r="I16" s="52">
        <v>60574</v>
      </c>
      <c r="J16" s="52">
        <v>65486</v>
      </c>
      <c r="K16" s="52">
        <v>70835</v>
      </c>
      <c r="L16" s="52">
        <v>76347</v>
      </c>
      <c r="M16" s="52">
        <v>80561</v>
      </c>
      <c r="N16" s="52">
        <v>83318</v>
      </c>
      <c r="O16" s="52">
        <v>83016</v>
      </c>
      <c r="P16" s="52">
        <v>80484</v>
      </c>
      <c r="Q16" s="52">
        <v>79432</v>
      </c>
      <c r="R16" s="52">
        <v>77938</v>
      </c>
      <c r="S16" s="52">
        <v>76304</v>
      </c>
      <c r="T16" s="52">
        <v>74649</v>
      </c>
      <c r="U16" s="52">
        <v>73297</v>
      </c>
      <c r="V16" s="52">
        <v>73041</v>
      </c>
      <c r="W16" s="52">
        <v>72208</v>
      </c>
      <c r="DA16" s="63" t="s">
        <v>1090</v>
      </c>
    </row>
    <row r="17" spans="1:105" ht="12" customHeight="1" x14ac:dyDescent="0.25">
      <c r="A17" s="109" t="s">
        <v>120</v>
      </c>
      <c r="B17" s="36">
        <v>1448</v>
      </c>
      <c r="C17" s="36">
        <v>1486</v>
      </c>
      <c r="D17" s="36">
        <v>1438</v>
      </c>
      <c r="E17" s="36">
        <v>1408</v>
      </c>
      <c r="F17" s="36">
        <v>1448</v>
      </c>
      <c r="G17" s="36">
        <v>1483</v>
      </c>
      <c r="H17" s="36">
        <v>1572</v>
      </c>
      <c r="I17" s="36">
        <v>1742</v>
      </c>
      <c r="J17" s="36">
        <v>1991</v>
      </c>
      <c r="K17" s="36">
        <v>2249</v>
      </c>
      <c r="L17" s="36">
        <v>2443</v>
      </c>
      <c r="M17" s="36">
        <v>2600</v>
      </c>
      <c r="N17" s="36">
        <v>2741</v>
      </c>
      <c r="O17" s="36">
        <v>3260</v>
      </c>
      <c r="P17" s="36">
        <v>5241</v>
      </c>
      <c r="Q17" s="36">
        <v>9407</v>
      </c>
      <c r="R17" s="36">
        <v>16683</v>
      </c>
      <c r="S17" s="36">
        <v>24046</v>
      </c>
      <c r="T17" s="36">
        <v>28276</v>
      </c>
      <c r="U17" s="36">
        <v>29646</v>
      </c>
      <c r="V17" s="36">
        <v>28060</v>
      </c>
      <c r="W17" s="36">
        <v>27694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2994</v>
      </c>
      <c r="D21" s="52">
        <v>2995</v>
      </c>
      <c r="E21" s="52">
        <v>3003</v>
      </c>
      <c r="F21" s="52">
        <v>3032</v>
      </c>
      <c r="G21" s="52">
        <v>3095</v>
      </c>
      <c r="H21" s="52">
        <v>3198</v>
      </c>
      <c r="I21" s="52">
        <v>3358</v>
      </c>
      <c r="J21" s="52">
        <v>3577</v>
      </c>
      <c r="K21" s="52">
        <v>3858</v>
      </c>
      <c r="L21" s="52">
        <v>4226</v>
      </c>
      <c r="M21" s="52">
        <v>4689</v>
      </c>
      <c r="N21" s="52">
        <v>5254</v>
      </c>
      <c r="O21" s="52">
        <v>5342</v>
      </c>
      <c r="P21" s="52">
        <v>3772</v>
      </c>
      <c r="Q21" s="52">
        <v>4734</v>
      </c>
      <c r="R21" s="52">
        <v>5840</v>
      </c>
      <c r="S21" s="52">
        <v>7104</v>
      </c>
      <c r="T21" s="52">
        <v>7653</v>
      </c>
      <c r="U21" s="52">
        <v>7368</v>
      </c>
      <c r="V21" s="52">
        <v>7120</v>
      </c>
      <c r="W21" s="52">
        <v>6893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103</v>
      </c>
      <c r="D23" s="52">
        <v>104</v>
      </c>
      <c r="E23" s="52">
        <v>108</v>
      </c>
      <c r="F23" s="52">
        <v>124</v>
      </c>
      <c r="G23" s="52">
        <v>155</v>
      </c>
      <c r="H23" s="52">
        <v>219</v>
      </c>
      <c r="I23" s="52">
        <v>255</v>
      </c>
      <c r="J23" s="52">
        <v>365</v>
      </c>
      <c r="K23" s="52">
        <v>580</v>
      </c>
      <c r="L23" s="52">
        <v>745</v>
      </c>
      <c r="M23" s="52">
        <v>875</v>
      </c>
      <c r="N23" s="52">
        <v>1036</v>
      </c>
      <c r="O23" s="52">
        <v>1257</v>
      </c>
      <c r="P23" s="52">
        <v>1393</v>
      </c>
      <c r="Q23" s="52">
        <v>1761</v>
      </c>
      <c r="R23" s="52">
        <v>2165</v>
      </c>
      <c r="S23" s="52">
        <v>2503</v>
      </c>
      <c r="T23" s="52">
        <v>2969</v>
      </c>
      <c r="U23" s="52">
        <v>3240</v>
      </c>
      <c r="V23" s="52">
        <v>3183</v>
      </c>
      <c r="W23" s="52">
        <v>3020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2875</v>
      </c>
      <c r="D25" s="52">
        <v>2876</v>
      </c>
      <c r="E25" s="52">
        <v>2884</v>
      </c>
      <c r="F25" s="52">
        <v>2913</v>
      </c>
      <c r="G25" s="52">
        <v>2972</v>
      </c>
      <c r="H25" s="52">
        <v>3073</v>
      </c>
      <c r="I25" s="52">
        <v>3240</v>
      </c>
      <c r="J25" s="52">
        <v>3535</v>
      </c>
      <c r="K25" s="52">
        <v>3809</v>
      </c>
      <c r="L25" s="52">
        <v>4164</v>
      </c>
      <c r="M25" s="52">
        <v>4633</v>
      </c>
      <c r="N25" s="52">
        <v>5192</v>
      </c>
      <c r="O25" s="52">
        <v>5282</v>
      </c>
      <c r="P25" s="52">
        <v>3708</v>
      </c>
      <c r="Q25" s="52">
        <v>4666</v>
      </c>
      <c r="R25" s="52">
        <v>5766</v>
      </c>
      <c r="S25" s="52">
        <v>7019</v>
      </c>
      <c r="T25" s="52">
        <v>7559</v>
      </c>
      <c r="U25" s="52">
        <v>7274</v>
      </c>
      <c r="V25" s="52">
        <v>7019</v>
      </c>
      <c r="W25" s="52">
        <v>6766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8</v>
      </c>
      <c r="D26" s="52">
        <v>7</v>
      </c>
      <c r="E26" s="52">
        <v>8</v>
      </c>
      <c r="F26" s="52">
        <v>7</v>
      </c>
      <c r="G26" s="52">
        <v>8</v>
      </c>
      <c r="H26" s="52">
        <v>7</v>
      </c>
      <c r="I26" s="52">
        <v>9</v>
      </c>
      <c r="J26" s="52">
        <v>10</v>
      </c>
      <c r="K26" s="52">
        <v>11</v>
      </c>
      <c r="L26" s="52">
        <v>11</v>
      </c>
      <c r="M26" s="52">
        <v>11</v>
      </c>
      <c r="N26" s="52">
        <v>12</v>
      </c>
      <c r="O26" s="52">
        <v>16</v>
      </c>
      <c r="P26" s="52">
        <v>12</v>
      </c>
      <c r="Q26" s="52">
        <v>12</v>
      </c>
      <c r="R26" s="52">
        <v>17</v>
      </c>
      <c r="S26" s="52">
        <v>22</v>
      </c>
      <c r="T26" s="52">
        <v>26</v>
      </c>
      <c r="U26" s="52">
        <v>26</v>
      </c>
      <c r="V26" s="52">
        <v>25</v>
      </c>
      <c r="W26" s="52">
        <v>27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174</v>
      </c>
      <c r="D27" s="52">
        <v>173</v>
      </c>
      <c r="E27" s="52">
        <v>177</v>
      </c>
      <c r="F27" s="52">
        <v>187</v>
      </c>
      <c r="G27" s="52">
        <v>205</v>
      </c>
      <c r="H27" s="52">
        <v>233</v>
      </c>
      <c r="I27" s="52">
        <v>180</v>
      </c>
      <c r="J27" s="52">
        <v>173</v>
      </c>
      <c r="K27" s="52">
        <v>261</v>
      </c>
      <c r="L27" s="52">
        <v>292</v>
      </c>
      <c r="M27" s="52">
        <v>286</v>
      </c>
      <c r="N27" s="52">
        <v>294</v>
      </c>
      <c r="O27" s="52">
        <v>277</v>
      </c>
      <c r="P27" s="52">
        <v>296</v>
      </c>
      <c r="Q27" s="52">
        <v>299</v>
      </c>
      <c r="R27" s="52">
        <v>327</v>
      </c>
      <c r="S27" s="52">
        <v>332</v>
      </c>
      <c r="T27" s="52">
        <v>350</v>
      </c>
      <c r="U27" s="52">
        <v>368</v>
      </c>
      <c r="V27" s="52">
        <v>438</v>
      </c>
      <c r="W27" s="52">
        <v>553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49</v>
      </c>
      <c r="D28" s="52">
        <v>49</v>
      </c>
      <c r="E28" s="52">
        <v>50</v>
      </c>
      <c r="F28" s="52">
        <v>54</v>
      </c>
      <c r="G28" s="52">
        <v>59</v>
      </c>
      <c r="H28" s="52">
        <v>68</v>
      </c>
      <c r="I28" s="52">
        <v>56</v>
      </c>
      <c r="J28" s="52">
        <v>57</v>
      </c>
      <c r="K28" s="52">
        <v>87</v>
      </c>
      <c r="L28" s="52">
        <v>91</v>
      </c>
      <c r="M28" s="52">
        <v>93</v>
      </c>
      <c r="N28" s="52">
        <v>91</v>
      </c>
      <c r="O28" s="52">
        <v>99</v>
      </c>
      <c r="P28" s="52">
        <v>115</v>
      </c>
      <c r="Q28" s="52">
        <v>136</v>
      </c>
      <c r="R28" s="52">
        <v>161</v>
      </c>
      <c r="S28" s="52">
        <v>201</v>
      </c>
      <c r="T28" s="52">
        <v>171</v>
      </c>
      <c r="U28" s="52">
        <v>184</v>
      </c>
      <c r="V28" s="52">
        <v>209</v>
      </c>
      <c r="W28" s="52">
        <v>243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5761</v>
      </c>
      <c r="D30" s="52">
        <v>5776</v>
      </c>
      <c r="E30" s="52">
        <v>5884</v>
      </c>
      <c r="F30" s="52">
        <v>6216</v>
      </c>
      <c r="G30" s="52">
        <v>6908</v>
      </c>
      <c r="H30" s="52">
        <v>8092</v>
      </c>
      <c r="I30" s="52">
        <v>6428</v>
      </c>
      <c r="J30" s="52">
        <v>7569</v>
      </c>
      <c r="K30" s="52">
        <v>9887</v>
      </c>
      <c r="L30" s="52">
        <v>11202</v>
      </c>
      <c r="M30" s="52">
        <v>11062</v>
      </c>
      <c r="N30" s="52">
        <v>10953</v>
      </c>
      <c r="O30" s="52">
        <v>10426</v>
      </c>
      <c r="P30" s="52">
        <v>9679</v>
      </c>
      <c r="Q30" s="52">
        <v>11781</v>
      </c>
      <c r="R30" s="52">
        <v>14108</v>
      </c>
      <c r="S30" s="52">
        <v>15069</v>
      </c>
      <c r="T30" s="52">
        <v>14792</v>
      </c>
      <c r="U30" s="52">
        <v>13179</v>
      </c>
      <c r="V30" s="52">
        <v>11660</v>
      </c>
      <c r="W30" s="52">
        <v>10221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226</v>
      </c>
      <c r="D31" s="36">
        <v>226</v>
      </c>
      <c r="E31" s="36">
        <v>231</v>
      </c>
      <c r="F31" s="36">
        <v>239</v>
      </c>
      <c r="G31" s="36">
        <v>254</v>
      </c>
      <c r="H31" s="36">
        <v>284</v>
      </c>
      <c r="I31" s="36">
        <v>187</v>
      </c>
      <c r="J31" s="36">
        <v>159</v>
      </c>
      <c r="K31" s="36">
        <v>241</v>
      </c>
      <c r="L31" s="36">
        <v>241</v>
      </c>
      <c r="M31" s="36">
        <v>277</v>
      </c>
      <c r="N31" s="36">
        <v>336</v>
      </c>
      <c r="O31" s="36">
        <v>361</v>
      </c>
      <c r="P31" s="36">
        <v>389</v>
      </c>
      <c r="Q31" s="36">
        <v>438</v>
      </c>
      <c r="R31" s="36">
        <v>517</v>
      </c>
      <c r="S31" s="36">
        <v>668</v>
      </c>
      <c r="T31" s="36">
        <v>942</v>
      </c>
      <c r="U31" s="36">
        <v>1452</v>
      </c>
      <c r="V31" s="36">
        <v>2262</v>
      </c>
      <c r="W31" s="36">
        <v>3397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4530</v>
      </c>
      <c r="D35" s="52">
        <v>9036</v>
      </c>
      <c r="E35" s="52">
        <v>8780</v>
      </c>
      <c r="F35" s="52">
        <v>8539</v>
      </c>
      <c r="G35" s="52">
        <v>5001</v>
      </c>
      <c r="H35" s="52">
        <v>4946</v>
      </c>
      <c r="I35" s="52">
        <v>4838</v>
      </c>
      <c r="J35" s="52">
        <v>8738</v>
      </c>
      <c r="K35" s="52">
        <v>9465</v>
      </c>
      <c r="L35" s="52">
        <v>9932</v>
      </c>
      <c r="M35" s="52">
        <v>9060</v>
      </c>
      <c r="N35" s="52">
        <v>8152</v>
      </c>
      <c r="O35" s="52">
        <v>5559</v>
      </c>
      <c r="P35" s="52">
        <v>3221</v>
      </c>
      <c r="Q35" s="52">
        <v>7848</v>
      </c>
      <c r="R35" s="52">
        <v>11622</v>
      </c>
      <c r="S35" s="52">
        <v>12833</v>
      </c>
      <c r="T35" s="52">
        <v>10228</v>
      </c>
      <c r="U35" s="52">
        <v>7386</v>
      </c>
      <c r="V35" s="52">
        <v>5278</v>
      </c>
      <c r="W35" s="52">
        <v>5694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301</v>
      </c>
      <c r="D37" s="52">
        <v>558</v>
      </c>
      <c r="E37" s="52">
        <v>673</v>
      </c>
      <c r="F37" s="52">
        <v>875</v>
      </c>
      <c r="G37" s="52">
        <v>947</v>
      </c>
      <c r="H37" s="52">
        <v>867</v>
      </c>
      <c r="I37" s="52">
        <v>1073</v>
      </c>
      <c r="J37" s="52">
        <v>1647</v>
      </c>
      <c r="K37" s="52">
        <v>1743</v>
      </c>
      <c r="L37" s="52">
        <v>2797</v>
      </c>
      <c r="M37" s="52">
        <v>2950</v>
      </c>
      <c r="N37" s="52">
        <v>3223</v>
      </c>
      <c r="O37" s="52">
        <v>2660</v>
      </c>
      <c r="P37" s="52">
        <v>1811</v>
      </c>
      <c r="Q37" s="52">
        <v>2584</v>
      </c>
      <c r="R37" s="52">
        <v>5023</v>
      </c>
      <c r="S37" s="52">
        <v>6511</v>
      </c>
      <c r="T37" s="52">
        <v>5665</v>
      </c>
      <c r="U37" s="52">
        <v>4618</v>
      </c>
      <c r="V37" s="52">
        <v>3577</v>
      </c>
      <c r="W37" s="52">
        <v>3147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4348</v>
      </c>
      <c r="D39" s="52">
        <v>8735</v>
      </c>
      <c r="E39" s="52">
        <v>8489</v>
      </c>
      <c r="F39" s="52">
        <v>8223</v>
      </c>
      <c r="G39" s="52">
        <v>4814</v>
      </c>
      <c r="H39" s="52">
        <v>4745</v>
      </c>
      <c r="I39" s="52">
        <v>4630</v>
      </c>
      <c r="J39" s="52">
        <v>8464</v>
      </c>
      <c r="K39" s="52">
        <v>9145</v>
      </c>
      <c r="L39" s="52">
        <v>9684</v>
      </c>
      <c r="M39" s="52">
        <v>8925</v>
      </c>
      <c r="N39" s="52">
        <v>8010</v>
      </c>
      <c r="O39" s="52">
        <v>5296</v>
      </c>
      <c r="P39" s="52">
        <v>2795</v>
      </c>
      <c r="Q39" s="52">
        <v>7325</v>
      </c>
      <c r="R39" s="52">
        <v>11066</v>
      </c>
      <c r="S39" s="52">
        <v>12171</v>
      </c>
      <c r="T39" s="52">
        <v>9562</v>
      </c>
      <c r="U39" s="52">
        <v>6904</v>
      </c>
      <c r="V39" s="52">
        <v>5192</v>
      </c>
      <c r="W39" s="52">
        <v>5843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9</v>
      </c>
      <c r="D40" s="52">
        <v>28</v>
      </c>
      <c r="E40" s="52">
        <v>23</v>
      </c>
      <c r="F40" s="52">
        <v>29</v>
      </c>
      <c r="G40" s="52">
        <v>9</v>
      </c>
      <c r="H40" s="52">
        <v>10</v>
      </c>
      <c r="I40" s="52">
        <v>3</v>
      </c>
      <c r="J40" s="52">
        <v>31</v>
      </c>
      <c r="K40" s="52">
        <v>70</v>
      </c>
      <c r="L40" s="52">
        <v>44</v>
      </c>
      <c r="M40" s="52">
        <v>46</v>
      </c>
      <c r="N40" s="52">
        <v>76</v>
      </c>
      <c r="O40" s="52">
        <v>21</v>
      </c>
      <c r="P40" s="52">
        <v>0</v>
      </c>
      <c r="Q40" s="52">
        <v>0</v>
      </c>
      <c r="R40" s="52">
        <v>48</v>
      </c>
      <c r="S40" s="52">
        <v>46</v>
      </c>
      <c r="T40" s="52">
        <v>24</v>
      </c>
      <c r="U40" s="52">
        <v>5</v>
      </c>
      <c r="V40" s="52">
        <v>2</v>
      </c>
      <c r="W40" s="52">
        <v>22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211</v>
      </c>
      <c r="D41" s="52">
        <v>289</v>
      </c>
      <c r="E41" s="52">
        <v>287</v>
      </c>
      <c r="F41" s="52">
        <v>321</v>
      </c>
      <c r="G41" s="52">
        <v>250</v>
      </c>
      <c r="H41" s="52">
        <v>298</v>
      </c>
      <c r="I41" s="52">
        <v>245</v>
      </c>
      <c r="J41" s="52">
        <v>337</v>
      </c>
      <c r="K41" s="52">
        <v>308</v>
      </c>
      <c r="L41" s="52">
        <v>377</v>
      </c>
      <c r="M41" s="52">
        <v>261</v>
      </c>
      <c r="N41" s="52">
        <v>247</v>
      </c>
      <c r="O41" s="52">
        <v>401</v>
      </c>
      <c r="P41" s="52">
        <v>534</v>
      </c>
      <c r="Q41" s="52">
        <v>662</v>
      </c>
      <c r="R41" s="52">
        <v>649</v>
      </c>
      <c r="S41" s="52">
        <v>707</v>
      </c>
      <c r="T41" s="52">
        <v>737</v>
      </c>
      <c r="U41" s="52">
        <v>700</v>
      </c>
      <c r="V41" s="52">
        <v>465</v>
      </c>
      <c r="W41" s="52">
        <v>366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74</v>
      </c>
      <c r="D42" s="52">
        <v>94</v>
      </c>
      <c r="E42" s="52">
        <v>97</v>
      </c>
      <c r="F42" s="52">
        <v>95</v>
      </c>
      <c r="G42" s="52">
        <v>77</v>
      </c>
      <c r="H42" s="52">
        <v>76</v>
      </c>
      <c r="I42" s="52">
        <v>87</v>
      </c>
      <c r="J42" s="52">
        <v>104</v>
      </c>
      <c r="K42" s="52">
        <v>252</v>
      </c>
      <c r="L42" s="52">
        <v>159</v>
      </c>
      <c r="M42" s="52">
        <v>162</v>
      </c>
      <c r="N42" s="52">
        <v>154</v>
      </c>
      <c r="O42" s="52">
        <v>173</v>
      </c>
      <c r="P42" s="52">
        <v>251</v>
      </c>
      <c r="Q42" s="52">
        <v>240</v>
      </c>
      <c r="R42" s="52">
        <v>290</v>
      </c>
      <c r="S42" s="52">
        <v>379</v>
      </c>
      <c r="T42" s="52">
        <v>358</v>
      </c>
      <c r="U42" s="52">
        <v>261</v>
      </c>
      <c r="V42" s="52">
        <v>190</v>
      </c>
      <c r="W42" s="52">
        <v>159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7259</v>
      </c>
      <c r="D44" s="52">
        <v>11865</v>
      </c>
      <c r="E44" s="52">
        <v>11691</v>
      </c>
      <c r="F44" s="52">
        <v>11683</v>
      </c>
      <c r="G44" s="52">
        <v>8779</v>
      </c>
      <c r="H44" s="52">
        <v>9751</v>
      </c>
      <c r="I44" s="52">
        <v>7738</v>
      </c>
      <c r="J44" s="52">
        <v>12481</v>
      </c>
      <c r="K44" s="52">
        <v>15236</v>
      </c>
      <c r="L44" s="52">
        <v>16714</v>
      </c>
      <c r="M44" s="52">
        <v>15276</v>
      </c>
      <c r="N44" s="52">
        <v>13710</v>
      </c>
      <c r="O44" s="52">
        <v>10124</v>
      </c>
      <c r="P44" s="52">
        <v>7147</v>
      </c>
      <c r="Q44" s="52">
        <v>10729</v>
      </c>
      <c r="R44" s="52">
        <v>12614</v>
      </c>
      <c r="S44" s="52">
        <v>13435</v>
      </c>
      <c r="T44" s="52">
        <v>13137</v>
      </c>
      <c r="U44" s="52">
        <v>11827</v>
      </c>
      <c r="V44" s="52">
        <v>11404</v>
      </c>
      <c r="W44" s="52">
        <v>9388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264</v>
      </c>
      <c r="D45" s="36">
        <v>178</v>
      </c>
      <c r="E45" s="36">
        <v>201</v>
      </c>
      <c r="F45" s="36">
        <v>279</v>
      </c>
      <c r="G45" s="36">
        <v>289</v>
      </c>
      <c r="H45" s="36">
        <v>373</v>
      </c>
      <c r="I45" s="36">
        <v>357</v>
      </c>
      <c r="J45" s="36">
        <v>408</v>
      </c>
      <c r="K45" s="36">
        <v>499</v>
      </c>
      <c r="L45" s="36">
        <v>435</v>
      </c>
      <c r="M45" s="36">
        <v>434</v>
      </c>
      <c r="N45" s="36">
        <v>477</v>
      </c>
      <c r="O45" s="36">
        <v>880</v>
      </c>
      <c r="P45" s="36">
        <v>2370</v>
      </c>
      <c r="Q45" s="36">
        <v>4604</v>
      </c>
      <c r="R45" s="36">
        <v>7793</v>
      </c>
      <c r="S45" s="36">
        <v>8031</v>
      </c>
      <c r="T45" s="36">
        <v>5172</v>
      </c>
      <c r="U45" s="36">
        <v>2822</v>
      </c>
      <c r="V45" s="36">
        <v>676</v>
      </c>
      <c r="W45" s="36">
        <v>3031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1602</v>
      </c>
      <c r="D49" s="52">
        <v>3272</v>
      </c>
      <c r="E49" s="52">
        <v>3098</v>
      </c>
      <c r="F49" s="52">
        <v>3032</v>
      </c>
      <c r="G49" s="52">
        <v>1679</v>
      </c>
      <c r="H49" s="52">
        <v>2315</v>
      </c>
      <c r="I49" s="52">
        <v>1839</v>
      </c>
      <c r="J49" s="52">
        <v>3516</v>
      </c>
      <c r="K49" s="52">
        <v>4474</v>
      </c>
      <c r="L49" s="52">
        <v>4812</v>
      </c>
      <c r="M49" s="52">
        <v>3043</v>
      </c>
      <c r="N49" s="52">
        <v>3068</v>
      </c>
      <c r="O49" s="52">
        <v>1812</v>
      </c>
      <c r="P49" s="52">
        <v>1704</v>
      </c>
      <c r="Q49" s="52">
        <v>4063</v>
      </c>
      <c r="R49" s="52">
        <v>5352</v>
      </c>
      <c r="S49" s="52">
        <v>4105</v>
      </c>
      <c r="T49" s="52">
        <v>3320</v>
      </c>
      <c r="U49" s="52">
        <v>2929</v>
      </c>
      <c r="V49" s="52">
        <v>1595</v>
      </c>
      <c r="W49" s="52">
        <v>1676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145</v>
      </c>
      <c r="D51" s="52">
        <v>354</v>
      </c>
      <c r="E51" s="52">
        <v>310</v>
      </c>
      <c r="F51" s="52">
        <v>343</v>
      </c>
      <c r="G51" s="52">
        <v>275</v>
      </c>
      <c r="H51" s="52">
        <v>257</v>
      </c>
      <c r="I51" s="52">
        <v>473</v>
      </c>
      <c r="J51" s="52">
        <v>937</v>
      </c>
      <c r="K51" s="52">
        <v>696</v>
      </c>
      <c r="L51" s="52">
        <v>1015</v>
      </c>
      <c r="M51" s="52">
        <v>952</v>
      </c>
      <c r="N51" s="52">
        <v>723</v>
      </c>
      <c r="O51" s="52">
        <v>396</v>
      </c>
      <c r="P51" s="52">
        <v>169</v>
      </c>
      <c r="Q51" s="52">
        <v>485</v>
      </c>
      <c r="R51" s="52">
        <v>885</v>
      </c>
      <c r="S51" s="52">
        <v>919</v>
      </c>
      <c r="T51" s="52">
        <v>659</v>
      </c>
      <c r="U51" s="52">
        <v>473</v>
      </c>
      <c r="V51" s="52">
        <v>248</v>
      </c>
      <c r="W51" s="52">
        <v>327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1498</v>
      </c>
      <c r="D53" s="52">
        <v>3123</v>
      </c>
      <c r="E53" s="52">
        <v>2954</v>
      </c>
      <c r="F53" s="52">
        <v>2874</v>
      </c>
      <c r="G53" s="52">
        <v>1566</v>
      </c>
      <c r="H53" s="52">
        <v>2135</v>
      </c>
      <c r="I53" s="52">
        <v>1712</v>
      </c>
      <c r="J53" s="52">
        <v>3326</v>
      </c>
      <c r="K53" s="52">
        <v>4176</v>
      </c>
      <c r="L53" s="52">
        <v>4531</v>
      </c>
      <c r="M53" s="52">
        <v>2885</v>
      </c>
      <c r="N53" s="52">
        <v>2889</v>
      </c>
      <c r="O53" s="52">
        <v>1619</v>
      </c>
      <c r="P53" s="52">
        <v>1289</v>
      </c>
      <c r="Q53" s="52">
        <v>3596</v>
      </c>
      <c r="R53" s="52">
        <v>4898</v>
      </c>
      <c r="S53" s="52">
        <v>3743</v>
      </c>
      <c r="T53" s="52">
        <v>2957</v>
      </c>
      <c r="U53" s="52">
        <v>2544</v>
      </c>
      <c r="V53" s="52">
        <v>1396</v>
      </c>
      <c r="W53" s="52">
        <v>1514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</v>
      </c>
      <c r="D54" s="52">
        <v>10</v>
      </c>
      <c r="E54" s="52">
        <v>8</v>
      </c>
      <c r="F54" s="52">
        <v>10</v>
      </c>
      <c r="G54" s="52">
        <v>3</v>
      </c>
      <c r="H54" s="52">
        <v>5</v>
      </c>
      <c r="I54" s="52">
        <v>1</v>
      </c>
      <c r="J54" s="52">
        <v>13</v>
      </c>
      <c r="K54" s="52">
        <v>33</v>
      </c>
      <c r="L54" s="52">
        <v>22</v>
      </c>
      <c r="M54" s="52">
        <v>16</v>
      </c>
      <c r="N54" s="52">
        <v>28</v>
      </c>
      <c r="O54" s="52">
        <v>7</v>
      </c>
      <c r="P54" s="52">
        <v>0</v>
      </c>
      <c r="Q54" s="52">
        <v>0</v>
      </c>
      <c r="R54" s="52">
        <v>22</v>
      </c>
      <c r="S54" s="52">
        <v>15</v>
      </c>
      <c r="T54" s="52">
        <v>8</v>
      </c>
      <c r="U54" s="52">
        <v>3</v>
      </c>
      <c r="V54" s="52">
        <v>1</v>
      </c>
      <c r="W54" s="52">
        <v>7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75</v>
      </c>
      <c r="D55" s="52">
        <v>105</v>
      </c>
      <c r="E55" s="52">
        <v>102</v>
      </c>
      <c r="F55" s="52">
        <v>114</v>
      </c>
      <c r="G55" s="52">
        <v>84</v>
      </c>
      <c r="H55" s="52">
        <v>139</v>
      </c>
      <c r="I55" s="52">
        <v>93</v>
      </c>
      <c r="J55" s="52">
        <v>135</v>
      </c>
      <c r="K55" s="52">
        <v>145</v>
      </c>
      <c r="L55" s="52">
        <v>182</v>
      </c>
      <c r="M55" s="52">
        <v>87</v>
      </c>
      <c r="N55" s="52">
        <v>93</v>
      </c>
      <c r="O55" s="52">
        <v>130</v>
      </c>
      <c r="P55" s="52">
        <v>282</v>
      </c>
      <c r="Q55" s="52">
        <v>343</v>
      </c>
      <c r="R55" s="52">
        <v>298</v>
      </c>
      <c r="S55" s="52">
        <v>226</v>
      </c>
      <c r="T55" s="52">
        <v>239</v>
      </c>
      <c r="U55" s="52">
        <v>279</v>
      </c>
      <c r="V55" s="52">
        <v>140</v>
      </c>
      <c r="W55" s="52">
        <v>108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26</v>
      </c>
      <c r="D56" s="52">
        <v>34</v>
      </c>
      <c r="E56" s="52">
        <v>34</v>
      </c>
      <c r="F56" s="52">
        <v>34</v>
      </c>
      <c r="G56" s="52">
        <v>26</v>
      </c>
      <c r="H56" s="52">
        <v>36</v>
      </c>
      <c r="I56" s="52">
        <v>33</v>
      </c>
      <c r="J56" s="52">
        <v>42</v>
      </c>
      <c r="K56" s="52">
        <v>120</v>
      </c>
      <c r="L56" s="52">
        <v>77</v>
      </c>
      <c r="M56" s="52">
        <v>55</v>
      </c>
      <c r="N56" s="52">
        <v>58</v>
      </c>
      <c r="O56" s="52">
        <v>56</v>
      </c>
      <c r="P56" s="52">
        <v>133</v>
      </c>
      <c r="Q56" s="52">
        <v>124</v>
      </c>
      <c r="R56" s="52">
        <v>134</v>
      </c>
      <c r="S56" s="52">
        <v>121</v>
      </c>
      <c r="T56" s="52">
        <v>116</v>
      </c>
      <c r="U56" s="52">
        <v>103</v>
      </c>
      <c r="V56" s="52">
        <v>58</v>
      </c>
      <c r="W56" s="52">
        <v>47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1509</v>
      </c>
      <c r="D58" s="52">
        <v>3208</v>
      </c>
      <c r="E58" s="52">
        <v>3027</v>
      </c>
      <c r="F58" s="52">
        <v>2933</v>
      </c>
      <c r="G58" s="52">
        <v>1582</v>
      </c>
      <c r="H58" s="52">
        <v>2158</v>
      </c>
      <c r="I58" s="52">
        <v>1709</v>
      </c>
      <c r="J58" s="52">
        <v>3357</v>
      </c>
      <c r="K58" s="52">
        <v>4263</v>
      </c>
      <c r="L58" s="52">
        <v>4633</v>
      </c>
      <c r="M58" s="52">
        <v>2925</v>
      </c>
      <c r="N58" s="52">
        <v>2927</v>
      </c>
      <c r="O58" s="52">
        <v>1603</v>
      </c>
      <c r="P58" s="52">
        <v>1061</v>
      </c>
      <c r="Q58" s="52">
        <v>2291</v>
      </c>
      <c r="R58" s="52">
        <v>2577</v>
      </c>
      <c r="S58" s="52">
        <v>2096</v>
      </c>
      <c r="T58" s="52">
        <v>2087</v>
      </c>
      <c r="U58" s="52">
        <v>2170</v>
      </c>
      <c r="V58" s="52">
        <v>1462</v>
      </c>
      <c r="W58" s="52">
        <v>1068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93</v>
      </c>
      <c r="D59" s="36">
        <v>64</v>
      </c>
      <c r="E59" s="36">
        <v>71</v>
      </c>
      <c r="F59" s="36">
        <v>99</v>
      </c>
      <c r="G59" s="36">
        <v>97</v>
      </c>
      <c r="H59" s="36">
        <v>157</v>
      </c>
      <c r="I59" s="36">
        <v>130</v>
      </c>
      <c r="J59" s="36">
        <v>159</v>
      </c>
      <c r="K59" s="36">
        <v>211</v>
      </c>
      <c r="L59" s="36">
        <v>179</v>
      </c>
      <c r="M59" s="36">
        <v>118</v>
      </c>
      <c r="N59" s="36">
        <v>141</v>
      </c>
      <c r="O59" s="36">
        <v>209</v>
      </c>
      <c r="P59" s="36">
        <v>643</v>
      </c>
      <c r="Q59" s="36">
        <v>1772</v>
      </c>
      <c r="R59" s="36">
        <v>2775</v>
      </c>
      <c r="S59" s="36">
        <v>2009</v>
      </c>
      <c r="T59" s="36">
        <v>1233</v>
      </c>
      <c r="U59" s="36">
        <v>759</v>
      </c>
      <c r="V59" s="36">
        <v>133</v>
      </c>
      <c r="W59" s="36">
        <v>608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2928</v>
      </c>
      <c r="D63" s="52">
        <v>5764</v>
      </c>
      <c r="E63" s="52">
        <v>5682</v>
      </c>
      <c r="F63" s="52">
        <v>5507</v>
      </c>
      <c r="G63" s="52">
        <v>3322</v>
      </c>
      <c r="H63" s="52">
        <v>2631</v>
      </c>
      <c r="I63" s="52">
        <v>2999</v>
      </c>
      <c r="J63" s="52">
        <v>5222</v>
      </c>
      <c r="K63" s="52">
        <v>4991</v>
      </c>
      <c r="L63" s="52">
        <v>5120</v>
      </c>
      <c r="M63" s="52">
        <v>6017</v>
      </c>
      <c r="N63" s="52">
        <v>5084</v>
      </c>
      <c r="O63" s="52">
        <v>3747</v>
      </c>
      <c r="P63" s="52">
        <v>1517</v>
      </c>
      <c r="Q63" s="52">
        <v>3785</v>
      </c>
      <c r="R63" s="52">
        <v>6270</v>
      </c>
      <c r="S63" s="52">
        <v>8728</v>
      </c>
      <c r="T63" s="52">
        <v>6908</v>
      </c>
      <c r="U63" s="52">
        <v>4457</v>
      </c>
      <c r="V63" s="52">
        <v>3683</v>
      </c>
      <c r="W63" s="52">
        <v>4018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156</v>
      </c>
      <c r="D65" s="52">
        <v>204</v>
      </c>
      <c r="E65" s="52">
        <v>363</v>
      </c>
      <c r="F65" s="52">
        <v>532</v>
      </c>
      <c r="G65" s="52">
        <v>672</v>
      </c>
      <c r="H65" s="52">
        <v>610</v>
      </c>
      <c r="I65" s="52">
        <v>600</v>
      </c>
      <c r="J65" s="52">
        <v>710</v>
      </c>
      <c r="K65" s="52">
        <v>1047</v>
      </c>
      <c r="L65" s="52">
        <v>1782</v>
      </c>
      <c r="M65" s="52">
        <v>1998</v>
      </c>
      <c r="N65" s="52">
        <v>2500</v>
      </c>
      <c r="O65" s="52">
        <v>2264</v>
      </c>
      <c r="P65" s="52">
        <v>1642</v>
      </c>
      <c r="Q65" s="52">
        <v>2099</v>
      </c>
      <c r="R65" s="52">
        <v>4138</v>
      </c>
      <c r="S65" s="52">
        <v>5592</v>
      </c>
      <c r="T65" s="52">
        <v>5006</v>
      </c>
      <c r="U65" s="52">
        <v>4145</v>
      </c>
      <c r="V65" s="52">
        <v>3329</v>
      </c>
      <c r="W65" s="52">
        <v>2820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2850</v>
      </c>
      <c r="D67" s="52">
        <f t="shared" si="0"/>
        <v>5612</v>
      </c>
      <c r="E67" s="52">
        <f t="shared" si="0"/>
        <v>5535</v>
      </c>
      <c r="F67" s="52">
        <f t="shared" si="0"/>
        <v>5349</v>
      </c>
      <c r="G67" s="52">
        <f t="shared" si="0"/>
        <v>3248</v>
      </c>
      <c r="H67" s="52">
        <f t="shared" si="0"/>
        <v>2610</v>
      </c>
      <c r="I67" s="52">
        <f t="shared" si="0"/>
        <v>2918</v>
      </c>
      <c r="J67" s="52">
        <f t="shared" si="0"/>
        <v>5138</v>
      </c>
      <c r="K67" s="52">
        <f t="shared" si="0"/>
        <v>4969</v>
      </c>
      <c r="L67" s="52">
        <f t="shared" si="0"/>
        <v>5153</v>
      </c>
      <c r="M67" s="52">
        <f t="shared" si="0"/>
        <v>6040</v>
      </c>
      <c r="N67" s="52">
        <f t="shared" si="0"/>
        <v>5121</v>
      </c>
      <c r="O67" s="52">
        <f t="shared" si="0"/>
        <v>3677</v>
      </c>
      <c r="P67" s="52">
        <f t="shared" si="0"/>
        <v>1506</v>
      </c>
      <c r="Q67" s="52">
        <f t="shared" si="0"/>
        <v>3729</v>
      </c>
      <c r="R67" s="52">
        <f t="shared" ref="R67:V67" si="1">R39-R53</f>
        <v>6168</v>
      </c>
      <c r="S67" s="52">
        <f t="shared" si="1"/>
        <v>8428</v>
      </c>
      <c r="T67" s="52">
        <f t="shared" si="1"/>
        <v>6605</v>
      </c>
      <c r="U67" s="52">
        <f t="shared" si="1"/>
        <v>4360</v>
      </c>
      <c r="V67" s="52">
        <f t="shared" si="1"/>
        <v>3796</v>
      </c>
      <c r="W67" s="52">
        <f t="shared" ref="W67" si="2">W39-W53</f>
        <v>4329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</v>
      </c>
      <c r="D68" s="52">
        <f t="shared" si="3"/>
        <v>18</v>
      </c>
      <c r="E68" s="52">
        <f t="shared" si="3"/>
        <v>15</v>
      </c>
      <c r="F68" s="52">
        <f t="shared" si="3"/>
        <v>19</v>
      </c>
      <c r="G68" s="52">
        <f t="shared" si="3"/>
        <v>6</v>
      </c>
      <c r="H68" s="52">
        <f t="shared" si="3"/>
        <v>5</v>
      </c>
      <c r="I68" s="52">
        <f t="shared" si="3"/>
        <v>2</v>
      </c>
      <c r="J68" s="52">
        <f t="shared" si="3"/>
        <v>18</v>
      </c>
      <c r="K68" s="52">
        <f t="shared" si="3"/>
        <v>37</v>
      </c>
      <c r="L68" s="52">
        <f t="shared" si="3"/>
        <v>22</v>
      </c>
      <c r="M68" s="52">
        <f t="shared" si="3"/>
        <v>30</v>
      </c>
      <c r="N68" s="52">
        <f t="shared" si="3"/>
        <v>48</v>
      </c>
      <c r="O68" s="52">
        <f t="shared" si="3"/>
        <v>14</v>
      </c>
      <c r="P68" s="52">
        <f t="shared" si="3"/>
        <v>0</v>
      </c>
      <c r="Q68" s="52">
        <f t="shared" si="3"/>
        <v>0</v>
      </c>
      <c r="R68" s="52">
        <f t="shared" ref="R68:V68" si="4">R40-R54</f>
        <v>26</v>
      </c>
      <c r="S68" s="52">
        <f t="shared" si="4"/>
        <v>31</v>
      </c>
      <c r="T68" s="52">
        <f t="shared" si="4"/>
        <v>16</v>
      </c>
      <c r="U68" s="52">
        <f t="shared" si="4"/>
        <v>2</v>
      </c>
      <c r="V68" s="52">
        <f t="shared" si="4"/>
        <v>1</v>
      </c>
      <c r="W68" s="52">
        <f t="shared" ref="W68" si="5">W40-W54</f>
        <v>15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136</v>
      </c>
      <c r="D69" s="52">
        <f t="shared" si="6"/>
        <v>184</v>
      </c>
      <c r="E69" s="52">
        <f t="shared" si="6"/>
        <v>185</v>
      </c>
      <c r="F69" s="52">
        <f t="shared" si="6"/>
        <v>207</v>
      </c>
      <c r="G69" s="52">
        <f t="shared" si="6"/>
        <v>166</v>
      </c>
      <c r="H69" s="52">
        <f t="shared" si="6"/>
        <v>159</v>
      </c>
      <c r="I69" s="52">
        <f t="shared" si="6"/>
        <v>152</v>
      </c>
      <c r="J69" s="52">
        <f t="shared" si="6"/>
        <v>202</v>
      </c>
      <c r="K69" s="52">
        <f t="shared" si="6"/>
        <v>163</v>
      </c>
      <c r="L69" s="52">
        <f t="shared" si="6"/>
        <v>195</v>
      </c>
      <c r="M69" s="52">
        <f t="shared" si="6"/>
        <v>174</v>
      </c>
      <c r="N69" s="52">
        <f t="shared" si="6"/>
        <v>154</v>
      </c>
      <c r="O69" s="52">
        <f t="shared" si="6"/>
        <v>271</v>
      </c>
      <c r="P69" s="52">
        <f t="shared" si="6"/>
        <v>252</v>
      </c>
      <c r="Q69" s="52">
        <f t="shared" si="6"/>
        <v>319</v>
      </c>
      <c r="R69" s="52">
        <f t="shared" ref="R69:V69" si="7">R41-R55</f>
        <v>351</v>
      </c>
      <c r="S69" s="52">
        <f t="shared" si="7"/>
        <v>481</v>
      </c>
      <c r="T69" s="52">
        <f t="shared" si="7"/>
        <v>498</v>
      </c>
      <c r="U69" s="52">
        <f t="shared" si="7"/>
        <v>421</v>
      </c>
      <c r="V69" s="52">
        <f t="shared" si="7"/>
        <v>325</v>
      </c>
      <c r="W69" s="52">
        <f t="shared" ref="W69" si="8">W41-W55</f>
        <v>258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48</v>
      </c>
      <c r="D70" s="52">
        <f t="shared" si="9"/>
        <v>60</v>
      </c>
      <c r="E70" s="52">
        <f t="shared" si="9"/>
        <v>63</v>
      </c>
      <c r="F70" s="52">
        <f t="shared" si="9"/>
        <v>61</v>
      </c>
      <c r="G70" s="52">
        <f t="shared" si="9"/>
        <v>51</v>
      </c>
      <c r="H70" s="52">
        <f t="shared" si="9"/>
        <v>40</v>
      </c>
      <c r="I70" s="52">
        <f t="shared" si="9"/>
        <v>54</v>
      </c>
      <c r="J70" s="52">
        <f t="shared" si="9"/>
        <v>62</v>
      </c>
      <c r="K70" s="52">
        <f t="shared" si="9"/>
        <v>132</v>
      </c>
      <c r="L70" s="52">
        <f t="shared" si="9"/>
        <v>82</v>
      </c>
      <c r="M70" s="52">
        <f t="shared" si="9"/>
        <v>107</v>
      </c>
      <c r="N70" s="52">
        <f t="shared" si="9"/>
        <v>96</v>
      </c>
      <c r="O70" s="52">
        <f t="shared" si="9"/>
        <v>117</v>
      </c>
      <c r="P70" s="52">
        <f t="shared" si="9"/>
        <v>118</v>
      </c>
      <c r="Q70" s="52">
        <f t="shared" si="9"/>
        <v>116</v>
      </c>
      <c r="R70" s="52">
        <f t="shared" ref="R70:V70" si="10">R42-R56</f>
        <v>156</v>
      </c>
      <c r="S70" s="52">
        <f t="shared" si="10"/>
        <v>258</v>
      </c>
      <c r="T70" s="52">
        <f t="shared" si="10"/>
        <v>242</v>
      </c>
      <c r="U70" s="52">
        <f t="shared" si="10"/>
        <v>158</v>
      </c>
      <c r="V70" s="52">
        <f t="shared" si="10"/>
        <v>132</v>
      </c>
      <c r="W70" s="52">
        <f t="shared" ref="W70" si="11">W42-W56</f>
        <v>112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5750</v>
      </c>
      <c r="D72" s="52">
        <v>8657</v>
      </c>
      <c r="E72" s="52">
        <v>8664</v>
      </c>
      <c r="F72" s="52">
        <v>8750</v>
      </c>
      <c r="G72" s="52">
        <v>7197</v>
      </c>
      <c r="H72" s="52">
        <v>7593</v>
      </c>
      <c r="I72" s="52">
        <v>6029</v>
      </c>
      <c r="J72" s="52">
        <v>9124</v>
      </c>
      <c r="K72" s="52">
        <v>10973</v>
      </c>
      <c r="L72" s="52">
        <v>12081</v>
      </c>
      <c r="M72" s="52">
        <v>12351</v>
      </c>
      <c r="N72" s="52">
        <v>10783</v>
      </c>
      <c r="O72" s="52">
        <v>8521</v>
      </c>
      <c r="P72" s="52">
        <v>6086</v>
      </c>
      <c r="Q72" s="52">
        <v>8438</v>
      </c>
      <c r="R72" s="52">
        <v>10037</v>
      </c>
      <c r="S72" s="52">
        <v>11339</v>
      </c>
      <c r="T72" s="52">
        <v>11050</v>
      </c>
      <c r="U72" s="52">
        <v>9657</v>
      </c>
      <c r="V72" s="52">
        <v>9942</v>
      </c>
      <c r="W72" s="52">
        <v>8320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171</v>
      </c>
      <c r="D73" s="36">
        <v>114</v>
      </c>
      <c r="E73" s="36">
        <v>130</v>
      </c>
      <c r="F73" s="36">
        <v>180</v>
      </c>
      <c r="G73" s="36">
        <v>192</v>
      </c>
      <c r="H73" s="36">
        <v>216</v>
      </c>
      <c r="I73" s="36">
        <v>227</v>
      </c>
      <c r="J73" s="36">
        <v>249</v>
      </c>
      <c r="K73" s="36">
        <v>288</v>
      </c>
      <c r="L73" s="36">
        <v>256</v>
      </c>
      <c r="M73" s="36">
        <v>316</v>
      </c>
      <c r="N73" s="36">
        <v>336</v>
      </c>
      <c r="O73" s="36">
        <v>671</v>
      </c>
      <c r="P73" s="36">
        <v>1727</v>
      </c>
      <c r="Q73" s="36">
        <v>2832</v>
      </c>
      <c r="R73" s="36">
        <v>5018</v>
      </c>
      <c r="S73" s="36">
        <v>6022</v>
      </c>
      <c r="T73" s="36">
        <v>3939</v>
      </c>
      <c r="U73" s="36">
        <v>2063</v>
      </c>
      <c r="V73" s="36">
        <v>543</v>
      </c>
      <c r="W73" s="36">
        <v>2423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871</v>
      </c>
      <c r="I79" s="52">
        <f>RES_hhdet_numvin!I64</f>
        <v>1597</v>
      </c>
      <c r="J79" s="52">
        <f>RES_hhdet_numvin!J64</f>
        <v>4051</v>
      </c>
      <c r="K79" s="52">
        <f>RES_hhdet_numvin!K64</f>
        <v>5473</v>
      </c>
      <c r="L79" s="52">
        <f>RES_hhdet_numvin!L64</f>
        <v>6705</v>
      </c>
      <c r="M79" s="52">
        <f>RES_hhdet_numvin!M64</f>
        <v>6847</v>
      </c>
      <c r="N79" s="52">
        <f>RES_hhdet_numvin!N64</f>
        <v>6701</v>
      </c>
      <c r="O79" s="52">
        <f>RES_hhdet_numvin!O64</f>
        <v>4867</v>
      </c>
      <c r="P79" s="52">
        <f>RES_hhdet_numvin!P64</f>
        <v>2951</v>
      </c>
      <c r="Q79" s="52">
        <f>RES_hhdet_numvin!Q64</f>
        <v>7435</v>
      </c>
      <c r="R79" s="52">
        <f>RES_hhdet_numvin!R64</f>
        <v>11268</v>
      </c>
      <c r="S79" s="52">
        <f>RES_hhdet_numvin!S64</f>
        <v>12631</v>
      </c>
      <c r="T79" s="52">
        <f>RES_hhdet_numvin!T64</f>
        <v>10161</v>
      </c>
      <c r="U79" s="52">
        <f>RES_hhdet_numvin!U64</f>
        <v>7372</v>
      </c>
      <c r="V79" s="52">
        <f>RES_hhdet_numvin!V64</f>
        <v>5278</v>
      </c>
      <c r="W79" s="52">
        <f>RES_hhdet_numvin!W64</f>
        <v>5694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583</v>
      </c>
      <c r="Q82" s="138">
        <f>RES_hhdet_numvin!Q67</f>
        <v>1439</v>
      </c>
      <c r="R82" s="138">
        <f>RES_hhdet_numvin!R67</f>
        <v>3712</v>
      </c>
      <c r="S82" s="138">
        <f>RES_hhdet_numvin!S67</f>
        <v>5599</v>
      </c>
      <c r="T82" s="138">
        <f>RES_hhdet_numvin!T67</f>
        <v>5257</v>
      </c>
      <c r="U82" s="138">
        <f>RES_hhdet_numvin!U67</f>
        <v>4451</v>
      </c>
      <c r="V82" s="138">
        <f>RES_hhdet_numvin!V67</f>
        <v>3563</v>
      </c>
      <c r="W82" s="138">
        <f>RES_hhdet_numvin!W67</f>
        <v>3147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659</v>
      </c>
      <c r="I84" s="138">
        <f>RES_hhdet_numvin!I69</f>
        <v>1366</v>
      </c>
      <c r="J84" s="138">
        <f>RES_hhdet_numvin!J69</f>
        <v>3693</v>
      </c>
      <c r="K84" s="138">
        <f>RES_hhdet_numvin!K69</f>
        <v>4983</v>
      </c>
      <c r="L84" s="138">
        <f>RES_hhdet_numvin!L69</f>
        <v>6248</v>
      </c>
      <c r="M84" s="138">
        <f>RES_hhdet_numvin!M69</f>
        <v>6498</v>
      </c>
      <c r="N84" s="138">
        <f>RES_hhdet_numvin!N69</f>
        <v>6394</v>
      </c>
      <c r="O84" s="138">
        <f>RES_hhdet_numvin!O69</f>
        <v>4531</v>
      </c>
      <c r="P84" s="138">
        <f>RES_hhdet_numvin!P69</f>
        <v>2525</v>
      </c>
      <c r="Q84" s="138">
        <f>RES_hhdet_numvin!Q69</f>
        <v>6923</v>
      </c>
      <c r="R84" s="138">
        <f>RES_hhdet_numvin!R69</f>
        <v>10721</v>
      </c>
      <c r="S84" s="138">
        <f>RES_hhdet_numvin!S69</f>
        <v>11976</v>
      </c>
      <c r="T84" s="138">
        <f>RES_hhdet_numvin!T69</f>
        <v>9497</v>
      </c>
      <c r="U84" s="138">
        <f>RES_hhdet_numvin!U69</f>
        <v>6892</v>
      </c>
      <c r="V84" s="138">
        <f>RES_hhdet_numvin!V69</f>
        <v>5191</v>
      </c>
      <c r="W84" s="138">
        <f>RES_hhdet_numvin!W69</f>
        <v>5843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</v>
      </c>
      <c r="I85" s="138">
        <f>RES_hhdet_numvin!I70</f>
        <v>1</v>
      </c>
      <c r="J85" s="138">
        <f>RES_hhdet_numvin!J70</f>
        <v>14</v>
      </c>
      <c r="K85" s="138">
        <f>RES_hhdet_numvin!K70</f>
        <v>41</v>
      </c>
      <c r="L85" s="138">
        <f>RES_hhdet_numvin!L70</f>
        <v>30</v>
      </c>
      <c r="M85" s="138">
        <f>RES_hhdet_numvin!M70</f>
        <v>35</v>
      </c>
      <c r="N85" s="138">
        <f>RES_hhdet_numvin!N70</f>
        <v>63</v>
      </c>
      <c r="O85" s="138">
        <f>RES_hhdet_numvin!O70</f>
        <v>19</v>
      </c>
      <c r="P85" s="138">
        <f>RES_hhdet_numvin!P70</f>
        <v>0</v>
      </c>
      <c r="Q85" s="138">
        <f>RES_hhdet_numvin!Q70</f>
        <v>0</v>
      </c>
      <c r="R85" s="138">
        <f>RES_hhdet_numvin!R70</f>
        <v>47</v>
      </c>
      <c r="S85" s="138">
        <f>RES_hhdet_numvin!S70</f>
        <v>46</v>
      </c>
      <c r="T85" s="138">
        <f>RES_hhdet_numvin!T70</f>
        <v>24</v>
      </c>
      <c r="U85" s="138">
        <f>RES_hhdet_numvin!U70</f>
        <v>5</v>
      </c>
      <c r="V85" s="138">
        <f>RES_hhdet_numvin!V70</f>
        <v>2</v>
      </c>
      <c r="W85" s="138">
        <f>RES_hhdet_numvin!W70</f>
        <v>22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177</v>
      </c>
      <c r="Q88" s="138">
        <f>RES_hhdet_numvin!Q73</f>
        <v>381</v>
      </c>
      <c r="R88" s="138">
        <f>RES_hhdet_numvin!R73</f>
        <v>490</v>
      </c>
      <c r="S88" s="138">
        <f>RES_hhdet_numvin!S73</f>
        <v>619</v>
      </c>
      <c r="T88" s="138">
        <f>RES_hhdet_numvin!T73</f>
        <v>700</v>
      </c>
      <c r="U88" s="138">
        <f>RES_hhdet_numvin!U73</f>
        <v>691</v>
      </c>
      <c r="V88" s="138">
        <f>RES_hhdet_numvin!V73</f>
        <v>465</v>
      </c>
      <c r="W88" s="138">
        <f>RES_hhdet_numvin!W73</f>
        <v>366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82</v>
      </c>
      <c r="Q89" s="138">
        <f>RES_hhdet_numvin!Q74</f>
        <v>141</v>
      </c>
      <c r="R89" s="138">
        <f>RES_hhdet_numvin!R74</f>
        <v>220</v>
      </c>
      <c r="S89" s="138">
        <f>RES_hhdet_numvin!S74</f>
        <v>333</v>
      </c>
      <c r="T89" s="138">
        <f>RES_hhdet_numvin!T74</f>
        <v>339</v>
      </c>
      <c r="U89" s="138">
        <f>RES_hhdet_numvin!U74</f>
        <v>258</v>
      </c>
      <c r="V89" s="138">
        <f>RES_hhdet_numvin!V74</f>
        <v>190</v>
      </c>
      <c r="W89" s="138">
        <f>RES_hhdet_numvin!W74</f>
        <v>159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2251</v>
      </c>
      <c r="Q93" s="138">
        <f>RES_hhdet_numvin!Q78</f>
        <v>5846</v>
      </c>
      <c r="R93" s="138">
        <f>RES_hhdet_numvin!R78</f>
        <v>8967</v>
      </c>
      <c r="S93" s="138">
        <f>RES_hhdet_numvin!S78</f>
        <v>11137</v>
      </c>
      <c r="T93" s="138">
        <f>RES_hhdet_numvin!T78</f>
        <v>11921</v>
      </c>
      <c r="U93" s="138">
        <f>RES_hhdet_numvin!U78</f>
        <v>11373</v>
      </c>
      <c r="V93" s="138">
        <f>RES_hhdet_numvin!V78</f>
        <v>11325</v>
      </c>
      <c r="W93" s="138">
        <f>RES_hhdet_numvin!W78</f>
        <v>9388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781</v>
      </c>
      <c r="Q94" s="39">
        <f>RES_hhdet_numvin!Q79</f>
        <v>2666</v>
      </c>
      <c r="R94" s="39">
        <f>RES_hhdet_numvin!R79</f>
        <v>5892</v>
      </c>
      <c r="S94" s="39">
        <f>RES_hhdet_numvin!S79</f>
        <v>7018</v>
      </c>
      <c r="T94" s="39">
        <f>RES_hhdet_numvin!T79</f>
        <v>4874</v>
      </c>
      <c r="U94" s="39">
        <f>RES_hhdet_numvin!U79</f>
        <v>2759</v>
      </c>
      <c r="V94" s="39">
        <f>RES_hhdet_numvin!V79</f>
        <v>673</v>
      </c>
      <c r="W94" s="39">
        <f>RES_hhdet_numvin!W79</f>
        <v>3031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59.582762714008027</v>
      </c>
      <c r="C98" s="117">
        <f t="shared" si="12"/>
        <v>62.911977227646858</v>
      </c>
      <c r="D98" s="117">
        <f t="shared" si="12"/>
        <v>69.509981806953348</v>
      </c>
      <c r="E98" s="117">
        <f t="shared" si="12"/>
        <v>87.816539620180151</v>
      </c>
      <c r="F98" s="117">
        <f t="shared" si="12"/>
        <v>99.70818057188491</v>
      </c>
      <c r="G98" s="117">
        <f t="shared" si="12"/>
        <v>100.16620442752966</v>
      </c>
      <c r="H98" s="117">
        <f t="shared" si="12"/>
        <v>95.144756083610929</v>
      </c>
      <c r="I98" s="117">
        <f t="shared" si="12"/>
        <v>86.933335637381276</v>
      </c>
      <c r="J98" s="117">
        <f t="shared" si="12"/>
        <v>104.24957781430162</v>
      </c>
      <c r="K98" s="117">
        <f t="shared" si="12"/>
        <v>108.12831120720132</v>
      </c>
      <c r="L98" s="117">
        <f t="shared" si="12"/>
        <v>115.97466650999671</v>
      </c>
      <c r="M98" s="117">
        <f t="shared" si="12"/>
        <v>115.55484565642232</v>
      </c>
      <c r="N98" s="117">
        <f t="shared" si="12"/>
        <v>119.82581133561219</v>
      </c>
      <c r="O98" s="117">
        <f t="shared" si="12"/>
        <v>117.04380246792253</v>
      </c>
      <c r="P98" s="117">
        <f t="shared" si="12"/>
        <v>90.663012153900965</v>
      </c>
      <c r="Q98" s="117">
        <f t="shared" si="12"/>
        <v>106.55577880797716</v>
      </c>
      <c r="R98" s="117">
        <f t="shared" ref="R98:V98" si="13">R99+R102+R104+R113</f>
        <v>118.33242148287052</v>
      </c>
      <c r="S98" s="117">
        <f t="shared" si="13"/>
        <v>123.32252294576035</v>
      </c>
      <c r="T98" s="117">
        <f t="shared" si="13"/>
        <v>115.21769222638305</v>
      </c>
      <c r="U98" s="117">
        <f t="shared" si="13"/>
        <v>110.29026582892858</v>
      </c>
      <c r="V98" s="117">
        <f t="shared" si="13"/>
        <v>110.11877420418169</v>
      </c>
      <c r="W98" s="117">
        <f t="shared" ref="W98" si="14">W99+W102+W104+W113</f>
        <v>117.39039934638785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47.213191843218226</v>
      </c>
      <c r="C99" s="122">
        <f t="shared" si="15"/>
        <v>50.784551882246816</v>
      </c>
      <c r="D99" s="122">
        <f t="shared" si="15"/>
        <v>54.723860106846338</v>
      </c>
      <c r="E99" s="122">
        <f t="shared" si="15"/>
        <v>68.810463738024254</v>
      </c>
      <c r="F99" s="122">
        <f t="shared" si="15"/>
        <v>77.634646127357371</v>
      </c>
      <c r="G99" s="122">
        <f t="shared" si="15"/>
        <v>80.004228993068409</v>
      </c>
      <c r="H99" s="122">
        <f t="shared" si="15"/>
        <v>73.41829082034829</v>
      </c>
      <c r="I99" s="122">
        <f t="shared" si="15"/>
        <v>67.807403978495245</v>
      </c>
      <c r="J99" s="122">
        <f t="shared" si="15"/>
        <v>81.114701196036918</v>
      </c>
      <c r="K99" s="122">
        <f t="shared" si="15"/>
        <v>84.043673348531442</v>
      </c>
      <c r="L99" s="122">
        <f t="shared" si="15"/>
        <v>91.358147490521773</v>
      </c>
      <c r="M99" s="122">
        <f t="shared" si="15"/>
        <v>89.884405090992843</v>
      </c>
      <c r="N99" s="122">
        <f t="shared" si="15"/>
        <v>92.649088608297205</v>
      </c>
      <c r="O99" s="122">
        <f t="shared" si="15"/>
        <v>90.628818738388759</v>
      </c>
      <c r="P99" s="122">
        <f t="shared" si="15"/>
        <v>67.366968368014028</v>
      </c>
      <c r="Q99" s="122">
        <f t="shared" si="15"/>
        <v>81.417978893132585</v>
      </c>
      <c r="R99" s="122">
        <f t="shared" ref="R99:V99" si="16">SUM(R100:R101)</f>
        <v>91.655410284522205</v>
      </c>
      <c r="S99" s="122">
        <f t="shared" si="16"/>
        <v>94.913888542065948</v>
      </c>
      <c r="T99" s="122">
        <f t="shared" si="16"/>
        <v>87.530710769410319</v>
      </c>
      <c r="U99" s="122">
        <f t="shared" si="16"/>
        <v>83.519436639757302</v>
      </c>
      <c r="V99" s="122">
        <f t="shared" si="16"/>
        <v>83.554247258344191</v>
      </c>
      <c r="W99" s="122">
        <f t="shared" ref="W99" si="17">SUM(W100:W101)</f>
        <v>91.18932253040218</v>
      </c>
      <c r="DA99" s="130" t="s">
        <v>1628</v>
      </c>
    </row>
    <row r="100" spans="1:105" ht="12" customHeight="1" x14ac:dyDescent="0.25">
      <c r="A100" s="97" t="s">
        <v>217</v>
      </c>
      <c r="B100" s="98">
        <v>46.618710950460809</v>
      </c>
      <c r="C100" s="98">
        <v>50.150726769115821</v>
      </c>
      <c r="D100" s="98">
        <v>54.026884504100373</v>
      </c>
      <c r="E100" s="98">
        <v>67.915624412289645</v>
      </c>
      <c r="F100" s="98">
        <v>76.611744757480722</v>
      </c>
      <c r="G100" s="98">
        <v>78.973986684810782</v>
      </c>
      <c r="H100" s="98">
        <v>72.465504672521163</v>
      </c>
      <c r="I100" s="98">
        <v>66.943761766639426</v>
      </c>
      <c r="J100" s="98">
        <v>80.058750861754348</v>
      </c>
      <c r="K100" s="98">
        <v>82.937535357036992</v>
      </c>
      <c r="L100" s="98">
        <v>90.147249477030968</v>
      </c>
      <c r="M100" s="98">
        <v>88.685643724295019</v>
      </c>
      <c r="N100" s="98">
        <v>91.408127635360344</v>
      </c>
      <c r="O100" s="98">
        <v>89.408679059917191</v>
      </c>
      <c r="P100" s="98">
        <v>66.467058344947134</v>
      </c>
      <c r="Q100" s="98">
        <v>80.31906129433662</v>
      </c>
      <c r="R100" s="98">
        <v>90.402213043258385</v>
      </c>
      <c r="S100" s="98">
        <v>93.597914471344424</v>
      </c>
      <c r="T100" s="98">
        <v>86.307182763610342</v>
      </c>
      <c r="U100" s="98">
        <v>82.345217250041941</v>
      </c>
      <c r="V100" s="98">
        <v>82.370859000410917</v>
      </c>
      <c r="W100" s="98">
        <v>89.881450932467246</v>
      </c>
      <c r="DA100" s="63" t="s">
        <v>1629</v>
      </c>
    </row>
    <row r="101" spans="1:105" ht="12" customHeight="1" x14ac:dyDescent="0.25">
      <c r="A101" s="97" t="s">
        <v>53</v>
      </c>
      <c r="B101" s="98">
        <v>0.59448089275741822</v>
      </c>
      <c r="C101" s="98">
        <v>0.63382511313099543</v>
      </c>
      <c r="D101" s="98">
        <v>0.69697560274596848</v>
      </c>
      <c r="E101" s="98">
        <v>0.89483932573461367</v>
      </c>
      <c r="F101" s="98">
        <v>1.0229013698766496</v>
      </c>
      <c r="G101" s="98">
        <v>1.0302423082576297</v>
      </c>
      <c r="H101" s="98">
        <v>0.95278614782713122</v>
      </c>
      <c r="I101" s="98">
        <v>0.86364221185582357</v>
      </c>
      <c r="J101" s="98">
        <v>1.0559503342825756</v>
      </c>
      <c r="K101" s="98">
        <v>1.1061379914944511</v>
      </c>
      <c r="L101" s="98">
        <v>1.2108980134907998</v>
      </c>
      <c r="M101" s="98">
        <v>1.1987613666978265</v>
      </c>
      <c r="N101" s="98">
        <v>1.2409609729368556</v>
      </c>
      <c r="O101" s="98">
        <v>1.2201396784715735</v>
      </c>
      <c r="P101" s="98">
        <v>0.89991002306690115</v>
      </c>
      <c r="Q101" s="98">
        <v>1.0989175987959638</v>
      </c>
      <c r="R101" s="98">
        <v>1.253197241263821</v>
      </c>
      <c r="S101" s="98">
        <v>1.3159740707215275</v>
      </c>
      <c r="T101" s="98">
        <v>1.223528005799976</v>
      </c>
      <c r="U101" s="98">
        <v>1.174219389715357</v>
      </c>
      <c r="V101" s="98">
        <v>1.1833882579332728</v>
      </c>
      <c r="W101" s="98">
        <v>1.3078715979349365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2.5376448729689371E-2</v>
      </c>
      <c r="C102" s="122">
        <f t="shared" si="18"/>
        <v>3.1934887493618433E-2</v>
      </c>
      <c r="D102" s="122">
        <f t="shared" si="18"/>
        <v>4.6665114251783199E-2</v>
      </c>
      <c r="E102" s="122">
        <f t="shared" si="18"/>
        <v>0.1310360483610781</v>
      </c>
      <c r="F102" s="122">
        <f t="shared" si="18"/>
        <v>9.0974039825749906E-2</v>
      </c>
      <c r="G102" s="122">
        <f t="shared" si="18"/>
        <v>0.12217255946098968</v>
      </c>
      <c r="H102" s="122">
        <f t="shared" si="18"/>
        <v>0.18114991745741474</v>
      </c>
      <c r="I102" s="122">
        <f t="shared" si="18"/>
        <v>0.19006115095945114</v>
      </c>
      <c r="J102" s="122">
        <f t="shared" si="18"/>
        <v>0.21818068699280235</v>
      </c>
      <c r="K102" s="122">
        <f t="shared" si="18"/>
        <v>0.25086768282406879</v>
      </c>
      <c r="L102" s="122">
        <f t="shared" si="18"/>
        <v>0.32924503175030667</v>
      </c>
      <c r="M102" s="122">
        <f t="shared" si="18"/>
        <v>0.36012018338746599</v>
      </c>
      <c r="N102" s="122">
        <f t="shared" si="18"/>
        <v>0.64304093730476808</v>
      </c>
      <c r="O102" s="122">
        <f t="shared" si="18"/>
        <v>0.61926034258315987</v>
      </c>
      <c r="P102" s="122">
        <f t="shared" si="18"/>
        <v>0.23889169669225327</v>
      </c>
      <c r="Q102" s="122">
        <f t="shared" si="18"/>
        <v>0.73081232365804705</v>
      </c>
      <c r="R102" s="122">
        <f t="shared" si="18"/>
        <v>0.46514679195182473</v>
      </c>
      <c r="S102" s="122">
        <f t="shared" si="18"/>
        <v>0.84795664102000023</v>
      </c>
      <c r="T102" s="122">
        <f t="shared" si="18"/>
        <v>0.66824038830186139</v>
      </c>
      <c r="U102" s="122">
        <f t="shared" si="18"/>
        <v>0.88594669478294563</v>
      </c>
      <c r="V102" s="122">
        <f t="shared" si="18"/>
        <v>0.63164605949608421</v>
      </c>
      <c r="W102" s="122">
        <f t="shared" si="18"/>
        <v>1.0608309500003399</v>
      </c>
      <c r="DA102" s="130" t="s">
        <v>1631</v>
      </c>
    </row>
    <row r="103" spans="1:105" ht="12" customHeight="1" x14ac:dyDescent="0.25">
      <c r="A103" s="97" t="s">
        <v>53</v>
      </c>
      <c r="B103" s="98">
        <v>2.5376448729689371E-2</v>
      </c>
      <c r="C103" s="98">
        <v>3.1934887493618433E-2</v>
      </c>
      <c r="D103" s="98">
        <v>4.6665114251783199E-2</v>
      </c>
      <c r="E103" s="98">
        <v>0.1310360483610781</v>
      </c>
      <c r="F103" s="98">
        <v>9.0974039825749906E-2</v>
      </c>
      <c r="G103" s="98">
        <v>0.12217255946098968</v>
      </c>
      <c r="H103" s="98">
        <v>0.18114991745741474</v>
      </c>
      <c r="I103" s="98">
        <v>0.19006115095945114</v>
      </c>
      <c r="J103" s="98">
        <v>0.21818068699280235</v>
      </c>
      <c r="K103" s="98">
        <v>0.25086768282406879</v>
      </c>
      <c r="L103" s="98">
        <v>0.32924503175030667</v>
      </c>
      <c r="M103" s="98">
        <v>0.36012018338746599</v>
      </c>
      <c r="N103" s="98">
        <v>0.64304093730476808</v>
      </c>
      <c r="O103" s="98">
        <v>0.61926034258315987</v>
      </c>
      <c r="P103" s="98">
        <v>0.23889169669225327</v>
      </c>
      <c r="Q103" s="98">
        <v>0.73081232365804705</v>
      </c>
      <c r="R103" s="98">
        <v>0.46514679195182473</v>
      </c>
      <c r="S103" s="98">
        <v>0.84795664102000023</v>
      </c>
      <c r="T103" s="98">
        <v>0.66824038830186139</v>
      </c>
      <c r="U103" s="98">
        <v>0.88594669478294563</v>
      </c>
      <c r="V103" s="98">
        <v>0.63164605949608421</v>
      </c>
      <c r="W103" s="98">
        <v>1.0608309500003399</v>
      </c>
      <c r="DA103" s="63" t="s">
        <v>1632</v>
      </c>
    </row>
    <row r="104" spans="1:105" ht="12" customHeight="1" x14ac:dyDescent="0.25">
      <c r="A104" s="121" t="s">
        <v>55</v>
      </c>
      <c r="B104" s="122">
        <v>9.4014157923006536</v>
      </c>
      <c r="C104" s="122">
        <v>8.8385660415736442</v>
      </c>
      <c r="D104" s="122">
        <v>10.995658213982381</v>
      </c>
      <c r="E104" s="122">
        <v>13.725879883231256</v>
      </c>
      <c r="F104" s="122">
        <v>16.471126149174882</v>
      </c>
      <c r="G104" s="122">
        <v>14.668999023215086</v>
      </c>
      <c r="H104" s="122">
        <v>16.370362196186086</v>
      </c>
      <c r="I104" s="122">
        <v>14.168676717877801</v>
      </c>
      <c r="J104" s="122">
        <v>17.225363510400932</v>
      </c>
      <c r="K104" s="122">
        <v>18.909373372945904</v>
      </c>
      <c r="L104" s="122">
        <v>19.482693135927118</v>
      </c>
      <c r="M104" s="122">
        <v>20.236342099851793</v>
      </c>
      <c r="N104" s="122">
        <v>21.098229979296992</v>
      </c>
      <c r="O104" s="122">
        <v>20.431375645015237</v>
      </c>
      <c r="P104" s="122">
        <v>18.097374579287788</v>
      </c>
      <c r="Q104" s="122">
        <v>18.937968815086816</v>
      </c>
      <c r="R104" s="122">
        <v>20.495886580604331</v>
      </c>
      <c r="S104" s="122">
        <v>21.643185022938074</v>
      </c>
      <c r="T104" s="122">
        <v>21.074569147053214</v>
      </c>
      <c r="U104" s="122">
        <v>20.044055867119557</v>
      </c>
      <c r="V104" s="122">
        <v>18.323074192542535</v>
      </c>
      <c r="W104" s="122">
        <v>18.227102431416295</v>
      </c>
      <c r="DA104" s="130" t="s">
        <v>1633</v>
      </c>
    </row>
    <row r="105" spans="1:105" ht="12" customHeight="1" x14ac:dyDescent="0.25">
      <c r="A105" s="97" t="s">
        <v>134</v>
      </c>
      <c r="B105" s="98">
        <v>9.1121797627819987</v>
      </c>
      <c r="C105" s="98">
        <v>8.5505093803717926</v>
      </c>
      <c r="D105" s="98">
        <v>10.654416931847624</v>
      </c>
      <c r="E105" s="98">
        <v>13.30475464364225</v>
      </c>
      <c r="F105" s="98">
        <v>15.988243086763726</v>
      </c>
      <c r="G105" s="98">
        <v>14.215659260740768</v>
      </c>
      <c r="H105" s="98">
        <v>15.868743908059669</v>
      </c>
      <c r="I105" s="98">
        <v>13.687840113779803</v>
      </c>
      <c r="J105" s="98">
        <v>16.656776072568256</v>
      </c>
      <c r="K105" s="98">
        <v>18.291329950899311</v>
      </c>
      <c r="L105" s="98">
        <v>18.853189306774322</v>
      </c>
      <c r="M105" s="98">
        <v>19.583248202263416</v>
      </c>
      <c r="N105" s="98">
        <v>20.452191247545013</v>
      </c>
      <c r="O105" s="98">
        <v>19.753492807297768</v>
      </c>
      <c r="P105" s="98">
        <v>17.360578408711756</v>
      </c>
      <c r="Q105" s="98">
        <v>18.12130311922256</v>
      </c>
      <c r="R105" s="98">
        <v>19.60672754946625</v>
      </c>
      <c r="S105" s="98">
        <v>20.648876839817358</v>
      </c>
      <c r="T105" s="98">
        <v>19.992413332295065</v>
      </c>
      <c r="U105" s="98">
        <v>18.936348206103975</v>
      </c>
      <c r="V105" s="98">
        <v>17.258281154507252</v>
      </c>
      <c r="W105" s="98">
        <v>17.202072219009182</v>
      </c>
      <c r="DA105" s="63" t="s">
        <v>1634</v>
      </c>
    </row>
    <row r="106" spans="1:105" ht="12" customHeight="1" x14ac:dyDescent="0.25">
      <c r="A106" s="97" t="s">
        <v>133</v>
      </c>
      <c r="B106" s="98">
        <v>1.6801034958208221E-2</v>
      </c>
      <c r="C106" s="98">
        <v>1.5336857964902528E-2</v>
      </c>
      <c r="D106" s="98">
        <v>2.0815340802075651E-2</v>
      </c>
      <c r="E106" s="98">
        <v>2.7548053241565413E-2</v>
      </c>
      <c r="F106" s="98">
        <v>3.5435042312786595E-2</v>
      </c>
      <c r="G106" s="98">
        <v>2.9860053729107536E-2</v>
      </c>
      <c r="H106" s="98">
        <v>3.3382413761130166E-2</v>
      </c>
      <c r="I106" s="98">
        <v>2.6174234314264005E-2</v>
      </c>
      <c r="J106" s="98">
        <v>3.373427221203687E-2</v>
      </c>
      <c r="K106" s="98">
        <v>4.5582292393860808E-2</v>
      </c>
      <c r="L106" s="98">
        <v>4.9815874366378549E-2</v>
      </c>
      <c r="M106" s="98">
        <v>5.6067443707070966E-2</v>
      </c>
      <c r="N106" s="98">
        <v>6.8793465151734817E-2</v>
      </c>
      <c r="O106" s="98">
        <v>6.7905571208062315E-2</v>
      </c>
      <c r="P106" s="98">
        <v>5.9150305458260458E-2</v>
      </c>
      <c r="Q106" s="98">
        <v>5.8642249017996209E-2</v>
      </c>
      <c r="R106" s="98">
        <v>6.5778642661534686E-2</v>
      </c>
      <c r="S106" s="98">
        <v>7.0937751310329894E-2</v>
      </c>
      <c r="T106" s="98">
        <v>6.8164187656237107E-2</v>
      </c>
      <c r="U106" s="98">
        <v>6.1950897214616843E-2</v>
      </c>
      <c r="V106" s="98">
        <v>5.4841632154990515E-2</v>
      </c>
      <c r="W106" s="98">
        <v>5.5264952510601831E-2</v>
      </c>
      <c r="DA106" s="63" t="s">
        <v>1635</v>
      </c>
    </row>
    <row r="107" spans="1:105" ht="12" customHeight="1" x14ac:dyDescent="0.25">
      <c r="A107" s="100" t="s">
        <v>217</v>
      </c>
      <c r="B107" s="101">
        <v>8.1790472627413045E-3</v>
      </c>
      <c r="C107" s="101">
        <v>7.2935034881217772E-3</v>
      </c>
      <c r="D107" s="101">
        <v>1.0716656960450342E-2</v>
      </c>
      <c r="E107" s="101">
        <v>1.6557751393276126E-2</v>
      </c>
      <c r="F107" s="101">
        <v>2.1978689020442095E-2</v>
      </c>
      <c r="G107" s="101">
        <v>1.6714178426619507E-2</v>
      </c>
      <c r="H107" s="101">
        <v>1.9006068075162617E-2</v>
      </c>
      <c r="I107" s="101">
        <v>1.2806696574721086E-2</v>
      </c>
      <c r="J107" s="101">
        <v>1.6567123291423208E-2</v>
      </c>
      <c r="K107" s="101">
        <v>2.1565921590713046E-2</v>
      </c>
      <c r="L107" s="101">
        <v>2.2765194130718789E-2</v>
      </c>
      <c r="M107" s="101">
        <v>2.5942195440839162E-2</v>
      </c>
      <c r="N107" s="101">
        <v>3.1120777239919524E-2</v>
      </c>
      <c r="O107" s="101">
        <v>3.047899207221437E-2</v>
      </c>
      <c r="P107" s="101">
        <v>2.7529833669232878E-2</v>
      </c>
      <c r="Q107" s="101">
        <v>2.6941439314092153E-2</v>
      </c>
      <c r="R107" s="101">
        <v>2.9394173684047821E-2</v>
      </c>
      <c r="S107" s="101">
        <v>3.1416389229918747E-2</v>
      </c>
      <c r="T107" s="101">
        <v>3.0211871993790006E-2</v>
      </c>
      <c r="U107" s="101">
        <v>2.5972520351623469E-2</v>
      </c>
      <c r="V107" s="101">
        <v>2.2976019726051636E-2</v>
      </c>
      <c r="W107" s="101">
        <v>2.3933617416283672E-2</v>
      </c>
      <c r="DA107" s="131" t="s">
        <v>1636</v>
      </c>
    </row>
    <row r="108" spans="1:105" ht="12" customHeight="1" x14ac:dyDescent="0.25">
      <c r="A108" s="103" t="s">
        <v>52</v>
      </c>
      <c r="B108" s="104">
        <v>8.6219876954669178E-3</v>
      </c>
      <c r="C108" s="104">
        <v>8.0433544767807511E-3</v>
      </c>
      <c r="D108" s="104">
        <v>1.009868384162531E-2</v>
      </c>
      <c r="E108" s="104">
        <v>1.0990301848289287E-2</v>
      </c>
      <c r="F108" s="104">
        <v>1.34563532923445E-2</v>
      </c>
      <c r="G108" s="104">
        <v>1.3145875302488031E-2</v>
      </c>
      <c r="H108" s="104">
        <v>1.4376345685967551E-2</v>
      </c>
      <c r="I108" s="104">
        <v>1.3367537739542919E-2</v>
      </c>
      <c r="J108" s="104">
        <v>1.7167148920613665E-2</v>
      </c>
      <c r="K108" s="104">
        <v>2.4016370803147762E-2</v>
      </c>
      <c r="L108" s="104">
        <v>2.7050680235659756E-2</v>
      </c>
      <c r="M108" s="104">
        <v>3.0125248266231801E-2</v>
      </c>
      <c r="N108" s="104">
        <v>3.76726879118153E-2</v>
      </c>
      <c r="O108" s="104">
        <v>3.7426579135847945E-2</v>
      </c>
      <c r="P108" s="104">
        <v>3.1620471789027577E-2</v>
      </c>
      <c r="Q108" s="104">
        <v>3.1700809703904057E-2</v>
      </c>
      <c r="R108" s="104">
        <v>3.6384468977486865E-2</v>
      </c>
      <c r="S108" s="104">
        <v>3.9521362080411147E-2</v>
      </c>
      <c r="T108" s="104">
        <v>3.7952315662447098E-2</v>
      </c>
      <c r="U108" s="104">
        <v>3.5978376862993378E-2</v>
      </c>
      <c r="V108" s="104">
        <v>3.1865612428938879E-2</v>
      </c>
      <c r="W108" s="104">
        <v>3.1331335094318159E-2</v>
      </c>
      <c r="DA108" s="132" t="s">
        <v>1637</v>
      </c>
    </row>
    <row r="109" spans="1:105" ht="12" customHeight="1" x14ac:dyDescent="0.25">
      <c r="A109" s="106" t="s">
        <v>122</v>
      </c>
      <c r="B109" s="101">
        <v>0.22382122783586153</v>
      </c>
      <c r="C109" s="101">
        <v>0.22228248199456938</v>
      </c>
      <c r="D109" s="101">
        <v>0.25867937093512411</v>
      </c>
      <c r="E109" s="101">
        <v>0.31318388329571728</v>
      </c>
      <c r="F109" s="101">
        <v>0.35525811097153981</v>
      </c>
      <c r="G109" s="101">
        <v>0.3371242932644376</v>
      </c>
      <c r="H109" s="101">
        <v>0.37404907111974905</v>
      </c>
      <c r="I109" s="101">
        <v>0.36373631789538718</v>
      </c>
      <c r="J109" s="101">
        <v>0.42823933615658283</v>
      </c>
      <c r="K109" s="101">
        <v>0.43662625096384722</v>
      </c>
      <c r="L109" s="101">
        <v>0.43777093631478836</v>
      </c>
      <c r="M109" s="101">
        <v>0.43957908668274998</v>
      </c>
      <c r="N109" s="101">
        <v>0.41427881972207942</v>
      </c>
      <c r="O109" s="101">
        <v>0.43565482375057046</v>
      </c>
      <c r="P109" s="101">
        <v>0.48004039598698151</v>
      </c>
      <c r="Q109" s="101">
        <v>0.54534984087813532</v>
      </c>
      <c r="R109" s="101">
        <v>0.59443289113924025</v>
      </c>
      <c r="S109" s="101">
        <v>0.66511148458356883</v>
      </c>
      <c r="T109" s="101">
        <v>0.72807952369703866</v>
      </c>
      <c r="U109" s="101">
        <v>0.75979707224863435</v>
      </c>
      <c r="V109" s="101">
        <v>0.7361551611777345</v>
      </c>
      <c r="W109" s="101">
        <v>0.70513657779929484</v>
      </c>
      <c r="DA109" s="131" t="s">
        <v>1638</v>
      </c>
    </row>
    <row r="110" spans="1:105" ht="12" customHeight="1" x14ac:dyDescent="0.25">
      <c r="A110" s="107" t="s">
        <v>121</v>
      </c>
      <c r="B110" s="104">
        <v>4.8613766724585471E-2</v>
      </c>
      <c r="C110" s="104">
        <v>5.0437321242380123E-2</v>
      </c>
      <c r="D110" s="104">
        <v>6.174657039755721E-2</v>
      </c>
      <c r="E110" s="104">
        <v>8.0393303051723958E-2</v>
      </c>
      <c r="F110" s="104">
        <v>9.2189909126829644E-2</v>
      </c>
      <c r="G110" s="104">
        <v>8.6355415480773273E-2</v>
      </c>
      <c r="H110" s="104">
        <v>9.418680324553938E-2</v>
      </c>
      <c r="I110" s="104">
        <v>9.0926051888346973E-2</v>
      </c>
      <c r="J110" s="104">
        <v>0.10661382946405448</v>
      </c>
      <c r="K110" s="104">
        <v>0.13583487868888466</v>
      </c>
      <c r="L110" s="104">
        <v>0.14191701847163041</v>
      </c>
      <c r="M110" s="104">
        <v>0.15744736719855656</v>
      </c>
      <c r="N110" s="104">
        <v>0.16296644687816408</v>
      </c>
      <c r="O110" s="104">
        <v>0.17432244275883557</v>
      </c>
      <c r="P110" s="104">
        <v>0.19760546913078975</v>
      </c>
      <c r="Q110" s="104">
        <v>0.2126736059681244</v>
      </c>
      <c r="R110" s="104">
        <v>0.22894749733730535</v>
      </c>
      <c r="S110" s="104">
        <v>0.25825894722681675</v>
      </c>
      <c r="T110" s="104">
        <v>0.28591210340487561</v>
      </c>
      <c r="U110" s="104">
        <v>0.28595969155232914</v>
      </c>
      <c r="V110" s="104">
        <v>0.27379624470255925</v>
      </c>
      <c r="W110" s="104">
        <v>0.26462868209721768</v>
      </c>
      <c r="DA110" s="132" t="s">
        <v>1639</v>
      </c>
    </row>
    <row r="111" spans="1:105" ht="12" customHeight="1" x14ac:dyDescent="0.25">
      <c r="A111" s="108" t="s">
        <v>53</v>
      </c>
      <c r="B111" s="98">
        <v>2.1422492267899492E-2</v>
      </c>
      <c r="C111" s="98">
        <v>2.1691436628118694E-2</v>
      </c>
      <c r="D111" s="98">
        <v>2.9173097433986956E-2</v>
      </c>
      <c r="E111" s="98">
        <v>4.5241564755764657E-2</v>
      </c>
      <c r="F111" s="98">
        <v>5.3945460664854457E-2</v>
      </c>
      <c r="G111" s="98">
        <v>4.525881155361744E-2</v>
      </c>
      <c r="H111" s="98">
        <v>5.0352174861442507E-2</v>
      </c>
      <c r="I111" s="98">
        <v>4.1392546979167603E-2</v>
      </c>
      <c r="J111" s="98">
        <v>4.9221487265104974E-2</v>
      </c>
      <c r="K111" s="98">
        <v>6.1030316799122367E-2</v>
      </c>
      <c r="L111" s="98">
        <v>6.186570881644677E-2</v>
      </c>
      <c r="M111" s="98">
        <v>7.0074699273971308E-2</v>
      </c>
      <c r="N111" s="98">
        <v>7.1404688213482961E-2</v>
      </c>
      <c r="O111" s="98">
        <v>7.5961422187588473E-2</v>
      </c>
      <c r="P111" s="98">
        <v>8.9163686635322759E-2</v>
      </c>
      <c r="Q111" s="98">
        <v>9.4227480970791394E-2</v>
      </c>
      <c r="R111" s="98">
        <v>9.904904076854483E-2</v>
      </c>
      <c r="S111" s="98">
        <v>0.11118658019961909</v>
      </c>
      <c r="T111" s="98">
        <v>0.1235078053740572</v>
      </c>
      <c r="U111" s="98">
        <v>0.11656981732397703</v>
      </c>
      <c r="V111" s="98">
        <v>0.11144925299764147</v>
      </c>
      <c r="W111" s="98">
        <v>0.11189181575374958</v>
      </c>
      <c r="DA111" s="63" t="s">
        <v>1640</v>
      </c>
    </row>
    <row r="112" spans="1:105" ht="12" customHeight="1" x14ac:dyDescent="0.25">
      <c r="A112" s="108" t="s">
        <v>52</v>
      </c>
      <c r="B112" s="98">
        <v>2.7191274456685979E-2</v>
      </c>
      <c r="C112" s="98">
        <v>2.8745884614261429E-2</v>
      </c>
      <c r="D112" s="98">
        <v>3.2573472963570257E-2</v>
      </c>
      <c r="E112" s="98">
        <v>3.5151738295959307E-2</v>
      </c>
      <c r="F112" s="98">
        <v>3.8244448461975181E-2</v>
      </c>
      <c r="G112" s="98">
        <v>4.1096603927155827E-2</v>
      </c>
      <c r="H112" s="98">
        <v>4.3834628384096866E-2</v>
      </c>
      <c r="I112" s="98">
        <v>4.953350490917937E-2</v>
      </c>
      <c r="J112" s="98">
        <v>5.7392342198949509E-2</v>
      </c>
      <c r="K112" s="98">
        <v>7.4804561889762283E-2</v>
      </c>
      <c r="L112" s="98">
        <v>8.0051309655183631E-2</v>
      </c>
      <c r="M112" s="98">
        <v>8.7372667924585271E-2</v>
      </c>
      <c r="N112" s="98">
        <v>9.1561758664681109E-2</v>
      </c>
      <c r="O112" s="98">
        <v>9.8361020571247099E-2</v>
      </c>
      <c r="P112" s="98">
        <v>0.10844178249546699</v>
      </c>
      <c r="Q112" s="98">
        <v>0.11844612499733299</v>
      </c>
      <c r="R112" s="98">
        <v>0.12989845656876053</v>
      </c>
      <c r="S112" s="98">
        <v>0.14707236702719767</v>
      </c>
      <c r="T112" s="98">
        <v>0.16240429803081841</v>
      </c>
      <c r="U112" s="98">
        <v>0.16938987422835214</v>
      </c>
      <c r="V112" s="98">
        <v>0.16234699170491776</v>
      </c>
      <c r="W112" s="98">
        <v>0.15273686634346811</v>
      </c>
      <c r="DA112" s="63" t="s">
        <v>1641</v>
      </c>
    </row>
    <row r="113" spans="1:105" ht="12" customHeight="1" x14ac:dyDescent="0.25">
      <c r="A113" s="121" t="s">
        <v>54</v>
      </c>
      <c r="B113" s="122">
        <v>2.9427786297594629</v>
      </c>
      <c r="C113" s="122">
        <v>3.2569244163327769</v>
      </c>
      <c r="D113" s="122">
        <v>3.7437983718728405</v>
      </c>
      <c r="E113" s="122">
        <v>5.1491599505635506</v>
      </c>
      <c r="F113" s="122">
        <v>5.5114342555269031</v>
      </c>
      <c r="G113" s="122">
        <v>5.3708038517851895</v>
      </c>
      <c r="H113" s="122">
        <v>5.1749531496191468</v>
      </c>
      <c r="I113" s="122">
        <v>4.7671937900487746</v>
      </c>
      <c r="J113" s="122">
        <v>5.6913324208709755</v>
      </c>
      <c r="K113" s="122">
        <v>4.9243968028999054</v>
      </c>
      <c r="L113" s="122">
        <v>4.8045808517975068</v>
      </c>
      <c r="M113" s="122">
        <v>5.0739782821902155</v>
      </c>
      <c r="N113" s="122">
        <v>5.4354518107132304</v>
      </c>
      <c r="O113" s="122">
        <v>5.3643477419353713</v>
      </c>
      <c r="P113" s="122">
        <v>4.9597775099069006</v>
      </c>
      <c r="Q113" s="122">
        <v>5.4690187760997091</v>
      </c>
      <c r="R113" s="122">
        <v>5.7159778257921543</v>
      </c>
      <c r="S113" s="122">
        <v>5.9174927397363293</v>
      </c>
      <c r="T113" s="122">
        <v>5.9441719216176514</v>
      </c>
      <c r="U113" s="122">
        <v>5.8408266272687781</v>
      </c>
      <c r="V113" s="122">
        <v>7.6098066937988822</v>
      </c>
      <c r="W113" s="122">
        <v>6.9131434345690419</v>
      </c>
      <c r="DA113" s="130" t="s">
        <v>1642</v>
      </c>
    </row>
    <row r="114" spans="1:105" ht="12" customHeight="1" x14ac:dyDescent="0.25">
      <c r="A114" s="97" t="s">
        <v>175</v>
      </c>
      <c r="B114" s="98">
        <v>2.8593825180843013</v>
      </c>
      <c r="C114" s="98">
        <v>3.1573344914782551</v>
      </c>
      <c r="D114" s="98">
        <v>3.6656775218808937</v>
      </c>
      <c r="E114" s="98">
        <v>5.0270356776275431</v>
      </c>
      <c r="F114" s="98">
        <v>5.4003894426594528</v>
      </c>
      <c r="G114" s="98">
        <v>5.2674145965721388</v>
      </c>
      <c r="H114" s="98">
        <v>5.0689293582227384</v>
      </c>
      <c r="I114" s="98">
        <v>4.6522380266174341</v>
      </c>
      <c r="J114" s="98">
        <v>5.5464957962122963</v>
      </c>
      <c r="K114" s="98">
        <v>4.8114776268787622</v>
      </c>
      <c r="L114" s="98">
        <v>4.6913274064147714</v>
      </c>
      <c r="M114" s="98">
        <v>4.9467823870290886</v>
      </c>
      <c r="N114" s="98">
        <v>5.30546489703441</v>
      </c>
      <c r="O114" s="98">
        <v>5.209756707350798</v>
      </c>
      <c r="P114" s="98">
        <v>4.7088918821473529</v>
      </c>
      <c r="Q114" s="98">
        <v>5.015067319955663</v>
      </c>
      <c r="R114" s="98">
        <v>4.9229721983376376</v>
      </c>
      <c r="S114" s="98">
        <v>4.775532626349503</v>
      </c>
      <c r="T114" s="98">
        <v>4.6150759529951184</v>
      </c>
      <c r="U114" s="98">
        <v>4.4521352823158615</v>
      </c>
      <c r="V114" s="98">
        <v>5.9530428967230256</v>
      </c>
      <c r="W114" s="98">
        <v>5.3443918983471805</v>
      </c>
      <c r="DA114" s="63" t="s">
        <v>1643</v>
      </c>
    </row>
    <row r="115" spans="1:105" ht="12" customHeight="1" x14ac:dyDescent="0.25">
      <c r="A115" s="109" t="s">
        <v>120</v>
      </c>
      <c r="B115" s="33">
        <v>8.3396111675161505E-2</v>
      </c>
      <c r="C115" s="33">
        <v>9.9589924854521936E-2</v>
      </c>
      <c r="D115" s="33">
        <v>7.8120849991946614E-2</v>
      </c>
      <c r="E115" s="33">
        <v>0.12212427293600725</v>
      </c>
      <c r="F115" s="33">
        <v>0.11104481286745063</v>
      </c>
      <c r="G115" s="33">
        <v>0.10338925521305042</v>
      </c>
      <c r="H115" s="33">
        <v>0.106023791396408</v>
      </c>
      <c r="I115" s="33">
        <v>0.11495576343134051</v>
      </c>
      <c r="J115" s="33">
        <v>0.14483662465867952</v>
      </c>
      <c r="K115" s="33">
        <v>0.11291917602114347</v>
      </c>
      <c r="L115" s="33">
        <v>0.11325344538273577</v>
      </c>
      <c r="M115" s="33">
        <v>0.12719589516112736</v>
      </c>
      <c r="N115" s="33">
        <v>0.12998691367882023</v>
      </c>
      <c r="O115" s="33">
        <v>0.15459103458457343</v>
      </c>
      <c r="P115" s="33">
        <v>0.25088562775954804</v>
      </c>
      <c r="Q115" s="33">
        <v>0.45395145614404619</v>
      </c>
      <c r="R115" s="33">
        <v>0.79300562745451675</v>
      </c>
      <c r="S115" s="33">
        <v>1.1419601133868265</v>
      </c>
      <c r="T115" s="33">
        <v>1.3290959686225328</v>
      </c>
      <c r="U115" s="33">
        <v>1.3886913449529164</v>
      </c>
      <c r="V115" s="33">
        <v>1.6567637970758571</v>
      </c>
      <c r="W115" s="33">
        <v>1.5687515362218614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31.521966028477351</v>
      </c>
      <c r="C117" s="117">
        <f t="shared" si="19"/>
        <v>33.830010878718895</v>
      </c>
      <c r="D117" s="117">
        <f t="shared" si="19"/>
        <v>38.522511258317927</v>
      </c>
      <c r="E117" s="117">
        <f t="shared" si="19"/>
        <v>49.976166848151081</v>
      </c>
      <c r="F117" s="117">
        <f t="shared" si="19"/>
        <v>57.808505614695143</v>
      </c>
      <c r="G117" s="117">
        <f t="shared" si="19"/>
        <v>58.883173463570891</v>
      </c>
      <c r="H117" s="117">
        <f t="shared" si="19"/>
        <v>56.80861094901784</v>
      </c>
      <c r="I117" s="117">
        <f t="shared" si="19"/>
        <v>52.644288772139753</v>
      </c>
      <c r="J117" s="117">
        <f t="shared" si="19"/>
        <v>64.28693418444422</v>
      </c>
      <c r="K117" s="117">
        <f t="shared" si="19"/>
        <v>67.934639567815339</v>
      </c>
      <c r="L117" s="117">
        <f t="shared" si="19"/>
        <v>74.301317676639002</v>
      </c>
      <c r="M117" s="117">
        <f t="shared" si="19"/>
        <v>75.356780612134258</v>
      </c>
      <c r="N117" s="117">
        <f t="shared" si="19"/>
        <v>80.039670766965486</v>
      </c>
      <c r="O117" s="117">
        <f t="shared" si="19"/>
        <v>79.30712894818771</v>
      </c>
      <c r="P117" s="117">
        <f t="shared" si="19"/>
        <v>61.238112187720482</v>
      </c>
      <c r="Q117" s="117">
        <f t="shared" si="19"/>
        <v>74.081312857013941</v>
      </c>
      <c r="R117" s="117">
        <f t="shared" ref="R117:V117" si="20">R118+R121+R123+R132</f>
        <v>83.149161346524409</v>
      </c>
      <c r="S117" s="117">
        <f t="shared" si="20"/>
        <v>89.556492003815208</v>
      </c>
      <c r="T117" s="117">
        <f t="shared" si="20"/>
        <v>84.926526247809477</v>
      </c>
      <c r="U117" s="117">
        <f t="shared" si="20"/>
        <v>83.16988491662147</v>
      </c>
      <c r="V117" s="117">
        <f t="shared" si="20"/>
        <v>83.186397888791092</v>
      </c>
      <c r="W117" s="117">
        <f t="shared" ref="W117" si="21">W118+W121+W123+W132</f>
        <v>90.866803054902746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24.516497657882468</v>
      </c>
      <c r="C118" s="122">
        <f t="shared" si="22"/>
        <v>26.865048095246003</v>
      </c>
      <c r="D118" s="122">
        <f t="shared" si="22"/>
        <v>29.91008461170523</v>
      </c>
      <c r="E118" s="122">
        <f t="shared" si="22"/>
        <v>38.636839103618861</v>
      </c>
      <c r="F118" s="122">
        <f t="shared" si="22"/>
        <v>44.60831697586088</v>
      </c>
      <c r="G118" s="122">
        <f t="shared" si="22"/>
        <v>46.649264994361452</v>
      </c>
      <c r="H118" s="122">
        <f t="shared" si="22"/>
        <v>43.447683670462681</v>
      </c>
      <c r="I118" s="122">
        <f t="shared" si="22"/>
        <v>40.715734154124313</v>
      </c>
      <c r="J118" s="122">
        <f t="shared" si="22"/>
        <v>49.715155339247353</v>
      </c>
      <c r="K118" s="122">
        <f t="shared" si="22"/>
        <v>52.540747688816111</v>
      </c>
      <c r="L118" s="122">
        <f t="shared" si="22"/>
        <v>58.217599278762627</v>
      </c>
      <c r="M118" s="122">
        <f t="shared" si="22"/>
        <v>58.331644394587251</v>
      </c>
      <c r="N118" s="122">
        <f t="shared" si="22"/>
        <v>61.213588219681341</v>
      </c>
      <c r="O118" s="122">
        <f t="shared" si="22"/>
        <v>60.795451074449218</v>
      </c>
      <c r="P118" s="122">
        <f t="shared" si="22"/>
        <v>45.469304867118367</v>
      </c>
      <c r="Q118" s="122">
        <f t="shared" si="22"/>
        <v>55.689364495980563</v>
      </c>
      <c r="R118" s="122">
        <f t="shared" ref="R118:V118" si="23">SUM(R119:R120)</f>
        <v>63.891815075184482</v>
      </c>
      <c r="S118" s="122">
        <f t="shared" si="23"/>
        <v>67.580779515299213</v>
      </c>
      <c r="T118" s="122">
        <f t="shared" si="23"/>
        <v>63.446910897905624</v>
      </c>
      <c r="U118" s="122">
        <f t="shared" si="23"/>
        <v>61.385285450996285</v>
      </c>
      <c r="V118" s="122">
        <f t="shared" si="23"/>
        <v>62.120230906873608</v>
      </c>
      <c r="W118" s="122">
        <f t="shared" ref="W118" si="24">SUM(W119:W120)</f>
        <v>68.525987335290523</v>
      </c>
      <c r="DA118" s="130" t="s">
        <v>1796</v>
      </c>
    </row>
    <row r="119" spans="1:105" ht="12" customHeight="1" x14ac:dyDescent="0.25">
      <c r="A119" s="97" t="s">
        <v>217</v>
      </c>
      <c r="B119" s="98">
        <v>23.922016765125051</v>
      </c>
      <c r="C119" s="98">
        <v>26.231222982115007</v>
      </c>
      <c r="D119" s="98">
        <v>29.213109008959261</v>
      </c>
      <c r="E119" s="98">
        <v>37.741999777884246</v>
      </c>
      <c r="F119" s="98">
        <v>43.585415605984231</v>
      </c>
      <c r="G119" s="98">
        <v>45.619022686103825</v>
      </c>
      <c r="H119" s="98">
        <v>42.494897522635547</v>
      </c>
      <c r="I119" s="98">
        <v>39.852091942268487</v>
      </c>
      <c r="J119" s="98">
        <v>48.659205004964775</v>
      </c>
      <c r="K119" s="98">
        <v>51.434609697321662</v>
      </c>
      <c r="L119" s="98">
        <v>57.006701265271829</v>
      </c>
      <c r="M119" s="98">
        <v>57.132883027889427</v>
      </c>
      <c r="N119" s="98">
        <v>59.972627246744487</v>
      </c>
      <c r="O119" s="98">
        <v>59.575311395977643</v>
      </c>
      <c r="P119" s="98">
        <v>44.569394844051466</v>
      </c>
      <c r="Q119" s="98">
        <v>54.590446897184599</v>
      </c>
      <c r="R119" s="98">
        <v>62.638617833920662</v>
      </c>
      <c r="S119" s="98">
        <v>66.264805444577689</v>
      </c>
      <c r="T119" s="98">
        <v>62.223382892105647</v>
      </c>
      <c r="U119" s="98">
        <v>60.211066061280931</v>
      </c>
      <c r="V119" s="98">
        <v>60.936842648940335</v>
      </c>
      <c r="W119" s="98">
        <v>67.218115737355589</v>
      </c>
      <c r="DA119" s="63" t="s">
        <v>1797</v>
      </c>
    </row>
    <row r="120" spans="1:105" ht="12" customHeight="1" x14ac:dyDescent="0.25">
      <c r="A120" s="97" t="s">
        <v>53</v>
      </c>
      <c r="B120" s="98">
        <v>0.59448089275741822</v>
      </c>
      <c r="C120" s="98">
        <v>0.63382511313099543</v>
      </c>
      <c r="D120" s="98">
        <v>0.69697560274596848</v>
      </c>
      <c r="E120" s="98">
        <v>0.89483932573461367</v>
      </c>
      <c r="F120" s="98">
        <v>1.0229013698766496</v>
      </c>
      <c r="G120" s="98">
        <v>1.0302423082576297</v>
      </c>
      <c r="H120" s="98">
        <v>0.95278614782713122</v>
      </c>
      <c r="I120" s="98">
        <v>0.86364221185582357</v>
      </c>
      <c r="J120" s="98">
        <v>1.0559503342825756</v>
      </c>
      <c r="K120" s="98">
        <v>1.1061379914944511</v>
      </c>
      <c r="L120" s="98">
        <v>1.2108980134907998</v>
      </c>
      <c r="M120" s="98">
        <v>1.1987613666978265</v>
      </c>
      <c r="N120" s="98">
        <v>1.2409609729368556</v>
      </c>
      <c r="O120" s="98">
        <v>1.2201396784715735</v>
      </c>
      <c r="P120" s="98">
        <v>0.89991002306690115</v>
      </c>
      <c r="Q120" s="98">
        <v>1.0989175987959638</v>
      </c>
      <c r="R120" s="98">
        <v>1.253197241263821</v>
      </c>
      <c r="S120" s="98">
        <v>1.3159740707215275</v>
      </c>
      <c r="T120" s="98">
        <v>1.223528005799976</v>
      </c>
      <c r="U120" s="98">
        <v>1.174219389715357</v>
      </c>
      <c r="V120" s="98">
        <v>1.1833882579332728</v>
      </c>
      <c r="W120" s="98">
        <v>1.3078715979349365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4.3709927785372006E-2</v>
      </c>
      <c r="C121" s="122">
        <f t="shared" si="25"/>
        <v>5.9472724782346539E-2</v>
      </c>
      <c r="D121" s="122">
        <f t="shared" si="25"/>
        <v>9.4346049096786552E-2</v>
      </c>
      <c r="E121" s="122">
        <f t="shared" si="25"/>
        <v>0.2800452531624873</v>
      </c>
      <c r="F121" s="122">
        <f t="shared" si="25"/>
        <v>0.20285340163138441</v>
      </c>
      <c r="G121" s="122">
        <f t="shared" si="25"/>
        <v>0.2813528395631843</v>
      </c>
      <c r="H121" s="122">
        <f t="shared" si="25"/>
        <v>0.4280777666974836</v>
      </c>
      <c r="I121" s="122">
        <f t="shared" si="25"/>
        <v>0.45944618312992103</v>
      </c>
      <c r="J121" s="122">
        <f t="shared" si="25"/>
        <v>0.54158492386813051</v>
      </c>
      <c r="K121" s="122">
        <f t="shared" si="25"/>
        <v>0.63967940074734686</v>
      </c>
      <c r="L121" s="122">
        <f t="shared" si="25"/>
        <v>0.86757119415093908</v>
      </c>
      <c r="M121" s="122">
        <f t="shared" si="25"/>
        <v>0.97741609855213119</v>
      </c>
      <c r="N121" s="122">
        <f t="shared" si="25"/>
        <v>1.7973015191922173</v>
      </c>
      <c r="O121" s="122">
        <f t="shared" si="25"/>
        <v>1.775956358146269</v>
      </c>
      <c r="P121" s="122">
        <f t="shared" si="25"/>
        <v>0.699648487381762</v>
      </c>
      <c r="Q121" s="122">
        <f t="shared" si="25"/>
        <v>2.2020933422005369</v>
      </c>
      <c r="R121" s="122">
        <f t="shared" si="25"/>
        <v>1.4622024684408099</v>
      </c>
      <c r="S121" s="122">
        <f t="shared" si="25"/>
        <v>2.7796437234357763</v>
      </c>
      <c r="T121" s="122">
        <f t="shared" si="25"/>
        <v>2.2636041712317128</v>
      </c>
      <c r="U121" s="122">
        <f t="shared" si="25"/>
        <v>3.073809273793604</v>
      </c>
      <c r="V121" s="122">
        <f t="shared" si="25"/>
        <v>2.229989344048096</v>
      </c>
      <c r="W121" s="122">
        <f t="shared" si="25"/>
        <v>3.7929714102531178</v>
      </c>
      <c r="DA121" s="130" t="s">
        <v>1799</v>
      </c>
    </row>
    <row r="122" spans="1:105" ht="12" customHeight="1" x14ac:dyDescent="0.25">
      <c r="A122" s="97" t="s">
        <v>53</v>
      </c>
      <c r="B122" s="98">
        <v>4.3709927785372006E-2</v>
      </c>
      <c r="C122" s="98">
        <v>5.9472724782346539E-2</v>
      </c>
      <c r="D122" s="98">
        <v>9.4346049096786552E-2</v>
      </c>
      <c r="E122" s="98">
        <v>0.2800452531624873</v>
      </c>
      <c r="F122" s="98">
        <v>0.20285340163138441</v>
      </c>
      <c r="G122" s="98">
        <v>0.2813528395631843</v>
      </c>
      <c r="H122" s="98">
        <v>0.4280777666974836</v>
      </c>
      <c r="I122" s="98">
        <v>0.45944618312992103</v>
      </c>
      <c r="J122" s="98">
        <v>0.54158492386813051</v>
      </c>
      <c r="K122" s="98">
        <v>0.63967940074734686</v>
      </c>
      <c r="L122" s="98">
        <v>0.86757119415093908</v>
      </c>
      <c r="M122" s="98">
        <v>0.97741609855213119</v>
      </c>
      <c r="N122" s="98">
        <v>1.7973015191922173</v>
      </c>
      <c r="O122" s="98">
        <v>1.775956358146269</v>
      </c>
      <c r="P122" s="98">
        <v>0.699648487381762</v>
      </c>
      <c r="Q122" s="98">
        <v>2.2020933422005369</v>
      </c>
      <c r="R122" s="98">
        <v>1.4622024684408099</v>
      </c>
      <c r="S122" s="98">
        <v>2.7796437234357763</v>
      </c>
      <c r="T122" s="98">
        <v>2.2636041712317128</v>
      </c>
      <c r="U122" s="98">
        <v>3.073809273793604</v>
      </c>
      <c r="V122" s="98">
        <v>2.229989344048096</v>
      </c>
      <c r="W122" s="98">
        <v>3.7929714102531178</v>
      </c>
      <c r="DA122" s="63" t="s">
        <v>1800</v>
      </c>
    </row>
    <row r="123" spans="1:105" ht="12" customHeight="1" x14ac:dyDescent="0.25">
      <c r="A123" s="121" t="s">
        <v>55</v>
      </c>
      <c r="B123" s="122">
        <v>5.160531622476249</v>
      </c>
      <c r="C123" s="122">
        <v>4.9066735173680902</v>
      </c>
      <c r="D123" s="122">
        <v>6.219281174073048</v>
      </c>
      <c r="E123" s="122">
        <v>7.8877235005323261</v>
      </c>
      <c r="F123" s="122">
        <v>9.5983817560287488</v>
      </c>
      <c r="G123" s="122">
        <v>8.6352117572916143</v>
      </c>
      <c r="H123" s="122">
        <v>9.7295020571416035</v>
      </c>
      <c r="I123" s="122">
        <v>8.5123180824162521</v>
      </c>
      <c r="J123" s="122">
        <v>10.496060962789043</v>
      </c>
      <c r="K123" s="122">
        <v>11.695056410255432</v>
      </c>
      <c r="L123" s="122">
        <v>12.227704525052713</v>
      </c>
      <c r="M123" s="122">
        <v>12.887735305851692</v>
      </c>
      <c r="N123" s="122">
        <v>13.642485129535014</v>
      </c>
      <c r="O123" s="122">
        <v>13.387573681086414</v>
      </c>
      <c r="P123" s="122">
        <v>11.952815180281295</v>
      </c>
      <c r="Q123" s="122">
        <v>12.717870372700654</v>
      </c>
      <c r="R123" s="122">
        <v>14.098383859169031</v>
      </c>
      <c r="S123" s="122">
        <v>15.293353814205645</v>
      </c>
      <c r="T123" s="122">
        <v>15.244803947169798</v>
      </c>
      <c r="U123" s="122">
        <v>14.777730166509077</v>
      </c>
      <c r="V123" s="122">
        <v>13.727550667280555</v>
      </c>
      <c r="W123" s="122">
        <v>13.871083878602168</v>
      </c>
      <c r="DA123" s="130" t="s">
        <v>1801</v>
      </c>
    </row>
    <row r="124" spans="1:105" ht="12" customHeight="1" x14ac:dyDescent="0.25">
      <c r="A124" s="97" t="s">
        <v>134</v>
      </c>
      <c r="B124" s="98">
        <v>4.9598796092182305</v>
      </c>
      <c r="C124" s="98">
        <v>4.7052881117458991</v>
      </c>
      <c r="D124" s="98">
        <v>5.9796236497235453</v>
      </c>
      <c r="E124" s="98">
        <v>7.5926887802051795</v>
      </c>
      <c r="F124" s="98">
        <v>9.2587908707277382</v>
      </c>
      <c r="G124" s="98">
        <v>8.3127201665822081</v>
      </c>
      <c r="H124" s="98">
        <v>9.3716062405963907</v>
      </c>
      <c r="I124" s="98">
        <v>8.1656248085072356</v>
      </c>
      <c r="J124" s="98">
        <v>10.085370737858005</v>
      </c>
      <c r="K124" s="98">
        <v>11.242099420213203</v>
      </c>
      <c r="L124" s="98">
        <v>11.763195375974716</v>
      </c>
      <c r="M124" s="98">
        <v>12.402713986791495</v>
      </c>
      <c r="N124" s="98">
        <v>13.157230350108842</v>
      </c>
      <c r="O124" s="98">
        <v>12.87563026328934</v>
      </c>
      <c r="P124" s="98">
        <v>11.394059082363311</v>
      </c>
      <c r="Q124" s="98">
        <v>12.093694375475511</v>
      </c>
      <c r="R124" s="98">
        <v>13.410865817035589</v>
      </c>
      <c r="S124" s="98">
        <v>14.516135306949714</v>
      </c>
      <c r="T124" s="98">
        <v>14.391399645048907</v>
      </c>
      <c r="U124" s="98">
        <v>13.896977541088923</v>
      </c>
      <c r="V124" s="98">
        <v>12.876284308541058</v>
      </c>
      <c r="W124" s="98">
        <v>13.047112131362129</v>
      </c>
      <c r="DA124" s="63" t="s">
        <v>1802</v>
      </c>
    </row>
    <row r="125" spans="1:105" ht="12" customHeight="1" x14ac:dyDescent="0.25">
      <c r="A125" s="97" t="s">
        <v>133</v>
      </c>
      <c r="B125" s="98">
        <v>1.3073950979487714E-2</v>
      </c>
      <c r="C125" s="98">
        <v>1.2048488452685266E-2</v>
      </c>
      <c r="D125" s="98">
        <v>1.6123954627098522E-2</v>
      </c>
      <c r="E125" s="98">
        <v>2.0456096032490732E-2</v>
      </c>
      <c r="F125" s="98">
        <v>2.6238013790533067E-2</v>
      </c>
      <c r="G125" s="98">
        <v>2.2941238411612067E-2</v>
      </c>
      <c r="H125" s="98">
        <v>2.5605871495570736E-2</v>
      </c>
      <c r="I125" s="98">
        <v>2.097838697032765E-2</v>
      </c>
      <c r="J125" s="98">
        <v>2.7202590304186092E-2</v>
      </c>
      <c r="K125" s="98">
        <v>3.7443463127897481E-2</v>
      </c>
      <c r="L125" s="98">
        <v>4.1444147513923918E-2</v>
      </c>
      <c r="M125" s="98">
        <v>4.677376304745972E-2</v>
      </c>
      <c r="N125" s="98">
        <v>5.8080344789456173E-2</v>
      </c>
      <c r="O125" s="98">
        <v>5.760941460236265E-2</v>
      </c>
      <c r="P125" s="98">
        <v>4.9892390836454414E-2</v>
      </c>
      <c r="Q125" s="98">
        <v>4.9615000601935647E-2</v>
      </c>
      <c r="R125" s="98">
        <v>5.6399164994981425E-2</v>
      </c>
      <c r="S125" s="98">
        <v>6.1415062000116399E-2</v>
      </c>
      <c r="T125" s="98">
        <v>5.934749475600358E-2</v>
      </c>
      <c r="U125" s="98">
        <v>5.4527882167239486E-2</v>
      </c>
      <c r="V125" s="98">
        <v>4.8388135327349327E-2</v>
      </c>
      <c r="W125" s="98">
        <v>4.8819772284288007E-2</v>
      </c>
      <c r="DA125" s="63" t="s">
        <v>1803</v>
      </c>
    </row>
    <row r="126" spans="1:105" ht="12" customHeight="1" x14ac:dyDescent="0.25">
      <c r="A126" s="100" t="s">
        <v>217</v>
      </c>
      <c r="B126" s="101">
        <v>4.4519632840207954E-3</v>
      </c>
      <c r="C126" s="101">
        <v>4.0051339759045144E-3</v>
      </c>
      <c r="D126" s="101">
        <v>6.0252707854732109E-3</v>
      </c>
      <c r="E126" s="101">
        <v>9.4657941842014454E-3</v>
      </c>
      <c r="F126" s="101">
        <v>1.2781660498188567E-2</v>
      </c>
      <c r="G126" s="101">
        <v>9.7953631091240341E-3</v>
      </c>
      <c r="H126" s="101">
        <v>1.1229525809603185E-2</v>
      </c>
      <c r="I126" s="101">
        <v>7.6108492307847319E-3</v>
      </c>
      <c r="J126" s="101">
        <v>1.0035441383572425E-2</v>
      </c>
      <c r="K126" s="101">
        <v>1.3427092324749717E-2</v>
      </c>
      <c r="L126" s="101">
        <v>1.4393467278264162E-2</v>
      </c>
      <c r="M126" s="101">
        <v>1.6648514781227919E-2</v>
      </c>
      <c r="N126" s="101">
        <v>2.0407656877640873E-2</v>
      </c>
      <c r="O126" s="101">
        <v>2.0182835466514705E-2</v>
      </c>
      <c r="P126" s="101">
        <v>1.8271919047426838E-2</v>
      </c>
      <c r="Q126" s="101">
        <v>1.7914190898031594E-2</v>
      </c>
      <c r="R126" s="101">
        <v>2.001469601749456E-2</v>
      </c>
      <c r="S126" s="101">
        <v>2.1893699919705249E-2</v>
      </c>
      <c r="T126" s="101">
        <v>2.1395179093556482E-2</v>
      </c>
      <c r="U126" s="101">
        <v>1.8549505304246108E-2</v>
      </c>
      <c r="V126" s="101">
        <v>1.6522522898410451E-2</v>
      </c>
      <c r="W126" s="101">
        <v>1.7488437189969848E-2</v>
      </c>
      <c r="DA126" s="131" t="s">
        <v>1804</v>
      </c>
    </row>
    <row r="127" spans="1:105" ht="12" customHeight="1" x14ac:dyDescent="0.25">
      <c r="A127" s="103" t="s">
        <v>52</v>
      </c>
      <c r="B127" s="104">
        <v>8.6219876954669178E-3</v>
      </c>
      <c r="C127" s="104">
        <v>8.0433544767807511E-3</v>
      </c>
      <c r="D127" s="104">
        <v>1.009868384162531E-2</v>
      </c>
      <c r="E127" s="104">
        <v>1.0990301848289287E-2</v>
      </c>
      <c r="F127" s="104">
        <v>1.34563532923445E-2</v>
      </c>
      <c r="G127" s="104">
        <v>1.3145875302488031E-2</v>
      </c>
      <c r="H127" s="104">
        <v>1.4376345685967551E-2</v>
      </c>
      <c r="I127" s="104">
        <v>1.3367537739542919E-2</v>
      </c>
      <c r="J127" s="104">
        <v>1.7167148920613665E-2</v>
      </c>
      <c r="K127" s="104">
        <v>2.4016370803147762E-2</v>
      </c>
      <c r="L127" s="104">
        <v>2.7050680235659756E-2</v>
      </c>
      <c r="M127" s="104">
        <v>3.0125248266231801E-2</v>
      </c>
      <c r="N127" s="104">
        <v>3.76726879118153E-2</v>
      </c>
      <c r="O127" s="104">
        <v>3.7426579135847945E-2</v>
      </c>
      <c r="P127" s="104">
        <v>3.1620471789027577E-2</v>
      </c>
      <c r="Q127" s="104">
        <v>3.1700809703904057E-2</v>
      </c>
      <c r="R127" s="104">
        <v>3.6384468977486865E-2</v>
      </c>
      <c r="S127" s="104">
        <v>3.9521362080411147E-2</v>
      </c>
      <c r="T127" s="104">
        <v>3.7952315662447098E-2</v>
      </c>
      <c r="U127" s="104">
        <v>3.5978376862993378E-2</v>
      </c>
      <c r="V127" s="104">
        <v>3.1865612428938879E-2</v>
      </c>
      <c r="W127" s="104">
        <v>3.1331335094318159E-2</v>
      </c>
      <c r="DA127" s="132" t="s">
        <v>1805</v>
      </c>
    </row>
    <row r="128" spans="1:105" ht="12" customHeight="1" x14ac:dyDescent="0.25">
      <c r="A128" s="106" t="s">
        <v>122</v>
      </c>
      <c r="B128" s="101">
        <v>0.14637670544121165</v>
      </c>
      <c r="C128" s="101">
        <v>0.14629711048681532</v>
      </c>
      <c r="D128" s="101">
        <v>0.17157982547204662</v>
      </c>
      <c r="E128" s="101">
        <v>0.20916286115794064</v>
      </c>
      <c r="F128" s="101">
        <v>0.23880921888892293</v>
      </c>
      <c r="G128" s="101">
        <v>0.22784747681108131</v>
      </c>
      <c r="H128" s="101">
        <v>0.25423686711410576</v>
      </c>
      <c r="I128" s="101">
        <v>0.24796639123536854</v>
      </c>
      <c r="J128" s="101">
        <v>0.29248100778957281</v>
      </c>
      <c r="K128" s="101">
        <v>0.29887145394108972</v>
      </c>
      <c r="L128" s="101">
        <v>0.30049460892483371</v>
      </c>
      <c r="M128" s="101">
        <v>0.30256639121134915</v>
      </c>
      <c r="N128" s="101">
        <v>0.2862003217450802</v>
      </c>
      <c r="O128" s="101">
        <v>0.30310550989694424</v>
      </c>
      <c r="P128" s="101">
        <v>0.33774673245712139</v>
      </c>
      <c r="Q128" s="101">
        <v>0.3891381665445327</v>
      </c>
      <c r="R128" s="101">
        <v>0.42986662550388388</v>
      </c>
      <c r="S128" s="101">
        <v>0.48732320043207139</v>
      </c>
      <c r="T128" s="101">
        <v>0.54005193319556388</v>
      </c>
      <c r="U128" s="101">
        <v>0.56950252868616746</v>
      </c>
      <c r="V128" s="101">
        <v>0.55632853926499104</v>
      </c>
      <c r="W128" s="101">
        <v>0.53721146831371591</v>
      </c>
      <c r="DA128" s="131" t="s">
        <v>1806</v>
      </c>
    </row>
    <row r="129" spans="1:105" ht="12" customHeight="1" x14ac:dyDescent="0.25">
      <c r="A129" s="107" t="s">
        <v>121</v>
      </c>
      <c r="B129" s="104">
        <v>4.1201356837319472E-2</v>
      </c>
      <c r="C129" s="104">
        <v>4.3039806682691008E-2</v>
      </c>
      <c r="D129" s="104">
        <v>5.1953744250357037E-2</v>
      </c>
      <c r="E129" s="104">
        <v>6.5415763136715099E-2</v>
      </c>
      <c r="F129" s="104">
        <v>7.4543652621555226E-2</v>
      </c>
      <c r="G129" s="104">
        <v>7.1702875486712031E-2</v>
      </c>
      <c r="H129" s="104">
        <v>7.8053077935535398E-2</v>
      </c>
      <c r="I129" s="104">
        <v>7.7748495703320444E-2</v>
      </c>
      <c r="J129" s="104">
        <v>9.1006626837279184E-2</v>
      </c>
      <c r="K129" s="104">
        <v>0.11664207297324247</v>
      </c>
      <c r="L129" s="104">
        <v>0.12257039263924169</v>
      </c>
      <c r="M129" s="104">
        <v>0.13568116480138928</v>
      </c>
      <c r="N129" s="104">
        <v>0.14097411289163808</v>
      </c>
      <c r="O129" s="104">
        <v>0.15122849329776711</v>
      </c>
      <c r="P129" s="104">
        <v>0.17111697462440772</v>
      </c>
      <c r="Q129" s="104">
        <v>0.18542283007867436</v>
      </c>
      <c r="R129" s="104">
        <v>0.20125225163457636</v>
      </c>
      <c r="S129" s="104">
        <v>0.22848024482374241</v>
      </c>
      <c r="T129" s="104">
        <v>0.25400487416932416</v>
      </c>
      <c r="U129" s="104">
        <v>0.25672221456674832</v>
      </c>
      <c r="V129" s="104">
        <v>0.24654968414715878</v>
      </c>
      <c r="W129" s="104">
        <v>0.23794050664203475</v>
      </c>
      <c r="DA129" s="132" t="s">
        <v>1807</v>
      </c>
    </row>
    <row r="130" spans="1:105" ht="12" customHeight="1" x14ac:dyDescent="0.25">
      <c r="A130" s="108" t="s">
        <v>53</v>
      </c>
      <c r="B130" s="98">
        <v>1.4010082380633492E-2</v>
      </c>
      <c r="C130" s="98">
        <v>1.4293922068429579E-2</v>
      </c>
      <c r="D130" s="98">
        <v>1.9380271286786776E-2</v>
      </c>
      <c r="E130" s="98">
        <v>3.0264024840755788E-2</v>
      </c>
      <c r="F130" s="98">
        <v>3.6299204159580045E-2</v>
      </c>
      <c r="G130" s="98">
        <v>3.0606271559556211E-2</v>
      </c>
      <c r="H130" s="98">
        <v>3.4218449551438525E-2</v>
      </c>
      <c r="I130" s="98">
        <v>2.8214990794141075E-2</v>
      </c>
      <c r="J130" s="98">
        <v>3.3614284638329675E-2</v>
      </c>
      <c r="K130" s="98">
        <v>4.1837511083480189E-2</v>
      </c>
      <c r="L130" s="98">
        <v>4.251908298405805E-2</v>
      </c>
      <c r="M130" s="98">
        <v>4.8308496876804004E-2</v>
      </c>
      <c r="N130" s="98">
        <v>4.9412354226956973E-2</v>
      </c>
      <c r="O130" s="98">
        <v>5.2867472726520016E-2</v>
      </c>
      <c r="P130" s="98">
        <v>6.2675192128940738E-2</v>
      </c>
      <c r="Q130" s="98">
        <v>6.6976705081341362E-2</v>
      </c>
      <c r="R130" s="98">
        <v>7.1353795065815823E-2</v>
      </c>
      <c r="S130" s="98">
        <v>8.1407877796544736E-2</v>
      </c>
      <c r="T130" s="98">
        <v>9.1600576138505738E-2</v>
      </c>
      <c r="U130" s="98">
        <v>8.7332340338396194E-2</v>
      </c>
      <c r="V130" s="98">
        <v>8.4202692442241017E-2</v>
      </c>
      <c r="W130" s="98">
        <v>8.5203640298566627E-2</v>
      </c>
      <c r="DA130" s="63" t="s">
        <v>1808</v>
      </c>
    </row>
    <row r="131" spans="1:105" ht="12" customHeight="1" x14ac:dyDescent="0.25">
      <c r="A131" s="108" t="s">
        <v>52</v>
      </c>
      <c r="B131" s="98">
        <v>2.7191274456685979E-2</v>
      </c>
      <c r="C131" s="98">
        <v>2.8745884614261429E-2</v>
      </c>
      <c r="D131" s="98">
        <v>3.2573472963570257E-2</v>
      </c>
      <c r="E131" s="98">
        <v>3.5151738295959307E-2</v>
      </c>
      <c r="F131" s="98">
        <v>3.8244448461975181E-2</v>
      </c>
      <c r="G131" s="98">
        <v>4.1096603927155827E-2</v>
      </c>
      <c r="H131" s="98">
        <v>4.3834628384096866E-2</v>
      </c>
      <c r="I131" s="98">
        <v>4.953350490917937E-2</v>
      </c>
      <c r="J131" s="98">
        <v>5.7392342198949509E-2</v>
      </c>
      <c r="K131" s="98">
        <v>7.4804561889762283E-2</v>
      </c>
      <c r="L131" s="98">
        <v>8.0051309655183631E-2</v>
      </c>
      <c r="M131" s="98">
        <v>8.7372667924585271E-2</v>
      </c>
      <c r="N131" s="98">
        <v>9.1561758664681109E-2</v>
      </c>
      <c r="O131" s="98">
        <v>9.8361020571247099E-2</v>
      </c>
      <c r="P131" s="98">
        <v>0.10844178249546699</v>
      </c>
      <c r="Q131" s="98">
        <v>0.11844612499733299</v>
      </c>
      <c r="R131" s="98">
        <v>0.12989845656876053</v>
      </c>
      <c r="S131" s="98">
        <v>0.14707236702719767</v>
      </c>
      <c r="T131" s="98">
        <v>0.16240429803081841</v>
      </c>
      <c r="U131" s="98">
        <v>0.16938987422835214</v>
      </c>
      <c r="V131" s="98">
        <v>0.16234699170491776</v>
      </c>
      <c r="W131" s="98">
        <v>0.15273686634346811</v>
      </c>
      <c r="DA131" s="63" t="s">
        <v>1809</v>
      </c>
    </row>
    <row r="132" spans="1:105" ht="12" customHeight="1" x14ac:dyDescent="0.25">
      <c r="A132" s="121" t="s">
        <v>54</v>
      </c>
      <c r="B132" s="122">
        <v>1.8012268203332631</v>
      </c>
      <c r="C132" s="122">
        <v>1.9988165413224546</v>
      </c>
      <c r="D132" s="122">
        <v>2.2987994234428659</v>
      </c>
      <c r="E132" s="122">
        <v>3.1715589908374087</v>
      </c>
      <c r="F132" s="122">
        <v>3.3989534811741242</v>
      </c>
      <c r="G132" s="122">
        <v>3.3173438723546385</v>
      </c>
      <c r="H132" s="122">
        <v>3.2033474547160723</v>
      </c>
      <c r="I132" s="122">
        <v>2.95679035246927</v>
      </c>
      <c r="J132" s="122">
        <v>3.5341329585397001</v>
      </c>
      <c r="K132" s="122">
        <v>3.0591560679964376</v>
      </c>
      <c r="L132" s="122">
        <v>2.9884426786727261</v>
      </c>
      <c r="M132" s="122">
        <v>3.1599848131431894</v>
      </c>
      <c r="N132" s="122">
        <v>3.386295898556916</v>
      </c>
      <c r="O132" s="122">
        <v>3.3481478345058138</v>
      </c>
      <c r="P132" s="122">
        <v>3.1163436529390607</v>
      </c>
      <c r="Q132" s="122">
        <v>3.4719846461321837</v>
      </c>
      <c r="R132" s="122">
        <v>3.6967599437300835</v>
      </c>
      <c r="S132" s="122">
        <v>3.9027149508745667</v>
      </c>
      <c r="T132" s="122">
        <v>3.9712072315023326</v>
      </c>
      <c r="U132" s="122">
        <v>3.9330600253225105</v>
      </c>
      <c r="V132" s="122">
        <v>5.1086269705888308</v>
      </c>
      <c r="W132" s="122">
        <v>4.6767604307569428</v>
      </c>
      <c r="DA132" s="130" t="s">
        <v>1810</v>
      </c>
    </row>
    <row r="133" spans="1:105" ht="12" customHeight="1" x14ac:dyDescent="0.25">
      <c r="A133" s="97" t="s">
        <v>175</v>
      </c>
      <c r="B133" s="98">
        <v>1.7381910273812675</v>
      </c>
      <c r="C133" s="98">
        <v>1.9232869804486914</v>
      </c>
      <c r="D133" s="98">
        <v>2.2393924474003764</v>
      </c>
      <c r="E133" s="98">
        <v>3.0783795900938444</v>
      </c>
      <c r="F133" s="98">
        <v>3.3138583411083791</v>
      </c>
      <c r="G133" s="98">
        <v>3.2377543977966066</v>
      </c>
      <c r="H133" s="98">
        <v>3.1213128219546418</v>
      </c>
      <c r="I133" s="98">
        <v>2.8675828097992606</v>
      </c>
      <c r="J133" s="98">
        <v>3.4215350713545547</v>
      </c>
      <c r="K133" s="98">
        <v>2.9711680796827169</v>
      </c>
      <c r="L133" s="98">
        <v>2.9000213003765931</v>
      </c>
      <c r="M133" s="98">
        <v>3.0604613537591909</v>
      </c>
      <c r="N133" s="98">
        <v>3.2843042827767737</v>
      </c>
      <c r="O133" s="98">
        <v>3.2262582714424859</v>
      </c>
      <c r="P133" s="98">
        <v>2.9167261904917594</v>
      </c>
      <c r="Q133" s="98">
        <v>3.1070159569262525</v>
      </c>
      <c r="R133" s="98">
        <v>3.0518033822189916</v>
      </c>
      <c r="S133" s="98">
        <v>2.9643515426125617</v>
      </c>
      <c r="T133" s="98">
        <v>2.8709117882224029</v>
      </c>
      <c r="U133" s="98">
        <v>2.7771601128273553</v>
      </c>
      <c r="V133" s="98">
        <v>3.7254357430371252</v>
      </c>
      <c r="W133" s="98">
        <v>3.3551735571179071</v>
      </c>
      <c r="DA133" s="63" t="s">
        <v>1811</v>
      </c>
    </row>
    <row r="134" spans="1:105" ht="12" customHeight="1" x14ac:dyDescent="0.25">
      <c r="A134" s="109" t="s">
        <v>120</v>
      </c>
      <c r="B134" s="33">
        <v>6.303579295199549E-2</v>
      </c>
      <c r="C134" s="33">
        <v>7.552956087376321E-2</v>
      </c>
      <c r="D134" s="33">
        <v>5.9406976042489526E-2</v>
      </c>
      <c r="E134" s="33">
        <v>9.3179400743564303E-2</v>
      </c>
      <c r="F134" s="33">
        <v>8.5095140065745159E-2</v>
      </c>
      <c r="G134" s="33">
        <v>7.9589474558031795E-2</v>
      </c>
      <c r="H134" s="33">
        <v>8.2034632761430734E-2</v>
      </c>
      <c r="I134" s="33">
        <v>8.9207542670009549E-2</v>
      </c>
      <c r="J134" s="33">
        <v>0.11259788718514555</v>
      </c>
      <c r="K134" s="33">
        <v>8.7987988313720469E-2</v>
      </c>
      <c r="L134" s="33">
        <v>8.8421378296133044E-2</v>
      </c>
      <c r="M134" s="33">
        <v>9.9523459383998328E-2</v>
      </c>
      <c r="N134" s="33">
        <v>0.10199161578014257</v>
      </c>
      <c r="O134" s="33">
        <v>0.1218895630633279</v>
      </c>
      <c r="P134" s="33">
        <v>0.19961746244730141</v>
      </c>
      <c r="Q134" s="33">
        <v>0.36496868920593134</v>
      </c>
      <c r="R134" s="33">
        <v>0.64495656151109193</v>
      </c>
      <c r="S134" s="33">
        <v>0.93836340826200493</v>
      </c>
      <c r="T134" s="33">
        <v>1.1002954432799295</v>
      </c>
      <c r="U134" s="33">
        <v>1.155899912495155</v>
      </c>
      <c r="V134" s="33">
        <v>1.3831912275517055</v>
      </c>
      <c r="W134" s="33">
        <v>1.3215868736390362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0.52904505586254857</v>
      </c>
      <c r="C136" s="119">
        <f t="shared" si="26"/>
        <v>0.53773561680163173</v>
      </c>
      <c r="D136" s="119">
        <f t="shared" si="26"/>
        <v>0.55420114143181054</v>
      </c>
      <c r="E136" s="119">
        <f t="shared" si="26"/>
        <v>0.56909742816450726</v>
      </c>
      <c r="F136" s="119">
        <f t="shared" si="26"/>
        <v>0.57977695794998418</v>
      </c>
      <c r="G136" s="119">
        <f t="shared" si="26"/>
        <v>0.58785469410666269</v>
      </c>
      <c r="H136" s="119">
        <f t="shared" si="26"/>
        <v>0.59707558553301454</v>
      </c>
      <c r="I136" s="119">
        <f t="shared" si="26"/>
        <v>0.60557079037817041</v>
      </c>
      <c r="J136" s="119">
        <f t="shared" si="26"/>
        <v>0.61666373650891593</v>
      </c>
      <c r="K136" s="119">
        <f t="shared" si="26"/>
        <v>0.62827800424659652</v>
      </c>
      <c r="L136" s="119">
        <f t="shared" si="26"/>
        <v>0.64066851763901755</v>
      </c>
      <c r="M136" s="119">
        <f t="shared" si="26"/>
        <v>0.65212999233447611</v>
      </c>
      <c r="N136" s="119">
        <f t="shared" si="26"/>
        <v>0.66796685851588078</v>
      </c>
      <c r="O136" s="119">
        <f t="shared" si="26"/>
        <v>0.67758503462772346</v>
      </c>
      <c r="P136" s="119">
        <f t="shared" si="26"/>
        <v>0.67544758036241337</v>
      </c>
      <c r="Q136" s="119">
        <f t="shared" si="26"/>
        <v>0.69523505609691005</v>
      </c>
      <c r="R136" s="119">
        <f t="shared" ref="R136:V136" si="27">IF(R117=0,"",R117/R98)</f>
        <v>0.7026743837787589</v>
      </c>
      <c r="S136" s="119">
        <f t="shared" si="27"/>
        <v>0.72619737145017615</v>
      </c>
      <c r="T136" s="119">
        <f t="shared" si="27"/>
        <v>0.73709622720912849</v>
      </c>
      <c r="U136" s="119">
        <f t="shared" si="27"/>
        <v>0.7540999587908005</v>
      </c>
      <c r="V136" s="119">
        <f t="shared" si="27"/>
        <v>0.75542429971611635</v>
      </c>
      <c r="W136" s="119">
        <f t="shared" ref="W136" si="28">IF(W117=0,"",W117/W98)</f>
        <v>0.77405651195357961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0.51927219280778314</v>
      </c>
      <c r="C137" s="124">
        <f t="shared" si="29"/>
        <v>0.5290003967650927</v>
      </c>
      <c r="D137" s="124">
        <f t="shared" si="29"/>
        <v>0.54656386726570239</v>
      </c>
      <c r="E137" s="124">
        <f t="shared" si="29"/>
        <v>0.56149656614315724</v>
      </c>
      <c r="F137" s="124">
        <f t="shared" si="29"/>
        <v>0.57459290666028462</v>
      </c>
      <c r="G137" s="124">
        <f t="shared" si="29"/>
        <v>0.58308498914980056</v>
      </c>
      <c r="H137" s="124">
        <f t="shared" si="29"/>
        <v>0.5917828266634193</v>
      </c>
      <c r="I137" s="124">
        <f t="shared" si="29"/>
        <v>0.60046148009201306</v>
      </c>
      <c r="J137" s="124">
        <f t="shared" si="29"/>
        <v>0.61289944493657733</v>
      </c>
      <c r="K137" s="124">
        <f t="shared" si="29"/>
        <v>0.6251600578062334</v>
      </c>
      <c r="L137" s="124">
        <f t="shared" si="29"/>
        <v>0.63724583825216674</v>
      </c>
      <c r="M137" s="124">
        <f t="shared" si="29"/>
        <v>0.64896290224690556</v>
      </c>
      <c r="N137" s="124">
        <f t="shared" si="29"/>
        <v>0.66070361985405812</v>
      </c>
      <c r="O137" s="124">
        <f t="shared" si="29"/>
        <v>0.67081808988311731</v>
      </c>
      <c r="P137" s="124">
        <f t="shared" si="29"/>
        <v>0.67494954825230469</v>
      </c>
      <c r="Q137" s="124">
        <f t="shared" si="29"/>
        <v>0.6839934527124184</v>
      </c>
      <c r="R137" s="124">
        <f t="shared" ref="R137:V137" si="30">IF(R118=0,"",R118/R99)</f>
        <v>0.69708721914884986</v>
      </c>
      <c r="S137" s="124">
        <f t="shared" si="30"/>
        <v>0.71202202916117308</v>
      </c>
      <c r="T137" s="124">
        <f t="shared" si="30"/>
        <v>0.72485314400164391</v>
      </c>
      <c r="U137" s="124">
        <f t="shared" si="30"/>
        <v>0.73498203437085186</v>
      </c>
      <c r="V137" s="124">
        <f t="shared" si="30"/>
        <v>0.74347185146437833</v>
      </c>
      <c r="W137" s="124">
        <f t="shared" ref="W137" si="31">IF(W118=0,"",W118/W99)</f>
        <v>0.75146942025415542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0.51314196118690814</v>
      </c>
      <c r="C138" s="111">
        <f t="shared" si="32"/>
        <v>0.52304771380240311</v>
      </c>
      <c r="D138" s="111">
        <f t="shared" si="32"/>
        <v>0.54071429950291006</v>
      </c>
      <c r="E138" s="111">
        <f t="shared" si="32"/>
        <v>0.55571895428314222</v>
      </c>
      <c r="F138" s="111">
        <f t="shared" si="32"/>
        <v>0.56891297468758339</v>
      </c>
      <c r="G138" s="111">
        <f t="shared" si="32"/>
        <v>0.57764619213376778</v>
      </c>
      <c r="H138" s="111">
        <f t="shared" si="32"/>
        <v>0.5864155326686018</v>
      </c>
      <c r="I138" s="111">
        <f t="shared" si="32"/>
        <v>0.59530702922237444</v>
      </c>
      <c r="J138" s="111">
        <f t="shared" si="32"/>
        <v>0.60779370751099548</v>
      </c>
      <c r="K138" s="111">
        <f t="shared" si="32"/>
        <v>0.62016081712461446</v>
      </c>
      <c r="L138" s="111">
        <f t="shared" si="32"/>
        <v>0.63237316275297817</v>
      </c>
      <c r="M138" s="111">
        <f t="shared" si="32"/>
        <v>0.6442179436110711</v>
      </c>
      <c r="N138" s="111">
        <f t="shared" si="32"/>
        <v>0.65609731648791214</v>
      </c>
      <c r="O138" s="111">
        <f t="shared" si="32"/>
        <v>0.66632582007003227</v>
      </c>
      <c r="P138" s="111">
        <f t="shared" si="32"/>
        <v>0.67054862895763545</v>
      </c>
      <c r="Q138" s="111">
        <f t="shared" si="32"/>
        <v>0.67966988181214993</v>
      </c>
      <c r="R138" s="111">
        <f t="shared" ref="R138:V138" si="33">IF(R119=0,"",R119/R100)</f>
        <v>0.69288810224089803</v>
      </c>
      <c r="S138" s="111">
        <f t="shared" si="33"/>
        <v>0.7079730976790628</v>
      </c>
      <c r="T138" s="111">
        <f t="shared" si="33"/>
        <v>0.72095254299438061</v>
      </c>
      <c r="U138" s="111">
        <f t="shared" si="33"/>
        <v>0.73120295351762232</v>
      </c>
      <c r="V138" s="111">
        <f t="shared" si="33"/>
        <v>0.73978641704630455</v>
      </c>
      <c r="W138" s="111">
        <f t="shared" ref="W138" si="34">IF(W119=0,"",W119/W100)</f>
        <v>0.74785303352368182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1.8623120182975752</v>
      </c>
      <c r="D140" s="124">
        <f t="shared" si="38"/>
        <v>2.0217683082856985</v>
      </c>
      <c r="E140" s="124">
        <f t="shared" si="38"/>
        <v>2.1371619234945558</v>
      </c>
      <c r="F140" s="124">
        <f t="shared" si="38"/>
        <v>2.2297943679309644</v>
      </c>
      <c r="G140" s="124">
        <f t="shared" si="38"/>
        <v>2.3029135249722068</v>
      </c>
      <c r="H140" s="124">
        <f t="shared" si="38"/>
        <v>2.3631132307753737</v>
      </c>
      <c r="I140" s="124">
        <f t="shared" si="38"/>
        <v>2.4173597855773385</v>
      </c>
      <c r="J140" s="124">
        <f t="shared" si="38"/>
        <v>2.4822771040499889</v>
      </c>
      <c r="K140" s="124">
        <f t="shared" si="38"/>
        <v>2.5498676973707615</v>
      </c>
      <c r="L140" s="124">
        <f t="shared" si="38"/>
        <v>2.6350319989304776</v>
      </c>
      <c r="M140" s="124">
        <f t="shared" si="38"/>
        <v>2.7141386227177797</v>
      </c>
      <c r="N140" s="124">
        <f t="shared" si="38"/>
        <v>2.7950032648394041</v>
      </c>
      <c r="O140" s="124">
        <f t="shared" si="38"/>
        <v>2.8678670924382299</v>
      </c>
      <c r="P140" s="124">
        <f t="shared" si="38"/>
        <v>2.9287266869014208</v>
      </c>
      <c r="Q140" s="124">
        <f t="shared" si="38"/>
        <v>3.0132132025060296</v>
      </c>
      <c r="R140" s="124">
        <f t="shared" ref="R140:V140" si="39">IF(R121=0,"",R121/R102)</f>
        <v>3.1435290831636009</v>
      </c>
      <c r="S140" s="124">
        <f t="shared" si="39"/>
        <v>3.2780493588589215</v>
      </c>
      <c r="T140" s="124">
        <f t="shared" si="39"/>
        <v>3.387409996250009</v>
      </c>
      <c r="U140" s="124">
        <f t="shared" si="39"/>
        <v>3.4695194325959737</v>
      </c>
      <c r="V140" s="124">
        <f t="shared" si="39"/>
        <v>3.5304413136482498</v>
      </c>
      <c r="W140" s="124">
        <f t="shared" ref="W140" si="40">IF(W121=0,"",W121/W102)</f>
        <v>3.5754720488235212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1.8623120182975752</v>
      </c>
      <c r="D141" s="111">
        <f t="shared" si="41"/>
        <v>2.0217683082856985</v>
      </c>
      <c r="E141" s="111">
        <f t="shared" si="41"/>
        <v>2.1371619234945558</v>
      </c>
      <c r="F141" s="111">
        <f t="shared" si="41"/>
        <v>2.2297943679309644</v>
      </c>
      <c r="G141" s="111">
        <f t="shared" si="41"/>
        <v>2.3029135249722068</v>
      </c>
      <c r="H141" s="111">
        <f t="shared" si="41"/>
        <v>2.3631132307753737</v>
      </c>
      <c r="I141" s="111">
        <f t="shared" si="41"/>
        <v>2.4173597855773385</v>
      </c>
      <c r="J141" s="111">
        <f t="shared" si="41"/>
        <v>2.4822771040499889</v>
      </c>
      <c r="K141" s="111">
        <f t="shared" si="41"/>
        <v>2.5498676973707615</v>
      </c>
      <c r="L141" s="111">
        <f t="shared" si="41"/>
        <v>2.6350319989304776</v>
      </c>
      <c r="M141" s="111">
        <f t="shared" si="41"/>
        <v>2.7141386227177797</v>
      </c>
      <c r="N141" s="111">
        <f t="shared" si="41"/>
        <v>2.7950032648394041</v>
      </c>
      <c r="O141" s="111">
        <f t="shared" si="41"/>
        <v>2.8678670924382299</v>
      </c>
      <c r="P141" s="111">
        <f t="shared" si="41"/>
        <v>2.9287266869014208</v>
      </c>
      <c r="Q141" s="111">
        <f t="shared" si="41"/>
        <v>3.0132132025060296</v>
      </c>
      <c r="R141" s="111">
        <f t="shared" ref="R141:V141" si="42">IF(R122=0,"",R122/R103)</f>
        <v>3.1435290831636009</v>
      </c>
      <c r="S141" s="111">
        <f t="shared" si="42"/>
        <v>3.2780493588589215</v>
      </c>
      <c r="T141" s="111">
        <f t="shared" si="42"/>
        <v>3.387409996250009</v>
      </c>
      <c r="U141" s="111">
        <f t="shared" si="42"/>
        <v>3.4695194325959737</v>
      </c>
      <c r="V141" s="111">
        <f t="shared" si="42"/>
        <v>3.5304413136482498</v>
      </c>
      <c r="W141" s="111">
        <f t="shared" ref="W141" si="43">IF(W122=0,"",W122/W103)</f>
        <v>3.5754720488235212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0.54891005104810886</v>
      </c>
      <c r="C142" s="124">
        <f t="shared" si="44"/>
        <v>0.55514361654240596</v>
      </c>
      <c r="D142" s="124">
        <f t="shared" si="44"/>
        <v>0.56561244929970989</v>
      </c>
      <c r="E142" s="124">
        <f t="shared" si="44"/>
        <v>0.57466068242143542</v>
      </c>
      <c r="F142" s="124">
        <f t="shared" si="44"/>
        <v>0.5827398605959665</v>
      </c>
      <c r="G142" s="124">
        <f t="shared" si="44"/>
        <v>0.58867082502531842</v>
      </c>
      <c r="H142" s="124">
        <f t="shared" si="44"/>
        <v>0.59433639528197801</v>
      </c>
      <c r="I142" s="124">
        <f t="shared" si="44"/>
        <v>0.60078426884252012</v>
      </c>
      <c r="J142" s="124">
        <f t="shared" si="44"/>
        <v>0.60933755949192969</v>
      </c>
      <c r="K142" s="124">
        <f t="shared" si="44"/>
        <v>0.61847932131838024</v>
      </c>
      <c r="L142" s="124">
        <f t="shared" si="44"/>
        <v>0.62761880196656072</v>
      </c>
      <c r="M142" s="124">
        <f t="shared" si="44"/>
        <v>0.63686091301777703</v>
      </c>
      <c r="N142" s="124">
        <f t="shared" si="44"/>
        <v>0.6466175192384358</v>
      </c>
      <c r="O142" s="124">
        <f t="shared" si="44"/>
        <v>0.65524582943844312</v>
      </c>
      <c r="P142" s="124">
        <f t="shared" si="44"/>
        <v>0.66047233138231765</v>
      </c>
      <c r="Q142" s="124">
        <f t="shared" si="44"/>
        <v>0.67155408781585069</v>
      </c>
      <c r="R142" s="124">
        <f t="shared" ref="R142:V142" si="45">IF(R123=0,"",R123/R104)</f>
        <v>0.68786406500271202</v>
      </c>
      <c r="S142" s="124">
        <f t="shared" si="45"/>
        <v>0.70661290369219254</v>
      </c>
      <c r="T142" s="124">
        <f t="shared" si="45"/>
        <v>0.72337440641349615</v>
      </c>
      <c r="U142" s="124">
        <f t="shared" si="45"/>
        <v>0.73726247145172819</v>
      </c>
      <c r="V142" s="124">
        <f t="shared" si="45"/>
        <v>0.74919473244656998</v>
      </c>
      <c r="W142" s="124">
        <f t="shared" ref="W142" si="46">IF(W123=0,"",W123/W104)</f>
        <v>0.76101420567505673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0.54431318722184119</v>
      </c>
      <c r="C143" s="111">
        <f t="shared" si="47"/>
        <v>0.55029331030817541</v>
      </c>
      <c r="D143" s="111">
        <f t="shared" si="47"/>
        <v>0.56123424566290137</v>
      </c>
      <c r="E143" s="111">
        <f t="shared" si="47"/>
        <v>0.57067484396139445</v>
      </c>
      <c r="F143" s="111">
        <f t="shared" si="47"/>
        <v>0.57909995616672005</v>
      </c>
      <c r="G143" s="111">
        <f t="shared" si="47"/>
        <v>0.58475797809387264</v>
      </c>
      <c r="H143" s="111">
        <f t="shared" si="47"/>
        <v>0.59057013553773408</v>
      </c>
      <c r="I143" s="111">
        <f t="shared" si="47"/>
        <v>0.59656050484449696</v>
      </c>
      <c r="J143" s="111">
        <f t="shared" si="47"/>
        <v>0.60548155861129815</v>
      </c>
      <c r="K143" s="111">
        <f t="shared" si="47"/>
        <v>0.61461356010695511</v>
      </c>
      <c r="L143" s="111">
        <f t="shared" si="47"/>
        <v>0.62393662868212796</v>
      </c>
      <c r="M143" s="111">
        <f t="shared" si="47"/>
        <v>0.63333282909410293</v>
      </c>
      <c r="N143" s="111">
        <f t="shared" si="47"/>
        <v>0.64331641489457392</v>
      </c>
      <c r="O143" s="111">
        <f t="shared" si="47"/>
        <v>0.65181537204056095</v>
      </c>
      <c r="P143" s="111">
        <f t="shared" si="47"/>
        <v>0.65631794137951238</v>
      </c>
      <c r="Q143" s="111">
        <f t="shared" si="47"/>
        <v>0.66737443195499924</v>
      </c>
      <c r="R143" s="111">
        <f t="shared" ref="R143:V143" si="48">IF(R124=0,"",R124/R105)</f>
        <v>0.68399307243909091</v>
      </c>
      <c r="S143" s="111">
        <f t="shared" si="48"/>
        <v>0.70299878388340031</v>
      </c>
      <c r="T143" s="111">
        <f t="shared" si="48"/>
        <v>0.71984304275069821</v>
      </c>
      <c r="U143" s="111">
        <f t="shared" si="48"/>
        <v>0.73387843262247088</v>
      </c>
      <c r="V143" s="111">
        <f t="shared" si="48"/>
        <v>0.74609308964573384</v>
      </c>
      <c r="W143" s="111">
        <f t="shared" ref="W143" si="49">IF(W124=0,"",W124/W105)</f>
        <v>0.75846165306435542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0.77816342933685623</v>
      </c>
      <c r="C144" s="111">
        <f t="shared" si="50"/>
        <v>0.78559040451815509</v>
      </c>
      <c r="D144" s="111">
        <f t="shared" si="50"/>
        <v>0.7746188150563782</v>
      </c>
      <c r="E144" s="111">
        <f t="shared" si="50"/>
        <v>0.74256049431565274</v>
      </c>
      <c r="F144" s="111">
        <f t="shared" si="50"/>
        <v>0.7404538580461969</v>
      </c>
      <c r="G144" s="111">
        <f t="shared" si="50"/>
        <v>0.76829193342170654</v>
      </c>
      <c r="H144" s="111">
        <f t="shared" si="50"/>
        <v>0.76704673540969992</v>
      </c>
      <c r="I144" s="111">
        <f t="shared" si="50"/>
        <v>0.8014899965534118</v>
      </c>
      <c r="J144" s="111">
        <f t="shared" si="50"/>
        <v>0.80637845491979576</v>
      </c>
      <c r="K144" s="111">
        <f t="shared" si="50"/>
        <v>0.82144756574244837</v>
      </c>
      <c r="L144" s="111">
        <f t="shared" si="50"/>
        <v>0.8319466041911967</v>
      </c>
      <c r="M144" s="111">
        <f t="shared" si="50"/>
        <v>0.83424104890233886</v>
      </c>
      <c r="N144" s="111">
        <f t="shared" si="50"/>
        <v>0.84427124962161493</v>
      </c>
      <c r="O144" s="111">
        <f t="shared" si="50"/>
        <v>0.84837537741708569</v>
      </c>
      <c r="P144" s="111">
        <f t="shared" si="50"/>
        <v>0.84348492285743293</v>
      </c>
      <c r="Q144" s="111">
        <f t="shared" si="50"/>
        <v>0.84606237708771592</v>
      </c>
      <c r="R144" s="111">
        <f t="shared" ref="R144:V144" si="51">IF(R125=0,"",R125/R106)</f>
        <v>0.85740846440362795</v>
      </c>
      <c r="S144" s="111">
        <f t="shared" si="51"/>
        <v>0.8657599214196291</v>
      </c>
      <c r="T144" s="111">
        <f t="shared" si="51"/>
        <v>0.87065505798004195</v>
      </c>
      <c r="U144" s="111">
        <f t="shared" si="51"/>
        <v>0.8801790550076819</v>
      </c>
      <c r="V144" s="111">
        <f t="shared" si="51"/>
        <v>0.88232485843231911</v>
      </c>
      <c r="W144" s="111">
        <f t="shared" ref="W144" si="52">IF(W125=0,"",W125/W106)</f>
        <v>0.8833767164627998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0.54431318722184119</v>
      </c>
      <c r="C145" s="112">
        <f t="shared" si="53"/>
        <v>0.54913718522617949</v>
      </c>
      <c r="D145" s="112">
        <f t="shared" si="53"/>
        <v>0.56223417505191964</v>
      </c>
      <c r="E145" s="112">
        <f t="shared" si="53"/>
        <v>0.57168355529515757</v>
      </c>
      <c r="F145" s="112">
        <f t="shared" si="53"/>
        <v>0.5815479024386081</v>
      </c>
      <c r="G145" s="112">
        <f t="shared" si="53"/>
        <v>0.58605112731856701</v>
      </c>
      <c r="H145" s="112">
        <f t="shared" si="53"/>
        <v>0.59083897654129103</v>
      </c>
      <c r="I145" s="112">
        <f t="shared" si="53"/>
        <v>0.59428668325035938</v>
      </c>
      <c r="J145" s="112">
        <f t="shared" si="53"/>
        <v>0.6057443532618465</v>
      </c>
      <c r="K145" s="112">
        <f t="shared" si="53"/>
        <v>0.62260693419806545</v>
      </c>
      <c r="L145" s="112">
        <f t="shared" si="53"/>
        <v>0.6322576120201836</v>
      </c>
      <c r="M145" s="112">
        <f t="shared" si="53"/>
        <v>0.64175427323391498</v>
      </c>
      <c r="N145" s="112">
        <f t="shared" si="53"/>
        <v>0.65575665801377803</v>
      </c>
      <c r="O145" s="112">
        <f t="shared" si="53"/>
        <v>0.6621884155058404</v>
      </c>
      <c r="P145" s="112">
        <f t="shared" si="53"/>
        <v>0.66371338334119279</v>
      </c>
      <c r="Q145" s="112">
        <f t="shared" si="53"/>
        <v>0.66493072954202892</v>
      </c>
      <c r="R145" s="112">
        <f t="shared" ref="R145:V145" si="54">IF(R126=0,"",R126/R107)</f>
        <v>0.68090691143859261</v>
      </c>
      <c r="S145" s="112">
        <f t="shared" si="54"/>
        <v>0.69688784918844959</v>
      </c>
      <c r="T145" s="112">
        <f t="shared" si="54"/>
        <v>0.7081712479767629</v>
      </c>
      <c r="U145" s="112">
        <f t="shared" si="54"/>
        <v>0.71419735370759396</v>
      </c>
      <c r="V145" s="112">
        <f t="shared" si="54"/>
        <v>0.71912033047552582</v>
      </c>
      <c r="W145" s="112">
        <f t="shared" ref="W145" si="55">IF(W126=0,"",W126/W107)</f>
        <v>0.73070597251509806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0.65815852501768235</v>
      </c>
      <c r="D147" s="112">
        <f t="shared" si="59"/>
        <v>0.66329149035652424</v>
      </c>
      <c r="E147" s="112">
        <f t="shared" si="59"/>
        <v>0.66785959404061357</v>
      </c>
      <c r="F147" s="112">
        <f t="shared" si="59"/>
        <v>0.67221327680834919</v>
      </c>
      <c r="G147" s="112">
        <f t="shared" si="59"/>
        <v>0.67585600137205049</v>
      </c>
      <c r="H147" s="112">
        <f t="shared" si="59"/>
        <v>0.67968854020416403</v>
      </c>
      <c r="I147" s="112">
        <f t="shared" si="59"/>
        <v>0.68172018859740369</v>
      </c>
      <c r="J147" s="112">
        <f t="shared" si="59"/>
        <v>0.68298491776717374</v>
      </c>
      <c r="K147" s="112">
        <f t="shared" si="59"/>
        <v>0.6845017982343814</v>
      </c>
      <c r="L147" s="112">
        <f t="shared" si="59"/>
        <v>0.68641973232493614</v>
      </c>
      <c r="M147" s="112">
        <f t="shared" si="59"/>
        <v>0.68830934040707747</v>
      </c>
      <c r="N147" s="112">
        <f t="shared" si="59"/>
        <v>0.69083985982454721</v>
      </c>
      <c r="O147" s="112">
        <f t="shared" si="59"/>
        <v>0.69574693856823688</v>
      </c>
      <c r="P147" s="112">
        <f t="shared" si="59"/>
        <v>0.70357981386691659</v>
      </c>
      <c r="Q147" s="112">
        <f t="shared" si="59"/>
        <v>0.71355694524075253</v>
      </c>
      <c r="R147" s="112">
        <f t="shared" ref="R147:V147" si="60">IF(R128=0,"",R128/R109)</f>
        <v>0.72315417250892278</v>
      </c>
      <c r="S147" s="112">
        <f t="shared" si="60"/>
        <v>0.73269400954215669</v>
      </c>
      <c r="T147" s="112">
        <f t="shared" si="60"/>
        <v>0.74174855303345277</v>
      </c>
      <c r="U147" s="112">
        <f t="shared" si="60"/>
        <v>0.74954556879340628</v>
      </c>
      <c r="V147" s="112">
        <f t="shared" si="60"/>
        <v>0.75572184860451341</v>
      </c>
      <c r="W147" s="112">
        <f t="shared" ref="W147" si="61">IF(W128=0,"",W128/W109)</f>
        <v>0.76185449064397281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0.84752446916405444</v>
      </c>
      <c r="C148" s="113">
        <f t="shared" si="62"/>
        <v>0.85333252485515965</v>
      </c>
      <c r="D148" s="113">
        <f t="shared" si="62"/>
        <v>0.84140291381126497</v>
      </c>
      <c r="E148" s="113">
        <f t="shared" si="62"/>
        <v>0.81369667190596073</v>
      </c>
      <c r="F148" s="113">
        <f t="shared" si="62"/>
        <v>0.80858798243311314</v>
      </c>
      <c r="G148" s="113">
        <f t="shared" si="62"/>
        <v>0.83032285916887771</v>
      </c>
      <c r="H148" s="113">
        <f t="shared" si="62"/>
        <v>0.82870503346478042</v>
      </c>
      <c r="I148" s="113">
        <f t="shared" si="62"/>
        <v>0.85507392093513568</v>
      </c>
      <c r="J148" s="113">
        <f t="shared" si="62"/>
        <v>0.85360996124768818</v>
      </c>
      <c r="K148" s="113">
        <f t="shared" si="62"/>
        <v>0.85870487829859021</v>
      </c>
      <c r="L148" s="113">
        <f t="shared" si="62"/>
        <v>0.86367649179258821</v>
      </c>
      <c r="M148" s="113">
        <f t="shared" si="62"/>
        <v>0.86175569154028486</v>
      </c>
      <c r="N148" s="113">
        <f t="shared" si="62"/>
        <v>0.86504992648598533</v>
      </c>
      <c r="O148" s="113">
        <f t="shared" si="62"/>
        <v>0.86752165070898224</v>
      </c>
      <c r="P148" s="113">
        <f t="shared" si="62"/>
        <v>0.86595262457614475</v>
      </c>
      <c r="Q148" s="113">
        <f t="shared" si="62"/>
        <v>0.87186573639262788</v>
      </c>
      <c r="R148" s="113">
        <f t="shared" ref="R148:V148" si="63">IF(R129=0,"",R129/R110)</f>
        <v>0.87903232826377675</v>
      </c>
      <c r="S148" s="113">
        <f t="shared" si="63"/>
        <v>0.88469440178999448</v>
      </c>
      <c r="T148" s="113">
        <f t="shared" si="63"/>
        <v>0.88840196390578074</v>
      </c>
      <c r="U148" s="113">
        <f t="shared" si="63"/>
        <v>0.8977566494534055</v>
      </c>
      <c r="V148" s="113">
        <f t="shared" si="63"/>
        <v>0.9004859961282522</v>
      </c>
      <c r="W148" s="113">
        <f t="shared" ref="W148" si="64">IF(W129=0,"",W129/W110)</f>
        <v>0.8991485909853929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0.65896613089703393</v>
      </c>
      <c r="D149" s="111">
        <f t="shared" si="65"/>
        <v>0.66431997255829822</v>
      </c>
      <c r="E149" s="111">
        <f t="shared" si="65"/>
        <v>0.66894292901086194</v>
      </c>
      <c r="F149" s="111">
        <f t="shared" si="65"/>
        <v>0.67288709211503739</v>
      </c>
      <c r="G149" s="111">
        <f t="shared" si="65"/>
        <v>0.67625000544473901</v>
      </c>
      <c r="H149" s="111">
        <f t="shared" si="65"/>
        <v>0.67958235459738836</v>
      </c>
      <c r="I149" s="111">
        <f t="shared" si="65"/>
        <v>0.68164422953584758</v>
      </c>
      <c r="J149" s="111">
        <f t="shared" si="65"/>
        <v>0.68291891419868067</v>
      </c>
      <c r="K149" s="111">
        <f t="shared" si="65"/>
        <v>0.68552013618388796</v>
      </c>
      <c r="L149" s="111">
        <f t="shared" si="65"/>
        <v>0.6872803011149613</v>
      </c>
      <c r="M149" s="111">
        <f t="shared" si="65"/>
        <v>0.68938571805969651</v>
      </c>
      <c r="N149" s="111">
        <f t="shared" si="65"/>
        <v>0.69200434121672572</v>
      </c>
      <c r="O149" s="111">
        <f t="shared" si="65"/>
        <v>0.69597792147654347</v>
      </c>
      <c r="P149" s="111">
        <f t="shared" si="65"/>
        <v>0.70292284330145183</v>
      </c>
      <c r="Q149" s="111">
        <f t="shared" si="65"/>
        <v>0.71079800066079213</v>
      </c>
      <c r="R149" s="111">
        <f t="shared" ref="R149:V149" si="66">IF(R130=0,"",R130/R111)</f>
        <v>0.72038855209666774</v>
      </c>
      <c r="S149" s="111">
        <f t="shared" si="66"/>
        <v>0.73217359190640552</v>
      </c>
      <c r="T149" s="111">
        <f t="shared" si="66"/>
        <v>0.74165819610415029</v>
      </c>
      <c r="U149" s="111">
        <f t="shared" si="66"/>
        <v>0.74918484341171709</v>
      </c>
      <c r="V149" s="111">
        <f t="shared" si="66"/>
        <v>0.75552496026171612</v>
      </c>
      <c r="W149" s="111">
        <f t="shared" ref="W149" si="67">IF(W130=0,"",W130/W111)</f>
        <v>0.76148232759116152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0.61208369604087143</v>
      </c>
      <c r="C151" s="124">
        <f t="shared" si="71"/>
        <v>0.61371290389756017</v>
      </c>
      <c r="D151" s="124">
        <f t="shared" si="71"/>
        <v>0.61402864019434045</v>
      </c>
      <c r="E151" s="124">
        <f t="shared" si="71"/>
        <v>0.61593716670042398</v>
      </c>
      <c r="F151" s="124">
        <f t="shared" si="71"/>
        <v>0.61670943053809102</v>
      </c>
      <c r="G151" s="124">
        <f t="shared" si="71"/>
        <v>0.61766245126453356</v>
      </c>
      <c r="H151" s="124">
        <f t="shared" si="71"/>
        <v>0.61900994310486157</v>
      </c>
      <c r="I151" s="124">
        <f t="shared" si="71"/>
        <v>0.6202370792312637</v>
      </c>
      <c r="J151" s="124">
        <f t="shared" si="71"/>
        <v>0.62096758670772789</v>
      </c>
      <c r="K151" s="124">
        <f t="shared" si="71"/>
        <v>0.62122452565052133</v>
      </c>
      <c r="L151" s="124">
        <f t="shared" si="71"/>
        <v>0.6219986239912435</v>
      </c>
      <c r="M151" s="124">
        <f t="shared" si="71"/>
        <v>0.62278248691658988</v>
      </c>
      <c r="N151" s="124">
        <f t="shared" si="71"/>
        <v>0.62300173315538465</v>
      </c>
      <c r="O151" s="124">
        <f t="shared" si="71"/>
        <v>0.62414817151616186</v>
      </c>
      <c r="P151" s="124">
        <f t="shared" si="71"/>
        <v>0.62832327593613313</v>
      </c>
      <c r="Q151" s="124">
        <f t="shared" si="71"/>
        <v>0.63484599125992902</v>
      </c>
      <c r="R151" s="124">
        <f t="shared" ref="R151:V151" si="72">IF(R132=0,"",R132/R113)</f>
        <v>0.64674147738104015</v>
      </c>
      <c r="S151" s="124">
        <f t="shared" si="72"/>
        <v>0.65952171342223953</v>
      </c>
      <c r="T151" s="124">
        <f t="shared" si="72"/>
        <v>0.66808418125658875</v>
      </c>
      <c r="U151" s="124">
        <f t="shared" si="72"/>
        <v>0.67337386919865549</v>
      </c>
      <c r="V151" s="124">
        <f t="shared" si="72"/>
        <v>0.67132151658356509</v>
      </c>
      <c r="W151" s="124">
        <f t="shared" ref="W151" si="73">IF(W132=0,"",W132/W113)</f>
        <v>0.67650273352797674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0.60789034569106981</v>
      </c>
      <c r="C152" s="111">
        <f t="shared" si="74"/>
        <v>0.60914894688532473</v>
      </c>
      <c r="D152" s="111">
        <f t="shared" si="74"/>
        <v>0.61090819747049729</v>
      </c>
      <c r="E152" s="111">
        <f t="shared" si="74"/>
        <v>0.61236477866945505</v>
      </c>
      <c r="F152" s="111">
        <f t="shared" si="74"/>
        <v>0.61363321595496834</v>
      </c>
      <c r="G152" s="111">
        <f t="shared" si="74"/>
        <v>0.61467620185121397</v>
      </c>
      <c r="H152" s="111">
        <f t="shared" si="74"/>
        <v>0.61577358873453159</v>
      </c>
      <c r="I152" s="111">
        <f t="shared" si="74"/>
        <v>0.61638781020932265</v>
      </c>
      <c r="J152" s="111">
        <f t="shared" si="74"/>
        <v>0.61688229777278869</v>
      </c>
      <c r="K152" s="111">
        <f t="shared" si="74"/>
        <v>0.61751676098099895</v>
      </c>
      <c r="L152" s="111">
        <f t="shared" si="74"/>
        <v>0.61816646956066135</v>
      </c>
      <c r="M152" s="111">
        <f t="shared" si="74"/>
        <v>0.61867717524506394</v>
      </c>
      <c r="N152" s="111">
        <f t="shared" si="74"/>
        <v>0.61904175157441865</v>
      </c>
      <c r="O152" s="111">
        <f t="shared" si="74"/>
        <v>0.61927234853219537</v>
      </c>
      <c r="P152" s="111">
        <f t="shared" si="74"/>
        <v>0.61940818848481849</v>
      </c>
      <c r="Q152" s="111">
        <f t="shared" si="74"/>
        <v>0.61953624123109896</v>
      </c>
      <c r="R152" s="111">
        <f t="shared" ref="R152:V152" si="75">IF(R133=0,"",R133/R114)</f>
        <v>0.61991074888651776</v>
      </c>
      <c r="S152" s="111">
        <f t="shared" si="75"/>
        <v>0.62073736576658289</v>
      </c>
      <c r="T152" s="111">
        <f t="shared" si="75"/>
        <v>0.6220724896974279</v>
      </c>
      <c r="U152" s="111">
        <f t="shared" si="75"/>
        <v>0.6237816096600648</v>
      </c>
      <c r="V152" s="111">
        <f t="shared" si="75"/>
        <v>0.62580361130739837</v>
      </c>
      <c r="W152" s="111">
        <f t="shared" ref="W152" si="76">IF(W133=0,"",W133/W114)</f>
        <v>0.62779332446700553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0.75840564177646075</v>
      </c>
      <c r="D153" s="45">
        <f t="shared" si="77"/>
        <v>0.76044968850970929</v>
      </c>
      <c r="E153" s="45">
        <f t="shared" si="77"/>
        <v>0.76298837653993667</v>
      </c>
      <c r="F153" s="45">
        <f t="shared" si="77"/>
        <v>0.76631350774861973</v>
      </c>
      <c r="G153" s="45">
        <f t="shared" si="77"/>
        <v>0.76980411933546389</v>
      </c>
      <c r="H153" s="45">
        <f t="shared" si="77"/>
        <v>0.77373796655426907</v>
      </c>
      <c r="I153" s="45">
        <f t="shared" si="77"/>
        <v>0.77601626927814227</v>
      </c>
      <c r="J153" s="45">
        <f t="shared" si="77"/>
        <v>0.77741308491890471</v>
      </c>
      <c r="K153" s="45">
        <f t="shared" si="77"/>
        <v>0.77921210031895038</v>
      </c>
      <c r="L153" s="45">
        <f t="shared" si="77"/>
        <v>0.78073896999174119</v>
      </c>
      <c r="M153" s="45">
        <f t="shared" si="77"/>
        <v>0.78244238352130346</v>
      </c>
      <c r="N153" s="45">
        <f t="shared" si="77"/>
        <v>0.7846298746052992</v>
      </c>
      <c r="O153" s="45">
        <f t="shared" si="77"/>
        <v>0.7884646311532687</v>
      </c>
      <c r="P153" s="45">
        <f t="shared" si="77"/>
        <v>0.79565124646604835</v>
      </c>
      <c r="Q153" s="45">
        <f t="shared" si="77"/>
        <v>0.80398175678529127</v>
      </c>
      <c r="R153" s="45">
        <f t="shared" ref="R153:V153" si="78">IF(R134=0,"",R134/R115)</f>
        <v>0.81330641193726427</v>
      </c>
      <c r="S153" s="45">
        <f t="shared" si="78"/>
        <v>0.82171294536637163</v>
      </c>
      <c r="T153" s="45">
        <f t="shared" si="78"/>
        <v>0.82785251724167752</v>
      </c>
      <c r="U153" s="45">
        <f t="shared" si="78"/>
        <v>0.83236632581903636</v>
      </c>
      <c r="V153" s="45">
        <f t="shared" si="78"/>
        <v>0.83487533346213882</v>
      </c>
      <c r="W153" s="45">
        <f t="shared" ref="W153" si="79">IF(W134=0,"",W134/W115)</f>
        <v>0.84244499088868474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137.63574000000003</v>
      </c>
      <c r="C155" s="117">
        <f t="shared" si="80"/>
        <v>145.31022000000002</v>
      </c>
      <c r="D155" s="117">
        <f t="shared" si="80"/>
        <v>160.55820000000003</v>
      </c>
      <c r="E155" s="117">
        <f t="shared" si="80"/>
        <v>202.61637000000005</v>
      </c>
      <c r="F155" s="117">
        <f t="shared" si="80"/>
        <v>230.23440000000005</v>
      </c>
      <c r="G155" s="117">
        <f t="shared" si="80"/>
        <v>231.29469000000006</v>
      </c>
      <c r="H155" s="117">
        <f t="shared" si="80"/>
        <v>219.42953999999997</v>
      </c>
      <c r="I155" s="117">
        <f t="shared" si="80"/>
        <v>200.3443200000001</v>
      </c>
      <c r="J155" s="117">
        <f t="shared" si="80"/>
        <v>240.23142000000007</v>
      </c>
      <c r="K155" s="117">
        <f t="shared" si="80"/>
        <v>249.11765999999989</v>
      </c>
      <c r="L155" s="117">
        <f t="shared" si="80"/>
        <v>267.09209999999996</v>
      </c>
      <c r="M155" s="117">
        <f t="shared" si="80"/>
        <v>265.98131999999998</v>
      </c>
      <c r="N155" s="117">
        <f t="shared" si="80"/>
        <v>275.27148</v>
      </c>
      <c r="O155" s="117">
        <f t="shared" si="80"/>
        <v>268.7077799999999</v>
      </c>
      <c r="P155" s="117">
        <f t="shared" si="80"/>
        <v>208.0188</v>
      </c>
      <c r="Q155" s="117">
        <f t="shared" si="80"/>
        <v>243.05886000000015</v>
      </c>
      <c r="R155" s="117">
        <f t="shared" ref="R155:V155" si="81">R156+R159+R161+R170</f>
        <v>270.02051999999998</v>
      </c>
      <c r="S155" s="117">
        <f t="shared" si="81"/>
        <v>279.63280620000006</v>
      </c>
      <c r="T155" s="117">
        <f t="shared" si="81"/>
        <v>260.58676644000019</v>
      </c>
      <c r="U155" s="117">
        <f t="shared" si="81"/>
        <v>248.40777059999999</v>
      </c>
      <c r="V155" s="117">
        <f t="shared" si="81"/>
        <v>248.04484848000024</v>
      </c>
      <c r="W155" s="117">
        <f t="shared" ref="W155" si="82">W156+W159+W161+W170</f>
        <v>264.1263174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109.49778586314542</v>
      </c>
      <c r="C156" s="122">
        <f t="shared" si="83"/>
        <v>117.79376625152005</v>
      </c>
      <c r="D156" s="122">
        <f t="shared" si="83"/>
        <v>126.89806538343156</v>
      </c>
      <c r="E156" s="122">
        <f t="shared" si="83"/>
        <v>159.51986545833898</v>
      </c>
      <c r="F156" s="122">
        <f t="shared" si="83"/>
        <v>179.94526770529799</v>
      </c>
      <c r="G156" s="122">
        <f t="shared" si="83"/>
        <v>185.49368926055283</v>
      </c>
      <c r="H156" s="122">
        <f t="shared" si="83"/>
        <v>170.20660055419344</v>
      </c>
      <c r="I156" s="122">
        <f t="shared" si="83"/>
        <v>157.23715952992151</v>
      </c>
      <c r="J156" s="122">
        <f t="shared" si="83"/>
        <v>188.04157771858416</v>
      </c>
      <c r="K156" s="122">
        <f t="shared" si="83"/>
        <v>194.80325177142467</v>
      </c>
      <c r="L156" s="122">
        <f t="shared" si="83"/>
        <v>211.73739080595308</v>
      </c>
      <c r="M156" s="122">
        <f t="shared" si="83"/>
        <v>208.30437881427679</v>
      </c>
      <c r="N156" s="122">
        <f t="shared" si="83"/>
        <v>214.69893486767069</v>
      </c>
      <c r="O156" s="122">
        <f t="shared" si="83"/>
        <v>210.0026404508024</v>
      </c>
      <c r="P156" s="122">
        <f t="shared" si="83"/>
        <v>156.11748101190847</v>
      </c>
      <c r="Q156" s="122">
        <f t="shared" si="83"/>
        <v>188.65299350901915</v>
      </c>
      <c r="R156" s="122">
        <f t="shared" ref="R156:V156" si="84">SUM(R157:R158)</f>
        <v>212.3362479044975</v>
      </c>
      <c r="S156" s="122">
        <f t="shared" si="84"/>
        <v>219.84229480113856</v>
      </c>
      <c r="T156" s="122">
        <f t="shared" si="84"/>
        <v>202.71786207781761</v>
      </c>
      <c r="U156" s="122">
        <f t="shared" si="84"/>
        <v>193.41201808176882</v>
      </c>
      <c r="V156" s="122">
        <f t="shared" si="84"/>
        <v>193.47224529169839</v>
      </c>
      <c r="W156" s="122">
        <f t="shared" ref="W156" si="85">SUM(W157:W158)</f>
        <v>211.11308456663426</v>
      </c>
      <c r="DA156" s="130" t="s">
        <v>2132</v>
      </c>
    </row>
    <row r="157" spans="1:105" ht="12" customHeight="1" x14ac:dyDescent="0.25">
      <c r="A157" s="97" t="s">
        <v>217</v>
      </c>
      <c r="B157" s="98">
        <v>109.49778586314542</v>
      </c>
      <c r="C157" s="98">
        <v>117.79376625152005</v>
      </c>
      <c r="D157" s="98">
        <v>126.89806538343156</v>
      </c>
      <c r="E157" s="98">
        <v>159.51986545833898</v>
      </c>
      <c r="F157" s="98">
        <v>179.94526770529799</v>
      </c>
      <c r="G157" s="98">
        <v>185.49368926055283</v>
      </c>
      <c r="H157" s="98">
        <v>170.20660055419344</v>
      </c>
      <c r="I157" s="98">
        <v>157.23715952992151</v>
      </c>
      <c r="J157" s="98">
        <v>188.04157771858416</v>
      </c>
      <c r="K157" s="98">
        <v>194.80325177142467</v>
      </c>
      <c r="L157" s="98">
        <v>211.73739080595308</v>
      </c>
      <c r="M157" s="98">
        <v>208.30437881427679</v>
      </c>
      <c r="N157" s="98">
        <v>214.69893486767069</v>
      </c>
      <c r="O157" s="98">
        <v>210.0026404508024</v>
      </c>
      <c r="P157" s="98">
        <v>156.11748101190847</v>
      </c>
      <c r="Q157" s="98">
        <v>188.65299350901915</v>
      </c>
      <c r="R157" s="98">
        <v>212.3362479044975</v>
      </c>
      <c r="S157" s="98">
        <v>219.84229480113856</v>
      </c>
      <c r="T157" s="98">
        <v>202.71786207781761</v>
      </c>
      <c r="U157" s="98">
        <v>193.41201808176882</v>
      </c>
      <c r="V157" s="98">
        <v>193.47224529169839</v>
      </c>
      <c r="W157" s="98">
        <v>211.11308456663426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21.421851347167276</v>
      </c>
      <c r="C161" s="122">
        <v>20.100522913035174</v>
      </c>
      <c r="D161" s="122">
        <v>25.050210314697747</v>
      </c>
      <c r="E161" s="122">
        <v>31.289029282634992</v>
      </c>
      <c r="F161" s="122">
        <v>37.604725653808622</v>
      </c>
      <c r="G161" s="122">
        <v>33.428924725574483</v>
      </c>
      <c r="H161" s="122">
        <v>37.31706452764562</v>
      </c>
      <c r="I161" s="122">
        <v>32.180007984797292</v>
      </c>
      <c r="J161" s="122">
        <v>39.162261797050597</v>
      </c>
      <c r="K161" s="122">
        <v>43.013234598246036</v>
      </c>
      <c r="L161" s="122">
        <v>44.335743776762357</v>
      </c>
      <c r="M161" s="122">
        <v>46.057964438337692</v>
      </c>
      <c r="N161" s="122">
        <v>48.111096770592326</v>
      </c>
      <c r="O161" s="122">
        <v>46.468490085706861</v>
      </c>
      <c r="P161" s="122">
        <v>40.841098221541614</v>
      </c>
      <c r="Q161" s="122">
        <v>42.626502448219192</v>
      </c>
      <c r="R161" s="122">
        <v>46.121220595502464</v>
      </c>
      <c r="S161" s="122">
        <v>48.573765198861459</v>
      </c>
      <c r="T161" s="122">
        <v>47.029037962182606</v>
      </c>
      <c r="U161" s="122">
        <v>44.53860031823114</v>
      </c>
      <c r="V161" s="122">
        <v>40.590126988301883</v>
      </c>
      <c r="W161" s="122">
        <v>40.46035293336579</v>
      </c>
      <c r="DA161" s="130" t="s">
        <v>2137</v>
      </c>
    </row>
    <row r="162" spans="1:105" ht="12" customHeight="1" x14ac:dyDescent="0.25">
      <c r="A162" s="97" t="s">
        <v>134</v>
      </c>
      <c r="B162" s="98">
        <v>21.402640443487595</v>
      </c>
      <c r="C162" s="98">
        <v>20.083391969968492</v>
      </c>
      <c r="D162" s="98">
        <v>25.025039086555658</v>
      </c>
      <c r="E162" s="98">
        <v>31.250138522262773</v>
      </c>
      <c r="F162" s="98">
        <v>37.55310222332659</v>
      </c>
      <c r="G162" s="98">
        <v>33.389666550199763</v>
      </c>
      <c r="H162" s="98">
        <v>37.272423173782229</v>
      </c>
      <c r="I162" s="98">
        <v>32.149927682477411</v>
      </c>
      <c r="J162" s="98">
        <v>39.123349024012747</v>
      </c>
      <c r="K162" s="98">
        <v>42.962580673756563</v>
      </c>
      <c r="L162" s="98">
        <v>44.282273007167134</v>
      </c>
      <c r="M162" s="98">
        <v>45.997031544585667</v>
      </c>
      <c r="N162" s="98">
        <v>48.038000450839242</v>
      </c>
      <c r="O162" s="98">
        <v>46.396901187618404</v>
      </c>
      <c r="P162" s="98">
        <v>40.776436291374452</v>
      </c>
      <c r="Q162" s="98">
        <v>42.563222535653736</v>
      </c>
      <c r="R162" s="98">
        <v>46.052179713203074</v>
      </c>
      <c r="S162" s="98">
        <v>48.49997454720345</v>
      </c>
      <c r="T162" s="98">
        <v>46.958076474345326</v>
      </c>
      <c r="U162" s="98">
        <v>44.477596197486349</v>
      </c>
      <c r="V162" s="98">
        <v>40.536161032644635</v>
      </c>
      <c r="W162" s="98">
        <v>40.404137777233231</v>
      </c>
      <c r="DA162" s="63" t="s">
        <v>2138</v>
      </c>
    </row>
    <row r="163" spans="1:105" ht="12" customHeight="1" x14ac:dyDescent="0.25">
      <c r="A163" s="97" t="s">
        <v>133</v>
      </c>
      <c r="B163" s="98">
        <v>1.9210903679681011E-2</v>
      </c>
      <c r="C163" s="98">
        <v>1.7130943066682294E-2</v>
      </c>
      <c r="D163" s="98">
        <v>2.5171228142089573E-2</v>
      </c>
      <c r="E163" s="98">
        <v>3.8890760372219724E-2</v>
      </c>
      <c r="F163" s="98">
        <v>5.1623430482031496E-2</v>
      </c>
      <c r="G163" s="98">
        <v>3.9258175374716084E-2</v>
      </c>
      <c r="H163" s="98">
        <v>4.4641353863387967E-2</v>
      </c>
      <c r="I163" s="98">
        <v>3.0080302319882703E-2</v>
      </c>
      <c r="J163" s="98">
        <v>3.8912773037853718E-2</v>
      </c>
      <c r="K163" s="98">
        <v>5.065392448947454E-2</v>
      </c>
      <c r="L163" s="98">
        <v>5.3470769595222817E-2</v>
      </c>
      <c r="M163" s="98">
        <v>6.0932893752026734E-2</v>
      </c>
      <c r="N163" s="98">
        <v>7.309631975308134E-2</v>
      </c>
      <c r="O163" s="98">
        <v>7.158889808845835E-2</v>
      </c>
      <c r="P163" s="98">
        <v>6.4661930167159112E-2</v>
      </c>
      <c r="Q163" s="98">
        <v>6.3279912565455218E-2</v>
      </c>
      <c r="R163" s="98">
        <v>6.9040882299388373E-2</v>
      </c>
      <c r="S163" s="98">
        <v>7.379065165800916E-2</v>
      </c>
      <c r="T163" s="98">
        <v>7.096148783727961E-2</v>
      </c>
      <c r="U163" s="98">
        <v>6.100412074478738E-2</v>
      </c>
      <c r="V163" s="98">
        <v>5.3965955657247516E-2</v>
      </c>
      <c r="W163" s="98">
        <v>5.621515613255653E-2</v>
      </c>
      <c r="DA163" s="63" t="s">
        <v>2139</v>
      </c>
    </row>
    <row r="164" spans="1:105" ht="12" customHeight="1" x14ac:dyDescent="0.25">
      <c r="A164" s="100" t="s">
        <v>217</v>
      </c>
      <c r="B164" s="101">
        <v>1.9210903679681011E-2</v>
      </c>
      <c r="C164" s="101">
        <v>1.7130943066682294E-2</v>
      </c>
      <c r="D164" s="101">
        <v>2.5171228142089573E-2</v>
      </c>
      <c r="E164" s="101">
        <v>3.8890760372219724E-2</v>
      </c>
      <c r="F164" s="101">
        <v>5.1623430482031496E-2</v>
      </c>
      <c r="G164" s="101">
        <v>3.9258175374716084E-2</v>
      </c>
      <c r="H164" s="101">
        <v>4.4641353863387967E-2</v>
      </c>
      <c r="I164" s="101">
        <v>3.0080302319882703E-2</v>
      </c>
      <c r="J164" s="101">
        <v>3.8912773037853718E-2</v>
      </c>
      <c r="K164" s="101">
        <v>5.065392448947454E-2</v>
      </c>
      <c r="L164" s="101">
        <v>5.3470769595222817E-2</v>
      </c>
      <c r="M164" s="101">
        <v>6.0932893752026734E-2</v>
      </c>
      <c r="N164" s="101">
        <v>7.309631975308134E-2</v>
      </c>
      <c r="O164" s="101">
        <v>7.158889808845835E-2</v>
      </c>
      <c r="P164" s="101">
        <v>6.4661930167159112E-2</v>
      </c>
      <c r="Q164" s="101">
        <v>6.3279912565455218E-2</v>
      </c>
      <c r="R164" s="101">
        <v>6.9040882299388373E-2</v>
      </c>
      <c r="S164" s="101">
        <v>7.379065165800916E-2</v>
      </c>
      <c r="T164" s="101">
        <v>7.096148783727961E-2</v>
      </c>
      <c r="U164" s="101">
        <v>6.100412074478738E-2</v>
      </c>
      <c r="V164" s="101">
        <v>5.3965955657247516E-2</v>
      </c>
      <c r="W164" s="101">
        <v>5.621515613255653E-2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6.716102789687314</v>
      </c>
      <c r="C170" s="122">
        <v>7.4159308354447706</v>
      </c>
      <c r="D170" s="122">
        <v>8.6099243018707305</v>
      </c>
      <c r="E170" s="122">
        <v>11.807475259026051</v>
      </c>
      <c r="F170" s="122">
        <v>12.684406640893423</v>
      </c>
      <c r="G170" s="122">
        <v>12.372076013872739</v>
      </c>
      <c r="H170" s="122">
        <v>11.905874918160906</v>
      </c>
      <c r="I170" s="122">
        <v>10.927152485281292</v>
      </c>
      <c r="J170" s="122">
        <v>13.027580484365302</v>
      </c>
      <c r="K170" s="122">
        <v>11.301173630329178</v>
      </c>
      <c r="L170" s="122">
        <v>11.018965417284504</v>
      </c>
      <c r="M170" s="122">
        <v>11.618976747385512</v>
      </c>
      <c r="N170" s="122">
        <v>12.461448361736959</v>
      </c>
      <c r="O170" s="122">
        <v>12.236649463490677</v>
      </c>
      <c r="P170" s="122">
        <v>11.060220766549916</v>
      </c>
      <c r="Q170" s="122">
        <v>11.779364042761799</v>
      </c>
      <c r="R170" s="122">
        <v>11.563051500000013</v>
      </c>
      <c r="S170" s="122">
        <v>11.216746200000058</v>
      </c>
      <c r="T170" s="122">
        <v>10.83986639999998</v>
      </c>
      <c r="U170" s="122">
        <v>10.45715220000003</v>
      </c>
      <c r="V170" s="122">
        <v>13.982476199999981</v>
      </c>
      <c r="W170" s="122">
        <v>12.552879899999988</v>
      </c>
      <c r="DA170" s="130" t="s">
        <v>2146</v>
      </c>
    </row>
    <row r="171" spans="1:105" ht="12" customHeight="1" x14ac:dyDescent="0.25">
      <c r="A171" s="97" t="s">
        <v>175</v>
      </c>
      <c r="B171" s="98">
        <v>6.716102789687314</v>
      </c>
      <c r="C171" s="98">
        <v>7.4159308354447706</v>
      </c>
      <c r="D171" s="98">
        <v>8.6099243018707305</v>
      </c>
      <c r="E171" s="98">
        <v>11.807475259026051</v>
      </c>
      <c r="F171" s="98">
        <v>12.684406640893423</v>
      </c>
      <c r="G171" s="98">
        <v>12.372076013872739</v>
      </c>
      <c r="H171" s="98">
        <v>11.905874918160906</v>
      </c>
      <c r="I171" s="98">
        <v>10.927152485281292</v>
      </c>
      <c r="J171" s="98">
        <v>13.027580484365302</v>
      </c>
      <c r="K171" s="98">
        <v>11.301173630329178</v>
      </c>
      <c r="L171" s="98">
        <v>11.018965417284504</v>
      </c>
      <c r="M171" s="98">
        <v>11.618976747385512</v>
      </c>
      <c r="N171" s="98">
        <v>12.461448361736959</v>
      </c>
      <c r="O171" s="98">
        <v>12.236649463490677</v>
      </c>
      <c r="P171" s="98">
        <v>11.060220766549916</v>
      </c>
      <c r="Q171" s="98">
        <v>11.779364042761799</v>
      </c>
      <c r="R171" s="98">
        <v>11.563051500000013</v>
      </c>
      <c r="S171" s="98">
        <v>11.216746200000058</v>
      </c>
      <c r="T171" s="98">
        <v>10.83986639999998</v>
      </c>
      <c r="U171" s="98">
        <v>10.45715220000003</v>
      </c>
      <c r="V171" s="98">
        <v>13.982476199999981</v>
      </c>
      <c r="W171" s="98">
        <v>12.552879899999988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18082.710011845029</v>
      </c>
      <c r="C174" s="117">
        <f t="shared" si="87"/>
        <v>18357.284671639431</v>
      </c>
      <c r="D174" s="117">
        <f t="shared" si="87"/>
        <v>17612.991599086392</v>
      </c>
      <c r="E174" s="117">
        <f t="shared" si="87"/>
        <v>19764.032042238901</v>
      </c>
      <c r="F174" s="117">
        <f t="shared" si="87"/>
        <v>20279.216187804232</v>
      </c>
      <c r="G174" s="117">
        <f t="shared" si="87"/>
        <v>19715.22064534542</v>
      </c>
      <c r="H174" s="117">
        <f t="shared" si="87"/>
        <v>18188.794681642372</v>
      </c>
      <c r="I174" s="117">
        <f t="shared" si="87"/>
        <v>16224.319491988323</v>
      </c>
      <c r="J174" s="117">
        <f t="shared" si="87"/>
        <v>17967.938556550052</v>
      </c>
      <c r="K174" s="117">
        <f t="shared" si="87"/>
        <v>17206.669850305829</v>
      </c>
      <c r="L174" s="117">
        <f t="shared" si="87"/>
        <v>17118.738057002938</v>
      </c>
      <c r="M174" s="117">
        <f t="shared" si="87"/>
        <v>16160.253664388252</v>
      </c>
      <c r="N174" s="117">
        <f t="shared" si="87"/>
        <v>16193.241681092852</v>
      </c>
      <c r="O174" s="117">
        <f t="shared" si="87"/>
        <v>15777.498060896878</v>
      </c>
      <c r="P174" s="117">
        <f t="shared" si="87"/>
        <v>12299.922208805696</v>
      </c>
      <c r="Q174" s="117">
        <f t="shared" si="87"/>
        <v>13949.320766068668</v>
      </c>
      <c r="R174" s="117">
        <f t="shared" ref="R174:V174" si="88">R175+R178+R180+R189</f>
        <v>14544.40411584938</v>
      </c>
      <c r="S174" s="117">
        <f t="shared" si="88"/>
        <v>14292.386067356181</v>
      </c>
      <c r="T174" s="117">
        <f t="shared" si="88"/>
        <v>13019.011518997666</v>
      </c>
      <c r="U174" s="117">
        <f t="shared" si="88"/>
        <v>12460.05839727266</v>
      </c>
      <c r="V174" s="117">
        <f t="shared" si="88"/>
        <v>12667.345960916637</v>
      </c>
      <c r="W174" s="117">
        <f t="shared" ref="W174" si="89">W175+W178+W180+W189</f>
        <v>13665.896022086554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14328.681953410087</v>
      </c>
      <c r="C175" s="122">
        <f t="shared" si="90"/>
        <v>14818.58490078356</v>
      </c>
      <c r="D175" s="122">
        <f t="shared" si="90"/>
        <v>13866.366574635558</v>
      </c>
      <c r="E175" s="122">
        <f t="shared" si="90"/>
        <v>15486.515593095737</v>
      </c>
      <c r="F175" s="122">
        <f t="shared" si="90"/>
        <v>15789.775356950899</v>
      </c>
      <c r="G175" s="122">
        <f t="shared" si="90"/>
        <v>15746.838329091957</v>
      </c>
      <c r="H175" s="122">
        <f t="shared" si="90"/>
        <v>14035.3527884912</v>
      </c>
      <c r="I175" s="122">
        <f t="shared" si="90"/>
        <v>12654.85763319051</v>
      </c>
      <c r="J175" s="122">
        <f t="shared" si="90"/>
        <v>13980.526326154237</v>
      </c>
      <c r="K175" s="122">
        <f t="shared" si="90"/>
        <v>13374.034276222164</v>
      </c>
      <c r="L175" s="122">
        <f t="shared" si="90"/>
        <v>13485.153640243281</v>
      </c>
      <c r="M175" s="122">
        <f t="shared" si="90"/>
        <v>12570.262878130936</v>
      </c>
      <c r="N175" s="122">
        <f t="shared" si="90"/>
        <v>12520.583559122188</v>
      </c>
      <c r="O175" s="122">
        <f t="shared" si="90"/>
        <v>12216.759723763982</v>
      </c>
      <c r="P175" s="122">
        <f t="shared" si="90"/>
        <v>9139.4323956839089</v>
      </c>
      <c r="Q175" s="122">
        <f t="shared" si="90"/>
        <v>10658.506900428099</v>
      </c>
      <c r="R175" s="122">
        <f t="shared" ref="R175:V175" si="91">SUM(R176:R177)</f>
        <v>11265.495203062674</v>
      </c>
      <c r="S175" s="122">
        <f t="shared" si="91"/>
        <v>10999.985288931011</v>
      </c>
      <c r="T175" s="122">
        <f t="shared" si="91"/>
        <v>9890.5238401578044</v>
      </c>
      <c r="U175" s="122">
        <f t="shared" si="91"/>
        <v>9435.6201793262044</v>
      </c>
      <c r="V175" s="122">
        <f t="shared" si="91"/>
        <v>9611.5359453867204</v>
      </c>
      <c r="W175" s="122">
        <f t="shared" ref="W175" si="92">SUM(W176:W177)</f>
        <v>10615.721617470897</v>
      </c>
      <c r="DA175" s="130" t="s">
        <v>2300</v>
      </c>
    </row>
    <row r="176" spans="1:105" ht="12" customHeight="1" x14ac:dyDescent="0.25">
      <c r="A176" s="97" t="s">
        <v>217</v>
      </c>
      <c r="B176" s="98">
        <v>14148.263572293499</v>
      </c>
      <c r="C176" s="98">
        <v>14633.639067787764</v>
      </c>
      <c r="D176" s="98">
        <v>13689.761357416168</v>
      </c>
      <c r="E176" s="98">
        <v>15285.122630187299</v>
      </c>
      <c r="F176" s="98">
        <v>15581.73186543844</v>
      </c>
      <c r="G176" s="98">
        <v>15544.060810051946</v>
      </c>
      <c r="H176" s="98">
        <v>13853.2089443984</v>
      </c>
      <c r="I176" s="98">
        <v>12493.676573368261</v>
      </c>
      <c r="J176" s="98">
        <v>13798.52798023331</v>
      </c>
      <c r="K176" s="98">
        <v>13198.012372097042</v>
      </c>
      <c r="L176" s="98">
        <v>13306.415933720906</v>
      </c>
      <c r="M176" s="98">
        <v>12402.617050222472</v>
      </c>
      <c r="N176" s="98">
        <v>12352.88028444719</v>
      </c>
      <c r="O176" s="98">
        <v>12052.284962988977</v>
      </c>
      <c r="P176" s="98">
        <v>9017.3448649954516</v>
      </c>
      <c r="Q176" s="98">
        <v>10514.646527461306</v>
      </c>
      <c r="R176" s="98">
        <v>11111.462970092211</v>
      </c>
      <c r="S176" s="98">
        <v>10847.471303455262</v>
      </c>
      <c r="T176" s="98">
        <v>9752.2714164759618</v>
      </c>
      <c r="U176" s="98">
        <v>9302.9625775233653</v>
      </c>
      <c r="V176" s="98">
        <v>9475.4066742641407</v>
      </c>
      <c r="W176" s="98">
        <v>10463.466941048169</v>
      </c>
      <c r="DA176" s="63" t="s">
        <v>2301</v>
      </c>
    </row>
    <row r="177" spans="1:105" ht="12" customHeight="1" x14ac:dyDescent="0.25">
      <c r="A177" s="97" t="s">
        <v>53</v>
      </c>
      <c r="B177" s="98">
        <v>180.41838111658814</v>
      </c>
      <c r="C177" s="98">
        <v>184.94583299579688</v>
      </c>
      <c r="D177" s="98">
        <v>176.60521721939111</v>
      </c>
      <c r="E177" s="98">
        <v>201.39296290843845</v>
      </c>
      <c r="F177" s="98">
        <v>208.0434915124591</v>
      </c>
      <c r="G177" s="98">
        <v>202.77751904001209</v>
      </c>
      <c r="H177" s="98">
        <v>182.14384409279927</v>
      </c>
      <c r="I177" s="98">
        <v>161.18105982224833</v>
      </c>
      <c r="J177" s="98">
        <v>181.99834592092643</v>
      </c>
      <c r="K177" s="98">
        <v>176.02190412512272</v>
      </c>
      <c r="L177" s="98">
        <v>178.73770652237596</v>
      </c>
      <c r="M177" s="98">
        <v>167.64582790846336</v>
      </c>
      <c r="N177" s="98">
        <v>167.70327467499774</v>
      </c>
      <c r="O177" s="98">
        <v>164.47476077500579</v>
      </c>
      <c r="P177" s="98">
        <v>122.08753068845799</v>
      </c>
      <c r="Q177" s="98">
        <v>143.86037296679453</v>
      </c>
      <c r="R177" s="98">
        <v>154.03223297046364</v>
      </c>
      <c r="S177" s="98">
        <v>152.51398547574851</v>
      </c>
      <c r="T177" s="98">
        <v>138.25242368184331</v>
      </c>
      <c r="U177" s="98">
        <v>132.65760180283846</v>
      </c>
      <c r="V177" s="98">
        <v>136.12927112258004</v>
      </c>
      <c r="W177" s="98">
        <v>152.25467642272739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7.70147174463838</v>
      </c>
      <c r="C178" s="122">
        <f t="shared" si="93"/>
        <v>9.3183817535384605</v>
      </c>
      <c r="D178" s="122">
        <f t="shared" si="93"/>
        <v>11.82437750551742</v>
      </c>
      <c r="E178" s="122">
        <f t="shared" si="93"/>
        <v>29.491035170572584</v>
      </c>
      <c r="F178" s="122">
        <f t="shared" si="93"/>
        <v>18.502817025873028</v>
      </c>
      <c r="G178" s="122">
        <f t="shared" si="93"/>
        <v>24.04662311351391</v>
      </c>
      <c r="H178" s="122">
        <f t="shared" si="93"/>
        <v>34.630375764838803</v>
      </c>
      <c r="I178" s="122">
        <f t="shared" si="93"/>
        <v>35.471005611053606</v>
      </c>
      <c r="J178" s="122">
        <f t="shared" si="93"/>
        <v>37.604537690269147</v>
      </c>
      <c r="K178" s="122">
        <f t="shared" si="93"/>
        <v>39.92106550331016</v>
      </c>
      <c r="L178" s="122">
        <f t="shared" si="93"/>
        <v>48.599057231324622</v>
      </c>
      <c r="M178" s="122">
        <f t="shared" si="93"/>
        <v>50.362522490064208</v>
      </c>
      <c r="N178" s="122">
        <f t="shared" si="93"/>
        <v>86.900453187399947</v>
      </c>
      <c r="O178" s="122">
        <f t="shared" si="93"/>
        <v>83.476259727411446</v>
      </c>
      <c r="P178" s="122">
        <f t="shared" si="93"/>
        <v>32.409570516545998</v>
      </c>
      <c r="Q178" s="122">
        <f t="shared" si="93"/>
        <v>95.67135294344925</v>
      </c>
      <c r="R178" s="122">
        <f t="shared" si="93"/>
        <v>57.171845471932471</v>
      </c>
      <c r="S178" s="122">
        <f t="shared" si="93"/>
        <v>98.273400449054336</v>
      </c>
      <c r="T178" s="122">
        <f t="shared" si="93"/>
        <v>75.507755316498887</v>
      </c>
      <c r="U178" s="122">
        <f t="shared" si="93"/>
        <v>100.08995327827689</v>
      </c>
      <c r="V178" s="122">
        <f t="shared" si="93"/>
        <v>72.66044521754938</v>
      </c>
      <c r="W178" s="122">
        <f t="shared" si="93"/>
        <v>123.49566523697177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7.70147174463838</v>
      </c>
      <c r="C179" s="98">
        <f>RES_hhdet_fech!C67</f>
        <v>9.3183817535384605</v>
      </c>
      <c r="D179" s="98">
        <f>RES_hhdet_fech!D67</f>
        <v>11.82437750551742</v>
      </c>
      <c r="E179" s="98">
        <f>RES_hhdet_fech!E67</f>
        <v>29.491035170572584</v>
      </c>
      <c r="F179" s="98">
        <f>RES_hhdet_fech!F67</f>
        <v>18.502817025873028</v>
      </c>
      <c r="G179" s="98">
        <f>RES_hhdet_fech!G67</f>
        <v>24.04662311351391</v>
      </c>
      <c r="H179" s="98">
        <f>RES_hhdet_fech!H67</f>
        <v>34.630375764838803</v>
      </c>
      <c r="I179" s="98">
        <f>RES_hhdet_fech!I67</f>
        <v>35.471005611053606</v>
      </c>
      <c r="J179" s="98">
        <f>RES_hhdet_fech!J67</f>
        <v>37.604537690269147</v>
      </c>
      <c r="K179" s="98">
        <f>RES_hhdet_fech!K67</f>
        <v>39.92106550331016</v>
      </c>
      <c r="L179" s="98">
        <f>RES_hhdet_fech!L67</f>
        <v>48.599057231324622</v>
      </c>
      <c r="M179" s="98">
        <f>RES_hhdet_fech!M67</f>
        <v>50.362522490064208</v>
      </c>
      <c r="N179" s="98">
        <f>RES_hhdet_fech!N67</f>
        <v>86.900453187399947</v>
      </c>
      <c r="O179" s="98">
        <f>RES_hhdet_fech!O67</f>
        <v>83.476259727411446</v>
      </c>
      <c r="P179" s="98">
        <f>RES_hhdet_fech!P67</f>
        <v>32.409570516545998</v>
      </c>
      <c r="Q179" s="98">
        <f>RES_hhdet_fech!Q67</f>
        <v>95.67135294344925</v>
      </c>
      <c r="R179" s="98">
        <f>RES_hhdet_fech!R67</f>
        <v>57.171845471932471</v>
      </c>
      <c r="S179" s="98">
        <f>RES_hhdet_fech!S67</f>
        <v>98.273400449054336</v>
      </c>
      <c r="T179" s="98">
        <f>RES_hhdet_fech!T67</f>
        <v>75.507755316498887</v>
      </c>
      <c r="U179" s="98">
        <f>RES_hhdet_fech!U67</f>
        <v>100.08995327827689</v>
      </c>
      <c r="V179" s="98">
        <f>RES_hhdet_fech!V67</f>
        <v>72.66044521754938</v>
      </c>
      <c r="W179" s="98">
        <f>RES_hhdet_fech!W67</f>
        <v>123.49566523697177</v>
      </c>
      <c r="DA179" s="63" t="s">
        <v>2304</v>
      </c>
    </row>
    <row r="180" spans="1:105" ht="12" customHeight="1" x14ac:dyDescent="0.25">
      <c r="A180" s="121" t="s">
        <v>55</v>
      </c>
      <c r="B180" s="122">
        <v>2853.2257943283475</v>
      </c>
      <c r="C180" s="122">
        <v>2579.0331199915067</v>
      </c>
      <c r="D180" s="122">
        <v>2786.1672628135234</v>
      </c>
      <c r="E180" s="122">
        <v>3089.1530341940884</v>
      </c>
      <c r="F180" s="122">
        <v>3349.9912055350269</v>
      </c>
      <c r="G180" s="122">
        <v>2887.22682507432</v>
      </c>
      <c r="H180" s="122">
        <v>3129.5172651332136</v>
      </c>
      <c r="I180" s="122">
        <v>2644.2921597810969</v>
      </c>
      <c r="J180" s="122">
        <v>2968.8779528722803</v>
      </c>
      <c r="K180" s="122">
        <v>3009.0856046105969</v>
      </c>
      <c r="L180" s="122">
        <v>2875.7928819752806</v>
      </c>
      <c r="M180" s="122">
        <v>2830.0364187693312</v>
      </c>
      <c r="N180" s="122">
        <v>2851.2115485797417</v>
      </c>
      <c r="O180" s="122">
        <v>2754.1483002402433</v>
      </c>
      <c r="P180" s="122">
        <v>2455.205206848842</v>
      </c>
      <c r="Q180" s="122">
        <v>2479.1879390747272</v>
      </c>
      <c r="R180" s="122">
        <v>2519.1782049695985</v>
      </c>
      <c r="S180" s="122">
        <v>2508.3232866643725</v>
      </c>
      <c r="T180" s="122">
        <v>2381.3188164219468</v>
      </c>
      <c r="U180" s="122">
        <v>2264.4800494895276</v>
      </c>
      <c r="V180" s="122">
        <v>2107.767013771077</v>
      </c>
      <c r="W180" s="122">
        <v>2121.8914664107979</v>
      </c>
      <c r="DA180" s="130" t="s">
        <v>2305</v>
      </c>
    </row>
    <row r="181" spans="1:105" ht="12" customHeight="1" x14ac:dyDescent="0.25">
      <c r="A181" s="97" t="s">
        <v>134</v>
      </c>
      <c r="B181" s="98">
        <v>2879.8241974280454</v>
      </c>
      <c r="C181" s="98">
        <v>2598.3074857264828</v>
      </c>
      <c r="D181" s="98">
        <v>2807.7965357093171</v>
      </c>
      <c r="E181" s="98">
        <v>3111.1126046638119</v>
      </c>
      <c r="F181" s="98">
        <v>3377.9614703895309</v>
      </c>
      <c r="G181" s="98">
        <v>2906.2037196318229</v>
      </c>
      <c r="H181" s="98">
        <v>3151.5282044182709</v>
      </c>
      <c r="I181" s="98">
        <v>2655.372485792479</v>
      </c>
      <c r="J181" s="98">
        <v>2985.8398823035004</v>
      </c>
      <c r="K181" s="98">
        <v>3029.668408872164</v>
      </c>
      <c r="L181" s="98">
        <v>2895.1289580482653</v>
      </c>
      <c r="M181" s="98">
        <v>2845.9541978622656</v>
      </c>
      <c r="N181" s="98">
        <v>2871.1326478236283</v>
      </c>
      <c r="O181" s="98">
        <v>2772.5789757162534</v>
      </c>
      <c r="P181" s="98">
        <v>2463.8606752412288</v>
      </c>
      <c r="Q181" s="98">
        <v>2490.9964573790953</v>
      </c>
      <c r="R181" s="98">
        <v>2536.3021122328291</v>
      </c>
      <c r="S181" s="98">
        <v>2526.3414335301545</v>
      </c>
      <c r="T181" s="98">
        <v>2395.5467448443396</v>
      </c>
      <c r="U181" s="98">
        <v>2277.6887955009747</v>
      </c>
      <c r="V181" s="98">
        <v>2115.828192518889</v>
      </c>
      <c r="W181" s="98">
        <v>2129.6582915379686</v>
      </c>
      <c r="DA181" s="63" t="s">
        <v>2306</v>
      </c>
    </row>
    <row r="182" spans="1:105" ht="12" customHeight="1" x14ac:dyDescent="0.25">
      <c r="A182" s="97" t="s">
        <v>133</v>
      </c>
      <c r="B182" s="98">
        <v>2014.3921295253776</v>
      </c>
      <c r="C182" s="98">
        <v>1820.078144202208</v>
      </c>
      <c r="D182" s="98">
        <v>2034.3059960347884</v>
      </c>
      <c r="E182" s="98">
        <v>2390.9243223836252</v>
      </c>
      <c r="F182" s="98">
        <v>2641.7278339596678</v>
      </c>
      <c r="G182" s="98">
        <v>2211.9262730542719</v>
      </c>
      <c r="H182" s="98">
        <v>2426.484200262149</v>
      </c>
      <c r="I182" s="98">
        <v>1976.6645784083794</v>
      </c>
      <c r="J182" s="98">
        <v>2241.8833475770789</v>
      </c>
      <c r="K182" s="98">
        <v>2265.47889119915</v>
      </c>
      <c r="L182" s="98">
        <v>2169.8824677190355</v>
      </c>
      <c r="M182" s="98">
        <v>2159.1535440835605</v>
      </c>
      <c r="N182" s="98">
        <v>2185.9781412969287</v>
      </c>
      <c r="O182" s="98">
        <v>2128.6840785707941</v>
      </c>
      <c r="P182" s="98">
        <v>1916.2062743163485</v>
      </c>
      <c r="Q182" s="98">
        <v>1965.4448301996999</v>
      </c>
      <c r="R182" s="98">
        <v>2023.8243760678529</v>
      </c>
      <c r="S182" s="98">
        <v>2052.2538500973546</v>
      </c>
      <c r="T182" s="98">
        <v>1981.8737561050937</v>
      </c>
      <c r="U182" s="98">
        <v>1901.0262126807227</v>
      </c>
      <c r="V182" s="98">
        <v>1791.5960167487069</v>
      </c>
      <c r="W182" s="98">
        <v>1831.1435831860379</v>
      </c>
      <c r="DA182" s="63" t="s">
        <v>2307</v>
      </c>
    </row>
    <row r="183" spans="1:105" ht="12" customHeight="1" x14ac:dyDescent="0.25">
      <c r="A183" s="100" t="s">
        <v>217</v>
      </c>
      <c r="B183" s="101">
        <v>980.64247078022026</v>
      </c>
      <c r="C183" s="101">
        <v>865.54536292710463</v>
      </c>
      <c r="D183" s="101">
        <v>1047.3505920171217</v>
      </c>
      <c r="E183" s="101">
        <v>1437.0645425656817</v>
      </c>
      <c r="F183" s="101">
        <v>1638.5394442803947</v>
      </c>
      <c r="G183" s="101">
        <v>1238.12672039226</v>
      </c>
      <c r="H183" s="101">
        <v>1381.5035732133827</v>
      </c>
      <c r="I183" s="101">
        <v>967.15507249354687</v>
      </c>
      <c r="J183" s="101">
        <v>1101.003679310011</v>
      </c>
      <c r="K183" s="101">
        <v>1071.8447354700543</v>
      </c>
      <c r="L183" s="101">
        <v>991.60751962644019</v>
      </c>
      <c r="M183" s="101">
        <v>999.03222840052797</v>
      </c>
      <c r="N183" s="101">
        <v>988.89245710454668</v>
      </c>
      <c r="O183" s="101">
        <v>955.44657088909184</v>
      </c>
      <c r="P183" s="101">
        <v>891.84391524562204</v>
      </c>
      <c r="Q183" s="101">
        <v>902.9652427172673</v>
      </c>
      <c r="R183" s="101">
        <v>904.37629615205321</v>
      </c>
      <c r="S183" s="101">
        <v>908.88708145262456</v>
      </c>
      <c r="T183" s="101">
        <v>878.41017821944445</v>
      </c>
      <c r="U183" s="101">
        <v>796.99317068438245</v>
      </c>
      <c r="V183" s="101">
        <v>750.59300397185541</v>
      </c>
      <c r="W183" s="101">
        <v>793.01416111504011</v>
      </c>
      <c r="DA183" s="131" t="s">
        <v>2308</v>
      </c>
    </row>
    <row r="184" spans="1:105" ht="12" customHeight="1" x14ac:dyDescent="0.25">
      <c r="A184" s="103" t="s">
        <v>52</v>
      </c>
      <c r="B184" s="104">
        <v>1033.7496587451571</v>
      </c>
      <c r="C184" s="104">
        <v>954.53278127510339</v>
      </c>
      <c r="D184" s="104">
        <v>986.95540401766687</v>
      </c>
      <c r="E184" s="104">
        <v>953.85977981794349</v>
      </c>
      <c r="F184" s="104">
        <v>1003.1883896792727</v>
      </c>
      <c r="G184" s="104">
        <v>973.79955266201148</v>
      </c>
      <c r="H184" s="104">
        <v>1044.9806270487663</v>
      </c>
      <c r="I184" s="104">
        <v>1009.5095059148321</v>
      </c>
      <c r="J184" s="104">
        <v>1140.8796682670682</v>
      </c>
      <c r="K184" s="104">
        <v>1193.6341557290959</v>
      </c>
      <c r="L184" s="104">
        <v>1178.2749480925954</v>
      </c>
      <c r="M184" s="104">
        <v>1160.1213156830327</v>
      </c>
      <c r="N184" s="104">
        <v>1197.0856841923824</v>
      </c>
      <c r="O184" s="104">
        <v>1173.2375076817025</v>
      </c>
      <c r="P184" s="104">
        <v>1024.3623590707264</v>
      </c>
      <c r="Q184" s="104">
        <v>1062.4795874824326</v>
      </c>
      <c r="R184" s="104">
        <v>1119.4480799157996</v>
      </c>
      <c r="S184" s="104">
        <v>1143.3667686447304</v>
      </c>
      <c r="T184" s="104">
        <v>1103.4635778856493</v>
      </c>
      <c r="U184" s="104">
        <v>1104.0330419963402</v>
      </c>
      <c r="V184" s="104">
        <v>1041.0030127768516</v>
      </c>
      <c r="W184" s="104">
        <v>1038.1294220709979</v>
      </c>
      <c r="DA184" s="132" t="s">
        <v>2309</v>
      </c>
    </row>
    <row r="185" spans="1:105" ht="12" customHeight="1" x14ac:dyDescent="0.25">
      <c r="A185" s="106" t="s">
        <v>122</v>
      </c>
      <c r="B185" s="101">
        <v>2340.8641004775809</v>
      </c>
      <c r="C185" s="101">
        <v>2249.9088473427691</v>
      </c>
      <c r="D185" s="101">
        <v>2378.2142956328012</v>
      </c>
      <c r="E185" s="101">
        <v>2648.9662274394123</v>
      </c>
      <c r="F185" s="101">
        <v>2738.0065146448028</v>
      </c>
      <c r="G185" s="101">
        <v>2523.0087069918977</v>
      </c>
      <c r="H185" s="101">
        <v>2686.9615176792354</v>
      </c>
      <c r="I185" s="101">
        <v>2512.0269460352451</v>
      </c>
      <c r="J185" s="101">
        <v>2695.0343503793606</v>
      </c>
      <c r="K185" s="101">
        <v>2679.6640098731095</v>
      </c>
      <c r="L185" s="101">
        <v>2571.3515097681757</v>
      </c>
      <c r="M185" s="101">
        <v>2614.9896563275615</v>
      </c>
      <c r="N185" s="101">
        <v>2525.1900803814378</v>
      </c>
      <c r="O185" s="101">
        <v>2493.4377953834328</v>
      </c>
      <c r="P185" s="101">
        <v>2459.4140111579713</v>
      </c>
      <c r="Q185" s="101">
        <v>2408.8183248813948</v>
      </c>
      <c r="R185" s="101">
        <v>2339.5108372079067</v>
      </c>
      <c r="S185" s="101">
        <v>2322.8968665786501</v>
      </c>
      <c r="T185" s="101">
        <v>2278.0642616617056</v>
      </c>
      <c r="U185" s="101">
        <v>2182.3758829962007</v>
      </c>
      <c r="V185" s="101">
        <v>2100.4623465400032</v>
      </c>
      <c r="W185" s="101">
        <v>2108.7010542056569</v>
      </c>
      <c r="DA185" s="131" t="s">
        <v>2310</v>
      </c>
    </row>
    <row r="186" spans="1:105" ht="12" customHeight="1" x14ac:dyDescent="0.25">
      <c r="A186" s="107" t="s">
        <v>121</v>
      </c>
      <c r="B186" s="104">
        <v>1806.319830693064</v>
      </c>
      <c r="C186" s="104">
        <v>1735.4616747008308</v>
      </c>
      <c r="D186" s="104">
        <v>1874.9676598527165</v>
      </c>
      <c r="E186" s="104">
        <v>2174.3584057943012</v>
      </c>
      <c r="F186" s="104">
        <v>2276.366545955475</v>
      </c>
      <c r="G186" s="104">
        <v>2053.8108017206405</v>
      </c>
      <c r="H186" s="104">
        <v>2204.0090980797245</v>
      </c>
      <c r="I186" s="104">
        <v>2002.7840595861273</v>
      </c>
      <c r="J186" s="104">
        <v>2156.3805855077458</v>
      </c>
      <c r="K186" s="104">
        <v>2134.8103231780119</v>
      </c>
      <c r="L186" s="104">
        <v>2042.6917386448781</v>
      </c>
      <c r="M186" s="104">
        <v>2087.9280279580535</v>
      </c>
      <c r="N186" s="104">
        <v>2016.2763587160089</v>
      </c>
      <c r="O186" s="104">
        <v>1999.378707381911</v>
      </c>
      <c r="P186" s="104">
        <v>1998.3927008618127</v>
      </c>
      <c r="Q186" s="104">
        <v>1972.403538603897</v>
      </c>
      <c r="R186" s="104">
        <v>1925.2779421784969</v>
      </c>
      <c r="S186" s="104">
        <v>1924.1201513439323</v>
      </c>
      <c r="T186" s="104">
        <v>1902.2641662463977</v>
      </c>
      <c r="U186" s="104">
        <v>1822.3075138375823</v>
      </c>
      <c r="V186" s="104">
        <v>1763.1507895297698</v>
      </c>
      <c r="W186" s="104">
        <v>1787.2424929097804</v>
      </c>
      <c r="DA186" s="132" t="s">
        <v>2311</v>
      </c>
    </row>
    <row r="187" spans="1:105" ht="12" customHeight="1" x14ac:dyDescent="0.25">
      <c r="A187" s="108" t="s">
        <v>53</v>
      </c>
      <c r="B187" s="98">
        <v>795.98589481045076</v>
      </c>
      <c r="C187" s="98">
        <v>746.36511238171715</v>
      </c>
      <c r="D187" s="98">
        <v>885.8567184262879</v>
      </c>
      <c r="E187" s="98">
        <v>1223.6265072314952</v>
      </c>
      <c r="F187" s="98">
        <v>1332.029103040886</v>
      </c>
      <c r="G187" s="98">
        <v>1076.4007737598588</v>
      </c>
      <c r="H187" s="98">
        <v>1178.2611542023667</v>
      </c>
      <c r="I187" s="98">
        <v>911.73356319643801</v>
      </c>
      <c r="J187" s="98">
        <v>995.55808155334046</v>
      </c>
      <c r="K187" s="98">
        <v>959.16565455917987</v>
      </c>
      <c r="L187" s="98">
        <v>890.46806130603466</v>
      </c>
      <c r="M187" s="98">
        <v>929.26881705391827</v>
      </c>
      <c r="N187" s="98">
        <v>883.44311055617754</v>
      </c>
      <c r="O187" s="98">
        <v>871.23406315744967</v>
      </c>
      <c r="P187" s="98">
        <v>901.71623962504668</v>
      </c>
      <c r="Q187" s="98">
        <v>873.8960157019967</v>
      </c>
      <c r="R187" s="98">
        <v>832.9286653204457</v>
      </c>
      <c r="S187" s="98">
        <v>828.37919777166564</v>
      </c>
      <c r="T187" s="98">
        <v>821.73671424501435</v>
      </c>
      <c r="U187" s="98">
        <v>742.85313724813852</v>
      </c>
      <c r="V187" s="98">
        <v>717.69369455291826</v>
      </c>
      <c r="W187" s="98">
        <v>755.69211220447596</v>
      </c>
      <c r="DA187" s="63" t="s">
        <v>2312</v>
      </c>
    </row>
    <row r="188" spans="1:105" ht="12" customHeight="1" x14ac:dyDescent="0.25">
      <c r="A188" s="108" t="s">
        <v>52</v>
      </c>
      <c r="B188" s="98">
        <v>1010.3339358826131</v>
      </c>
      <c r="C188" s="98">
        <v>989.09656231911367</v>
      </c>
      <c r="D188" s="98">
        <v>989.11094142642833</v>
      </c>
      <c r="E188" s="98">
        <v>950.73189856280646</v>
      </c>
      <c r="F188" s="98">
        <v>944.33744291458879</v>
      </c>
      <c r="G188" s="98">
        <v>977.41002796078169</v>
      </c>
      <c r="H188" s="98">
        <v>1025.7479438773571</v>
      </c>
      <c r="I188" s="98">
        <v>1091.0504963896894</v>
      </c>
      <c r="J188" s="98">
        <v>1160.8225039544047</v>
      </c>
      <c r="K188" s="98">
        <v>1175.6446686188317</v>
      </c>
      <c r="L188" s="98">
        <v>1152.2236773388438</v>
      </c>
      <c r="M188" s="98">
        <v>1158.6592109041353</v>
      </c>
      <c r="N188" s="98">
        <v>1132.8332481598313</v>
      </c>
      <c r="O188" s="98">
        <v>1128.1446442244612</v>
      </c>
      <c r="P188" s="98">
        <v>1096.676461236766</v>
      </c>
      <c r="Q188" s="98">
        <v>1098.5075229019003</v>
      </c>
      <c r="R188" s="98">
        <v>1092.3492768580513</v>
      </c>
      <c r="S188" s="98">
        <v>1095.7409535722672</v>
      </c>
      <c r="T188" s="98">
        <v>1080.5274520013834</v>
      </c>
      <c r="U188" s="98">
        <v>1079.4543765894441</v>
      </c>
      <c r="V188" s="98">
        <v>1045.4570949768513</v>
      </c>
      <c r="W188" s="98">
        <v>1031.5503807053044</v>
      </c>
      <c r="DA188" s="63" t="s">
        <v>2313</v>
      </c>
    </row>
    <row r="189" spans="1:105" ht="12" customHeight="1" x14ac:dyDescent="0.25">
      <c r="A189" s="121" t="s">
        <v>54</v>
      </c>
      <c r="B189" s="122">
        <v>893.10079236195691</v>
      </c>
      <c r="C189" s="122">
        <v>950.34826911082598</v>
      </c>
      <c r="D189" s="122">
        <v>948.63338413179508</v>
      </c>
      <c r="E189" s="122">
        <v>1158.8723797785021</v>
      </c>
      <c r="F189" s="122">
        <v>1120.9468082924327</v>
      </c>
      <c r="G189" s="122">
        <v>1057.1088680656269</v>
      </c>
      <c r="H189" s="122">
        <v>989.29425225311775</v>
      </c>
      <c r="I189" s="122">
        <v>889.69869340566231</v>
      </c>
      <c r="J189" s="122">
        <v>980.92973983326829</v>
      </c>
      <c r="K189" s="122">
        <v>783.62890396975945</v>
      </c>
      <c r="L189" s="122">
        <v>709.19247755305253</v>
      </c>
      <c r="M189" s="122">
        <v>709.59184499792218</v>
      </c>
      <c r="N189" s="122">
        <v>734.54612020352158</v>
      </c>
      <c r="O189" s="122">
        <v>723.11377716524146</v>
      </c>
      <c r="P189" s="122">
        <v>672.87503575639846</v>
      </c>
      <c r="Q189" s="122">
        <v>715.95457362239131</v>
      </c>
      <c r="R189" s="122">
        <v>702.55886234517448</v>
      </c>
      <c r="S189" s="122">
        <v>685.80409131174395</v>
      </c>
      <c r="T189" s="122">
        <v>671.66110710141652</v>
      </c>
      <c r="U189" s="122">
        <v>659.8682151786511</v>
      </c>
      <c r="V189" s="122">
        <v>875.38255654129046</v>
      </c>
      <c r="W189" s="122">
        <v>804.78727296788816</v>
      </c>
      <c r="DA189" s="130" t="s">
        <v>2314</v>
      </c>
    </row>
    <row r="190" spans="1:105" ht="12" customHeight="1" x14ac:dyDescent="0.25">
      <c r="A190" s="97" t="s">
        <v>175</v>
      </c>
      <c r="B190" s="98">
        <v>901.86908267080048</v>
      </c>
      <c r="C190" s="98">
        <v>956.96750504005888</v>
      </c>
      <c r="D190" s="98">
        <v>958.88055734311274</v>
      </c>
      <c r="E190" s="98">
        <v>1163.0776638909886</v>
      </c>
      <c r="F190" s="98">
        <v>1126.8979297758897</v>
      </c>
      <c r="G190" s="98">
        <v>1063.4499046633796</v>
      </c>
      <c r="H190" s="98">
        <v>994.72948900058134</v>
      </c>
      <c r="I190" s="98">
        <v>893.2137261789012</v>
      </c>
      <c r="J190" s="98">
        <v>985.03109229375741</v>
      </c>
      <c r="K190" s="98">
        <v>789.96943319827767</v>
      </c>
      <c r="L190" s="98">
        <v>714.63368222200984</v>
      </c>
      <c r="M190" s="98">
        <v>714.13064834284955</v>
      </c>
      <c r="N190" s="98">
        <v>740.56694534806627</v>
      </c>
      <c r="O190" s="98">
        <v>729.85292602016204</v>
      </c>
      <c r="P190" s="98">
        <v>680.43850441545794</v>
      </c>
      <c r="Q190" s="98">
        <v>734.27879105504542</v>
      </c>
      <c r="R190" s="98">
        <v>734.61169989821042</v>
      </c>
      <c r="S190" s="98">
        <v>727.87068101861928</v>
      </c>
      <c r="T190" s="98">
        <v>719.00940847611116</v>
      </c>
      <c r="U190" s="98">
        <v>706.41817991641494</v>
      </c>
      <c r="V190" s="98">
        <v>947.87706752219697</v>
      </c>
      <c r="W190" s="98">
        <v>860.78104611369531</v>
      </c>
      <c r="DA190" s="63" t="s">
        <v>2315</v>
      </c>
    </row>
    <row r="191" spans="1:105" ht="12" customHeight="1" x14ac:dyDescent="0.25">
      <c r="A191" s="109" t="s">
        <v>120</v>
      </c>
      <c r="B191" s="33">
        <v>669.81821739097268</v>
      </c>
      <c r="C191" s="33">
        <v>779.42855051015488</v>
      </c>
      <c r="D191" s="33">
        <v>631.81188136741252</v>
      </c>
      <c r="E191" s="33">
        <v>1008.7395555722759</v>
      </c>
      <c r="F191" s="33">
        <v>891.88616964672019</v>
      </c>
      <c r="G191" s="33">
        <v>810.80043029519641</v>
      </c>
      <c r="H191" s="33">
        <v>784.38720988563921</v>
      </c>
      <c r="I191" s="33">
        <v>767.47160086480483</v>
      </c>
      <c r="J191" s="33">
        <v>846.03211691634499</v>
      </c>
      <c r="K191" s="33">
        <v>583.92619703241371</v>
      </c>
      <c r="L191" s="33">
        <v>539.14759304184088</v>
      </c>
      <c r="M191" s="33">
        <v>568.95702335535043</v>
      </c>
      <c r="N191" s="33">
        <v>551.53148707941602</v>
      </c>
      <c r="O191" s="33">
        <v>551.50114485232791</v>
      </c>
      <c r="P191" s="33">
        <v>556.72578722448839</v>
      </c>
      <c r="Q191" s="33">
        <v>561.22626075850508</v>
      </c>
      <c r="R191" s="33">
        <v>552.81756562345083</v>
      </c>
      <c r="S191" s="33">
        <v>552.31623216704611</v>
      </c>
      <c r="T191" s="33">
        <v>546.66098865044762</v>
      </c>
      <c r="U191" s="33">
        <v>544.77772184451248</v>
      </c>
      <c r="V191" s="33">
        <v>686.67722594412737</v>
      </c>
      <c r="W191" s="33">
        <v>658.79180928216397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9566.5683283628186</v>
      </c>
      <c r="C193" s="117">
        <f t="shared" si="94"/>
        <v>9871.3657957071719</v>
      </c>
      <c r="D193" s="117">
        <f t="shared" si="94"/>
        <v>9761.1400482425724</v>
      </c>
      <c r="E193" s="117">
        <f t="shared" si="94"/>
        <v>11247.659805399073</v>
      </c>
      <c r="F193" s="117">
        <f t="shared" si="94"/>
        <v>11757.42227097521</v>
      </c>
      <c r="G193" s="117">
        <f t="shared" si="94"/>
        <v>11589.68500171489</v>
      </c>
      <c r="H193" s="117">
        <f t="shared" si="94"/>
        <v>10860.085234681397</v>
      </c>
      <c r="I193" s="117">
        <f t="shared" si="94"/>
        <v>9824.9739781113258</v>
      </c>
      <c r="J193" s="117">
        <f t="shared" si="94"/>
        <v>11080.176127644774</v>
      </c>
      <c r="K193" s="117">
        <f t="shared" si="94"/>
        <v>10810.57219328023</v>
      </c>
      <c r="L193" s="117">
        <f t="shared" si="94"/>
        <v>10967.436534830709</v>
      </c>
      <c r="M193" s="117">
        <f t="shared" si="94"/>
        <v>10538.586098280703</v>
      </c>
      <c r="N193" s="117">
        <f t="shared" si="94"/>
        <v>10816.548774908013</v>
      </c>
      <c r="O193" s="117">
        <f t="shared" si="94"/>
        <v>10690.596569931649</v>
      </c>
      <c r="P193" s="117">
        <f t="shared" si="94"/>
        <v>8307.9526945837188</v>
      </c>
      <c r="Q193" s="117">
        <f t="shared" si="94"/>
        <v>9698.0568053115421</v>
      </c>
      <c r="R193" s="117">
        <f t="shared" ref="R193:V193" si="95">R194+R197+R199+R208</f>
        <v>10219.980199533707</v>
      </c>
      <c r="S193" s="117">
        <f t="shared" si="95"/>
        <v>10379.093193865181</v>
      </c>
      <c r="T193" s="117">
        <f t="shared" si="95"/>
        <v>9596.2642726453632</v>
      </c>
      <c r="U193" s="117">
        <f t="shared" si="95"/>
        <v>9396.1295239142801</v>
      </c>
      <c r="V193" s="117">
        <f t="shared" si="95"/>
        <v>9569.2209517872252</v>
      </c>
      <c r="W193" s="117">
        <f t="shared" ref="W193" si="96">W194+W197+W199+W208</f>
        <v>10578.175807576617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7440.4860979925643</v>
      </c>
      <c r="C194" s="122">
        <f t="shared" si="97"/>
        <v>7839.0372920117161</v>
      </c>
      <c r="D194" s="122">
        <f t="shared" si="97"/>
        <v>7578.8549399566828</v>
      </c>
      <c r="E194" s="122">
        <f t="shared" si="97"/>
        <v>8695.6253270457146</v>
      </c>
      <c r="F194" s="122">
        <f t="shared" si="97"/>
        <v>9072.6929178633491</v>
      </c>
      <c r="G194" s="122">
        <f t="shared" si="97"/>
        <v>9181.7450562622489</v>
      </c>
      <c r="H194" s="122">
        <f t="shared" si="97"/>
        <v>8305.8807463916255</v>
      </c>
      <c r="I194" s="122">
        <f t="shared" si="97"/>
        <v>7598.7545447792818</v>
      </c>
      <c r="J194" s="122">
        <f t="shared" si="97"/>
        <v>8568.6568252211382</v>
      </c>
      <c r="K194" s="122">
        <f t="shared" si="97"/>
        <v>8360.9120412255943</v>
      </c>
      <c r="L194" s="122">
        <f t="shared" si="97"/>
        <v>8593.3580354360874</v>
      </c>
      <c r="M194" s="122">
        <f t="shared" si="97"/>
        <v>8157.6342793983931</v>
      </c>
      <c r="N194" s="122">
        <f t="shared" si="97"/>
        <v>8272.3948801972365</v>
      </c>
      <c r="O194" s="122">
        <f t="shared" si="97"/>
        <v>8195.2234224563526</v>
      </c>
      <c r="P194" s="122">
        <f t="shared" si="97"/>
        <v>6168.6557667493335</v>
      </c>
      <c r="Q194" s="122">
        <f t="shared" si="97"/>
        <v>7290.3489355829533</v>
      </c>
      <c r="R194" s="122">
        <f t="shared" ref="R194:V194" si="98">SUM(R195:R196)</f>
        <v>7853.0327234376682</v>
      </c>
      <c r="S194" s="122">
        <f t="shared" si="98"/>
        <v>7832.2318461677114</v>
      </c>
      <c r="T194" s="122">
        <f t="shared" si="98"/>
        <v>7169.1773013615975</v>
      </c>
      <c r="U194" s="122">
        <f t="shared" si="98"/>
        <v>6935.0113149518347</v>
      </c>
      <c r="V194" s="122">
        <f t="shared" si="98"/>
        <v>7145.906424733088</v>
      </c>
      <c r="W194" s="122">
        <f t="shared" ref="W194" si="99">SUM(W195:W196)</f>
        <v>7977.3901694603592</v>
      </c>
      <c r="DA194" s="130" t="s">
        <v>2468</v>
      </c>
    </row>
    <row r="195" spans="1:105" ht="12" customHeight="1" x14ac:dyDescent="0.25">
      <c r="A195" s="97" t="s">
        <v>217</v>
      </c>
      <c r="B195" s="98">
        <v>7260.0677168759757</v>
      </c>
      <c r="C195" s="98">
        <v>7654.0914590159191</v>
      </c>
      <c r="D195" s="98">
        <v>7402.2497227372914</v>
      </c>
      <c r="E195" s="98">
        <v>8494.2323641372768</v>
      </c>
      <c r="F195" s="98">
        <v>8864.6494263508903</v>
      </c>
      <c r="G195" s="98">
        <v>8978.9675372222373</v>
      </c>
      <c r="H195" s="98">
        <v>8123.7369022988269</v>
      </c>
      <c r="I195" s="98">
        <v>7437.5734849570335</v>
      </c>
      <c r="J195" s="98">
        <v>8386.6584793002112</v>
      </c>
      <c r="K195" s="98">
        <v>8184.8901371004713</v>
      </c>
      <c r="L195" s="98">
        <v>8414.620328913712</v>
      </c>
      <c r="M195" s="98">
        <v>7989.9884514899295</v>
      </c>
      <c r="N195" s="98">
        <v>8104.6916055222382</v>
      </c>
      <c r="O195" s="98">
        <v>8030.7486616813476</v>
      </c>
      <c r="P195" s="98">
        <v>6046.5682360608753</v>
      </c>
      <c r="Q195" s="98">
        <v>7146.4885626161586</v>
      </c>
      <c r="R195" s="98">
        <v>7699.0004904672041</v>
      </c>
      <c r="S195" s="98">
        <v>7679.7178606919633</v>
      </c>
      <c r="T195" s="98">
        <v>7030.924877679754</v>
      </c>
      <c r="U195" s="98">
        <v>6802.3537131489966</v>
      </c>
      <c r="V195" s="98">
        <v>7009.7771536105083</v>
      </c>
      <c r="W195" s="98">
        <v>7825.1354930376319</v>
      </c>
      <c r="DA195" s="63" t="s">
        <v>2469</v>
      </c>
    </row>
    <row r="196" spans="1:105" ht="12" customHeight="1" x14ac:dyDescent="0.25">
      <c r="A196" s="97" t="s">
        <v>53</v>
      </c>
      <c r="B196" s="98">
        <v>180.41838111658814</v>
      </c>
      <c r="C196" s="98">
        <v>184.94583299579688</v>
      </c>
      <c r="D196" s="98">
        <v>176.60521721939111</v>
      </c>
      <c r="E196" s="98">
        <v>201.39296290843845</v>
      </c>
      <c r="F196" s="98">
        <v>208.0434915124591</v>
      </c>
      <c r="G196" s="98">
        <v>202.77751904001209</v>
      </c>
      <c r="H196" s="98">
        <v>182.14384409279927</v>
      </c>
      <c r="I196" s="98">
        <v>161.18105982224833</v>
      </c>
      <c r="J196" s="98">
        <v>181.99834592092643</v>
      </c>
      <c r="K196" s="98">
        <v>176.02190412512272</v>
      </c>
      <c r="L196" s="98">
        <v>178.73770652237596</v>
      </c>
      <c r="M196" s="98">
        <v>167.64582790846336</v>
      </c>
      <c r="N196" s="98">
        <v>167.70327467499774</v>
      </c>
      <c r="O196" s="98">
        <v>164.47476077500579</v>
      </c>
      <c r="P196" s="98">
        <v>122.08753068845799</v>
      </c>
      <c r="Q196" s="98">
        <v>143.86037296679453</v>
      </c>
      <c r="R196" s="98">
        <v>154.03223297046364</v>
      </c>
      <c r="S196" s="98">
        <v>152.51398547574851</v>
      </c>
      <c r="T196" s="98">
        <v>138.25242368184331</v>
      </c>
      <c r="U196" s="98">
        <v>132.65760180283846</v>
      </c>
      <c r="V196" s="98">
        <v>136.12927112258004</v>
      </c>
      <c r="W196" s="98">
        <v>152.25467642272739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13.265480027762232</v>
      </c>
      <c r="C197" s="122">
        <f t="shared" si="100"/>
        <v>17.353734330699506</v>
      </c>
      <c r="D197" s="122">
        <f t="shared" si="100"/>
        <v>23.906151705861426</v>
      </c>
      <c r="E197" s="122">
        <f t="shared" si="100"/>
        <v>63.027117450986502</v>
      </c>
      <c r="F197" s="122">
        <f t="shared" si="100"/>
        <v>41.257477195148837</v>
      </c>
      <c r="G197" s="122">
        <f t="shared" si="100"/>
        <v>55.377293598020472</v>
      </c>
      <c r="H197" s="122">
        <f t="shared" si="100"/>
        <v>81.835499156613423</v>
      </c>
      <c r="I197" s="122">
        <f t="shared" si="100"/>
        <v>85.746182518149155</v>
      </c>
      <c r="J197" s="122">
        <f t="shared" si="100"/>
        <v>93.34488291693998</v>
      </c>
      <c r="K197" s="122">
        <f t="shared" si="100"/>
        <v>101.79343537151284</v>
      </c>
      <c r="L197" s="122">
        <f t="shared" si="100"/>
        <v>128.06007092239398</v>
      </c>
      <c r="M197" s="122">
        <f t="shared" si="100"/>
        <v>136.69086742777608</v>
      </c>
      <c r="N197" s="122">
        <f t="shared" si="100"/>
        <v>242.88705037480668</v>
      </c>
      <c r="O197" s="122">
        <f t="shared" si="100"/>
        <v>239.39881827206997</v>
      </c>
      <c r="P197" s="122">
        <f t="shared" si="100"/>
        <v>94.918774082821727</v>
      </c>
      <c r="Q197" s="122">
        <f t="shared" si="100"/>
        <v>288.27818379081532</v>
      </c>
      <c r="R197" s="122">
        <f t="shared" si="100"/>
        <v>179.72135897915493</v>
      </c>
      <c r="S197" s="122">
        <f t="shared" si="100"/>
        <v>322.14505733490864</v>
      </c>
      <c r="T197" s="122">
        <f t="shared" si="100"/>
        <v>255.77572515350809</v>
      </c>
      <c r="U197" s="122">
        <f t="shared" si="100"/>
        <v>347.26403790660476</v>
      </c>
      <c r="V197" s="122">
        <f t="shared" si="100"/>
        <v>256.52343766411167</v>
      </c>
      <c r="W197" s="122">
        <f t="shared" si="100"/>
        <v>441.5552992056592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13.265480027762232</v>
      </c>
      <c r="C198" s="98">
        <f>RES_hhdet_tesh!C67</f>
        <v>17.353734330699506</v>
      </c>
      <c r="D198" s="98">
        <f>RES_hhdet_tesh!D67</f>
        <v>23.906151705861426</v>
      </c>
      <c r="E198" s="98">
        <f>RES_hhdet_tesh!E67</f>
        <v>63.027117450986502</v>
      </c>
      <c r="F198" s="98">
        <f>RES_hhdet_tesh!F67</f>
        <v>41.257477195148837</v>
      </c>
      <c r="G198" s="98">
        <f>RES_hhdet_tesh!G67</f>
        <v>55.377293598020472</v>
      </c>
      <c r="H198" s="98">
        <f>RES_hhdet_tesh!H67</f>
        <v>81.835499156613423</v>
      </c>
      <c r="I198" s="98">
        <f>RES_hhdet_tesh!I67</f>
        <v>85.746182518149155</v>
      </c>
      <c r="J198" s="98">
        <f>RES_hhdet_tesh!J67</f>
        <v>93.34488291693998</v>
      </c>
      <c r="K198" s="98">
        <f>RES_hhdet_tesh!K67</f>
        <v>101.79343537151284</v>
      </c>
      <c r="L198" s="98">
        <f>RES_hhdet_tesh!L67</f>
        <v>128.06007092239398</v>
      </c>
      <c r="M198" s="98">
        <f>RES_hhdet_tesh!M67</f>
        <v>136.69086742777608</v>
      </c>
      <c r="N198" s="98">
        <f>RES_hhdet_tesh!N67</f>
        <v>242.88705037480668</v>
      </c>
      <c r="O198" s="98">
        <f>RES_hhdet_tesh!O67</f>
        <v>239.39881827206997</v>
      </c>
      <c r="P198" s="98">
        <f>RES_hhdet_tesh!P67</f>
        <v>94.918774082821727</v>
      </c>
      <c r="Q198" s="98">
        <f>RES_hhdet_tesh!Q67</f>
        <v>288.27818379081532</v>
      </c>
      <c r="R198" s="98">
        <f>RES_hhdet_tesh!R67</f>
        <v>179.72135897915493</v>
      </c>
      <c r="S198" s="98">
        <f>RES_hhdet_tesh!S67</f>
        <v>322.14505733490864</v>
      </c>
      <c r="T198" s="98">
        <f>RES_hhdet_tesh!T67</f>
        <v>255.77572515350809</v>
      </c>
      <c r="U198" s="98">
        <f>RES_hhdet_tesh!U67</f>
        <v>347.26403790660476</v>
      </c>
      <c r="V198" s="98">
        <f>RES_hhdet_tesh!V67</f>
        <v>256.52343766411167</v>
      </c>
      <c r="W198" s="98">
        <f>RES_hhdet_tesh!W67</f>
        <v>441.5552992056592</v>
      </c>
      <c r="DA198" s="63" t="s">
        <v>2472</v>
      </c>
    </row>
    <row r="199" spans="1:105" ht="12" customHeight="1" x14ac:dyDescent="0.25">
      <c r="A199" s="121" t="s">
        <v>55</v>
      </c>
      <c r="B199" s="122">
        <v>1566.1643164165544</v>
      </c>
      <c r="C199" s="122">
        <v>1431.7337734147297</v>
      </c>
      <c r="D199" s="122">
        <v>1575.8908896786256</v>
      </c>
      <c r="E199" s="122">
        <v>1775.2147907342226</v>
      </c>
      <c r="F199" s="122">
        <v>1952.1734081111947</v>
      </c>
      <c r="G199" s="122">
        <v>1699.6261971517308</v>
      </c>
      <c r="H199" s="122">
        <v>1859.9860103319882</v>
      </c>
      <c r="I199" s="122">
        <v>1588.6491318200947</v>
      </c>
      <c r="J199" s="122">
        <v>1809.0488462325916</v>
      </c>
      <c r="K199" s="122">
        <v>1861.0572225284695</v>
      </c>
      <c r="L199" s="122">
        <v>1804.9016832892885</v>
      </c>
      <c r="M199" s="122">
        <v>1802.3395775309964</v>
      </c>
      <c r="N199" s="122">
        <v>1843.6433383666115</v>
      </c>
      <c r="O199" s="122">
        <v>1804.6441873873962</v>
      </c>
      <c r="P199" s="122">
        <v>1621.5951069894602</v>
      </c>
      <c r="Q199" s="122">
        <v>1664.9087949493869</v>
      </c>
      <c r="R199" s="122">
        <v>1732.8521605366232</v>
      </c>
      <c r="S199" s="122">
        <v>1772.4136009886563</v>
      </c>
      <c r="T199" s="122">
        <v>1722.5850853105146</v>
      </c>
      <c r="U199" s="122">
        <v>1669.5161578397808</v>
      </c>
      <c r="V199" s="122">
        <v>1579.1279439419279</v>
      </c>
      <c r="W199" s="122">
        <v>1614.7895488392946</v>
      </c>
      <c r="DA199" s="130" t="s">
        <v>2473</v>
      </c>
    </row>
    <row r="200" spans="1:105" ht="12" customHeight="1" x14ac:dyDescent="0.25">
      <c r="A200" s="97" t="s">
        <v>134</v>
      </c>
      <c r="B200" s="98">
        <v>1567.5262875406404</v>
      </c>
      <c r="C200" s="98">
        <v>1429.8312275189382</v>
      </c>
      <c r="D200" s="98">
        <v>1575.831570693726</v>
      </c>
      <c r="E200" s="98">
        <v>1775.4337002128484</v>
      </c>
      <c r="F200" s="98">
        <v>1956.1773394354466</v>
      </c>
      <c r="G200" s="98">
        <v>1699.4258110207966</v>
      </c>
      <c r="H200" s="98">
        <v>1861.1984388342901</v>
      </c>
      <c r="I200" s="98">
        <v>1584.0903506745481</v>
      </c>
      <c r="J200" s="98">
        <v>1807.8709857008987</v>
      </c>
      <c r="K200" s="98">
        <v>1862.0752867204949</v>
      </c>
      <c r="L200" s="98">
        <v>1806.3770016846365</v>
      </c>
      <c r="M200" s="98">
        <v>1802.4362236043471</v>
      </c>
      <c r="N200" s="98">
        <v>1847.046761684662</v>
      </c>
      <c r="O200" s="98">
        <v>1807.2095965683272</v>
      </c>
      <c r="P200" s="98">
        <v>1617.0759662202588</v>
      </c>
      <c r="Q200" s="98">
        <v>1662.4273457452891</v>
      </c>
      <c r="R200" s="98">
        <v>1734.8130743798888</v>
      </c>
      <c r="S200" s="98">
        <v>1776.0149554459449</v>
      </c>
      <c r="T200" s="98">
        <v>1724.4176578602803</v>
      </c>
      <c r="U200" s="98">
        <v>1671.5466832440186</v>
      </c>
      <c r="V200" s="98">
        <v>1578.6047933159662</v>
      </c>
      <c r="W200" s="98">
        <v>1615.2641482620986</v>
      </c>
      <c r="DA200" s="63" t="s">
        <v>2474</v>
      </c>
    </row>
    <row r="201" spans="1:105" ht="12" customHeight="1" x14ac:dyDescent="0.25">
      <c r="A201" s="97" t="s">
        <v>133</v>
      </c>
      <c r="B201" s="98">
        <v>1567.5262875406404</v>
      </c>
      <c r="C201" s="98">
        <v>1429.8359255584658</v>
      </c>
      <c r="D201" s="98">
        <v>1575.8117001105531</v>
      </c>
      <c r="E201" s="98">
        <v>1775.4059467005015</v>
      </c>
      <c r="F201" s="98">
        <v>1956.077566563459</v>
      </c>
      <c r="G201" s="98">
        <v>1699.4051129111358</v>
      </c>
      <c r="H201" s="98">
        <v>1861.2267843342979</v>
      </c>
      <c r="I201" s="98">
        <v>1584.2768861357829</v>
      </c>
      <c r="J201" s="98">
        <v>1807.8064299296241</v>
      </c>
      <c r="K201" s="98">
        <v>1860.9721204164432</v>
      </c>
      <c r="L201" s="98">
        <v>1805.226350512866</v>
      </c>
      <c r="M201" s="98">
        <v>1801.254517357472</v>
      </c>
      <c r="N201" s="98">
        <v>1845.5584969982931</v>
      </c>
      <c r="O201" s="98">
        <v>1805.9231585592388</v>
      </c>
      <c r="P201" s="98">
        <v>1616.2911014706542</v>
      </c>
      <c r="Q201" s="98">
        <v>1662.8889250735203</v>
      </c>
      <c r="R201" s="98">
        <v>1735.2441505069683</v>
      </c>
      <c r="S201" s="98">
        <v>1776.759131993417</v>
      </c>
      <c r="T201" s="98">
        <v>1725.528410030804</v>
      </c>
      <c r="U201" s="98">
        <v>1673.2434554221509</v>
      </c>
      <c r="V201" s="98">
        <v>1580.7697018457097</v>
      </c>
      <c r="W201" s="98">
        <v>1617.5896058868079</v>
      </c>
      <c r="DA201" s="63" t="s">
        <v>2475</v>
      </c>
    </row>
    <row r="202" spans="1:105" ht="12" customHeight="1" x14ac:dyDescent="0.25">
      <c r="A202" s="100" t="s">
        <v>217</v>
      </c>
      <c r="B202" s="101">
        <v>533.77662879548302</v>
      </c>
      <c r="C202" s="101">
        <v>475.30314428336226</v>
      </c>
      <c r="D202" s="101">
        <v>588.85629609288605</v>
      </c>
      <c r="E202" s="101">
        <v>821.54616688255828</v>
      </c>
      <c r="F202" s="101">
        <v>952.8891768841861</v>
      </c>
      <c r="G202" s="101">
        <v>725.60556024912432</v>
      </c>
      <c r="H202" s="101">
        <v>816.24615728553158</v>
      </c>
      <c r="I202" s="101">
        <v>574.76738022095083</v>
      </c>
      <c r="J202" s="101">
        <v>666.92676166255603</v>
      </c>
      <c r="K202" s="101">
        <v>667.33796468734704</v>
      </c>
      <c r="L202" s="101">
        <v>626.95140242027048</v>
      </c>
      <c r="M202" s="101">
        <v>641.13320167443942</v>
      </c>
      <c r="N202" s="101">
        <v>648.47281280591085</v>
      </c>
      <c r="O202" s="101">
        <v>632.68565087753643</v>
      </c>
      <c r="P202" s="101">
        <v>591.92874239992796</v>
      </c>
      <c r="Q202" s="101">
        <v>600.40933759108771</v>
      </c>
      <c r="R202" s="101">
        <v>615.79607059116859</v>
      </c>
      <c r="S202" s="101">
        <v>633.39236334868667</v>
      </c>
      <c r="T202" s="101">
        <v>622.0648321451547</v>
      </c>
      <c r="U202" s="101">
        <v>569.21041342581066</v>
      </c>
      <c r="V202" s="101">
        <v>539.76668906885823</v>
      </c>
      <c r="W202" s="101">
        <v>579.46018381581007</v>
      </c>
      <c r="DA202" s="131" t="s">
        <v>2476</v>
      </c>
    </row>
    <row r="203" spans="1:105" ht="12" customHeight="1" x14ac:dyDescent="0.25">
      <c r="A203" s="103" t="s">
        <v>52</v>
      </c>
      <c r="B203" s="104">
        <v>1033.7496587451571</v>
      </c>
      <c r="C203" s="104">
        <v>954.53278127510339</v>
      </c>
      <c r="D203" s="104">
        <v>986.95540401766687</v>
      </c>
      <c r="E203" s="104">
        <v>953.85977981794349</v>
      </c>
      <c r="F203" s="104">
        <v>1003.1883896792727</v>
      </c>
      <c r="G203" s="104">
        <v>973.79955266201148</v>
      </c>
      <c r="H203" s="104">
        <v>1044.9806270487663</v>
      </c>
      <c r="I203" s="104">
        <v>1009.5095059148321</v>
      </c>
      <c r="J203" s="104">
        <v>1140.8796682670682</v>
      </c>
      <c r="K203" s="104">
        <v>1193.6341557290959</v>
      </c>
      <c r="L203" s="104">
        <v>1178.2749480925954</v>
      </c>
      <c r="M203" s="104">
        <v>1160.1213156830327</v>
      </c>
      <c r="N203" s="104">
        <v>1197.0856841923824</v>
      </c>
      <c r="O203" s="104">
        <v>1173.2375076817025</v>
      </c>
      <c r="P203" s="104">
        <v>1024.3623590707264</v>
      </c>
      <c r="Q203" s="104">
        <v>1062.4795874824326</v>
      </c>
      <c r="R203" s="104">
        <v>1119.4480799157996</v>
      </c>
      <c r="S203" s="104">
        <v>1143.3667686447304</v>
      </c>
      <c r="T203" s="104">
        <v>1103.4635778856493</v>
      </c>
      <c r="U203" s="104">
        <v>1104.0330419963402</v>
      </c>
      <c r="V203" s="104">
        <v>1041.0030127768516</v>
      </c>
      <c r="W203" s="104">
        <v>1038.1294220709979</v>
      </c>
      <c r="DA203" s="132" t="s">
        <v>2477</v>
      </c>
    </row>
    <row r="204" spans="1:105" ht="12" customHeight="1" x14ac:dyDescent="0.25">
      <c r="A204" s="106" t="s">
        <v>122</v>
      </c>
      <c r="B204" s="101">
        <v>1530.9002556486432</v>
      </c>
      <c r="C204" s="101">
        <v>1480.7966883913509</v>
      </c>
      <c r="D204" s="101">
        <v>1577.449304537472</v>
      </c>
      <c r="E204" s="101">
        <v>1769.1375092849817</v>
      </c>
      <c r="F204" s="101">
        <v>1840.5243311319905</v>
      </c>
      <c r="G204" s="101">
        <v>1705.1905761344115</v>
      </c>
      <c r="H204" s="101">
        <v>1826.2969515361642</v>
      </c>
      <c r="I204" s="101">
        <v>1712.4994834129077</v>
      </c>
      <c r="J204" s="101">
        <v>1840.6678141735561</v>
      </c>
      <c r="K204" s="101">
        <v>1834.2348334220967</v>
      </c>
      <c r="L204" s="101">
        <v>1765.026415048392</v>
      </c>
      <c r="M204" s="101">
        <v>1799.9218055181536</v>
      </c>
      <c r="N204" s="101">
        <v>1744.5019611610496</v>
      </c>
      <c r="O204" s="101">
        <v>1734.8017126483571</v>
      </c>
      <c r="P204" s="101">
        <v>1730.3940521922123</v>
      </c>
      <c r="Q204" s="101">
        <v>1718.8290455423153</v>
      </c>
      <c r="R204" s="101">
        <v>1691.8270235567411</v>
      </c>
      <c r="S204" s="101">
        <v>1701.9726189264234</v>
      </c>
      <c r="T204" s="101">
        <v>1689.7508698047911</v>
      </c>
      <c r="U204" s="101">
        <v>1635.7901725413997</v>
      </c>
      <c r="V204" s="101">
        <v>1587.3652874513853</v>
      </c>
      <c r="W204" s="101">
        <v>1606.5233675722593</v>
      </c>
      <c r="DA204" s="131" t="s">
        <v>2478</v>
      </c>
    </row>
    <row r="205" spans="1:105" ht="12" customHeight="1" x14ac:dyDescent="0.25">
      <c r="A205" s="107" t="s">
        <v>121</v>
      </c>
      <c r="B205" s="104">
        <v>1530.9002556486437</v>
      </c>
      <c r="C205" s="104">
        <v>1480.9258926618236</v>
      </c>
      <c r="D205" s="104">
        <v>1577.6032523019644</v>
      </c>
      <c r="E205" s="104">
        <v>1769.2681983255736</v>
      </c>
      <c r="F205" s="104">
        <v>1840.6426326723722</v>
      </c>
      <c r="G205" s="104">
        <v>1705.3260570766072</v>
      </c>
      <c r="H205" s="104">
        <v>1826.4734333808383</v>
      </c>
      <c r="I205" s="104">
        <v>1712.5284186166984</v>
      </c>
      <c r="J205" s="104">
        <v>1840.7079480305338</v>
      </c>
      <c r="K205" s="104">
        <v>1833.1720387551486</v>
      </c>
      <c r="L205" s="104">
        <v>1764.224834646511</v>
      </c>
      <c r="M205" s="104">
        <v>1799.2838616193358</v>
      </c>
      <c r="N205" s="104">
        <v>1744.1797158827139</v>
      </c>
      <c r="O205" s="104">
        <v>1734.5043166203466</v>
      </c>
      <c r="P205" s="104">
        <v>1730.5134042450973</v>
      </c>
      <c r="Q205" s="104">
        <v>1719.6710636483117</v>
      </c>
      <c r="R205" s="104">
        <v>1692.3815520680571</v>
      </c>
      <c r="S205" s="104">
        <v>1702.2583262652938</v>
      </c>
      <c r="T205" s="104">
        <v>1689.9752211608925</v>
      </c>
      <c r="U205" s="104">
        <v>1635.9886878965933</v>
      </c>
      <c r="V205" s="104">
        <v>1587.6925950340292</v>
      </c>
      <c r="W205" s="104">
        <v>1606.9965692490503</v>
      </c>
      <c r="DA205" s="132" t="s">
        <v>2479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491.82933034271008</v>
      </c>
      <c r="D206" s="98">
        <v>588.49231087553574</v>
      </c>
      <c r="E206" s="98">
        <v>818.53629976276693</v>
      </c>
      <c r="F206" s="98">
        <v>896.3051897577833</v>
      </c>
      <c r="G206" s="98">
        <v>727.91602911582561</v>
      </c>
      <c r="H206" s="98">
        <v>800.72548950348096</v>
      </c>
      <c r="I206" s="98">
        <v>621.47792222700889</v>
      </c>
      <c r="J206" s="98">
        <v>679.88544407612892</v>
      </c>
      <c r="K206" s="98">
        <v>657.52737013631702</v>
      </c>
      <c r="L206" s="98">
        <v>612.00115730766731</v>
      </c>
      <c r="M206" s="98">
        <v>640.62465071520012</v>
      </c>
      <c r="N206" s="98">
        <v>611.34646772288249</v>
      </c>
      <c r="O206" s="98">
        <v>606.35967239588535</v>
      </c>
      <c r="P206" s="98">
        <v>633.83694300833122</v>
      </c>
      <c r="Q206" s="98">
        <v>621.16354074641151</v>
      </c>
      <c r="R206" s="98">
        <v>600.03227521000576</v>
      </c>
      <c r="S206" s="98">
        <v>606.51737269302714</v>
      </c>
      <c r="T206" s="98">
        <v>609.44776915950888</v>
      </c>
      <c r="U206" s="98">
        <v>556.53431130714955</v>
      </c>
      <c r="V206" s="98">
        <v>542.23550005717777</v>
      </c>
      <c r="W206" s="98">
        <v>575.44618854374551</v>
      </c>
      <c r="DA206" s="63" t="s">
        <v>2480</v>
      </c>
    </row>
    <row r="207" spans="1:105" ht="12" customHeight="1" x14ac:dyDescent="0.25">
      <c r="A207" s="108" t="s">
        <v>52</v>
      </c>
      <c r="B207" s="98">
        <v>1010.3339358826131</v>
      </c>
      <c r="C207" s="98">
        <v>989.09656231911367</v>
      </c>
      <c r="D207" s="98">
        <v>989.11094142642833</v>
      </c>
      <c r="E207" s="98">
        <v>950.73189856280646</v>
      </c>
      <c r="F207" s="98">
        <v>944.33744291458879</v>
      </c>
      <c r="G207" s="98">
        <v>977.41002796078169</v>
      </c>
      <c r="H207" s="98">
        <v>1025.7479438773571</v>
      </c>
      <c r="I207" s="98">
        <v>1091.0504963896894</v>
      </c>
      <c r="J207" s="98">
        <v>1160.8225039544047</v>
      </c>
      <c r="K207" s="98">
        <v>1175.6446686188317</v>
      </c>
      <c r="L207" s="98">
        <v>1152.2236773388438</v>
      </c>
      <c r="M207" s="98">
        <v>1158.6592109041353</v>
      </c>
      <c r="N207" s="98">
        <v>1132.8332481598313</v>
      </c>
      <c r="O207" s="98">
        <v>1128.1446442244612</v>
      </c>
      <c r="P207" s="98">
        <v>1096.676461236766</v>
      </c>
      <c r="Q207" s="98">
        <v>1098.5075229019003</v>
      </c>
      <c r="R207" s="98">
        <v>1092.3492768580513</v>
      </c>
      <c r="S207" s="98">
        <v>1095.7409535722672</v>
      </c>
      <c r="T207" s="98">
        <v>1080.5274520013834</v>
      </c>
      <c r="U207" s="98">
        <v>1079.4543765894441</v>
      </c>
      <c r="V207" s="98">
        <v>1045.4570949768513</v>
      </c>
      <c r="W207" s="98">
        <v>1031.5503807053044</v>
      </c>
      <c r="DA207" s="63" t="s">
        <v>2481</v>
      </c>
    </row>
    <row r="208" spans="1:105" ht="12" customHeight="1" x14ac:dyDescent="0.25">
      <c r="A208" s="121" t="s">
        <v>54</v>
      </c>
      <c r="B208" s="122">
        <v>546.65243392593743</v>
      </c>
      <c r="C208" s="122">
        <v>583.24099595002497</v>
      </c>
      <c r="D208" s="122">
        <v>582.48806690140157</v>
      </c>
      <c r="E208" s="122">
        <v>713.79257016814813</v>
      </c>
      <c r="F208" s="122">
        <v>691.29846780551679</v>
      </c>
      <c r="G208" s="122">
        <v>652.9364547028913</v>
      </c>
      <c r="H208" s="122">
        <v>612.38297880116909</v>
      </c>
      <c r="I208" s="122">
        <v>551.82411899379952</v>
      </c>
      <c r="J208" s="122">
        <v>609.125573274104</v>
      </c>
      <c r="K208" s="122">
        <v>486.80949415465176</v>
      </c>
      <c r="L208" s="122">
        <v>441.11674518293944</v>
      </c>
      <c r="M208" s="122">
        <v>441.92137392353737</v>
      </c>
      <c r="N208" s="122">
        <v>457.62350596935738</v>
      </c>
      <c r="O208" s="122">
        <v>451.33014181583081</v>
      </c>
      <c r="P208" s="122">
        <v>422.78304676210297</v>
      </c>
      <c r="Q208" s="122">
        <v>454.52089098838678</v>
      </c>
      <c r="R208" s="122">
        <v>454.37395658026099</v>
      </c>
      <c r="S208" s="122">
        <v>452.30268937390349</v>
      </c>
      <c r="T208" s="122">
        <v>448.72616081974377</v>
      </c>
      <c r="U208" s="122">
        <v>444.33801321605932</v>
      </c>
      <c r="V208" s="122">
        <v>587.66314544809745</v>
      </c>
      <c r="W208" s="122">
        <v>544.44079007130233</v>
      </c>
      <c r="DA208" s="130" t="s">
        <v>2482</v>
      </c>
    </row>
    <row r="209" spans="1:105" ht="12" customHeight="1" x14ac:dyDescent="0.25">
      <c r="A209" s="97" t="s">
        <v>175</v>
      </c>
      <c r="B209" s="98">
        <v>548.23750843284074</v>
      </c>
      <c r="C209" s="98">
        <v>582.93574789862873</v>
      </c>
      <c r="D209" s="98">
        <v>585.7879928759869</v>
      </c>
      <c r="E209" s="98">
        <v>712.22779622399219</v>
      </c>
      <c r="F209" s="98">
        <v>691.50200070137532</v>
      </c>
      <c r="G209" s="98">
        <v>653.67734825752177</v>
      </c>
      <c r="H209" s="98">
        <v>612.52814726195459</v>
      </c>
      <c r="I209" s="98">
        <v>550.56605272832235</v>
      </c>
      <c r="J209" s="98">
        <v>607.64824359181307</v>
      </c>
      <c r="K209" s="98">
        <v>487.81936566259617</v>
      </c>
      <c r="L209" s="98">
        <v>441.76258036831541</v>
      </c>
      <c r="M209" s="98">
        <v>441.8163322726802</v>
      </c>
      <c r="N209" s="98">
        <v>458.44185900638371</v>
      </c>
      <c r="O209" s="98">
        <v>451.97773557960045</v>
      </c>
      <c r="P209" s="98">
        <v>421.46918139529794</v>
      </c>
      <c r="Q209" s="98">
        <v>454.91232222595823</v>
      </c>
      <c r="R209" s="98">
        <v>455.39368902469749</v>
      </c>
      <c r="S209" s="98">
        <v>451.81652915422643</v>
      </c>
      <c r="T209" s="98">
        <v>447.27597284660942</v>
      </c>
      <c r="U209" s="98">
        <v>440.65066936139465</v>
      </c>
      <c r="V209" s="98">
        <v>593.18489193085748</v>
      </c>
      <c r="W209" s="98">
        <v>540.39259457790354</v>
      </c>
      <c r="DA209" s="63" t="s">
        <v>2483</v>
      </c>
    </row>
    <row r="210" spans="1:105" ht="12" customHeight="1" x14ac:dyDescent="0.25">
      <c r="A210" s="109" t="s">
        <v>120</v>
      </c>
      <c r="B210" s="33">
        <v>506.28886190035053</v>
      </c>
      <c r="C210" s="33">
        <v>591.12301006855057</v>
      </c>
      <c r="D210" s="33">
        <v>480.46114838258217</v>
      </c>
      <c r="E210" s="33">
        <v>769.65655585770799</v>
      </c>
      <c r="F210" s="33">
        <v>683.46441917445873</v>
      </c>
      <c r="G210" s="33">
        <v>624.15751120020889</v>
      </c>
      <c r="H210" s="33">
        <v>606.91016476809125</v>
      </c>
      <c r="I210" s="33">
        <v>595.57044848002931</v>
      </c>
      <c r="J210" s="33">
        <v>657.7164379524072</v>
      </c>
      <c r="K210" s="33">
        <v>455.00235842088443</v>
      </c>
      <c r="L210" s="33">
        <v>420.93353646501322</v>
      </c>
      <c r="M210" s="33">
        <v>445.17608947534632</v>
      </c>
      <c r="N210" s="33">
        <v>432.74808154799643</v>
      </c>
      <c r="O210" s="33">
        <v>434.83914675659622</v>
      </c>
      <c r="P210" s="33">
        <v>442.9595665449562</v>
      </c>
      <c r="Q210" s="33">
        <v>451.2156750786628</v>
      </c>
      <c r="R210" s="33">
        <v>449.61007075310192</v>
      </c>
      <c r="S210" s="33">
        <v>453.84539790764023</v>
      </c>
      <c r="T210" s="33">
        <v>452.55467553209724</v>
      </c>
      <c r="U210" s="33">
        <v>453.45463071978185</v>
      </c>
      <c r="V210" s="33">
        <v>573.28987799095989</v>
      </c>
      <c r="W210" s="33">
        <v>554.99585976825267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3591.6531405756641</v>
      </c>
      <c r="C212" s="117">
        <f t="shared" si="101"/>
        <v>3645.789196377048</v>
      </c>
      <c r="D212" s="117">
        <f t="shared" si="101"/>
        <v>3498.1524249422641</v>
      </c>
      <c r="E212" s="117">
        <f t="shared" si="101"/>
        <v>3920.9747460087087</v>
      </c>
      <c r="F212" s="117">
        <f t="shared" si="101"/>
        <v>4026.3439543912427</v>
      </c>
      <c r="G212" s="117">
        <f t="shared" si="101"/>
        <v>3914.4105402112109</v>
      </c>
      <c r="H212" s="117">
        <f t="shared" si="101"/>
        <v>3606.9028206982698</v>
      </c>
      <c r="I212" s="117">
        <f t="shared" si="101"/>
        <v>3214.9740034662059</v>
      </c>
      <c r="J212" s="117">
        <f t="shared" si="101"/>
        <v>3560.197104198468</v>
      </c>
      <c r="K212" s="117">
        <f t="shared" si="101"/>
        <v>3408.6484045755556</v>
      </c>
      <c r="L212" s="117">
        <f t="shared" si="101"/>
        <v>3389.923848204086</v>
      </c>
      <c r="M212" s="117">
        <f t="shared" si="101"/>
        <v>3198.3901107490287</v>
      </c>
      <c r="N212" s="117">
        <f t="shared" si="101"/>
        <v>3198.6367492069389</v>
      </c>
      <c r="O212" s="117">
        <f t="shared" si="101"/>
        <v>3114.5136538550692</v>
      </c>
      <c r="P212" s="117">
        <f t="shared" si="101"/>
        <v>2426.5826771653542</v>
      </c>
      <c r="Q212" s="117">
        <f t="shared" si="101"/>
        <v>2735.9477256610289</v>
      </c>
      <c r="R212" s="117">
        <f t="shared" ref="R212:V212" si="102">R213+R216+R218+R227</f>
        <v>2853.7060483402201</v>
      </c>
      <c r="S212" s="117">
        <f t="shared" si="102"/>
        <v>2786.5750493273549</v>
      </c>
      <c r="T212" s="117">
        <f t="shared" si="102"/>
        <v>2531.8121587563778</v>
      </c>
      <c r="U212" s="117">
        <f t="shared" si="102"/>
        <v>2413.061311599623</v>
      </c>
      <c r="V212" s="117">
        <f t="shared" si="102"/>
        <v>2453.4361527581354</v>
      </c>
      <c r="W212" s="117">
        <f t="shared" ref="W212" si="103">W213+W216+W218+W227</f>
        <v>2643.854151068047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2857.383311060396</v>
      </c>
      <c r="C213" s="122">
        <f t="shared" si="104"/>
        <v>2955.4097461304177</v>
      </c>
      <c r="D213" s="122">
        <f t="shared" si="104"/>
        <v>2764.7842037437699</v>
      </c>
      <c r="E213" s="122">
        <f t="shared" si="104"/>
        <v>3086.9833663926265</v>
      </c>
      <c r="F213" s="122">
        <f t="shared" si="104"/>
        <v>3146.8865675439474</v>
      </c>
      <c r="G213" s="122">
        <f t="shared" si="104"/>
        <v>3139.2785211980913</v>
      </c>
      <c r="H213" s="122">
        <f t="shared" si="104"/>
        <v>2797.7940784107013</v>
      </c>
      <c r="I213" s="122">
        <f t="shared" si="104"/>
        <v>2523.2229207574542</v>
      </c>
      <c r="J213" s="122">
        <f t="shared" si="104"/>
        <v>2786.7507108879195</v>
      </c>
      <c r="K213" s="122">
        <f t="shared" si="104"/>
        <v>2665.4705786687191</v>
      </c>
      <c r="L213" s="122">
        <f t="shared" si="104"/>
        <v>2687.3637619742744</v>
      </c>
      <c r="M213" s="122">
        <f t="shared" si="104"/>
        <v>2504.832539462931</v>
      </c>
      <c r="N213" s="122">
        <f t="shared" si="104"/>
        <v>2494.7877022469547</v>
      </c>
      <c r="O213" s="122">
        <f t="shared" si="104"/>
        <v>2434.0794711252538</v>
      </c>
      <c r="P213" s="122">
        <f t="shared" si="104"/>
        <v>1821.142968934482</v>
      </c>
      <c r="Q213" s="122">
        <f t="shared" si="104"/>
        <v>2123.5380126860855</v>
      </c>
      <c r="R213" s="122">
        <f t="shared" ref="R213:V213" si="105">SUM(R214:R215)</f>
        <v>2244.0710614398231</v>
      </c>
      <c r="S213" s="122">
        <f t="shared" si="105"/>
        <v>2190.755304445825</v>
      </c>
      <c r="T213" s="122">
        <f t="shared" si="105"/>
        <v>1969.5687352714851</v>
      </c>
      <c r="U213" s="122">
        <f t="shared" si="105"/>
        <v>1878.8263221566187</v>
      </c>
      <c r="V213" s="122">
        <f t="shared" si="105"/>
        <v>1913.6531319343865</v>
      </c>
      <c r="W213" s="122">
        <f t="shared" ref="W213" si="106">SUM(W214:W215)</f>
        <v>2113.2017834140884</v>
      </c>
      <c r="DA213" s="130" t="s">
        <v>2636</v>
      </c>
    </row>
    <row r="214" spans="1:105" ht="12" customHeight="1" x14ac:dyDescent="0.25">
      <c r="A214" s="97" t="s">
        <v>217</v>
      </c>
      <c r="B214" s="98">
        <v>2857.383311060396</v>
      </c>
      <c r="C214" s="98">
        <v>2955.4097461304177</v>
      </c>
      <c r="D214" s="98">
        <v>2764.7842037437699</v>
      </c>
      <c r="E214" s="98">
        <v>3086.9833663926265</v>
      </c>
      <c r="F214" s="98">
        <v>3146.8865675439474</v>
      </c>
      <c r="G214" s="98">
        <v>3139.2785211980913</v>
      </c>
      <c r="H214" s="98">
        <v>2797.7940784107013</v>
      </c>
      <c r="I214" s="98">
        <v>2523.2229207574542</v>
      </c>
      <c r="J214" s="98">
        <v>2786.7507108879195</v>
      </c>
      <c r="K214" s="98">
        <v>2665.4705786687191</v>
      </c>
      <c r="L214" s="98">
        <v>2687.3637619742744</v>
      </c>
      <c r="M214" s="98">
        <v>2504.832539462931</v>
      </c>
      <c r="N214" s="98">
        <v>2494.7877022469547</v>
      </c>
      <c r="O214" s="98">
        <v>2434.0794711252538</v>
      </c>
      <c r="P214" s="98">
        <v>1821.142968934482</v>
      </c>
      <c r="Q214" s="98">
        <v>2123.5380126860855</v>
      </c>
      <c r="R214" s="98">
        <v>2244.0710614398231</v>
      </c>
      <c r="S214" s="98">
        <v>2190.755304445825</v>
      </c>
      <c r="T214" s="98">
        <v>1969.5687352714851</v>
      </c>
      <c r="U214" s="98">
        <v>1878.8263221566187</v>
      </c>
      <c r="V214" s="98">
        <v>1913.6531319343865</v>
      </c>
      <c r="W214" s="98">
        <v>2113.2017834140884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559.01076034464847</v>
      </c>
      <c r="C218" s="122">
        <v>504.31600253494173</v>
      </c>
      <c r="D218" s="122">
        <v>545.77999726998439</v>
      </c>
      <c r="E218" s="122">
        <v>605.49645442931774</v>
      </c>
      <c r="F218" s="122">
        <v>657.63222087035467</v>
      </c>
      <c r="G218" s="122">
        <v>565.74811680162611</v>
      </c>
      <c r="H218" s="122">
        <v>613.4043087587221</v>
      </c>
      <c r="I218" s="122">
        <v>516.40041056546136</v>
      </c>
      <c r="J218" s="122">
        <v>580.37941516443527</v>
      </c>
      <c r="K218" s="122">
        <v>588.54516170770671</v>
      </c>
      <c r="L218" s="122">
        <v>562.70775195789258</v>
      </c>
      <c r="M218" s="122">
        <v>553.84091627490875</v>
      </c>
      <c r="N218" s="122">
        <v>559.0478249874194</v>
      </c>
      <c r="O218" s="122">
        <v>538.6027410369843</v>
      </c>
      <c r="P218" s="122">
        <v>476.41992676047374</v>
      </c>
      <c r="Q218" s="122">
        <v>479.81745008632691</v>
      </c>
      <c r="R218" s="122">
        <v>487.43112623521699</v>
      </c>
      <c r="S218" s="122">
        <v>484.04349973952623</v>
      </c>
      <c r="T218" s="122">
        <v>456.92531418200247</v>
      </c>
      <c r="U218" s="122">
        <v>432.65302466637985</v>
      </c>
      <c r="V218" s="122">
        <v>401.48096446426723</v>
      </c>
      <c r="W218" s="122">
        <v>405.00042975481762</v>
      </c>
      <c r="DA218" s="130" t="s">
        <v>2641</v>
      </c>
    </row>
    <row r="219" spans="1:105" ht="12" customHeight="1" x14ac:dyDescent="0.25">
      <c r="A219" s="97" t="s">
        <v>134</v>
      </c>
      <c r="B219" s="98">
        <v>581.6092949125682</v>
      </c>
      <c r="C219" s="98">
        <v>524.75417981732051</v>
      </c>
      <c r="D219" s="98">
        <v>567.06258835185383</v>
      </c>
      <c r="E219" s="98">
        <v>628.32030163790364</v>
      </c>
      <c r="F219" s="98">
        <v>682.21309855986976</v>
      </c>
      <c r="G219" s="98">
        <v>586.93690321684301</v>
      </c>
      <c r="H219" s="98">
        <v>636.48263616431404</v>
      </c>
      <c r="I219" s="98">
        <v>536.27902723064904</v>
      </c>
      <c r="J219" s="98">
        <v>603.02022263001504</v>
      </c>
      <c r="K219" s="98">
        <v>611.87183185582228</v>
      </c>
      <c r="L219" s="98">
        <v>584.70024436742767</v>
      </c>
      <c r="M219" s="98">
        <v>574.76890980026326</v>
      </c>
      <c r="N219" s="98">
        <v>579.85394955446009</v>
      </c>
      <c r="O219" s="98">
        <v>559.95004993565465</v>
      </c>
      <c r="P219" s="98">
        <v>497.60130197171861</v>
      </c>
      <c r="Q219" s="98">
        <v>503.08164453228216</v>
      </c>
      <c r="R219" s="98">
        <v>512.23157458654214</v>
      </c>
      <c r="S219" s="98">
        <v>510.21991591575005</v>
      </c>
      <c r="T219" s="98">
        <v>483.80462058876287</v>
      </c>
      <c r="U219" s="98">
        <v>460.00202913937687</v>
      </c>
      <c r="V219" s="98">
        <v>427.31266176111484</v>
      </c>
      <c r="W219" s="98">
        <v>430.1057885590082</v>
      </c>
      <c r="DA219" s="63" t="s">
        <v>2642</v>
      </c>
    </row>
    <row r="220" spans="1:105" ht="12" customHeight="1" x14ac:dyDescent="0.25">
      <c r="A220" s="97" t="s">
        <v>133</v>
      </c>
      <c r="B220" s="98">
        <v>198.0505533987733</v>
      </c>
      <c r="C220" s="98">
        <v>174.80554149675811</v>
      </c>
      <c r="D220" s="98">
        <v>211.52292556377793</v>
      </c>
      <c r="E220" s="98">
        <v>290.22955501656509</v>
      </c>
      <c r="F220" s="98">
        <v>330.91942616686856</v>
      </c>
      <c r="G220" s="98">
        <v>250.05207245042092</v>
      </c>
      <c r="H220" s="98">
        <v>279.00846164617479</v>
      </c>
      <c r="I220" s="98">
        <v>195.32663844079678</v>
      </c>
      <c r="J220" s="98">
        <v>222.35870307344982</v>
      </c>
      <c r="K220" s="98">
        <v>216.46976277553225</v>
      </c>
      <c r="L220" s="98">
        <v>200.26505466375588</v>
      </c>
      <c r="M220" s="98">
        <v>201.76454884777064</v>
      </c>
      <c r="N220" s="98">
        <v>199.71672063683425</v>
      </c>
      <c r="O220" s="98">
        <v>192.96198945676105</v>
      </c>
      <c r="P220" s="98">
        <v>180.11679712300588</v>
      </c>
      <c r="Q220" s="98">
        <v>182.3628604191793</v>
      </c>
      <c r="R220" s="98">
        <v>182.64783677086868</v>
      </c>
      <c r="S220" s="98">
        <v>183.55883497017203</v>
      </c>
      <c r="T220" s="98">
        <v>177.40371959319901</v>
      </c>
      <c r="U220" s="98">
        <v>160.96074075141789</v>
      </c>
      <c r="V220" s="98">
        <v>151.58976308215594</v>
      </c>
      <c r="W220" s="98">
        <v>160.15713997879354</v>
      </c>
      <c r="DA220" s="63" t="s">
        <v>2643</v>
      </c>
    </row>
    <row r="221" spans="1:105" ht="12" customHeight="1" x14ac:dyDescent="0.25">
      <c r="A221" s="100" t="s">
        <v>217</v>
      </c>
      <c r="B221" s="101">
        <v>198.0505533987733</v>
      </c>
      <c r="C221" s="101">
        <v>174.80554149675811</v>
      </c>
      <c r="D221" s="101">
        <v>211.52292556377793</v>
      </c>
      <c r="E221" s="101">
        <v>290.22955501656509</v>
      </c>
      <c r="F221" s="101">
        <v>330.91942616686856</v>
      </c>
      <c r="G221" s="101">
        <v>250.05207245042092</v>
      </c>
      <c r="H221" s="101">
        <v>279.00846164617479</v>
      </c>
      <c r="I221" s="101">
        <v>195.32663844079678</v>
      </c>
      <c r="J221" s="101">
        <v>222.35870307344982</v>
      </c>
      <c r="K221" s="101">
        <v>216.46976277553225</v>
      </c>
      <c r="L221" s="101">
        <v>200.26505466375588</v>
      </c>
      <c r="M221" s="101">
        <v>201.76454884777064</v>
      </c>
      <c r="N221" s="101">
        <v>199.71672063683425</v>
      </c>
      <c r="O221" s="101">
        <v>192.96198945676105</v>
      </c>
      <c r="P221" s="101">
        <v>180.11679712300588</v>
      </c>
      <c r="Q221" s="101">
        <v>182.3628604191793</v>
      </c>
      <c r="R221" s="101">
        <v>182.64783677086868</v>
      </c>
      <c r="S221" s="101">
        <v>183.55883497017203</v>
      </c>
      <c r="T221" s="101">
        <v>177.40371959319901</v>
      </c>
      <c r="U221" s="101">
        <v>160.96074075141789</v>
      </c>
      <c r="V221" s="101">
        <v>151.58976308215594</v>
      </c>
      <c r="W221" s="101">
        <v>160.15713997879354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175.2590691706196</v>
      </c>
      <c r="C227" s="122">
        <v>186.06344771168855</v>
      </c>
      <c r="D227" s="122">
        <v>187.58822392850951</v>
      </c>
      <c r="E227" s="122">
        <v>228.49492518676439</v>
      </c>
      <c r="F227" s="122">
        <v>221.8251659769407</v>
      </c>
      <c r="G227" s="122">
        <v>209.38390221149368</v>
      </c>
      <c r="H227" s="122">
        <v>195.70443352884649</v>
      </c>
      <c r="I227" s="122">
        <v>175.35067214329052</v>
      </c>
      <c r="J227" s="122">
        <v>193.06697814611351</v>
      </c>
      <c r="K227" s="122">
        <v>154.63266419912944</v>
      </c>
      <c r="L227" s="122">
        <v>139.85233427191906</v>
      </c>
      <c r="M227" s="122">
        <v>139.71665501118926</v>
      </c>
      <c r="N227" s="122">
        <v>144.80122197256486</v>
      </c>
      <c r="O227" s="122">
        <v>141.83144169283088</v>
      </c>
      <c r="P227" s="122">
        <v>129.01978147039856</v>
      </c>
      <c r="Q227" s="122">
        <v>132.59226288861646</v>
      </c>
      <c r="R227" s="122">
        <v>122.20386066518017</v>
      </c>
      <c r="S227" s="122">
        <v>111.77624514200357</v>
      </c>
      <c r="T227" s="122">
        <v>105.31810930289026</v>
      </c>
      <c r="U227" s="122">
        <v>101.58196477662423</v>
      </c>
      <c r="V227" s="122">
        <v>138.30205635948192</v>
      </c>
      <c r="W227" s="122">
        <v>125.65193789914103</v>
      </c>
      <c r="DA227" s="130" t="s">
        <v>2650</v>
      </c>
    </row>
    <row r="228" spans="1:105" ht="12" customHeight="1" x14ac:dyDescent="0.25">
      <c r="A228" s="97" t="s">
        <v>175</v>
      </c>
      <c r="B228" s="98">
        <v>182.14147993619488</v>
      </c>
      <c r="C228" s="98">
        <v>193.26915731789035</v>
      </c>
      <c r="D228" s="98">
        <v>193.65551736101506</v>
      </c>
      <c r="E228" s="98">
        <v>234.89516499942408</v>
      </c>
      <c r="F228" s="98">
        <v>227.5883058975387</v>
      </c>
      <c r="G228" s="98">
        <v>214.77434274581614</v>
      </c>
      <c r="H228" s="98">
        <v>200.89556759855739</v>
      </c>
      <c r="I228" s="98">
        <v>180.39344413909089</v>
      </c>
      <c r="J228" s="98">
        <v>198.93687939964727</v>
      </c>
      <c r="K228" s="98">
        <v>159.54222672872416</v>
      </c>
      <c r="L228" s="98">
        <v>144.32741846155716</v>
      </c>
      <c r="M228" s="98">
        <v>144.22582573932189</v>
      </c>
      <c r="N228" s="98">
        <v>149.56490028249547</v>
      </c>
      <c r="O228" s="98">
        <v>147.40109693903196</v>
      </c>
      <c r="P228" s="98">
        <v>137.4213603517459</v>
      </c>
      <c r="Q228" s="98">
        <v>148.29494464147697</v>
      </c>
      <c r="R228" s="98">
        <v>148.36217891144258</v>
      </c>
      <c r="S228" s="98">
        <v>147.00076273852036</v>
      </c>
      <c r="T228" s="98">
        <v>145.21114013583545</v>
      </c>
      <c r="U228" s="98">
        <v>142.66821561591919</v>
      </c>
      <c r="V228" s="98">
        <v>191.43325255678292</v>
      </c>
      <c r="W228" s="98">
        <v>173.84334007312191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242.21519587231026</v>
      </c>
      <c r="C231" s="118">
        <f t="shared" si="108"/>
        <v>244.18498676434362</v>
      </c>
      <c r="D231" s="118">
        <f t="shared" si="108"/>
        <v>232.66831702888237</v>
      </c>
      <c r="E231" s="118">
        <f t="shared" si="108"/>
        <v>259.24143763809616</v>
      </c>
      <c r="F231" s="118">
        <f t="shared" si="108"/>
        <v>264.10915968368539</v>
      </c>
      <c r="G231" s="118">
        <f t="shared" si="108"/>
        <v>254.95276218993641</v>
      </c>
      <c r="H231" s="118">
        <f t="shared" si="108"/>
        <v>233.576166918355</v>
      </c>
      <c r="I231" s="118">
        <f t="shared" si="108"/>
        <v>206.92412066516246</v>
      </c>
      <c r="J231" s="118">
        <f t="shared" si="108"/>
        <v>227.63053344990541</v>
      </c>
      <c r="K231" s="118">
        <f t="shared" si="108"/>
        <v>216.57381908767809</v>
      </c>
      <c r="L231" s="118">
        <f t="shared" si="108"/>
        <v>214.13497818730482</v>
      </c>
      <c r="M231" s="118">
        <f t="shared" si="108"/>
        <v>200.99817990532651</v>
      </c>
      <c r="N231" s="118">
        <f t="shared" si="108"/>
        <v>200.57130021424481</v>
      </c>
      <c r="O231" s="118">
        <f t="shared" si="108"/>
        <v>194.98901068162985</v>
      </c>
      <c r="P231" s="118">
        <f t="shared" si="108"/>
        <v>151.88937597000773</v>
      </c>
      <c r="Q231" s="118">
        <f t="shared" si="108"/>
        <v>172.0014891007234</v>
      </c>
      <c r="R231" s="118">
        <f t="shared" ref="R231:V231" si="109">R232+R235+R237+R246</f>
        <v>178.70596964076469</v>
      </c>
      <c r="S231" s="118">
        <f t="shared" si="109"/>
        <v>174.82537920241404</v>
      </c>
      <c r="T231" s="118">
        <f t="shared" si="109"/>
        <v>158.38213526761149</v>
      </c>
      <c r="U231" s="118">
        <f t="shared" si="109"/>
        <v>150.57733228186157</v>
      </c>
      <c r="V231" s="118">
        <f t="shared" si="109"/>
        <v>151.94875968703076</v>
      </c>
      <c r="W231" s="118">
        <f t="shared" ref="W231" si="110">W232+W235+W237+W246</f>
        <v>162.68923835817327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191.9305515414359</v>
      </c>
      <c r="C232" s="123">
        <f t="shared" si="111"/>
        <v>197.11389906451677</v>
      </c>
      <c r="D232" s="123">
        <f t="shared" si="111"/>
        <v>183.17525197669164</v>
      </c>
      <c r="E232" s="123">
        <f t="shared" si="111"/>
        <v>203.13398388440052</v>
      </c>
      <c r="F232" s="123">
        <f t="shared" si="111"/>
        <v>205.64030988665169</v>
      </c>
      <c r="G232" s="123">
        <f t="shared" si="111"/>
        <v>203.63454206170354</v>
      </c>
      <c r="H232" s="123">
        <f t="shared" si="111"/>
        <v>180.23865589023194</v>
      </c>
      <c r="I232" s="123">
        <f t="shared" si="111"/>
        <v>161.39939115374577</v>
      </c>
      <c r="J232" s="123">
        <f t="shared" si="111"/>
        <v>177.11517965831541</v>
      </c>
      <c r="K232" s="123">
        <f t="shared" si="111"/>
        <v>168.33389057903398</v>
      </c>
      <c r="L232" s="123">
        <f t="shared" si="111"/>
        <v>168.68317460028376</v>
      </c>
      <c r="M232" s="123">
        <f t="shared" si="111"/>
        <v>156.34655321058375</v>
      </c>
      <c r="N232" s="123">
        <f t="shared" si="111"/>
        <v>155.08134648705825</v>
      </c>
      <c r="O232" s="123">
        <f t="shared" si="111"/>
        <v>150.98299382307178</v>
      </c>
      <c r="P232" s="123">
        <f t="shared" si="111"/>
        <v>112.86109454470218</v>
      </c>
      <c r="Q232" s="123">
        <f t="shared" si="111"/>
        <v>131.42425277963133</v>
      </c>
      <c r="R232" s="123">
        <f t="shared" ref="R232:V232" si="112">SUM(R233:R234)</f>
        <v>138.41826916462358</v>
      </c>
      <c r="S232" s="123">
        <f t="shared" si="112"/>
        <v>134.55252260157232</v>
      </c>
      <c r="T232" s="123">
        <f t="shared" si="112"/>
        <v>120.32267445447449</v>
      </c>
      <c r="U232" s="123">
        <f t="shared" si="112"/>
        <v>114.02759679993412</v>
      </c>
      <c r="V232" s="123">
        <f t="shared" si="112"/>
        <v>115.2933669053389</v>
      </c>
      <c r="W232" s="123">
        <f t="shared" ref="W232" si="113">SUM(W233:W234)</f>
        <v>126.37763830322496</v>
      </c>
      <c r="DA232" s="130" t="s">
        <v>2804</v>
      </c>
    </row>
    <row r="233" spans="1:105" ht="12" customHeight="1" x14ac:dyDescent="0.25">
      <c r="A233" s="97" t="s">
        <v>217</v>
      </c>
      <c r="B233" s="99">
        <v>189.51387431260827</v>
      </c>
      <c r="C233" s="99">
        <v>194.65378600367998</v>
      </c>
      <c r="D233" s="99">
        <v>180.84229005833774</v>
      </c>
      <c r="E233" s="99">
        <v>200.49234673652506</v>
      </c>
      <c r="F233" s="99">
        <v>202.93082687645233</v>
      </c>
      <c r="G233" s="99">
        <v>201.01226917319397</v>
      </c>
      <c r="H233" s="99">
        <v>177.8996080492054</v>
      </c>
      <c r="I233" s="99">
        <v>159.34369636247473</v>
      </c>
      <c r="J233" s="99">
        <v>174.80949609653149</v>
      </c>
      <c r="K233" s="99">
        <v>166.1183697170012</v>
      </c>
      <c r="L233" s="99">
        <v>166.44737925368923</v>
      </c>
      <c r="M233" s="99">
        <v>154.26140609729441</v>
      </c>
      <c r="N233" s="99">
        <v>153.00415499481832</v>
      </c>
      <c r="O233" s="99">
        <v>148.95030329369686</v>
      </c>
      <c r="P233" s="99">
        <v>111.35345908691748</v>
      </c>
      <c r="Q233" s="99">
        <v>129.65038874798159</v>
      </c>
      <c r="R233" s="99">
        <v>136.52568701896368</v>
      </c>
      <c r="S233" s="99">
        <v>132.68696179046546</v>
      </c>
      <c r="T233" s="99">
        <v>118.64077148997518</v>
      </c>
      <c r="U233" s="99">
        <v>112.42445601603914</v>
      </c>
      <c r="V233" s="99">
        <v>113.66045390462072</v>
      </c>
      <c r="W233" s="99">
        <v>124.56508263152583</v>
      </c>
      <c r="DA233" s="63" t="s">
        <v>2805</v>
      </c>
    </row>
    <row r="234" spans="1:105" ht="12" customHeight="1" x14ac:dyDescent="0.25">
      <c r="A234" s="97" t="s">
        <v>53</v>
      </c>
      <c r="B234" s="99">
        <v>2.416677228827643</v>
      </c>
      <c r="C234" s="99">
        <v>2.4601130608367896</v>
      </c>
      <c r="D234" s="99">
        <v>2.3329619183539116</v>
      </c>
      <c r="E234" s="99">
        <v>2.6416371478754694</v>
      </c>
      <c r="F234" s="99">
        <v>2.7094830101993654</v>
      </c>
      <c r="G234" s="99">
        <v>2.6222728885095732</v>
      </c>
      <c r="H234" s="99">
        <v>2.3390478410265354</v>
      </c>
      <c r="I234" s="99">
        <v>2.055694791271045</v>
      </c>
      <c r="J234" s="99">
        <v>2.3056835617839169</v>
      </c>
      <c r="K234" s="99">
        <v>2.2155208620327755</v>
      </c>
      <c r="L234" s="99">
        <v>2.2357953465945304</v>
      </c>
      <c r="M234" s="99">
        <v>2.0851471132893451</v>
      </c>
      <c r="N234" s="99">
        <v>2.0771914922399199</v>
      </c>
      <c r="O234" s="99">
        <v>2.0326905293749116</v>
      </c>
      <c r="P234" s="99">
        <v>1.5076354577847064</v>
      </c>
      <c r="Q234" s="99">
        <v>1.7738640316497476</v>
      </c>
      <c r="R234" s="99">
        <v>1.8925821456598979</v>
      </c>
      <c r="S234" s="99">
        <v>1.8655608111068473</v>
      </c>
      <c r="T234" s="99">
        <v>1.68190296449931</v>
      </c>
      <c r="U234" s="99">
        <v>1.6031407838949774</v>
      </c>
      <c r="V234" s="99">
        <v>1.6329130007181691</v>
      </c>
      <c r="W234" s="99">
        <v>1.8125556716991356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0.10316006206540471</v>
      </c>
      <c r="C235" s="123">
        <f t="shared" si="114"/>
        <v>0.12395127960663042</v>
      </c>
      <c r="D235" s="123">
        <f t="shared" si="114"/>
        <v>0.15620049544937145</v>
      </c>
      <c r="E235" s="123">
        <f t="shared" si="114"/>
        <v>0.38682887877917149</v>
      </c>
      <c r="F235" s="123">
        <f t="shared" si="114"/>
        <v>0.24097398100737125</v>
      </c>
      <c r="G235" s="123">
        <f t="shared" si="114"/>
        <v>0.31096547659374812</v>
      </c>
      <c r="H235" s="123">
        <f t="shared" si="114"/>
        <v>0.44471503316584571</v>
      </c>
      <c r="I235" s="123">
        <f t="shared" si="114"/>
        <v>0.45239534692353395</v>
      </c>
      <c r="J235" s="123">
        <f t="shared" si="114"/>
        <v>0.47640083739336858</v>
      </c>
      <c r="K235" s="123">
        <f t="shared" si="114"/>
        <v>0.50247129126776202</v>
      </c>
      <c r="L235" s="123">
        <f t="shared" si="114"/>
        <v>0.60791619250789786</v>
      </c>
      <c r="M235" s="123">
        <f t="shared" si="114"/>
        <v>0.62639953345850996</v>
      </c>
      <c r="N235" s="123">
        <f t="shared" si="114"/>
        <v>1.0763587197833768</v>
      </c>
      <c r="O235" s="123">
        <f t="shared" si="114"/>
        <v>1.0316561749414321</v>
      </c>
      <c r="P235" s="123">
        <f t="shared" si="114"/>
        <v>0.40021955892452077</v>
      </c>
      <c r="Q235" s="123">
        <f t="shared" si="114"/>
        <v>1.1796714296356259</v>
      </c>
      <c r="R235" s="123">
        <f t="shared" si="114"/>
        <v>0.70246604809887014</v>
      </c>
      <c r="S235" s="123">
        <f t="shared" si="114"/>
        <v>1.2020865108211221</v>
      </c>
      <c r="T235" s="123">
        <f t="shared" si="114"/>
        <v>0.91858583110095948</v>
      </c>
      <c r="U235" s="123">
        <f t="shared" si="114"/>
        <v>1.2095672164873643</v>
      </c>
      <c r="V235" s="123">
        <f t="shared" si="114"/>
        <v>0.87158466842056193</v>
      </c>
      <c r="W235" s="123">
        <f t="shared" si="114"/>
        <v>1.4701864909163307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0.10316006206540471</v>
      </c>
      <c r="C236" s="99">
        <f>RES_hhdet_fecs!C67</f>
        <v>0.12395127960663042</v>
      </c>
      <c r="D236" s="99">
        <f>RES_hhdet_fecs!D67</f>
        <v>0.15620049544937145</v>
      </c>
      <c r="E236" s="99">
        <f>RES_hhdet_fecs!E67</f>
        <v>0.38682887877917149</v>
      </c>
      <c r="F236" s="99">
        <f>RES_hhdet_fecs!F67</f>
        <v>0.24097398100737125</v>
      </c>
      <c r="G236" s="99">
        <f>RES_hhdet_fecs!G67</f>
        <v>0.31096547659374812</v>
      </c>
      <c r="H236" s="99">
        <f>RES_hhdet_fecs!H67</f>
        <v>0.44471503316584571</v>
      </c>
      <c r="I236" s="99">
        <f>RES_hhdet_fecs!I67</f>
        <v>0.45239534692353395</v>
      </c>
      <c r="J236" s="99">
        <f>RES_hhdet_fecs!J67</f>
        <v>0.47640083739336858</v>
      </c>
      <c r="K236" s="99">
        <f>RES_hhdet_fecs!K67</f>
        <v>0.50247129126776202</v>
      </c>
      <c r="L236" s="99">
        <f>RES_hhdet_fecs!L67</f>
        <v>0.60791619250789786</v>
      </c>
      <c r="M236" s="99">
        <f>RES_hhdet_fecs!M67</f>
        <v>0.62639953345850996</v>
      </c>
      <c r="N236" s="99">
        <f>RES_hhdet_fecs!N67</f>
        <v>1.0763587197833768</v>
      </c>
      <c r="O236" s="99">
        <f>RES_hhdet_fecs!O67</f>
        <v>1.0316561749414321</v>
      </c>
      <c r="P236" s="99">
        <f>RES_hhdet_fecs!P67</f>
        <v>0.40021955892452077</v>
      </c>
      <c r="Q236" s="99">
        <f>RES_hhdet_fecs!Q67</f>
        <v>1.1796714296356259</v>
      </c>
      <c r="R236" s="99">
        <f>RES_hhdet_fecs!R67</f>
        <v>0.70246604809887014</v>
      </c>
      <c r="S236" s="99">
        <f>RES_hhdet_fecs!S67</f>
        <v>1.2020865108211221</v>
      </c>
      <c r="T236" s="99">
        <f>RES_hhdet_fecs!T67</f>
        <v>0.91858583110095948</v>
      </c>
      <c r="U236" s="99">
        <f>RES_hhdet_fecs!U67</f>
        <v>1.2095672164873643</v>
      </c>
      <c r="V236" s="99">
        <f>RES_hhdet_fecs!V67</f>
        <v>0.87158466842056193</v>
      </c>
      <c r="W236" s="99">
        <f>RES_hhdet_fecs!W67</f>
        <v>1.4701864909163307</v>
      </c>
      <c r="DA236" s="63" t="s">
        <v>2808</v>
      </c>
    </row>
    <row r="237" spans="1:105" ht="12" customHeight="1" x14ac:dyDescent="0.25">
      <c r="A237" s="121" t="s">
        <v>55</v>
      </c>
      <c r="B237" s="123">
        <v>38.218532741412602</v>
      </c>
      <c r="C237" s="123">
        <v>34.305790836422645</v>
      </c>
      <c r="D237" s="123">
        <v>36.805379957906517</v>
      </c>
      <c r="E237" s="123">
        <v>40.519893509434034</v>
      </c>
      <c r="F237" s="123">
        <v>43.629070968417516</v>
      </c>
      <c r="G237" s="123">
        <v>37.336962510504094</v>
      </c>
      <c r="H237" s="123">
        <v>40.188514955990748</v>
      </c>
      <c r="I237" s="123">
        <v>33.725163647984246</v>
      </c>
      <c r="J237" s="123">
        <v>37.611842339789213</v>
      </c>
      <c r="K237" s="123">
        <v>37.87421779006754</v>
      </c>
      <c r="L237" s="123">
        <v>35.972736074495181</v>
      </c>
      <c r="M237" s="123">
        <v>35.199457944892174</v>
      </c>
      <c r="N237" s="123">
        <v>35.315424715251616</v>
      </c>
      <c r="O237" s="123">
        <v>34.037630697944124</v>
      </c>
      <c r="P237" s="123">
        <v>30.318857340382667</v>
      </c>
      <c r="Q237" s="123">
        <v>30.569518360970743</v>
      </c>
      <c r="R237" s="123">
        <v>30.952947967554625</v>
      </c>
      <c r="S237" s="123">
        <v>30.681970644140456</v>
      </c>
      <c r="T237" s="123">
        <v>28.96981528493852</v>
      </c>
      <c r="U237" s="123">
        <v>27.365791875603634</v>
      </c>
      <c r="V237" s="123">
        <v>25.28332173447453</v>
      </c>
      <c r="W237" s="123">
        <v>25.260612695366643</v>
      </c>
      <c r="DA237" s="130" t="s">
        <v>2809</v>
      </c>
    </row>
    <row r="238" spans="1:105" ht="12" customHeight="1" x14ac:dyDescent="0.25">
      <c r="A238" s="97" t="s">
        <v>134</v>
      </c>
      <c r="B238" s="99">
        <v>38.574814372454846</v>
      </c>
      <c r="C238" s="99">
        <v>34.562174654948784</v>
      </c>
      <c r="D238" s="99">
        <v>37.091103510030607</v>
      </c>
      <c r="E238" s="99">
        <v>40.807933450187001</v>
      </c>
      <c r="F238" s="99">
        <v>43.993345557654145</v>
      </c>
      <c r="G238" s="99">
        <v>37.582367407170302</v>
      </c>
      <c r="H238" s="99">
        <v>40.471174193090462</v>
      </c>
      <c r="I238" s="99">
        <v>33.866481545337088</v>
      </c>
      <c r="J238" s="99">
        <v>37.82672803925977</v>
      </c>
      <c r="K238" s="99">
        <v>38.133285730885994</v>
      </c>
      <c r="L238" s="99">
        <v>36.214607304391286</v>
      </c>
      <c r="M238" s="99">
        <v>35.397440271918725</v>
      </c>
      <c r="N238" s="99">
        <v>35.562169675632752</v>
      </c>
      <c r="O238" s="99">
        <v>34.265409472715028</v>
      </c>
      <c r="P238" s="99">
        <v>30.425742056442626</v>
      </c>
      <c r="Q238" s="99">
        <v>30.715122779027073</v>
      </c>
      <c r="R238" s="99">
        <v>31.163348093069526</v>
      </c>
      <c r="S238" s="99">
        <v>30.902369767386208</v>
      </c>
      <c r="T238" s="99">
        <v>29.142904438495609</v>
      </c>
      <c r="U238" s="99">
        <v>27.525416949080636</v>
      </c>
      <c r="V238" s="99">
        <v>25.380018083980154</v>
      </c>
      <c r="W238" s="99">
        <v>25.353074899261532</v>
      </c>
      <c r="DA238" s="63" t="s">
        <v>2810</v>
      </c>
    </row>
    <row r="239" spans="1:105" ht="12" customHeight="1" x14ac:dyDescent="0.25">
      <c r="A239" s="97" t="s">
        <v>133</v>
      </c>
      <c r="B239" s="99">
        <v>26.982481270618248</v>
      </c>
      <c r="C239" s="99">
        <v>24.210321161424581</v>
      </c>
      <c r="D239" s="99">
        <v>26.873262827408038</v>
      </c>
      <c r="E239" s="99">
        <v>31.361346576141603</v>
      </c>
      <c r="F239" s="99">
        <v>34.404905588002187</v>
      </c>
      <c r="G239" s="99">
        <v>28.604128922534699</v>
      </c>
      <c r="H239" s="99">
        <v>31.160331869445574</v>
      </c>
      <c r="I239" s="99">
        <v>25.210276458072993</v>
      </c>
      <c r="J239" s="99">
        <v>28.401761322552893</v>
      </c>
      <c r="K239" s="99">
        <v>28.51472247669107</v>
      </c>
      <c r="L239" s="99">
        <v>27.142639448469893</v>
      </c>
      <c r="M239" s="99">
        <v>26.855143583128861</v>
      </c>
      <c r="N239" s="99">
        <v>27.07576942742531</v>
      </c>
      <c r="O239" s="99">
        <v>26.307720079077043</v>
      </c>
      <c r="P239" s="99">
        <v>23.662863089276748</v>
      </c>
      <c r="Q239" s="99">
        <v>24.234831445125771</v>
      </c>
      <c r="R239" s="99">
        <v>24.866573743897938</v>
      </c>
      <c r="S239" s="99">
        <v>25.103300167797158</v>
      </c>
      <c r="T239" s="99">
        <v>24.110386327312568</v>
      </c>
      <c r="U239" s="99">
        <v>22.973524407077473</v>
      </c>
      <c r="V239" s="99">
        <v>21.490752162696243</v>
      </c>
      <c r="W239" s="99">
        <v>21.799328371262355</v>
      </c>
      <c r="DA239" s="63" t="s">
        <v>2811</v>
      </c>
    </row>
    <row r="240" spans="1:105" ht="12" customHeight="1" x14ac:dyDescent="0.25">
      <c r="A240" s="100" t="s">
        <v>217</v>
      </c>
      <c r="B240" s="102">
        <v>13.13555921568981</v>
      </c>
      <c r="C240" s="102">
        <v>11.51331402060884</v>
      </c>
      <c r="D240" s="102">
        <v>13.835542827174658</v>
      </c>
      <c r="E240" s="102">
        <v>18.849730520435731</v>
      </c>
      <c r="F240" s="102">
        <v>21.339743692743038</v>
      </c>
      <c r="G240" s="102">
        <v>16.011173954560793</v>
      </c>
      <c r="H240" s="102">
        <v>17.740939675396664</v>
      </c>
      <c r="I240" s="102">
        <v>12.335045116770726</v>
      </c>
      <c r="J240" s="102">
        <v>13.948292068278713</v>
      </c>
      <c r="K240" s="102">
        <v>13.490902647013115</v>
      </c>
      <c r="L240" s="102">
        <v>12.403826373095997</v>
      </c>
      <c r="M240" s="102">
        <v>12.425773985081193</v>
      </c>
      <c r="N240" s="102">
        <v>12.248532430977241</v>
      </c>
      <c r="O240" s="102">
        <v>11.808056061724487</v>
      </c>
      <c r="P240" s="102">
        <v>11.013209144715324</v>
      </c>
      <c r="Q240" s="102">
        <v>11.133973399719697</v>
      </c>
      <c r="R240" s="102">
        <v>11.112001676841315</v>
      </c>
      <c r="S240" s="102">
        <v>11.11756482915405</v>
      </c>
      <c r="T240" s="102">
        <v>10.68625520948229</v>
      </c>
      <c r="U240" s="102">
        <v>9.6315042564154503</v>
      </c>
      <c r="V240" s="102">
        <v>9.003596833557463</v>
      </c>
      <c r="W240" s="102">
        <v>9.4406447751790488</v>
      </c>
      <c r="DA240" s="131" t="s">
        <v>2812</v>
      </c>
    </row>
    <row r="241" spans="1:105" ht="12" customHeight="1" x14ac:dyDescent="0.25">
      <c r="A241" s="103" t="s">
        <v>52</v>
      </c>
      <c r="B241" s="105">
        <v>13.846922054928434</v>
      </c>
      <c r="C241" s="105">
        <v>12.697007140815741</v>
      </c>
      <c r="D241" s="105">
        <v>13.03772000023338</v>
      </c>
      <c r="E241" s="105">
        <v>12.511616055705872</v>
      </c>
      <c r="F241" s="105">
        <v>13.065161895259145</v>
      </c>
      <c r="G241" s="105">
        <v>12.592954967973904</v>
      </c>
      <c r="H241" s="105">
        <v>13.419392194048909</v>
      </c>
      <c r="I241" s="105">
        <v>12.875231341302262</v>
      </c>
      <c r="J241" s="105">
        <v>14.453469254274184</v>
      </c>
      <c r="K241" s="105">
        <v>15.023819829677958</v>
      </c>
      <c r="L241" s="105">
        <v>14.738813075373896</v>
      </c>
      <c r="M241" s="105">
        <v>14.429369598047669</v>
      </c>
      <c r="N241" s="105">
        <v>14.827236996448075</v>
      </c>
      <c r="O241" s="105">
        <v>14.499664017352559</v>
      </c>
      <c r="P241" s="105">
        <v>12.649653944561424</v>
      </c>
      <c r="Q241" s="105">
        <v>13.100858045406076</v>
      </c>
      <c r="R241" s="105">
        <v>13.754572067056619</v>
      </c>
      <c r="S241" s="105">
        <v>13.985735338643112</v>
      </c>
      <c r="T241" s="105">
        <v>13.424131117830282</v>
      </c>
      <c r="U241" s="105">
        <v>13.342020150662023</v>
      </c>
      <c r="V241" s="105">
        <v>12.487155329138782</v>
      </c>
      <c r="W241" s="105">
        <v>12.358683596083308</v>
      </c>
      <c r="DA241" s="132" t="s">
        <v>2813</v>
      </c>
    </row>
    <row r="242" spans="1:105" ht="12" customHeight="1" x14ac:dyDescent="0.25">
      <c r="A242" s="106" t="s">
        <v>122</v>
      </c>
      <c r="B242" s="102">
        <v>31.355524489207067</v>
      </c>
      <c r="C242" s="102">
        <v>29.927844555254097</v>
      </c>
      <c r="D242" s="102">
        <v>31.416305094224583</v>
      </c>
      <c r="E242" s="102">
        <v>34.746038236961098</v>
      </c>
      <c r="F242" s="102">
        <v>35.658804220755911</v>
      </c>
      <c r="G242" s="102">
        <v>32.626976408134148</v>
      </c>
      <c r="H242" s="102">
        <v>34.505319508063799</v>
      </c>
      <c r="I242" s="102">
        <v>32.038260042414528</v>
      </c>
      <c r="J242" s="102">
        <v>34.142598212472031</v>
      </c>
      <c r="K242" s="102">
        <v>33.727913276589412</v>
      </c>
      <c r="L242" s="102">
        <v>32.164537924619701</v>
      </c>
      <c r="M242" s="102">
        <v>32.524746969248277</v>
      </c>
      <c r="N242" s="102">
        <v>31.277286394211146</v>
      </c>
      <c r="O242" s="102">
        <v>30.815593641110034</v>
      </c>
      <c r="P242" s="102">
        <v>30.370831056089251</v>
      </c>
      <c r="Q242" s="102">
        <v>29.701828913457398</v>
      </c>
      <c r="R242" s="102">
        <v>28.74538890133832</v>
      </c>
      <c r="S242" s="102">
        <v>28.413822830832114</v>
      </c>
      <c r="T242" s="102">
        <v>27.713677149169161</v>
      </c>
      <c r="U242" s="102">
        <v>26.373579322049544</v>
      </c>
      <c r="V242" s="102">
        <v>25.195699976206246</v>
      </c>
      <c r="W242" s="102">
        <v>25.103583978638774</v>
      </c>
      <c r="DA242" s="131" t="s">
        <v>2814</v>
      </c>
    </row>
    <row r="243" spans="1:105" ht="12" customHeight="1" x14ac:dyDescent="0.25">
      <c r="A243" s="107" t="s">
        <v>121</v>
      </c>
      <c r="B243" s="105">
        <v>24.195383950346148</v>
      </c>
      <c r="C243" s="105">
        <v>23.084769542281226</v>
      </c>
      <c r="D243" s="105">
        <v>24.76839709184566</v>
      </c>
      <c r="E243" s="105">
        <v>28.520688382507728</v>
      </c>
      <c r="F243" s="105">
        <v>29.646572629661922</v>
      </c>
      <c r="G243" s="105">
        <v>26.559415506101782</v>
      </c>
      <c r="H243" s="105">
        <v>28.303359622956513</v>
      </c>
      <c r="I243" s="105">
        <v>25.543402952383257</v>
      </c>
      <c r="J243" s="105">
        <v>27.318551956045596</v>
      </c>
      <c r="K243" s="105">
        <v>26.870046833045073</v>
      </c>
      <c r="L243" s="105">
        <v>25.551635257318058</v>
      </c>
      <c r="M243" s="105">
        <v>25.969254079080265</v>
      </c>
      <c r="N243" s="105">
        <v>24.973824193033366</v>
      </c>
      <c r="O243" s="105">
        <v>24.709676694338516</v>
      </c>
      <c r="P243" s="105">
        <v>24.677767478855611</v>
      </c>
      <c r="Q243" s="105">
        <v>24.320635494499349</v>
      </c>
      <c r="R243" s="105">
        <v>23.655741324600267</v>
      </c>
      <c r="S243" s="105">
        <v>23.535960580998641</v>
      </c>
      <c r="T243" s="105">
        <v>23.141899832681233</v>
      </c>
      <c r="U243" s="105">
        <v>22.022224558025894</v>
      </c>
      <c r="V243" s="105">
        <v>21.149542803745373</v>
      </c>
      <c r="W243" s="105">
        <v>21.276696344164051</v>
      </c>
      <c r="DA243" s="132" t="s">
        <v>2815</v>
      </c>
    </row>
    <row r="244" spans="1:105" ht="12" customHeight="1" x14ac:dyDescent="0.25">
      <c r="A244" s="108" t="s">
        <v>53</v>
      </c>
      <c r="B244" s="99">
        <v>10.662112000735315</v>
      </c>
      <c r="C244" s="99">
        <v>9.9280017904751023</v>
      </c>
      <c r="D244" s="99">
        <v>11.702202357018333</v>
      </c>
      <c r="E244" s="99">
        <v>16.050100211780496</v>
      </c>
      <c r="F244" s="99">
        <v>17.347864129478147</v>
      </c>
      <c r="G244" s="99">
        <v>13.919770690380355</v>
      </c>
      <c r="H244" s="99">
        <v>15.13094896305328</v>
      </c>
      <c r="I244" s="99">
        <v>11.628202091218659</v>
      </c>
      <c r="J244" s="99">
        <v>12.612432776921937</v>
      </c>
      <c r="K244" s="99">
        <v>12.072653846027153</v>
      </c>
      <c r="L244" s="99">
        <v>11.138692481263579</v>
      </c>
      <c r="M244" s="99">
        <v>11.558069863854705</v>
      </c>
      <c r="N244" s="99">
        <v>10.942425046151159</v>
      </c>
      <c r="O244" s="99">
        <v>10.767300835120544</v>
      </c>
      <c r="P244" s="99">
        <v>11.135120581544639</v>
      </c>
      <c r="Q244" s="99">
        <v>10.775536568458653</v>
      </c>
      <c r="R244" s="99">
        <v>10.234130157004756</v>
      </c>
      <c r="S244" s="99">
        <v>10.132787254088795</v>
      </c>
      <c r="T244" s="99">
        <v>9.9967970102799786</v>
      </c>
      <c r="U244" s="99">
        <v>8.9772326996894538</v>
      </c>
      <c r="V244" s="99">
        <v>8.6089593715199442</v>
      </c>
      <c r="W244" s="99">
        <v>8.9963346691009036</v>
      </c>
      <c r="DA244" s="63" t="s">
        <v>2816</v>
      </c>
    </row>
    <row r="245" spans="1:105" ht="12" customHeight="1" x14ac:dyDescent="0.25">
      <c r="A245" s="108" t="s">
        <v>52</v>
      </c>
      <c r="B245" s="99">
        <v>13.533271949610832</v>
      </c>
      <c r="C245" s="99">
        <v>13.156767751806123</v>
      </c>
      <c r="D245" s="99">
        <v>13.066194734827322</v>
      </c>
      <c r="E245" s="99">
        <v>12.47058817072724</v>
      </c>
      <c r="F245" s="99">
        <v>12.298708500183773</v>
      </c>
      <c r="G245" s="99">
        <v>12.639644815721427</v>
      </c>
      <c r="H245" s="99">
        <v>13.172410659903223</v>
      </c>
      <c r="I245" s="99">
        <v>13.9152008611646</v>
      </c>
      <c r="J245" s="99">
        <v>14.706119179123652</v>
      </c>
      <c r="K245" s="99">
        <v>14.797392987017915</v>
      </c>
      <c r="L245" s="99">
        <v>14.412942776054482</v>
      </c>
      <c r="M245" s="99">
        <v>14.411184215225562</v>
      </c>
      <c r="N245" s="99">
        <v>14.031399146882205</v>
      </c>
      <c r="O245" s="99">
        <v>13.94237585921797</v>
      </c>
      <c r="P245" s="99">
        <v>13.542646897310972</v>
      </c>
      <c r="Q245" s="99">
        <v>13.545098926040696</v>
      </c>
      <c r="R245" s="99">
        <v>13.421611167595513</v>
      </c>
      <c r="S245" s="99">
        <v>13.403173326909853</v>
      </c>
      <c r="T245" s="99">
        <v>13.145102822401254</v>
      </c>
      <c r="U245" s="99">
        <v>13.044991858336443</v>
      </c>
      <c r="V245" s="99">
        <v>12.540583432225425</v>
      </c>
      <c r="W245" s="99">
        <v>12.280361675063148</v>
      </c>
      <c r="DA245" s="63" t="s">
        <v>2817</v>
      </c>
    </row>
    <row r="246" spans="1:105" ht="12" customHeight="1" x14ac:dyDescent="0.25">
      <c r="A246" s="121" t="s">
        <v>54</v>
      </c>
      <c r="B246" s="123">
        <v>11.962951527396358</v>
      </c>
      <c r="C246" s="123">
        <v>12.641345583797568</v>
      </c>
      <c r="D246" s="123">
        <v>12.531484598834808</v>
      </c>
      <c r="E246" s="123">
        <v>15.200731365482431</v>
      </c>
      <c r="F246" s="123">
        <v>14.598804847608816</v>
      </c>
      <c r="G246" s="123">
        <v>13.670292141135034</v>
      </c>
      <c r="H246" s="123">
        <v>12.704281038966476</v>
      </c>
      <c r="I246" s="123">
        <v>11.347170516508907</v>
      </c>
      <c r="J246" s="123">
        <v>12.427110614407436</v>
      </c>
      <c r="K246" s="123">
        <v>9.8632394273088035</v>
      </c>
      <c r="L246" s="123">
        <v>8.8711513200179741</v>
      </c>
      <c r="M246" s="123">
        <v>8.8257692163920662</v>
      </c>
      <c r="N246" s="123">
        <v>9.0981702921515542</v>
      </c>
      <c r="O246" s="123">
        <v>8.9367299856725069</v>
      </c>
      <c r="P246" s="123">
        <v>8.3092045259983571</v>
      </c>
      <c r="Q246" s="123">
        <v>8.8280465304857128</v>
      </c>
      <c r="R246" s="123">
        <v>8.6322864604876148</v>
      </c>
      <c r="S246" s="123">
        <v>8.388799445880144</v>
      </c>
      <c r="T246" s="123">
        <v>8.1710596970975224</v>
      </c>
      <c r="U246" s="123">
        <v>7.9743763898364657</v>
      </c>
      <c r="V246" s="123">
        <v>10.500486378796746</v>
      </c>
      <c r="W246" s="123">
        <v>9.5808008686653352</v>
      </c>
      <c r="DA246" s="130" t="s">
        <v>2818</v>
      </c>
    </row>
    <row r="247" spans="1:105" ht="12" customHeight="1" x14ac:dyDescent="0.25">
      <c r="A247" s="97" t="s">
        <v>175</v>
      </c>
      <c r="B247" s="99">
        <v>12.080401464559019</v>
      </c>
      <c r="C247" s="99">
        <v>12.729393357021179</v>
      </c>
      <c r="D247" s="99">
        <v>12.666850163053008</v>
      </c>
      <c r="E247" s="99">
        <v>15.255891359995076</v>
      </c>
      <c r="F247" s="99">
        <v>14.676310096313477</v>
      </c>
      <c r="G247" s="99">
        <v>13.752292988339663</v>
      </c>
      <c r="H247" s="99">
        <v>12.774079054062423</v>
      </c>
      <c r="I247" s="99">
        <v>11.392001060315126</v>
      </c>
      <c r="J247" s="99">
        <v>12.479069443491193</v>
      </c>
      <c r="K247" s="99">
        <v>9.9430452608607762</v>
      </c>
      <c r="L247" s="99">
        <v>8.9392142951753755</v>
      </c>
      <c r="M247" s="99">
        <v>8.8822219943140492</v>
      </c>
      <c r="N247" s="99">
        <v>9.1727449049058318</v>
      </c>
      <c r="O247" s="99">
        <v>9.020016953161603</v>
      </c>
      <c r="P247" s="99">
        <v>8.4026043471753411</v>
      </c>
      <c r="Q247" s="99">
        <v>9.0539924914308934</v>
      </c>
      <c r="R247" s="99">
        <v>9.0261171990333917</v>
      </c>
      <c r="S247" s="99">
        <v>8.9033606578847717</v>
      </c>
      <c r="T247" s="99">
        <v>8.747073095816436</v>
      </c>
      <c r="U247" s="99">
        <v>8.5369234730476862</v>
      </c>
      <c r="V247" s="99">
        <v>11.370080614373261</v>
      </c>
      <c r="W247" s="99">
        <v>10.247393406115421</v>
      </c>
      <c r="DA247" s="63" t="s">
        <v>2819</v>
      </c>
    </row>
    <row r="248" spans="1:105" ht="12" customHeight="1" x14ac:dyDescent="0.25">
      <c r="A248" s="109" t="s">
        <v>120</v>
      </c>
      <c r="B248" s="110">
        <v>8.9721148333364411</v>
      </c>
      <c r="C248" s="110">
        <v>10.367805135370077</v>
      </c>
      <c r="D248" s="110">
        <v>8.3462599916434943</v>
      </c>
      <c r="E248" s="110">
        <v>13.231464714795466</v>
      </c>
      <c r="F248" s="110">
        <v>11.615602132618781</v>
      </c>
      <c r="G248" s="110">
        <v>10.485087283938311</v>
      </c>
      <c r="H248" s="110">
        <v>10.072913630158553</v>
      </c>
      <c r="I248" s="110">
        <v>9.7882925828016969</v>
      </c>
      <c r="J248" s="110">
        <v>10.718132271173424</v>
      </c>
      <c r="K248" s="110">
        <v>7.3496572931807647</v>
      </c>
      <c r="L248" s="110">
        <v>6.7440928000252924</v>
      </c>
      <c r="M248" s="110">
        <v>7.076579892479482</v>
      </c>
      <c r="N248" s="110">
        <v>6.8313306039133233</v>
      </c>
      <c r="O248" s="110">
        <v>6.8158248037476659</v>
      </c>
      <c r="P248" s="110">
        <v>6.8748997735449553</v>
      </c>
      <c r="Q248" s="110">
        <v>6.9201758416585095</v>
      </c>
      <c r="R248" s="110">
        <v>6.7924267169893948</v>
      </c>
      <c r="S248" s="110">
        <v>6.755967427215877</v>
      </c>
      <c r="T248" s="110">
        <v>6.6503769908813561</v>
      </c>
      <c r="U248" s="110">
        <v>6.5835306245348137</v>
      </c>
      <c r="V248" s="110">
        <v>8.2369071713575313</v>
      </c>
      <c r="W248" s="110">
        <v>7.8427596343114754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128.1427518310245</v>
      </c>
      <c r="C250" s="118">
        <f t="shared" si="115"/>
        <v>131.30696447142262</v>
      </c>
      <c r="D250" s="118">
        <f t="shared" si="115"/>
        <v>128.94504687242497</v>
      </c>
      <c r="E250" s="118">
        <f t="shared" si="115"/>
        <v>147.53363543351003</v>
      </c>
      <c r="F250" s="118">
        <f t="shared" si="115"/>
        <v>153.12440516813368</v>
      </c>
      <c r="G250" s="118">
        <f t="shared" si="115"/>
        <v>149.87517802881376</v>
      </c>
      <c r="H250" s="118">
        <f t="shared" si="115"/>
        <v>139.46262662933395</v>
      </c>
      <c r="I250" s="118">
        <f t="shared" si="115"/>
        <v>125.30720329951036</v>
      </c>
      <c r="J250" s="118">
        <f t="shared" si="115"/>
        <v>140.37149530073643</v>
      </c>
      <c r="K250" s="118">
        <f t="shared" si="115"/>
        <v>136.06856682846978</v>
      </c>
      <c r="L250" s="118">
        <f t="shared" si="115"/>
        <v>137.18953904992395</v>
      </c>
      <c r="M250" s="118">
        <f t="shared" si="115"/>
        <v>131.07694152090426</v>
      </c>
      <c r="N250" s="118">
        <f t="shared" si="115"/>
        <v>133.97498131255469</v>
      </c>
      <c r="O250" s="118">
        <f t="shared" si="115"/>
        <v>132.12163555473768</v>
      </c>
      <c r="P250" s="118">
        <f t="shared" si="115"/>
        <v>102.59331148169861</v>
      </c>
      <c r="Q250" s="118">
        <f t="shared" si="115"/>
        <v>119.58146492369352</v>
      </c>
      <c r="R250" s="118">
        <f t="shared" ref="R250:V250" si="116">R251+R254+R256+R265</f>
        <v>125.57210709490992</v>
      </c>
      <c r="S250" s="118">
        <f t="shared" si="116"/>
        <v>126.95773083957337</v>
      </c>
      <c r="T250" s="118">
        <f t="shared" si="116"/>
        <v>116.74287436308227</v>
      </c>
      <c r="U250" s="118">
        <f t="shared" si="116"/>
        <v>113.55036006858049</v>
      </c>
      <c r="V250" s="118">
        <f t="shared" si="116"/>
        <v>114.78578537930764</v>
      </c>
      <c r="W250" s="118">
        <f t="shared" ref="W250" si="117">W251+W254+W256+W265</f>
        <v>125.93066437591207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99.664198365728637</v>
      </c>
      <c r="C251" s="123">
        <f t="shared" si="118"/>
        <v>104.27333081304381</v>
      </c>
      <c r="D251" s="123">
        <f t="shared" si="118"/>
        <v>100.1169741077501</v>
      </c>
      <c r="E251" s="123">
        <f t="shared" si="118"/>
        <v>114.05903441807033</v>
      </c>
      <c r="F251" s="123">
        <f t="shared" si="118"/>
        <v>118.15946338429285</v>
      </c>
      <c r="G251" s="123">
        <f t="shared" si="118"/>
        <v>118.73624474857303</v>
      </c>
      <c r="H251" s="123">
        <f t="shared" si="118"/>
        <v>106.66214125673682</v>
      </c>
      <c r="I251" s="123">
        <f t="shared" si="118"/>
        <v>96.914117298127948</v>
      </c>
      <c r="J251" s="123">
        <f t="shared" si="118"/>
        <v>108.55379530242368</v>
      </c>
      <c r="K251" s="123">
        <f t="shared" si="118"/>
        <v>105.23562476513703</v>
      </c>
      <c r="L251" s="123">
        <f t="shared" si="118"/>
        <v>107.49265099719443</v>
      </c>
      <c r="M251" s="123">
        <f t="shared" si="118"/>
        <v>101.46311292784071</v>
      </c>
      <c r="N251" s="123">
        <f t="shared" si="118"/>
        <v>102.46280699584079</v>
      </c>
      <c r="O251" s="123">
        <f t="shared" si="118"/>
        <v>101.2821235212275</v>
      </c>
      <c r="P251" s="123">
        <f t="shared" si="118"/>
        <v>76.175544778207382</v>
      </c>
      <c r="Q251" s="123">
        <f t="shared" si="118"/>
        <v>89.893328428889689</v>
      </c>
      <c r="R251" s="123">
        <f t="shared" ref="R251:V251" si="119">SUM(R252:R253)</f>
        <v>96.489606331364456</v>
      </c>
      <c r="S251" s="123">
        <f t="shared" si="119"/>
        <v>95.804360171526127</v>
      </c>
      <c r="T251" s="123">
        <f t="shared" si="119"/>
        <v>87.216268873012126</v>
      </c>
      <c r="U251" s="123">
        <f t="shared" si="119"/>
        <v>83.808235070434819</v>
      </c>
      <c r="V251" s="123">
        <f t="shared" si="119"/>
        <v>85.71737295467419</v>
      </c>
      <c r="W251" s="123">
        <f t="shared" ref="W251" si="120">SUM(W252:W253)</f>
        <v>94.968930588813791</v>
      </c>
      <c r="DA251" s="130" t="s">
        <v>2972</v>
      </c>
    </row>
    <row r="252" spans="1:105" ht="12" customHeight="1" x14ac:dyDescent="0.25">
      <c r="A252" s="97" t="s">
        <v>217</v>
      </c>
      <c r="B252" s="99">
        <v>97.247521136901</v>
      </c>
      <c r="C252" s="99">
        <v>101.81321775220702</v>
      </c>
      <c r="D252" s="99">
        <v>97.784012189396179</v>
      </c>
      <c r="E252" s="99">
        <v>111.41739727019485</v>
      </c>
      <c r="F252" s="99">
        <v>115.44998037409349</v>
      </c>
      <c r="G252" s="99">
        <v>116.11397186006346</v>
      </c>
      <c r="H252" s="99">
        <v>104.32309341571028</v>
      </c>
      <c r="I252" s="99">
        <v>94.858422506856897</v>
      </c>
      <c r="J252" s="99">
        <v>106.24811174063976</v>
      </c>
      <c r="K252" s="99">
        <v>103.02010390310426</v>
      </c>
      <c r="L252" s="99">
        <v>105.2568556505999</v>
      </c>
      <c r="M252" s="99">
        <v>99.377965814551359</v>
      </c>
      <c r="N252" s="99">
        <v>100.38561550360087</v>
      </c>
      <c r="O252" s="99">
        <v>99.249432991852586</v>
      </c>
      <c r="P252" s="99">
        <v>74.66790932042268</v>
      </c>
      <c r="Q252" s="99">
        <v>88.119464397239938</v>
      </c>
      <c r="R252" s="99">
        <v>94.597024185704555</v>
      </c>
      <c r="S252" s="99">
        <v>93.938799360419281</v>
      </c>
      <c r="T252" s="99">
        <v>85.534365908512811</v>
      </c>
      <c r="U252" s="99">
        <v>82.205094286539847</v>
      </c>
      <c r="V252" s="99">
        <v>84.084459953956014</v>
      </c>
      <c r="W252" s="99">
        <v>93.156374917114661</v>
      </c>
      <c r="DA252" s="63" t="s">
        <v>2973</v>
      </c>
    </row>
    <row r="253" spans="1:105" ht="12" customHeight="1" x14ac:dyDescent="0.25">
      <c r="A253" s="97" t="s">
        <v>53</v>
      </c>
      <c r="B253" s="99">
        <v>2.416677228827643</v>
      </c>
      <c r="C253" s="99">
        <v>2.4601130608367896</v>
      </c>
      <c r="D253" s="99">
        <v>2.3329619183539116</v>
      </c>
      <c r="E253" s="99">
        <v>2.6416371478754694</v>
      </c>
      <c r="F253" s="99">
        <v>2.7094830101993654</v>
      </c>
      <c r="G253" s="99">
        <v>2.6222728885095732</v>
      </c>
      <c r="H253" s="99">
        <v>2.3390478410265354</v>
      </c>
      <c r="I253" s="99">
        <v>2.055694791271045</v>
      </c>
      <c r="J253" s="99">
        <v>2.3056835617839169</v>
      </c>
      <c r="K253" s="99">
        <v>2.2155208620327755</v>
      </c>
      <c r="L253" s="99">
        <v>2.2357953465945304</v>
      </c>
      <c r="M253" s="99">
        <v>2.0851471132893451</v>
      </c>
      <c r="N253" s="99">
        <v>2.0771914922399199</v>
      </c>
      <c r="O253" s="99">
        <v>2.0326905293749116</v>
      </c>
      <c r="P253" s="99">
        <v>1.5076354577847064</v>
      </c>
      <c r="Q253" s="99">
        <v>1.7738640316497476</v>
      </c>
      <c r="R253" s="99">
        <v>1.8925821456598979</v>
      </c>
      <c r="S253" s="99">
        <v>1.8655608111068473</v>
      </c>
      <c r="T253" s="99">
        <v>1.68190296449931</v>
      </c>
      <c r="U253" s="99">
        <v>1.6031407838949774</v>
      </c>
      <c r="V253" s="99">
        <v>1.6329130007181691</v>
      </c>
      <c r="W253" s="99">
        <v>1.8125556716991356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0.1776891207766931</v>
      </c>
      <c r="C254" s="123">
        <f t="shared" si="121"/>
        <v>0.23083595769479096</v>
      </c>
      <c r="D254" s="123">
        <f t="shared" si="121"/>
        <v>0.31580121143806372</v>
      </c>
      <c r="E254" s="123">
        <f t="shared" si="121"/>
        <v>0.82671595063493652</v>
      </c>
      <c r="F254" s="123">
        <f t="shared" si="121"/>
        <v>0.53732242566813959</v>
      </c>
      <c r="G254" s="123">
        <f t="shared" si="121"/>
        <v>0.71612660184717081</v>
      </c>
      <c r="H254" s="123">
        <f t="shared" si="121"/>
        <v>1.050911978798919</v>
      </c>
      <c r="I254" s="123">
        <f t="shared" si="121"/>
        <v>1.0936023188352602</v>
      </c>
      <c r="J254" s="123">
        <f t="shared" si="121"/>
        <v>1.182558891011801</v>
      </c>
      <c r="K254" s="123">
        <f t="shared" si="121"/>
        <v>1.2812353144598421</v>
      </c>
      <c r="L254" s="123">
        <f t="shared" si="121"/>
        <v>1.6018786199262909</v>
      </c>
      <c r="M254" s="123">
        <f t="shared" si="121"/>
        <v>1.7001351670121403</v>
      </c>
      <c r="N254" s="123">
        <f t="shared" si="121"/>
        <v>3.0084261359329001</v>
      </c>
      <c r="O254" s="123">
        <f t="shared" si="121"/>
        <v>2.9586527948252308</v>
      </c>
      <c r="P254" s="123">
        <f t="shared" si="121"/>
        <v>1.1721337028421597</v>
      </c>
      <c r="Q254" s="123">
        <f t="shared" si="121"/>
        <v>3.5546015263972297</v>
      </c>
      <c r="R254" s="123">
        <f t="shared" si="121"/>
        <v>2.208222452133799</v>
      </c>
      <c r="S254" s="123">
        <f t="shared" si="121"/>
        <v>3.9404989160901374</v>
      </c>
      <c r="T254" s="123">
        <f t="shared" si="121"/>
        <v>3.1116268266850127</v>
      </c>
      <c r="U254" s="123">
        <f t="shared" si="121"/>
        <v>4.1966169626339314</v>
      </c>
      <c r="V254" s="123">
        <f t="shared" si="121"/>
        <v>3.0770785217343621</v>
      </c>
      <c r="W254" s="123">
        <f t="shared" si="121"/>
        <v>5.2566107048292761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0.1776891207766931</v>
      </c>
      <c r="C255" s="99">
        <f>RES_hhdet_tess!C67</f>
        <v>0.23083595769479096</v>
      </c>
      <c r="D255" s="99">
        <f>RES_hhdet_tess!D67</f>
        <v>0.31580121143806372</v>
      </c>
      <c r="E255" s="99">
        <f>RES_hhdet_tess!E67</f>
        <v>0.82671595063493652</v>
      </c>
      <c r="F255" s="99">
        <f>RES_hhdet_tess!F67</f>
        <v>0.53732242566813959</v>
      </c>
      <c r="G255" s="99">
        <f>RES_hhdet_tess!G67</f>
        <v>0.71612660184717081</v>
      </c>
      <c r="H255" s="99">
        <f>RES_hhdet_tess!H67</f>
        <v>1.050911978798919</v>
      </c>
      <c r="I255" s="99">
        <f>RES_hhdet_tess!I67</f>
        <v>1.0936023188352602</v>
      </c>
      <c r="J255" s="99">
        <f>RES_hhdet_tess!J67</f>
        <v>1.182558891011801</v>
      </c>
      <c r="K255" s="99">
        <f>RES_hhdet_tess!K67</f>
        <v>1.2812353144598421</v>
      </c>
      <c r="L255" s="99">
        <f>RES_hhdet_tess!L67</f>
        <v>1.6018786199262909</v>
      </c>
      <c r="M255" s="99">
        <f>RES_hhdet_tess!M67</f>
        <v>1.7001351670121403</v>
      </c>
      <c r="N255" s="99">
        <f>RES_hhdet_tess!N67</f>
        <v>3.0084261359329001</v>
      </c>
      <c r="O255" s="99">
        <f>RES_hhdet_tess!O67</f>
        <v>2.9586527948252308</v>
      </c>
      <c r="P255" s="99">
        <f>RES_hhdet_tess!P67</f>
        <v>1.1721337028421597</v>
      </c>
      <c r="Q255" s="99">
        <f>RES_hhdet_tess!Q67</f>
        <v>3.5546015263972297</v>
      </c>
      <c r="R255" s="99">
        <f>RES_hhdet_tess!R67</f>
        <v>2.208222452133799</v>
      </c>
      <c r="S255" s="99">
        <f>RES_hhdet_tess!S67</f>
        <v>3.9404989160901374</v>
      </c>
      <c r="T255" s="99">
        <f>RES_hhdet_tess!T67</f>
        <v>3.1116268266850127</v>
      </c>
      <c r="U255" s="99">
        <f>RES_hhdet_tess!U67</f>
        <v>4.1966169626339314</v>
      </c>
      <c r="V255" s="99">
        <f>RES_hhdet_tess!V67</f>
        <v>3.0770785217343621</v>
      </c>
      <c r="W255" s="99">
        <f>RES_hhdet_tess!W67</f>
        <v>5.2566107048292761</v>
      </c>
      <c r="DA255" s="63" t="s">
        <v>2976</v>
      </c>
    </row>
    <row r="256" spans="1:105" ht="12" customHeight="1" x14ac:dyDescent="0.25">
      <c r="A256" s="121" t="s">
        <v>55</v>
      </c>
      <c r="B256" s="123">
        <v>20.978536758072615</v>
      </c>
      <c r="C256" s="123">
        <v>19.044640793278994</v>
      </c>
      <c r="D256" s="123">
        <v>20.817581105397959</v>
      </c>
      <c r="E256" s="123">
        <v>23.285189655775252</v>
      </c>
      <c r="F256" s="123">
        <v>25.424398734067143</v>
      </c>
      <c r="G256" s="123">
        <v>21.979180524997833</v>
      </c>
      <c r="H256" s="123">
        <v>23.885497110679399</v>
      </c>
      <c r="I256" s="123">
        <v>20.261547783848552</v>
      </c>
      <c r="J256" s="123">
        <v>22.918308219322387</v>
      </c>
      <c r="K256" s="123">
        <v>23.424420514265488</v>
      </c>
      <c r="L256" s="123">
        <v>22.577165518533945</v>
      </c>
      <c r="M256" s="123">
        <v>22.417158924514879</v>
      </c>
      <c r="N256" s="123">
        <v>22.835572320227744</v>
      </c>
      <c r="O256" s="123">
        <v>22.303015558793806</v>
      </c>
      <c r="P256" s="123">
        <v>20.024766392450438</v>
      </c>
      <c r="Q256" s="123">
        <v>20.529085017871605</v>
      </c>
      <c r="R256" s="123">
        <v>21.291420612779554</v>
      </c>
      <c r="S256" s="123">
        <v>21.680276367854702</v>
      </c>
      <c r="T256" s="123">
        <v>20.956022935651024</v>
      </c>
      <c r="U256" s="123">
        <v>20.17577135144116</v>
      </c>
      <c r="V256" s="123">
        <v>18.942131462220193</v>
      </c>
      <c r="W256" s="123">
        <v>19.223685105229698</v>
      </c>
      <c r="DA256" s="130" t="s">
        <v>2977</v>
      </c>
    </row>
    <row r="257" spans="1:105" ht="12" customHeight="1" x14ac:dyDescent="0.25">
      <c r="A257" s="97" t="s">
        <v>134</v>
      </c>
      <c r="B257" s="99">
        <v>20.996780157561787</v>
      </c>
      <c r="C257" s="99">
        <v>19.019333502321082</v>
      </c>
      <c r="D257" s="99">
        <v>20.816797499256616</v>
      </c>
      <c r="E257" s="99">
        <v>23.288061054072436</v>
      </c>
      <c r="F257" s="99">
        <v>25.476544484064885</v>
      </c>
      <c r="G257" s="99">
        <v>21.976589176997965</v>
      </c>
      <c r="H257" s="99">
        <v>23.901066828584682</v>
      </c>
      <c r="I257" s="99">
        <v>20.203405327993131</v>
      </c>
      <c r="J257" s="99">
        <v>22.903386250376702</v>
      </c>
      <c r="K257" s="99">
        <v>23.437234501635594</v>
      </c>
      <c r="L257" s="99">
        <v>22.595619990549068</v>
      </c>
      <c r="M257" s="99">
        <v>22.418360990103817</v>
      </c>
      <c r="N257" s="99">
        <v>22.877727501600596</v>
      </c>
      <c r="O257" s="99">
        <v>22.334720623579909</v>
      </c>
      <c r="P257" s="99">
        <v>19.968960391428478</v>
      </c>
      <c r="Q257" s="99">
        <v>20.498487617081249</v>
      </c>
      <c r="R257" s="99">
        <v>21.315514209667509</v>
      </c>
      <c r="S257" s="99">
        <v>21.724328365587663</v>
      </c>
      <c r="T257" s="99">
        <v>20.978317005599514</v>
      </c>
      <c r="U257" s="99">
        <v>20.200309847871289</v>
      </c>
      <c r="V257" s="99">
        <v>18.935856107541348</v>
      </c>
      <c r="W257" s="99">
        <v>19.229335098358316</v>
      </c>
      <c r="DA257" s="63" t="s">
        <v>2978</v>
      </c>
    </row>
    <row r="258" spans="1:105" ht="12" customHeight="1" x14ac:dyDescent="0.25">
      <c r="A258" s="97" t="s">
        <v>133</v>
      </c>
      <c r="B258" s="99">
        <v>20.996780157561787</v>
      </c>
      <c r="C258" s="99">
        <v>19.019395994717989</v>
      </c>
      <c r="D258" s="99">
        <v>20.816535008065429</v>
      </c>
      <c r="E258" s="99">
        <v>23.287697015984211</v>
      </c>
      <c r="F258" s="99">
        <v>25.475245078351378</v>
      </c>
      <c r="G258" s="99">
        <v>21.976321513737936</v>
      </c>
      <c r="H258" s="99">
        <v>23.90143083474106</v>
      </c>
      <c r="I258" s="99">
        <v>20.205784391491477</v>
      </c>
      <c r="J258" s="99">
        <v>22.902568412281013</v>
      </c>
      <c r="K258" s="99">
        <v>23.423349366299362</v>
      </c>
      <c r="L258" s="99">
        <v>22.581226717940549</v>
      </c>
      <c r="M258" s="99">
        <v>22.403663151212335</v>
      </c>
      <c r="N258" s="99">
        <v>22.859293688959085</v>
      </c>
      <c r="O258" s="99">
        <v>22.318821951070031</v>
      </c>
      <c r="P258" s="99">
        <v>19.959268247444594</v>
      </c>
      <c r="Q258" s="99">
        <v>20.504179100783237</v>
      </c>
      <c r="R258" s="99">
        <v>21.320810808735104</v>
      </c>
      <c r="S258" s="99">
        <v>21.733431180645429</v>
      </c>
      <c r="T258" s="99">
        <v>20.991829805727537</v>
      </c>
      <c r="U258" s="99">
        <v>20.220815002817364</v>
      </c>
      <c r="V258" s="99">
        <v>18.961824859555019</v>
      </c>
      <c r="W258" s="99">
        <v>19.257019117700093</v>
      </c>
      <c r="DA258" s="63" t="s">
        <v>2979</v>
      </c>
    </row>
    <row r="259" spans="1:105" ht="12" customHeight="1" x14ac:dyDescent="0.25">
      <c r="A259" s="100" t="s">
        <v>217</v>
      </c>
      <c r="B259" s="102">
        <v>7.149858102633349</v>
      </c>
      <c r="C259" s="102">
        <v>6.3223888539022468</v>
      </c>
      <c r="D259" s="102">
        <v>7.7788150078320477</v>
      </c>
      <c r="E259" s="102">
        <v>10.776080960278341</v>
      </c>
      <c r="F259" s="102">
        <v>12.410083183092231</v>
      </c>
      <c r="G259" s="102">
        <v>9.3833665457640318</v>
      </c>
      <c r="H259" s="102">
        <v>10.482038640692149</v>
      </c>
      <c r="I259" s="102">
        <v>7.3305530501892155</v>
      </c>
      <c r="J259" s="102">
        <v>8.4490991580068329</v>
      </c>
      <c r="K259" s="102">
        <v>8.3995295366214027</v>
      </c>
      <c r="L259" s="102">
        <v>7.8424136425666511</v>
      </c>
      <c r="M259" s="102">
        <v>7.974293553164669</v>
      </c>
      <c r="N259" s="102">
        <v>8.0320566925110111</v>
      </c>
      <c r="O259" s="102">
        <v>7.8191579337174737</v>
      </c>
      <c r="P259" s="102">
        <v>7.3096143028831744</v>
      </c>
      <c r="Q259" s="102">
        <v>7.4033210553771607</v>
      </c>
      <c r="R259" s="102">
        <v>7.5662387416784833</v>
      </c>
      <c r="S259" s="102">
        <v>7.7476958420023188</v>
      </c>
      <c r="T259" s="102">
        <v>7.5676986878972574</v>
      </c>
      <c r="U259" s="102">
        <v>6.878794852155341</v>
      </c>
      <c r="V259" s="102">
        <v>6.4746695304162394</v>
      </c>
      <c r="W259" s="102">
        <v>6.8983355216167865</v>
      </c>
      <c r="DA259" s="131" t="s">
        <v>2980</v>
      </c>
    </row>
    <row r="260" spans="1:105" ht="12" customHeight="1" x14ac:dyDescent="0.25">
      <c r="A260" s="103" t="s">
        <v>52</v>
      </c>
      <c r="B260" s="105">
        <v>13.846922054928434</v>
      </c>
      <c r="C260" s="105">
        <v>12.697007140815741</v>
      </c>
      <c r="D260" s="105">
        <v>13.03772000023338</v>
      </c>
      <c r="E260" s="105">
        <v>12.511616055705872</v>
      </c>
      <c r="F260" s="105">
        <v>13.065161895259145</v>
      </c>
      <c r="G260" s="105">
        <v>12.592954967973904</v>
      </c>
      <c r="H260" s="105">
        <v>13.419392194048909</v>
      </c>
      <c r="I260" s="105">
        <v>12.875231341302262</v>
      </c>
      <c r="J260" s="105">
        <v>14.453469254274184</v>
      </c>
      <c r="K260" s="105">
        <v>15.023819829677958</v>
      </c>
      <c r="L260" s="105">
        <v>14.738813075373896</v>
      </c>
      <c r="M260" s="105">
        <v>14.429369598047669</v>
      </c>
      <c r="N260" s="105">
        <v>14.827236996448075</v>
      </c>
      <c r="O260" s="105">
        <v>14.499664017352559</v>
      </c>
      <c r="P260" s="105">
        <v>12.649653944561424</v>
      </c>
      <c r="Q260" s="105">
        <v>13.100858045406076</v>
      </c>
      <c r="R260" s="105">
        <v>13.754572067056619</v>
      </c>
      <c r="S260" s="105">
        <v>13.985735338643112</v>
      </c>
      <c r="T260" s="105">
        <v>13.424131117830282</v>
      </c>
      <c r="U260" s="105">
        <v>13.342020150662023</v>
      </c>
      <c r="V260" s="105">
        <v>12.487155329138782</v>
      </c>
      <c r="W260" s="105">
        <v>12.358683596083308</v>
      </c>
      <c r="DA260" s="132" t="s">
        <v>2981</v>
      </c>
    </row>
    <row r="261" spans="1:105" ht="12" customHeight="1" x14ac:dyDescent="0.25">
      <c r="A261" s="106" t="s">
        <v>122</v>
      </c>
      <c r="B261" s="102">
        <v>20.506179938737596</v>
      </c>
      <c r="C261" s="102">
        <v>19.697266029444513</v>
      </c>
      <c r="D261" s="102">
        <v>20.838167827443488</v>
      </c>
      <c r="E261" s="102">
        <v>23.20547499145648</v>
      </c>
      <c r="F261" s="102">
        <v>23.970321632301726</v>
      </c>
      <c r="G261" s="102">
        <v>22.051137812061771</v>
      </c>
      <c r="H261" s="102">
        <v>23.452870245714145</v>
      </c>
      <c r="I261" s="102">
        <v>21.841128678447497</v>
      </c>
      <c r="J261" s="102">
        <v>23.318879632502863</v>
      </c>
      <c r="K261" s="102">
        <v>23.086817288518724</v>
      </c>
      <c r="L261" s="102">
        <v>22.078373512572718</v>
      </c>
      <c r="M261" s="102">
        <v>22.387087133310366</v>
      </c>
      <c r="N261" s="102">
        <v>21.607596148269046</v>
      </c>
      <c r="O261" s="102">
        <v>21.439854935965133</v>
      </c>
      <c r="P261" s="102">
        <v>21.368303661426847</v>
      </c>
      <c r="Q261" s="102">
        <v>21.193946307550128</v>
      </c>
      <c r="R261" s="102">
        <v>20.787347924394489</v>
      </c>
      <c r="S261" s="102">
        <v>20.818637776342854</v>
      </c>
      <c r="T261" s="102">
        <v>20.556579924632491</v>
      </c>
      <c r="U261" s="102">
        <v>19.768199514063646</v>
      </c>
      <c r="V261" s="102">
        <v>19.040940962903278</v>
      </c>
      <c r="W261" s="102">
        <v>19.12527818538404</v>
      </c>
      <c r="DA261" s="131" t="s">
        <v>2982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19.698984679214327</v>
      </c>
      <c r="D262" s="105">
        <v>20.8402014835134</v>
      </c>
      <c r="E262" s="105">
        <v>23.207189217313541</v>
      </c>
      <c r="F262" s="105">
        <v>23.971862348675089</v>
      </c>
      <c r="G262" s="105">
        <v>22.052889820880658</v>
      </c>
      <c r="H262" s="105">
        <v>23.455136583507887</v>
      </c>
      <c r="I262" s="105">
        <v>21.841497716520475</v>
      </c>
      <c r="J262" s="105">
        <v>23.319388076543035</v>
      </c>
      <c r="K262" s="105">
        <v>23.073440295647387</v>
      </c>
      <c r="L262" s="105">
        <v>22.06834669860427</v>
      </c>
      <c r="M262" s="105">
        <v>22.379152507703179</v>
      </c>
      <c r="N262" s="105">
        <v>21.603604782257438</v>
      </c>
      <c r="O262" s="105">
        <v>21.436179514357814</v>
      </c>
      <c r="P262" s="105">
        <v>21.369777516994848</v>
      </c>
      <c r="Q262" s="105">
        <v>21.204328774948358</v>
      </c>
      <c r="R262" s="105">
        <v>20.794161373369011</v>
      </c>
      <c r="S262" s="105">
        <v>20.822132566759482</v>
      </c>
      <c r="T262" s="105">
        <v>20.559309259864868</v>
      </c>
      <c r="U262" s="105">
        <v>19.770598532723831</v>
      </c>
      <c r="V262" s="105">
        <v>19.044867119287762</v>
      </c>
      <c r="W262" s="105">
        <v>19.130911538679168</v>
      </c>
      <c r="DA262" s="132" t="s">
        <v>2983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6.5422169274082043</v>
      </c>
      <c r="D263" s="99">
        <v>7.7740067486860731</v>
      </c>
      <c r="E263" s="99">
        <v>10.7366010465863</v>
      </c>
      <c r="F263" s="99">
        <v>11.673153848491314</v>
      </c>
      <c r="G263" s="99">
        <v>9.4132450051592311</v>
      </c>
      <c r="H263" s="99">
        <v>10.282725923604662</v>
      </c>
      <c r="I263" s="99">
        <v>7.926296855355873</v>
      </c>
      <c r="J263" s="99">
        <v>8.6132688974193812</v>
      </c>
      <c r="K263" s="99">
        <v>8.2760473086294724</v>
      </c>
      <c r="L263" s="99">
        <v>7.6554039225497883</v>
      </c>
      <c r="M263" s="99">
        <v>7.9679682924776127</v>
      </c>
      <c r="N263" s="99">
        <v>7.5722056353752309</v>
      </c>
      <c r="O263" s="99">
        <v>7.4938036551398461</v>
      </c>
      <c r="P263" s="99">
        <v>7.8271306196838752</v>
      </c>
      <c r="Q263" s="99">
        <v>7.659229848907664</v>
      </c>
      <c r="R263" s="99">
        <v>7.3725502057734982</v>
      </c>
      <c r="S263" s="99">
        <v>7.4189592398496362</v>
      </c>
      <c r="T263" s="99">
        <v>7.4142064374636103</v>
      </c>
      <c r="U263" s="99">
        <v>6.7256066743873912</v>
      </c>
      <c r="V263" s="99">
        <v>6.5042836870623351</v>
      </c>
      <c r="W263" s="99">
        <v>6.8505498636160178</v>
      </c>
      <c r="DA263" s="63" t="s">
        <v>2984</v>
      </c>
    </row>
    <row r="264" spans="1:105" ht="12" customHeight="1" x14ac:dyDescent="0.25">
      <c r="A264" s="108" t="s">
        <v>52</v>
      </c>
      <c r="B264" s="99">
        <v>13.533271949610832</v>
      </c>
      <c r="C264" s="99">
        <v>13.156767751806123</v>
      </c>
      <c r="D264" s="99">
        <v>13.066194734827322</v>
      </c>
      <c r="E264" s="99">
        <v>12.47058817072724</v>
      </c>
      <c r="F264" s="99">
        <v>12.298708500183773</v>
      </c>
      <c r="G264" s="99">
        <v>12.639644815721427</v>
      </c>
      <c r="H264" s="99">
        <v>13.172410659903223</v>
      </c>
      <c r="I264" s="99">
        <v>13.9152008611646</v>
      </c>
      <c r="J264" s="99">
        <v>14.706119179123652</v>
      </c>
      <c r="K264" s="99">
        <v>14.797392987017915</v>
      </c>
      <c r="L264" s="99">
        <v>14.412942776054482</v>
      </c>
      <c r="M264" s="99">
        <v>14.411184215225562</v>
      </c>
      <c r="N264" s="99">
        <v>14.031399146882205</v>
      </c>
      <c r="O264" s="99">
        <v>13.94237585921797</v>
      </c>
      <c r="P264" s="99">
        <v>13.542646897310972</v>
      </c>
      <c r="Q264" s="99">
        <v>13.545098926040696</v>
      </c>
      <c r="R264" s="99">
        <v>13.421611167595513</v>
      </c>
      <c r="S264" s="99">
        <v>13.403173326909853</v>
      </c>
      <c r="T264" s="99">
        <v>13.145102822401254</v>
      </c>
      <c r="U264" s="99">
        <v>13.044991858336443</v>
      </c>
      <c r="V264" s="99">
        <v>12.540583432225425</v>
      </c>
      <c r="W264" s="99">
        <v>12.280361675063148</v>
      </c>
      <c r="DA264" s="63" t="s">
        <v>2985</v>
      </c>
    </row>
    <row r="265" spans="1:105" ht="12" customHeight="1" x14ac:dyDescent="0.25">
      <c r="A265" s="121" t="s">
        <v>54</v>
      </c>
      <c r="B265" s="123">
        <v>7.3223275864465505</v>
      </c>
      <c r="C265" s="123">
        <v>7.7581569074050023</v>
      </c>
      <c r="D265" s="123">
        <v>7.694690447838858</v>
      </c>
      <c r="E265" s="123">
        <v>9.3626954090295129</v>
      </c>
      <c r="F265" s="123">
        <v>9.0032206241055537</v>
      </c>
      <c r="G265" s="123">
        <v>8.4436261533957513</v>
      </c>
      <c r="H265" s="123">
        <v>7.8640762831188109</v>
      </c>
      <c r="I265" s="123">
        <v>7.0379358986985938</v>
      </c>
      <c r="J265" s="123">
        <v>7.7168328879785753</v>
      </c>
      <c r="K265" s="123">
        <v>6.127286234607431</v>
      </c>
      <c r="L265" s="123">
        <v>5.5178439142692826</v>
      </c>
      <c r="M265" s="123">
        <v>5.4965345015365337</v>
      </c>
      <c r="N265" s="123">
        <v>5.6681758605532497</v>
      </c>
      <c r="O265" s="123">
        <v>5.577843679891151</v>
      </c>
      <c r="P265" s="123">
        <v>5.2208666081986319</v>
      </c>
      <c r="Q265" s="123">
        <v>5.6044499505349794</v>
      </c>
      <c r="R265" s="123">
        <v>5.5828576986321101</v>
      </c>
      <c r="S265" s="123">
        <v>5.5325953841024074</v>
      </c>
      <c r="T265" s="123">
        <v>5.4589557277341081</v>
      </c>
      <c r="U265" s="123">
        <v>5.3697366840705874</v>
      </c>
      <c r="V265" s="123">
        <v>7.049202440678898</v>
      </c>
      <c r="W265" s="123">
        <v>6.4814379770393131</v>
      </c>
      <c r="DA265" s="130" t="s">
        <v>2986</v>
      </c>
    </row>
    <row r="266" spans="1:105" ht="12" customHeight="1" x14ac:dyDescent="0.25">
      <c r="A266" s="97" t="s">
        <v>175</v>
      </c>
      <c r="B266" s="99">
        <v>7.3435594223776857</v>
      </c>
      <c r="C266" s="99">
        <v>7.7540965579185022</v>
      </c>
      <c r="D266" s="99">
        <v>7.7382826007395886</v>
      </c>
      <c r="E266" s="99">
        <v>9.3421705360686378</v>
      </c>
      <c r="F266" s="99">
        <v>9.0058713627532114</v>
      </c>
      <c r="G266" s="99">
        <v>8.4532072208177045</v>
      </c>
      <c r="H266" s="99">
        <v>7.8659405018986259</v>
      </c>
      <c r="I266" s="99">
        <v>7.0218905874699207</v>
      </c>
      <c r="J266" s="99">
        <v>7.698117032367044</v>
      </c>
      <c r="K266" s="99">
        <v>6.1399971037742196</v>
      </c>
      <c r="L266" s="99">
        <v>5.5259225414947579</v>
      </c>
      <c r="M266" s="99">
        <v>5.4952280133417934</v>
      </c>
      <c r="N266" s="99">
        <v>5.6783120726782306</v>
      </c>
      <c r="O266" s="99">
        <v>5.5858470823846043</v>
      </c>
      <c r="P266" s="99">
        <v>5.204641937238538</v>
      </c>
      <c r="Q266" s="99">
        <v>5.6092764762756877</v>
      </c>
      <c r="R266" s="99">
        <v>5.5953870723902686</v>
      </c>
      <c r="S266" s="99">
        <v>5.5266486412452229</v>
      </c>
      <c r="T266" s="99">
        <v>5.4413135382799185</v>
      </c>
      <c r="U266" s="99">
        <v>5.3251758655624775</v>
      </c>
      <c r="V266" s="99">
        <v>7.1154375093310289</v>
      </c>
      <c r="W266" s="99">
        <v>6.4332451735464709</v>
      </c>
      <c r="DA266" s="63" t="s">
        <v>2987</v>
      </c>
    </row>
    <row r="267" spans="1:105" ht="12" customHeight="1" x14ac:dyDescent="0.25">
      <c r="A267" s="109" t="s">
        <v>120</v>
      </c>
      <c r="B267" s="110">
        <v>6.7816635765785902</v>
      </c>
      <c r="C267" s="110">
        <v>7.8630019075036284</v>
      </c>
      <c r="D267" s="110">
        <v>6.3469108108663423</v>
      </c>
      <c r="E267" s="110">
        <v>10.095453781987249</v>
      </c>
      <c r="F267" s="110">
        <v>8.9011928148594475</v>
      </c>
      <c r="G267" s="110">
        <v>8.0714633827676039</v>
      </c>
      <c r="H267" s="110">
        <v>7.7937957094756607</v>
      </c>
      <c r="I267" s="110">
        <v>7.5958742927086842</v>
      </c>
      <c r="J267" s="110">
        <v>8.3324162735017975</v>
      </c>
      <c r="K267" s="110">
        <v>5.7269418960438765</v>
      </c>
      <c r="L267" s="110">
        <v>5.2653760662204636</v>
      </c>
      <c r="M267" s="110">
        <v>5.5370160382505755</v>
      </c>
      <c r="N267" s="110">
        <v>5.3600660751358538</v>
      </c>
      <c r="O267" s="110">
        <v>5.3740367898922043</v>
      </c>
      <c r="P267" s="110">
        <v>5.4700225741501978</v>
      </c>
      <c r="Q267" s="110">
        <v>5.5636951304397391</v>
      </c>
      <c r="R267" s="110">
        <v>5.5243242015414564</v>
      </c>
      <c r="S267" s="110">
        <v>5.5514658934168271</v>
      </c>
      <c r="T267" s="110">
        <v>5.5055313325072648</v>
      </c>
      <c r="U267" s="110">
        <v>5.4799091968611489</v>
      </c>
      <c r="V267" s="110">
        <v>6.8767906213838028</v>
      </c>
      <c r="W267" s="110">
        <v>6.6070935686696748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48.109656593512398</v>
      </c>
      <c r="C269" s="118">
        <f t="shared" si="122"/>
        <v>48.495570155769187</v>
      </c>
      <c r="D269" s="118">
        <f t="shared" si="122"/>
        <v>46.210732165683808</v>
      </c>
      <c r="E269" s="118">
        <f t="shared" si="122"/>
        <v>51.430757040141813</v>
      </c>
      <c r="F269" s="118">
        <f t="shared" si="122"/>
        <v>52.437643967288807</v>
      </c>
      <c r="G269" s="118">
        <f t="shared" si="122"/>
        <v>50.62026936066097</v>
      </c>
      <c r="H269" s="118">
        <f t="shared" si="122"/>
        <v>46.318986499749286</v>
      </c>
      <c r="I269" s="118">
        <f t="shared" si="122"/>
        <v>41.003609979272738</v>
      </c>
      <c r="J269" s="118">
        <f t="shared" si="122"/>
        <v>45.103090900768812</v>
      </c>
      <c r="K269" s="118">
        <f t="shared" si="122"/>
        <v>42.903363017273662</v>
      </c>
      <c r="L269" s="118">
        <f t="shared" si="122"/>
        <v>42.403900735828742</v>
      </c>
      <c r="M269" s="118">
        <f t="shared" si="122"/>
        <v>39.780971526729211</v>
      </c>
      <c r="N269" s="118">
        <f t="shared" si="122"/>
        <v>39.618672056909837</v>
      </c>
      <c r="O269" s="118">
        <f t="shared" si="122"/>
        <v>38.491269894353962</v>
      </c>
      <c r="P269" s="118">
        <f t="shared" si="122"/>
        <v>29.965403221039089</v>
      </c>
      <c r="Q269" s="118">
        <f t="shared" si="122"/>
        <v>33.73548367029629</v>
      </c>
      <c r="R269" s="118">
        <f t="shared" ref="R269:V269" si="123">R270+R273+R275+R284</f>
        <v>35.063265732737925</v>
      </c>
      <c r="S269" s="118">
        <f t="shared" si="123"/>
        <v>34.085563976425412</v>
      </c>
      <c r="T269" s="118">
        <f t="shared" si="123"/>
        <v>30.800634534749115</v>
      </c>
      <c r="U269" s="118">
        <f t="shared" si="123"/>
        <v>29.161366933302183</v>
      </c>
      <c r="V269" s="118">
        <f t="shared" si="123"/>
        <v>29.429730705479429</v>
      </c>
      <c r="W269" s="118">
        <f t="shared" ref="W269" si="124">W270+W273+W275+W284</f>
        <v>31.47445417938151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38.274222056174381</v>
      </c>
      <c r="C270" s="123">
        <f t="shared" si="125"/>
        <v>39.312278621303221</v>
      </c>
      <c r="D270" s="123">
        <f t="shared" si="125"/>
        <v>36.522908900181903</v>
      </c>
      <c r="E270" s="123">
        <f t="shared" si="125"/>
        <v>40.491434346908598</v>
      </c>
      <c r="F270" s="123">
        <f t="shared" si="125"/>
        <v>40.983909795968316</v>
      </c>
      <c r="G270" s="123">
        <f t="shared" si="125"/>
        <v>40.596437882218254</v>
      </c>
      <c r="H270" s="123">
        <f t="shared" si="125"/>
        <v>35.928604841617528</v>
      </c>
      <c r="I270" s="123">
        <f t="shared" si="125"/>
        <v>32.181052917365399</v>
      </c>
      <c r="J270" s="123">
        <f t="shared" si="125"/>
        <v>35.304525831655504</v>
      </c>
      <c r="K270" s="123">
        <f t="shared" si="125"/>
        <v>33.549265948045573</v>
      </c>
      <c r="L270" s="123">
        <f t="shared" si="125"/>
        <v>33.61571271407508</v>
      </c>
      <c r="M270" s="123">
        <f t="shared" si="125"/>
        <v>31.154633575409587</v>
      </c>
      <c r="N270" s="123">
        <f t="shared" si="125"/>
        <v>30.900719142753509</v>
      </c>
      <c r="O270" s="123">
        <f t="shared" si="125"/>
        <v>30.082003253195019</v>
      </c>
      <c r="P270" s="123">
        <f t="shared" si="125"/>
        <v>22.488944597193864</v>
      </c>
      <c r="Q270" s="123">
        <f t="shared" si="125"/>
        <v>26.184192511542363</v>
      </c>
      <c r="R270" s="123">
        <f t="shared" ref="R270:V270" si="126">SUM(R271:R272)</f>
        <v>27.572727750349909</v>
      </c>
      <c r="S270" s="123">
        <f t="shared" si="126"/>
        <v>26.79745880320241</v>
      </c>
      <c r="T270" s="123">
        <f t="shared" si="126"/>
        <v>23.960690210115384</v>
      </c>
      <c r="U270" s="123">
        <f t="shared" si="126"/>
        <v>22.705243136999265</v>
      </c>
      <c r="V270" s="123">
        <f t="shared" si="126"/>
        <v>22.954865270577208</v>
      </c>
      <c r="W270" s="123">
        <f t="shared" ref="W270" si="127">SUM(W271:W272)</f>
        <v>25.157164088262956</v>
      </c>
      <c r="DA270" s="130" t="s">
        <v>3140</v>
      </c>
    </row>
    <row r="271" spans="1:105" ht="12" customHeight="1" x14ac:dyDescent="0.25">
      <c r="A271" s="97" t="s">
        <v>217</v>
      </c>
      <c r="B271" s="99">
        <v>38.274222056174381</v>
      </c>
      <c r="C271" s="99">
        <v>39.312278621303221</v>
      </c>
      <c r="D271" s="99">
        <v>36.522908900181903</v>
      </c>
      <c r="E271" s="99">
        <v>40.491434346908598</v>
      </c>
      <c r="F271" s="99">
        <v>40.983909795968316</v>
      </c>
      <c r="G271" s="99">
        <v>40.596437882218254</v>
      </c>
      <c r="H271" s="99">
        <v>35.928604841617528</v>
      </c>
      <c r="I271" s="99">
        <v>32.181052917365399</v>
      </c>
      <c r="J271" s="99">
        <v>35.304525831655504</v>
      </c>
      <c r="K271" s="99">
        <v>33.549265948045573</v>
      </c>
      <c r="L271" s="99">
        <v>33.61571271407508</v>
      </c>
      <c r="M271" s="99">
        <v>31.154633575409587</v>
      </c>
      <c r="N271" s="99">
        <v>30.900719142753509</v>
      </c>
      <c r="O271" s="99">
        <v>30.082003253195019</v>
      </c>
      <c r="P271" s="99">
        <v>22.488944597193864</v>
      </c>
      <c r="Q271" s="99">
        <v>26.184192511542363</v>
      </c>
      <c r="R271" s="99">
        <v>27.572727750349909</v>
      </c>
      <c r="S271" s="99">
        <v>26.79745880320241</v>
      </c>
      <c r="T271" s="99">
        <v>23.960690210115384</v>
      </c>
      <c r="U271" s="99">
        <v>22.705243136999265</v>
      </c>
      <c r="V271" s="99">
        <v>22.954865270577208</v>
      </c>
      <c r="W271" s="99">
        <v>25.157164088262956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7.4878655203182563</v>
      </c>
      <c r="C275" s="123">
        <v>6.7083121826994914</v>
      </c>
      <c r="D275" s="123">
        <v>7.2097753932626736</v>
      </c>
      <c r="E275" s="123">
        <v>7.9421937282613575</v>
      </c>
      <c r="F275" s="123">
        <v>8.5647636292490947</v>
      </c>
      <c r="G275" s="123">
        <v>7.3161263410147459</v>
      </c>
      <c r="H275" s="123">
        <v>7.8771919590511414</v>
      </c>
      <c r="I275" s="123">
        <v>6.5861437775650948</v>
      </c>
      <c r="J275" s="123">
        <v>7.3526562583365598</v>
      </c>
      <c r="K275" s="123">
        <v>7.4077944474739592</v>
      </c>
      <c r="L275" s="123">
        <v>7.038802263934306</v>
      </c>
      <c r="M275" s="123">
        <v>6.8885686103844366</v>
      </c>
      <c r="N275" s="123">
        <v>6.9244288048015417</v>
      </c>
      <c r="O275" s="123">
        <v>6.6564175904101264</v>
      </c>
      <c r="P275" s="123">
        <v>5.8832181331617948</v>
      </c>
      <c r="Q275" s="123">
        <v>5.916368065182823</v>
      </c>
      <c r="R275" s="123">
        <v>5.9890285881174083</v>
      </c>
      <c r="S275" s="123">
        <v>5.9208510037176687</v>
      </c>
      <c r="T275" s="123">
        <v>5.5587021190024624</v>
      </c>
      <c r="U275" s="123">
        <v>5.2285259170375884</v>
      </c>
      <c r="V275" s="123">
        <v>4.8158891986150376</v>
      </c>
      <c r="W275" s="123">
        <v>4.8214336875573522</v>
      </c>
      <c r="DA275" s="130" t="s">
        <v>3145</v>
      </c>
    </row>
    <row r="276" spans="1:105" ht="12" customHeight="1" x14ac:dyDescent="0.25">
      <c r="A276" s="97" t="s">
        <v>134</v>
      </c>
      <c r="B276" s="99">
        <v>7.7905695106609825</v>
      </c>
      <c r="C276" s="99">
        <v>6.980176793313456</v>
      </c>
      <c r="D276" s="99">
        <v>7.4909192648857834</v>
      </c>
      <c r="E276" s="99">
        <v>8.2415702395997688</v>
      </c>
      <c r="F276" s="99">
        <v>8.8848960688238332</v>
      </c>
      <c r="G276" s="99">
        <v>7.5901349215521154</v>
      </c>
      <c r="H276" s="99">
        <v>8.1735583400365499</v>
      </c>
      <c r="I276" s="99">
        <v>6.8396746128962782</v>
      </c>
      <c r="J276" s="99">
        <v>7.6394859948089042</v>
      </c>
      <c r="K276" s="99">
        <v>7.7013983862097355</v>
      </c>
      <c r="L276" s="99">
        <v>7.3139020911948647</v>
      </c>
      <c r="M276" s="99">
        <v>7.1488670373167071</v>
      </c>
      <c r="N276" s="99">
        <v>7.1821357876907914</v>
      </c>
      <c r="O276" s="99">
        <v>6.9202420971095275</v>
      </c>
      <c r="P276" s="99">
        <v>6.1447828657191534</v>
      </c>
      <c r="Q276" s="99">
        <v>6.2032261964523085</v>
      </c>
      <c r="R276" s="99">
        <v>6.293749780876321</v>
      </c>
      <c r="S276" s="99">
        <v>6.2410425982213198</v>
      </c>
      <c r="T276" s="99">
        <v>5.8857009803985738</v>
      </c>
      <c r="U276" s="99">
        <v>5.5590332070363253</v>
      </c>
      <c r="V276" s="99">
        <v>5.1257484522406322</v>
      </c>
      <c r="W276" s="99">
        <v>5.1203070066548593</v>
      </c>
      <c r="DA276" s="63" t="s">
        <v>3146</v>
      </c>
    </row>
    <row r="277" spans="1:105" ht="12" customHeight="1" x14ac:dyDescent="0.25">
      <c r="A277" s="97" t="s">
        <v>133</v>
      </c>
      <c r="B277" s="99">
        <v>2.6528575392007143</v>
      </c>
      <c r="C277" s="99">
        <v>2.3252288996021622</v>
      </c>
      <c r="D277" s="99">
        <v>2.7942262293761946</v>
      </c>
      <c r="E277" s="99">
        <v>3.8068915759072008</v>
      </c>
      <c r="F277" s="99">
        <v>4.3097746361863845</v>
      </c>
      <c r="G277" s="99">
        <v>3.2336166918630984</v>
      </c>
      <c r="H277" s="99">
        <v>3.5829601768431107</v>
      </c>
      <c r="I277" s="99">
        <v>2.4911857117830163</v>
      </c>
      <c r="J277" s="99">
        <v>2.8169970661095691</v>
      </c>
      <c r="K277" s="99">
        <v>2.7246226985907698</v>
      </c>
      <c r="L277" s="99">
        <v>2.505076774310468</v>
      </c>
      <c r="M277" s="99">
        <v>2.5095093140269977</v>
      </c>
      <c r="N277" s="99">
        <v>2.4737136097601637</v>
      </c>
      <c r="O277" s="99">
        <v>2.3847550022258783</v>
      </c>
      <c r="P277" s="99">
        <v>2.2242277188667074</v>
      </c>
      <c r="Q277" s="99">
        <v>2.2486172678073899</v>
      </c>
      <c r="R277" s="99">
        <v>2.2441798586548725</v>
      </c>
      <c r="S277" s="99">
        <v>2.2453033928959516</v>
      </c>
      <c r="T277" s="99">
        <v>2.1581961021070435</v>
      </c>
      <c r="U277" s="99">
        <v>1.9451785996256643</v>
      </c>
      <c r="V277" s="99">
        <v>1.8183664165052655</v>
      </c>
      <c r="W277" s="99">
        <v>1.9066326187951612</v>
      </c>
      <c r="DA277" s="63" t="s">
        <v>3147</v>
      </c>
    </row>
    <row r="278" spans="1:105" ht="12" customHeight="1" x14ac:dyDescent="0.25">
      <c r="A278" s="100" t="s">
        <v>217</v>
      </c>
      <c r="B278" s="102">
        <v>2.6528575392007143</v>
      </c>
      <c r="C278" s="102">
        <v>2.3252288996021622</v>
      </c>
      <c r="D278" s="102">
        <v>2.7942262293761946</v>
      </c>
      <c r="E278" s="102">
        <v>3.8068915759072008</v>
      </c>
      <c r="F278" s="102">
        <v>4.3097746361863845</v>
      </c>
      <c r="G278" s="102">
        <v>3.2336166918630984</v>
      </c>
      <c r="H278" s="102">
        <v>3.5829601768431107</v>
      </c>
      <c r="I278" s="102">
        <v>2.4911857117830163</v>
      </c>
      <c r="J278" s="102">
        <v>2.8169970661095691</v>
      </c>
      <c r="K278" s="102">
        <v>2.7246226985907698</v>
      </c>
      <c r="L278" s="102">
        <v>2.505076774310468</v>
      </c>
      <c r="M278" s="102">
        <v>2.5095093140269977</v>
      </c>
      <c r="N278" s="102">
        <v>2.4737136097601637</v>
      </c>
      <c r="O278" s="102">
        <v>2.3847550022258783</v>
      </c>
      <c r="P278" s="102">
        <v>2.2242277188667074</v>
      </c>
      <c r="Q278" s="102">
        <v>2.2486172678073899</v>
      </c>
      <c r="R278" s="102">
        <v>2.2441798586548725</v>
      </c>
      <c r="S278" s="102">
        <v>2.2453033928959516</v>
      </c>
      <c r="T278" s="102">
        <v>2.1581961021070435</v>
      </c>
      <c r="U278" s="102">
        <v>1.9451785996256643</v>
      </c>
      <c r="V278" s="102">
        <v>1.8183664165052655</v>
      </c>
      <c r="W278" s="102">
        <v>1.9066326187951612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2.3475690170197594</v>
      </c>
      <c r="C284" s="123">
        <v>2.4749793517664749</v>
      </c>
      <c r="D284" s="123">
        <v>2.4780478722392272</v>
      </c>
      <c r="E284" s="123">
        <v>2.9971289649718535</v>
      </c>
      <c r="F284" s="123">
        <v>2.8889705420713971</v>
      </c>
      <c r="G284" s="123">
        <v>2.7077051374279741</v>
      </c>
      <c r="H284" s="123">
        <v>2.5131896990806197</v>
      </c>
      <c r="I284" s="123">
        <v>2.23641328434225</v>
      </c>
      <c r="J284" s="123">
        <v>2.4459088107767499</v>
      </c>
      <c r="K284" s="123">
        <v>1.9463026217541273</v>
      </c>
      <c r="L284" s="123">
        <v>1.7493857578193508</v>
      </c>
      <c r="M284" s="123">
        <v>1.7377693409351898</v>
      </c>
      <c r="N284" s="123">
        <v>1.7935241093547829</v>
      </c>
      <c r="O284" s="123">
        <v>1.7528490507488148</v>
      </c>
      <c r="P284" s="123">
        <v>1.5932404906834299</v>
      </c>
      <c r="Q284" s="123">
        <v>1.6349230935711032</v>
      </c>
      <c r="R284" s="123">
        <v>1.501509394270607</v>
      </c>
      <c r="S284" s="123">
        <v>1.3672541695053397</v>
      </c>
      <c r="T284" s="123">
        <v>1.2812422056312682</v>
      </c>
      <c r="U284" s="123">
        <v>1.2275978792653319</v>
      </c>
      <c r="V284" s="123">
        <v>1.6589762362871803</v>
      </c>
      <c r="W284" s="123">
        <v>1.4958564035612028</v>
      </c>
      <c r="DA284" s="130" t="s">
        <v>3154</v>
      </c>
    </row>
    <row r="285" spans="1:105" ht="12" customHeight="1" x14ac:dyDescent="0.25">
      <c r="A285" s="97" t="s">
        <v>175</v>
      </c>
      <c r="B285" s="99">
        <v>2.4397578797823396</v>
      </c>
      <c r="C285" s="99">
        <v>2.5708282823839981</v>
      </c>
      <c r="D285" s="99">
        <v>2.5581970589301855</v>
      </c>
      <c r="E285" s="99">
        <v>3.0810798190646058</v>
      </c>
      <c r="F285" s="99">
        <v>2.9640275870514698</v>
      </c>
      <c r="G285" s="99">
        <v>2.7774130919250783</v>
      </c>
      <c r="H285" s="99">
        <v>2.5798530057584466</v>
      </c>
      <c r="I285" s="99">
        <v>2.3007285341412427</v>
      </c>
      <c r="J285" s="99">
        <v>2.5202728648074815</v>
      </c>
      <c r="K285" s="99">
        <v>2.0080974208834421</v>
      </c>
      <c r="L285" s="99">
        <v>1.8053637190536194</v>
      </c>
      <c r="M285" s="99">
        <v>1.7938535539716651</v>
      </c>
      <c r="N285" s="99">
        <v>1.852527560994782</v>
      </c>
      <c r="O285" s="99">
        <v>1.8216826238605179</v>
      </c>
      <c r="P285" s="99">
        <v>1.6969899739555321</v>
      </c>
      <c r="Q285" s="99">
        <v>1.8285443235693832</v>
      </c>
      <c r="R285" s="99">
        <v>1.8229146295167837</v>
      </c>
      <c r="S285" s="99">
        <v>1.7981227184664086</v>
      </c>
      <c r="T285" s="99">
        <v>1.7665588824310878</v>
      </c>
      <c r="U285" s="99">
        <v>1.724117064616711</v>
      </c>
      <c r="V285" s="99">
        <v>2.2963014808788245</v>
      </c>
      <c r="W285" s="99">
        <v>2.0695635722990704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2.5071067854962457</v>
      </c>
      <c r="D290" s="117">
        <f t="shared" si="129"/>
        <v>4.8940233189602429</v>
      </c>
      <c r="E290" s="117">
        <f t="shared" si="129"/>
        <v>5.2316081001171639</v>
      </c>
      <c r="F290" s="117">
        <f t="shared" si="129"/>
        <v>5.2134586208605667</v>
      </c>
      <c r="G290" s="117">
        <f t="shared" si="129"/>
        <v>2.7767089930586129</v>
      </c>
      <c r="H290" s="117">
        <f t="shared" si="129"/>
        <v>3.3406784464428987</v>
      </c>
      <c r="I290" s="117">
        <f t="shared" si="129"/>
        <v>2.3949524705414049</v>
      </c>
      <c r="J290" s="117">
        <f t="shared" si="129"/>
        <v>5.0119038945585057</v>
      </c>
      <c r="K290" s="117">
        <f t="shared" si="129"/>
        <v>5.8600953093740031</v>
      </c>
      <c r="L290" s="117">
        <f t="shared" si="129"/>
        <v>6.1730283907546459</v>
      </c>
      <c r="M290" s="117">
        <f t="shared" si="129"/>
        <v>3.7286964700784462</v>
      </c>
      <c r="N290" s="117">
        <f t="shared" si="129"/>
        <v>3.5386379121230558</v>
      </c>
      <c r="O290" s="117">
        <f t="shared" si="129"/>
        <v>1.9120066603782313</v>
      </c>
      <c r="P290" s="117">
        <f t="shared" si="129"/>
        <v>1.3007318802027334</v>
      </c>
      <c r="Q290" s="117">
        <f t="shared" si="129"/>
        <v>3.4313121618712246</v>
      </c>
      <c r="R290" s="117">
        <f t="shared" ref="R290:V290" si="130">R291+R294+R296+R305</f>
        <v>4.782761294895475</v>
      </c>
      <c r="S290" s="117">
        <f t="shared" si="130"/>
        <v>3.6228211767724421</v>
      </c>
      <c r="T290" s="117">
        <f t="shared" si="130"/>
        <v>2.6502835812338481</v>
      </c>
      <c r="U290" s="117">
        <f t="shared" si="130"/>
        <v>2.1567303901592991</v>
      </c>
      <c r="V290" s="117">
        <f t="shared" si="130"/>
        <v>1.1998736868787956</v>
      </c>
      <c r="W290" s="117">
        <f t="shared" ref="W290" si="131">W291+W294+W296+W305</f>
        <v>1.2307388380104638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2.0488701850778868</v>
      </c>
      <c r="D291" s="122">
        <f t="shared" si="132"/>
        <v>3.8942483318681456</v>
      </c>
      <c r="E291" s="122">
        <f t="shared" si="132"/>
        <v>4.1431506732093277</v>
      </c>
      <c r="F291" s="122">
        <f t="shared" si="132"/>
        <v>4.104376642827912</v>
      </c>
      <c r="G291" s="122">
        <f t="shared" si="132"/>
        <v>2.2329590384013334</v>
      </c>
      <c r="H291" s="122">
        <f t="shared" si="132"/>
        <v>2.5655242758593544</v>
      </c>
      <c r="I291" s="122">
        <f t="shared" si="132"/>
        <v>1.8561069409970317</v>
      </c>
      <c r="J291" s="122">
        <f t="shared" si="132"/>
        <v>3.8657104163493621</v>
      </c>
      <c r="K291" s="122">
        <f t="shared" si="132"/>
        <v>4.4856448994467728</v>
      </c>
      <c r="L291" s="122">
        <f t="shared" si="132"/>
        <v>4.7641176060434276</v>
      </c>
      <c r="M291" s="122">
        <f t="shared" si="132"/>
        <v>2.8468200694716477</v>
      </c>
      <c r="N291" s="122">
        <f t="shared" si="132"/>
        <v>2.6481544397219481</v>
      </c>
      <c r="O291" s="122">
        <f t="shared" si="132"/>
        <v>1.4177981858763729</v>
      </c>
      <c r="P291" s="122">
        <f t="shared" si="132"/>
        <v>0.90130191177073116</v>
      </c>
      <c r="Q291" s="122">
        <f t="shared" si="132"/>
        <v>2.4723353126907246</v>
      </c>
      <c r="R291" s="122">
        <f t="shared" ref="R291:V291" si="133">SUM(R292:R293)</f>
        <v>3.5239306414873188</v>
      </c>
      <c r="S291" s="122">
        <f t="shared" si="133"/>
        <v>2.6442493732706294</v>
      </c>
      <c r="T291" s="122">
        <f t="shared" si="133"/>
        <v>1.8923962153507867</v>
      </c>
      <c r="U291" s="122">
        <f t="shared" si="133"/>
        <v>1.5098982397588721</v>
      </c>
      <c r="V291" s="122">
        <f t="shared" si="133"/>
        <v>0.83201933502712055</v>
      </c>
      <c r="W291" s="122">
        <f t="shared" ref="W291" si="134">SUM(W292:W293)</f>
        <v>0.85995421416786644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2.0191367469344015</v>
      </c>
      <c r="D292" s="98">
        <v>3.8376641654406827</v>
      </c>
      <c r="E292" s="98">
        <v>4.0825030583289177</v>
      </c>
      <c r="F292" s="98">
        <v>4.0441057442622945</v>
      </c>
      <c r="G292" s="98">
        <v>2.2009740519484322</v>
      </c>
      <c r="H292" s="98">
        <v>2.5285644349643728</v>
      </c>
      <c r="I292" s="98">
        <v>1.8299187655943143</v>
      </c>
      <c r="J292" s="98">
        <v>3.8103963969457539</v>
      </c>
      <c r="K292" s="98">
        <v>4.4212077701072223</v>
      </c>
      <c r="L292" s="98">
        <v>4.6956250093611773</v>
      </c>
      <c r="M292" s="98">
        <v>2.805716503609053</v>
      </c>
      <c r="N292" s="98">
        <v>2.6096529265609814</v>
      </c>
      <c r="O292" s="98">
        <v>1.3968708146235658</v>
      </c>
      <c r="P292" s="98">
        <v>0.88782025773536266</v>
      </c>
      <c r="Q292" s="98">
        <v>2.4346208796776652</v>
      </c>
      <c r="R292" s="98">
        <v>3.4698166183022794</v>
      </c>
      <c r="S292" s="98">
        <v>2.6035436144006412</v>
      </c>
      <c r="T292" s="98">
        <v>1.8633223777599106</v>
      </c>
      <c r="U292" s="98">
        <v>1.486738905461831</v>
      </c>
      <c r="V292" s="98">
        <v>0.81923800437275585</v>
      </c>
      <c r="W292" s="98">
        <v>0.84666543203174249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2.9733438143485443E-2</v>
      </c>
      <c r="D293" s="98">
        <v>5.6584166427462702E-2</v>
      </c>
      <c r="E293" s="98">
        <v>6.0647614880409872E-2</v>
      </c>
      <c r="F293" s="98">
        <v>6.0270898565617272E-2</v>
      </c>
      <c r="G293" s="98">
        <v>3.1984986452901064E-2</v>
      </c>
      <c r="H293" s="98">
        <v>3.6959840894981416E-2</v>
      </c>
      <c r="I293" s="98">
        <v>2.6188175402717437E-2</v>
      </c>
      <c r="J293" s="98">
        <v>5.5314019403608208E-2</v>
      </c>
      <c r="K293" s="98">
        <v>6.4437129339550564E-2</v>
      </c>
      <c r="L293" s="98">
        <v>6.8492596682250065E-2</v>
      </c>
      <c r="M293" s="98">
        <v>4.1103565862594726E-2</v>
      </c>
      <c r="N293" s="98">
        <v>3.8501513160966609E-2</v>
      </c>
      <c r="O293" s="98">
        <v>2.0927371252807005E-2</v>
      </c>
      <c r="P293" s="98">
        <v>1.3481654035368445E-2</v>
      </c>
      <c r="Q293" s="98">
        <v>3.7714433013059309E-2</v>
      </c>
      <c r="R293" s="98">
        <v>5.411402318503962E-2</v>
      </c>
      <c r="S293" s="98">
        <v>4.0705758869988048E-2</v>
      </c>
      <c r="T293" s="98">
        <v>2.9073837590876169E-2</v>
      </c>
      <c r="U293" s="98">
        <v>2.315933429704119E-2</v>
      </c>
      <c r="V293" s="98">
        <v>1.2781330654364705E-2</v>
      </c>
      <c r="W293" s="98">
        <v>1.3288782136123969E-2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5.3091935651101785E-3</v>
      </c>
      <c r="D294" s="122">
        <f t="shared" si="135"/>
        <v>1.2465885773961613E-2</v>
      </c>
      <c r="E294" s="122">
        <f t="shared" si="135"/>
        <v>2.1266744055252789E-2</v>
      </c>
      <c r="F294" s="122">
        <f t="shared" si="135"/>
        <v>1.1486820550879162E-2</v>
      </c>
      <c r="G294" s="122">
        <f t="shared" si="135"/>
        <v>9.3433725637111463E-3</v>
      </c>
      <c r="H294" s="122">
        <f t="shared" si="135"/>
        <v>1.0172956887169524E-2</v>
      </c>
      <c r="I294" s="122">
        <f t="shared" si="135"/>
        <v>1.6615743823263251E-2</v>
      </c>
      <c r="J294" s="122">
        <f t="shared" si="135"/>
        <v>2.9779198470620397E-2</v>
      </c>
      <c r="K294" s="122">
        <f t="shared" si="135"/>
        <v>2.0585129229577954E-2</v>
      </c>
      <c r="L294" s="122">
        <f t="shared" si="135"/>
        <v>3.0915423068781863E-2</v>
      </c>
      <c r="M294" s="122">
        <f t="shared" si="135"/>
        <v>2.6904230676377035E-2</v>
      </c>
      <c r="N294" s="122">
        <f t="shared" si="135"/>
        <v>2.8883141663315778E-2</v>
      </c>
      <c r="O294" s="122">
        <f t="shared" si="135"/>
        <v>1.3045238430818775E-2</v>
      </c>
      <c r="P294" s="122">
        <f t="shared" si="135"/>
        <v>1.9266362982417224E-3</v>
      </c>
      <c r="Q294" s="122">
        <f t="shared" si="135"/>
        <v>1.6301688927267556E-2</v>
      </c>
      <c r="R294" s="122">
        <f t="shared" si="135"/>
        <v>1.7438306029567349E-2</v>
      </c>
      <c r="S294" s="122">
        <f t="shared" si="135"/>
        <v>2.8800619385798119E-2</v>
      </c>
      <c r="T294" s="122">
        <f t="shared" si="135"/>
        <v>1.4830783479665885E-2</v>
      </c>
      <c r="U294" s="122">
        <f t="shared" si="135"/>
        <v>1.3026133802037973E-2</v>
      </c>
      <c r="V294" s="122">
        <f t="shared" si="135"/>
        <v>4.9132482064034632E-3</v>
      </c>
      <c r="W294" s="122">
        <f t="shared" si="135"/>
        <v>9.9884380688857501E-3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5.3091935651101785E-3</v>
      </c>
      <c r="D295" s="98">
        <v>1.2465885773961613E-2</v>
      </c>
      <c r="E295" s="98">
        <v>2.1266744055252789E-2</v>
      </c>
      <c r="F295" s="98">
        <v>1.1486820550879162E-2</v>
      </c>
      <c r="G295" s="98">
        <v>9.3433725637111463E-3</v>
      </c>
      <c r="H295" s="98">
        <v>1.0172956887169524E-2</v>
      </c>
      <c r="I295" s="98">
        <v>1.6615743823263251E-2</v>
      </c>
      <c r="J295" s="98">
        <v>2.9779198470620397E-2</v>
      </c>
      <c r="K295" s="98">
        <v>2.0585129229577954E-2</v>
      </c>
      <c r="L295" s="98">
        <v>3.0915423068781863E-2</v>
      </c>
      <c r="M295" s="98">
        <v>2.6904230676377035E-2</v>
      </c>
      <c r="N295" s="98">
        <v>2.8883141663315778E-2</v>
      </c>
      <c r="O295" s="98">
        <v>1.3045238430818775E-2</v>
      </c>
      <c r="P295" s="98">
        <v>1.9266362982417224E-3</v>
      </c>
      <c r="Q295" s="98">
        <v>1.6301688927267556E-2</v>
      </c>
      <c r="R295" s="98">
        <v>1.7438306029567349E-2</v>
      </c>
      <c r="S295" s="98">
        <v>2.8800619385798119E-2</v>
      </c>
      <c r="T295" s="98">
        <v>1.4830783479665885E-2</v>
      </c>
      <c r="U295" s="98">
        <v>1.3026133802037973E-2</v>
      </c>
      <c r="V295" s="98">
        <v>4.9132482064034632E-3</v>
      </c>
      <c r="W295" s="98">
        <v>9.9884380688857501E-3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0.32372651363780458</v>
      </c>
      <c r="D296" s="122">
        <v>0.72122218612109523</v>
      </c>
      <c r="E296" s="122">
        <v>0.76005388861215373</v>
      </c>
      <c r="F296" s="122">
        <v>0.80712241723541389</v>
      </c>
      <c r="G296" s="122">
        <v>0.38355510589636532</v>
      </c>
      <c r="H296" s="122">
        <v>0.57036263501565398</v>
      </c>
      <c r="I296" s="122">
        <v>0.3827673683687205</v>
      </c>
      <c r="J296" s="122">
        <v>0.82131006334046475</v>
      </c>
      <c r="K296" s="122">
        <v>1.0544468493219816</v>
      </c>
      <c r="L296" s="122">
        <v>1.0856568714072767</v>
      </c>
      <c r="M296" s="122">
        <v>0.66993777845501168</v>
      </c>
      <c r="N296" s="122">
        <v>0.6687965102057285</v>
      </c>
      <c r="O296" s="122">
        <v>0.37083155468023732</v>
      </c>
      <c r="P296" s="122">
        <v>0.30497158112734934</v>
      </c>
      <c r="Q296" s="122">
        <v>0.71337197430243282</v>
      </c>
      <c r="R296" s="122">
        <v>0.94865489165940342</v>
      </c>
      <c r="S296" s="122">
        <v>0.72565570517110622</v>
      </c>
      <c r="T296" s="122">
        <v>0.55881013110924049</v>
      </c>
      <c r="U296" s="122">
        <v>0.46926786702144718</v>
      </c>
      <c r="V296" s="122">
        <v>0.2377748225986985</v>
      </c>
      <c r="W296" s="122">
        <v>0.25014656298879462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0.30537862998780946</v>
      </c>
      <c r="D297" s="98">
        <v>0.69323167229227167</v>
      </c>
      <c r="E297" s="98">
        <v>0.72953422500161458</v>
      </c>
      <c r="F297" s="98">
        <v>0.77212633648328199</v>
      </c>
      <c r="G297" s="98">
        <v>0.3606312881411502</v>
      </c>
      <c r="H297" s="98">
        <v>0.53114444660328486</v>
      </c>
      <c r="I297" s="98">
        <v>0.35735114782323585</v>
      </c>
      <c r="J297" s="98">
        <v>0.78077432585850659</v>
      </c>
      <c r="K297" s="98">
        <v>0.99425016096582142</v>
      </c>
      <c r="L297" s="98">
        <v>1.0295047570561182</v>
      </c>
      <c r="M297" s="98">
        <v>0.6386875566275948</v>
      </c>
      <c r="N297" s="98">
        <v>0.63486586743581408</v>
      </c>
      <c r="O297" s="98">
        <v>0.33413035175817674</v>
      </c>
      <c r="P297" s="98">
        <v>0.22740040066021719</v>
      </c>
      <c r="Q297" s="98">
        <v>0.62728619841180833</v>
      </c>
      <c r="R297" s="98">
        <v>0.86860733210306906</v>
      </c>
      <c r="S297" s="98">
        <v>0.66274904690734715</v>
      </c>
      <c r="T297" s="98">
        <v>0.49682751782336632</v>
      </c>
      <c r="U297" s="98">
        <v>0.40599426720931425</v>
      </c>
      <c r="V297" s="98">
        <v>0.20664265049584041</v>
      </c>
      <c r="W297" s="98">
        <v>0.22513253293411259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4.4904267986485476E-4</v>
      </c>
      <c r="D298" s="98">
        <v>1.674892819122377E-3</v>
      </c>
      <c r="E298" s="98">
        <v>1.5664930239104216E-3</v>
      </c>
      <c r="F298" s="98">
        <v>2.1643678798251411E-3</v>
      </c>
      <c r="G298" s="98">
        <v>5.43439622084149E-4</v>
      </c>
      <c r="H298" s="98">
        <v>9.8860443969199562E-4</v>
      </c>
      <c r="I298" s="98">
        <v>1.6103405863962414E-4</v>
      </c>
      <c r="J298" s="98">
        <v>2.3763693100773628E-3</v>
      </c>
      <c r="K298" s="98">
        <v>6.1374503030214109E-3</v>
      </c>
      <c r="L298" s="98">
        <v>3.9148940779348785E-3</v>
      </c>
      <c r="M298" s="98">
        <v>2.814904833811532E-3</v>
      </c>
      <c r="N298" s="98">
        <v>4.9589310737272706E-3</v>
      </c>
      <c r="O298" s="98">
        <v>1.1878311394109041E-3</v>
      </c>
      <c r="P298" s="98">
        <v>0</v>
      </c>
      <c r="Q298" s="98">
        <v>0</v>
      </c>
      <c r="R298" s="98">
        <v>3.3931281743656127E-3</v>
      </c>
      <c r="S298" s="98">
        <v>2.3372913598945395E-3</v>
      </c>
      <c r="T298" s="98">
        <v>1.195414471149822E-3</v>
      </c>
      <c r="U298" s="98">
        <v>4.2741378123675527E-4</v>
      </c>
      <c r="V298" s="98">
        <v>1.3292853511908423E-4</v>
      </c>
      <c r="W298" s="98">
        <v>9.4044235612707997E-4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2.0329494731509087E-4</v>
      </c>
      <c r="D299" s="101">
        <v>8.295121329246508E-4</v>
      </c>
      <c r="E299" s="101">
        <v>9.1425766968442545E-4</v>
      </c>
      <c r="F299" s="101">
        <v>1.308832161720628E-3</v>
      </c>
      <c r="G299" s="101">
        <v>2.9498890600492331E-4</v>
      </c>
      <c r="H299" s="101">
        <v>5.4550478871720736E-4</v>
      </c>
      <c r="I299" s="101">
        <v>7.5710844382594056E-5</v>
      </c>
      <c r="J299" s="101">
        <v>1.1259000834055327E-3</v>
      </c>
      <c r="K299" s="101">
        <v>2.8205552783398544E-3</v>
      </c>
      <c r="L299" s="101">
        <v>1.7382066545541159E-3</v>
      </c>
      <c r="M299" s="101">
        <v>1.2623318745461052E-3</v>
      </c>
      <c r="N299" s="101">
        <v>2.1654195565589535E-3</v>
      </c>
      <c r="O299" s="101">
        <v>5.0683007290128743E-4</v>
      </c>
      <c r="P299" s="101">
        <v>0</v>
      </c>
      <c r="Q299" s="101">
        <v>0</v>
      </c>
      <c r="R299" s="101">
        <v>1.3838807649808077E-3</v>
      </c>
      <c r="S299" s="101">
        <v>9.4606063909115996E-4</v>
      </c>
      <c r="T299" s="101">
        <v>4.8398292055865203E-4</v>
      </c>
      <c r="U299" s="101">
        <v>1.625268789566561E-4</v>
      </c>
      <c r="V299" s="101">
        <v>5.0402064785735427E-5</v>
      </c>
      <c r="W299" s="101">
        <v>3.7185808798134175E-4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2.4574773254976389E-4</v>
      </c>
      <c r="D300" s="104">
        <v>8.453806861977262E-4</v>
      </c>
      <c r="E300" s="104">
        <v>6.5223535422599612E-4</v>
      </c>
      <c r="F300" s="104">
        <v>8.5553571810451307E-4</v>
      </c>
      <c r="G300" s="104">
        <v>2.484507160792257E-4</v>
      </c>
      <c r="H300" s="104">
        <v>4.430996509747882E-4</v>
      </c>
      <c r="I300" s="104">
        <v>8.5323214257030083E-5</v>
      </c>
      <c r="J300" s="104">
        <v>1.2504692266718299E-3</v>
      </c>
      <c r="K300" s="104">
        <v>3.3168950246815565E-3</v>
      </c>
      <c r="L300" s="104">
        <v>2.1766874233807628E-3</v>
      </c>
      <c r="M300" s="104">
        <v>1.552572959265427E-3</v>
      </c>
      <c r="N300" s="104">
        <v>2.7935115171683175E-3</v>
      </c>
      <c r="O300" s="104">
        <v>6.810010665096167E-4</v>
      </c>
      <c r="P300" s="104">
        <v>0</v>
      </c>
      <c r="Q300" s="104">
        <v>0</v>
      </c>
      <c r="R300" s="104">
        <v>2.0092474093848052E-3</v>
      </c>
      <c r="S300" s="104">
        <v>1.3912307208033795E-3</v>
      </c>
      <c r="T300" s="104">
        <v>7.1143155059116999E-4</v>
      </c>
      <c r="U300" s="104">
        <v>2.648869022800992E-4</v>
      </c>
      <c r="V300" s="104">
        <v>8.2526470333348795E-5</v>
      </c>
      <c r="W300" s="104">
        <v>5.6858426814573827E-4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1.4071458396503067E-2</v>
      </c>
      <c r="D301" s="101">
        <v>2.0908809150522109E-2</v>
      </c>
      <c r="E301" s="101">
        <v>2.2690060009761318E-2</v>
      </c>
      <c r="F301" s="101">
        <v>2.6276239227371625E-2</v>
      </c>
      <c r="G301" s="101">
        <v>1.7858183030480795E-2</v>
      </c>
      <c r="H301" s="101">
        <v>3.1516053065918523E-2</v>
      </c>
      <c r="I301" s="101">
        <v>1.9672993017666545E-2</v>
      </c>
      <c r="J301" s="101">
        <v>3.0533332323140483E-2</v>
      </c>
      <c r="K301" s="101">
        <v>3.2503701636784225E-2</v>
      </c>
      <c r="L301" s="101">
        <v>3.9038672606323904E-2</v>
      </c>
      <c r="M301" s="101">
        <v>1.8848364526000302E-2</v>
      </c>
      <c r="N301" s="101">
        <v>1.9270826712751592E-2</v>
      </c>
      <c r="O301" s="101">
        <v>2.6301668484173878E-2</v>
      </c>
      <c r="P301" s="101">
        <v>5.5828472212940024E-2</v>
      </c>
      <c r="Q301" s="101">
        <v>6.6181081584794521E-2</v>
      </c>
      <c r="R301" s="101">
        <v>5.5711014038971787E-2</v>
      </c>
      <c r="S301" s="101">
        <v>4.1738178766144281E-2</v>
      </c>
      <c r="T301" s="101">
        <v>4.3041550932363414E-2</v>
      </c>
      <c r="U301" s="101">
        <v>4.7835752582425478E-2</v>
      </c>
      <c r="V301" s="101">
        <v>2.2889091967034276E-2</v>
      </c>
      <c r="W301" s="101">
        <v>1.7503007588130351E-2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3.8273825736272176E-3</v>
      </c>
      <c r="D302" s="104">
        <v>5.4068118591790726E-3</v>
      </c>
      <c r="E302" s="104">
        <v>6.2631105768673331E-3</v>
      </c>
      <c r="F302" s="104">
        <v>6.5554736449351886E-3</v>
      </c>
      <c r="G302" s="104">
        <v>4.522195102650152E-3</v>
      </c>
      <c r="H302" s="104">
        <v>6.7135309067586487E-3</v>
      </c>
      <c r="I302" s="104">
        <v>5.5821934691784834E-3</v>
      </c>
      <c r="J302" s="104">
        <v>7.626035848740307E-3</v>
      </c>
      <c r="K302" s="104">
        <v>2.1555536416354562E-2</v>
      </c>
      <c r="L302" s="104">
        <v>1.3198547666899891E-2</v>
      </c>
      <c r="M302" s="104">
        <v>9.5869524676050564E-3</v>
      </c>
      <c r="N302" s="104">
        <v>9.7008849834356072E-3</v>
      </c>
      <c r="O302" s="104">
        <v>9.211703298475836E-3</v>
      </c>
      <c r="P302" s="104">
        <v>2.1742708254192118E-2</v>
      </c>
      <c r="Q302" s="104">
        <v>1.9904694305829997E-2</v>
      </c>
      <c r="R302" s="104">
        <v>2.0943417342996866E-2</v>
      </c>
      <c r="S302" s="104">
        <v>1.8831188137720188E-2</v>
      </c>
      <c r="T302" s="104">
        <v>1.7745647882360844E-2</v>
      </c>
      <c r="U302" s="104">
        <v>1.5010433448470761E-2</v>
      </c>
      <c r="V302" s="104">
        <v>8.1101516007047111E-3</v>
      </c>
      <c r="W302" s="104">
        <v>6.5705801104246229E-3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1.6202435641616919E-3</v>
      </c>
      <c r="D303" s="98">
        <v>2.5259362014777376E-3</v>
      </c>
      <c r="E303" s="98">
        <v>3.4995785358897563E-3</v>
      </c>
      <c r="F303" s="98">
        <v>3.8164469937794392E-3</v>
      </c>
      <c r="G303" s="98">
        <v>2.3595617344510998E-3</v>
      </c>
      <c r="H303" s="98">
        <v>3.578075865137296E-3</v>
      </c>
      <c r="I303" s="98">
        <v>2.5331246265411656E-3</v>
      </c>
      <c r="J303" s="98">
        <v>3.5084526932809318E-3</v>
      </c>
      <c r="K303" s="98">
        <v>9.6550054970566887E-3</v>
      </c>
      <c r="L303" s="98">
        <v>5.7331890269090259E-3</v>
      </c>
      <c r="M303" s="98">
        <v>4.2452386024291449E-3</v>
      </c>
      <c r="N303" s="98">
        <v>4.2152440419875991E-3</v>
      </c>
      <c r="O303" s="98">
        <v>3.9616012361295277E-3</v>
      </c>
      <c r="P303" s="98">
        <v>9.6423096708496726E-3</v>
      </c>
      <c r="Q303" s="98">
        <v>8.6345836320009545E-3</v>
      </c>
      <c r="R303" s="98">
        <v>8.8733204456117789E-3</v>
      </c>
      <c r="S303" s="98">
        <v>7.9582062350761762E-3</v>
      </c>
      <c r="T303" s="98">
        <v>7.5309266522338479E-3</v>
      </c>
      <c r="U303" s="98">
        <v>6.0045547721844323E-3</v>
      </c>
      <c r="V303" s="98">
        <v>3.2375463116542701E-3</v>
      </c>
      <c r="W303" s="98">
        <v>2.7267877934334015E-3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2.2071390094655259E-3</v>
      </c>
      <c r="D304" s="98">
        <v>2.8808756577013354E-3</v>
      </c>
      <c r="E304" s="98">
        <v>2.7635320409775768E-3</v>
      </c>
      <c r="F304" s="98">
        <v>2.7390266511557494E-3</v>
      </c>
      <c r="G304" s="98">
        <v>2.1626333681990526E-3</v>
      </c>
      <c r="H304" s="98">
        <v>3.1354550416213527E-3</v>
      </c>
      <c r="I304" s="98">
        <v>3.0490688426373174E-3</v>
      </c>
      <c r="J304" s="98">
        <v>4.1175831554593747E-3</v>
      </c>
      <c r="K304" s="98">
        <v>1.1900530919297873E-2</v>
      </c>
      <c r="L304" s="98">
        <v>7.4653586399908659E-3</v>
      </c>
      <c r="M304" s="98">
        <v>5.3417138651759115E-3</v>
      </c>
      <c r="N304" s="98">
        <v>5.4856409414480081E-3</v>
      </c>
      <c r="O304" s="98">
        <v>5.2501020623463091E-3</v>
      </c>
      <c r="P304" s="98">
        <v>1.2100398583342446E-2</v>
      </c>
      <c r="Q304" s="98">
        <v>1.1270110673829043E-2</v>
      </c>
      <c r="R304" s="98">
        <v>1.2070096897385089E-2</v>
      </c>
      <c r="S304" s="98">
        <v>1.087298190264401E-2</v>
      </c>
      <c r="T304" s="98">
        <v>1.0214721230126997E-2</v>
      </c>
      <c r="U304" s="98">
        <v>9.0058786762863274E-3</v>
      </c>
      <c r="V304" s="98">
        <v>4.8726052890504419E-3</v>
      </c>
      <c r="W304" s="98">
        <v>3.8437923169912214E-3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0.1292008932154442</v>
      </c>
      <c r="D305" s="122">
        <v>0.26608691519704059</v>
      </c>
      <c r="E305" s="122">
        <v>0.30713679424042972</v>
      </c>
      <c r="F305" s="122">
        <v>0.29047274024636116</v>
      </c>
      <c r="G305" s="122">
        <v>0.15085147619720296</v>
      </c>
      <c r="H305" s="122">
        <v>0.19461857868072091</v>
      </c>
      <c r="I305" s="122">
        <v>0.13946241735238932</v>
      </c>
      <c r="J305" s="122">
        <v>0.29510421639805856</v>
      </c>
      <c r="K305" s="122">
        <v>0.29941843137567031</v>
      </c>
      <c r="L305" s="122">
        <v>0.29233849023515929</v>
      </c>
      <c r="M305" s="122">
        <v>0.18503439147540982</v>
      </c>
      <c r="N305" s="122">
        <v>0.19280382053206327</v>
      </c>
      <c r="O305" s="122">
        <v>0.11033168139080225</v>
      </c>
      <c r="P305" s="122">
        <v>9.2531751006411173E-2</v>
      </c>
      <c r="Q305" s="122">
        <v>0.22930318595079929</v>
      </c>
      <c r="R305" s="122">
        <v>0.29273745571918541</v>
      </c>
      <c r="S305" s="122">
        <v>0.2241154789449083</v>
      </c>
      <c r="T305" s="122">
        <v>0.18424645129415482</v>
      </c>
      <c r="U305" s="122">
        <v>0.16453814957694196</v>
      </c>
      <c r="V305" s="122">
        <v>0.12516628104657307</v>
      </c>
      <c r="W305" s="122">
        <v>0.11064962278491708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0.12306530530815629</v>
      </c>
      <c r="D306" s="98">
        <v>0.26266147434734599</v>
      </c>
      <c r="E306" s="98">
        <v>0.30106121339426251</v>
      </c>
      <c r="F306" s="98">
        <v>0.28296454790284065</v>
      </c>
      <c r="G306" s="98">
        <v>0.14414682733258544</v>
      </c>
      <c r="H306" s="98">
        <v>0.18408836862229772</v>
      </c>
      <c r="I306" s="98">
        <v>0.13092426791843306</v>
      </c>
      <c r="J306" s="98">
        <v>0.28359766032310718</v>
      </c>
      <c r="K306" s="98">
        <v>0.28888047888564961</v>
      </c>
      <c r="L306" s="98">
        <v>0.28408950012681178</v>
      </c>
      <c r="M306" s="98">
        <v>0.17930351698383515</v>
      </c>
      <c r="N306" s="98">
        <v>0.18617791361408439</v>
      </c>
      <c r="O306" s="98">
        <v>0.10052445704959549</v>
      </c>
      <c r="P306" s="98">
        <v>6.2044370036468031E-2</v>
      </c>
      <c r="Q306" s="98">
        <v>0.14460188742781743</v>
      </c>
      <c r="R306" s="98">
        <v>0.16239385622605021</v>
      </c>
      <c r="S306" s="98">
        <v>0.13047962827608661</v>
      </c>
      <c r="T306" s="98">
        <v>0.12796923296554885</v>
      </c>
      <c r="U306" s="98">
        <v>0.13041078929713903</v>
      </c>
      <c r="V306" s="98">
        <v>0.11771019366893518</v>
      </c>
      <c r="W306" s="98">
        <v>7.798977526677961E-2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6.1355879072879102E-3</v>
      </c>
      <c r="D307" s="33">
        <v>3.4254408496946168E-3</v>
      </c>
      <c r="E307" s="33">
        <v>6.0755808461672089E-3</v>
      </c>
      <c r="F307" s="33">
        <v>7.5081923435205197E-3</v>
      </c>
      <c r="G307" s="33">
        <v>6.7046488646175248E-3</v>
      </c>
      <c r="H307" s="33">
        <v>1.0530210058423192E-2</v>
      </c>
      <c r="I307" s="33">
        <v>8.5381494339562564E-3</v>
      </c>
      <c r="J307" s="33">
        <v>1.1506556074951381E-2</v>
      </c>
      <c r="K307" s="33">
        <v>1.0537952490020703E-2</v>
      </c>
      <c r="L307" s="33">
        <v>8.2489901083475023E-3</v>
      </c>
      <c r="M307" s="33">
        <v>5.730874491574665E-3</v>
      </c>
      <c r="N307" s="33">
        <v>6.6259069179788665E-3</v>
      </c>
      <c r="O307" s="33">
        <v>9.8072243412067554E-3</v>
      </c>
      <c r="P307" s="33">
        <v>3.0487380969943134E-2</v>
      </c>
      <c r="Q307" s="33">
        <v>8.4701298522981847E-2</v>
      </c>
      <c r="R307" s="33">
        <v>0.13034359949313518</v>
      </c>
      <c r="S307" s="33">
        <v>9.3635850668821699E-2</v>
      </c>
      <c r="T307" s="33">
        <v>5.6277218328605966E-2</v>
      </c>
      <c r="U307" s="33">
        <v>3.412736027980294E-2</v>
      </c>
      <c r="V307" s="33">
        <v>7.4560873776378976E-3</v>
      </c>
      <c r="W307" s="33">
        <v>3.2659847518137469E-2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1.5491308111009652</v>
      </c>
      <c r="D309" s="117">
        <f t="shared" si="136"/>
        <v>3.0619416422810426</v>
      </c>
      <c r="E309" s="117">
        <f t="shared" si="136"/>
        <v>3.3276160674375248</v>
      </c>
      <c r="F309" s="117">
        <f t="shared" si="136"/>
        <v>3.3401107873416773</v>
      </c>
      <c r="G309" s="117">
        <f t="shared" si="136"/>
        <v>1.8078956159505513</v>
      </c>
      <c r="H309" s="117">
        <f t="shared" si="136"/>
        <v>2.1976849154491034</v>
      </c>
      <c r="I309" s="117">
        <f t="shared" si="136"/>
        <v>1.6127269433994742</v>
      </c>
      <c r="J309" s="117">
        <f t="shared" si="136"/>
        <v>3.403981337609145</v>
      </c>
      <c r="K309" s="117">
        <f t="shared" si="136"/>
        <v>4.0036904685029127</v>
      </c>
      <c r="L309" s="117">
        <f t="shared" si="136"/>
        <v>4.2897781214024713</v>
      </c>
      <c r="M309" s="117">
        <f t="shared" si="136"/>
        <v>2.6514601723816829</v>
      </c>
      <c r="N309" s="117">
        <f t="shared" si="136"/>
        <v>2.5764388966901191</v>
      </c>
      <c r="O309" s="117">
        <f t="shared" si="136"/>
        <v>1.4236656029572152</v>
      </c>
      <c r="P309" s="117">
        <f t="shared" si="136"/>
        <v>0.98159813996156176</v>
      </c>
      <c r="Q309" s="117">
        <f t="shared" si="136"/>
        <v>2.6814560161784042</v>
      </c>
      <c r="R309" s="117">
        <f t="shared" ref="R309:V309" si="137">R310+R313+R315+R324</f>
        <v>3.7848050505390347</v>
      </c>
      <c r="S309" s="117">
        <f t="shared" si="137"/>
        <v>2.9425109797424471</v>
      </c>
      <c r="T309" s="117">
        <f t="shared" si="137"/>
        <v>2.150760263262506</v>
      </c>
      <c r="U309" s="117">
        <f t="shared" si="137"/>
        <v>1.7620035038078332</v>
      </c>
      <c r="V309" s="117">
        <f t="shared" si="137"/>
        <v>0.97095851415894219</v>
      </c>
      <c r="W309" s="117">
        <f t="shared" ref="W309" si="138">W310+W313+W315+W324</f>
        <v>1.024881080387646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1.2602691644953314</v>
      </c>
      <c r="D310" s="122">
        <f t="shared" si="139"/>
        <v>2.4282588929372815</v>
      </c>
      <c r="E310" s="122">
        <f t="shared" si="139"/>
        <v>2.6186065707706505</v>
      </c>
      <c r="F310" s="122">
        <f t="shared" si="139"/>
        <v>2.6283896246607106</v>
      </c>
      <c r="G310" s="122">
        <f t="shared" si="139"/>
        <v>1.4482768732395368</v>
      </c>
      <c r="H310" s="122">
        <f t="shared" si="139"/>
        <v>1.6853933900885543</v>
      </c>
      <c r="I310" s="122">
        <f t="shared" si="139"/>
        <v>1.2346209727143624</v>
      </c>
      <c r="J310" s="122">
        <f t="shared" si="139"/>
        <v>2.6042371291608779</v>
      </c>
      <c r="K310" s="122">
        <f t="shared" si="139"/>
        <v>3.0607166379366877</v>
      </c>
      <c r="L310" s="122">
        <f t="shared" si="139"/>
        <v>3.2929895852368047</v>
      </c>
      <c r="M310" s="122">
        <f t="shared" si="139"/>
        <v>2.000096644631649</v>
      </c>
      <c r="N310" s="122">
        <f t="shared" si="139"/>
        <v>1.8991860532828948</v>
      </c>
      <c r="O310" s="122">
        <f t="shared" si="139"/>
        <v>1.0427404317435325</v>
      </c>
      <c r="P310" s="122">
        <f t="shared" si="139"/>
        <v>0.68118080889694976</v>
      </c>
      <c r="Q310" s="122">
        <f t="shared" si="139"/>
        <v>1.9112377571573167</v>
      </c>
      <c r="R310" s="122">
        <f t="shared" ref="R310:V310" si="140">SUM(R311:R312)</f>
        <v>2.7588978402362607</v>
      </c>
      <c r="S310" s="122">
        <f t="shared" si="140"/>
        <v>2.0904111839280457</v>
      </c>
      <c r="T310" s="122">
        <f t="shared" si="140"/>
        <v>1.5076444301595047</v>
      </c>
      <c r="U310" s="122">
        <f t="shared" si="140"/>
        <v>1.2107127161505506</v>
      </c>
      <c r="V310" s="122">
        <f t="shared" si="140"/>
        <v>0.67093720613121577</v>
      </c>
      <c r="W310" s="122">
        <f t="shared" ref="W310" si="141">SUM(W311:W312)</f>
        <v>0.69626629846484955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1.2305357263518459</v>
      </c>
      <c r="D311" s="98">
        <v>2.3716747265098186</v>
      </c>
      <c r="E311" s="98">
        <v>2.5579589558902405</v>
      </c>
      <c r="F311" s="98">
        <v>2.5681187260950935</v>
      </c>
      <c r="G311" s="98">
        <v>1.4162918867866356</v>
      </c>
      <c r="H311" s="98">
        <v>1.6484335491935729</v>
      </c>
      <c r="I311" s="98">
        <v>1.2084327973116451</v>
      </c>
      <c r="J311" s="98">
        <v>2.5489231097572698</v>
      </c>
      <c r="K311" s="98">
        <v>2.9962795085971372</v>
      </c>
      <c r="L311" s="98">
        <v>3.2244969885545545</v>
      </c>
      <c r="M311" s="98">
        <v>1.9589930787690542</v>
      </c>
      <c r="N311" s="98">
        <v>1.8606845401219283</v>
      </c>
      <c r="O311" s="98">
        <v>1.0218130604907254</v>
      </c>
      <c r="P311" s="98">
        <v>0.66769915486158127</v>
      </c>
      <c r="Q311" s="98">
        <v>1.8735233241442575</v>
      </c>
      <c r="R311" s="98">
        <v>2.7047838170512213</v>
      </c>
      <c r="S311" s="98">
        <v>2.0497054250580575</v>
      </c>
      <c r="T311" s="98">
        <v>1.4785705925686286</v>
      </c>
      <c r="U311" s="98">
        <v>1.1875533818535096</v>
      </c>
      <c r="V311" s="98">
        <v>0.65815587547685106</v>
      </c>
      <c r="W311" s="98">
        <v>0.68297751632872561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2.9733438143485443E-2</v>
      </c>
      <c r="D312" s="98">
        <v>5.6584166427462702E-2</v>
      </c>
      <c r="E312" s="98">
        <v>6.0647614880409872E-2</v>
      </c>
      <c r="F312" s="98">
        <v>6.0270898565617272E-2</v>
      </c>
      <c r="G312" s="98">
        <v>3.1984986452901064E-2</v>
      </c>
      <c r="H312" s="98">
        <v>3.6959840894981416E-2</v>
      </c>
      <c r="I312" s="98">
        <v>2.6188175402717437E-2</v>
      </c>
      <c r="J312" s="98">
        <v>5.5314019403608208E-2</v>
      </c>
      <c r="K312" s="98">
        <v>6.4437129339550564E-2</v>
      </c>
      <c r="L312" s="98">
        <v>6.8492596682250065E-2</v>
      </c>
      <c r="M312" s="98">
        <v>4.1103565862594726E-2</v>
      </c>
      <c r="N312" s="98">
        <v>3.8501513160966609E-2</v>
      </c>
      <c r="O312" s="98">
        <v>2.0927371252807005E-2</v>
      </c>
      <c r="P312" s="98">
        <v>1.3481654035368445E-2</v>
      </c>
      <c r="Q312" s="98">
        <v>3.7714433013059309E-2</v>
      </c>
      <c r="R312" s="98">
        <v>5.411402318503962E-2</v>
      </c>
      <c r="S312" s="98">
        <v>4.0705758869988048E-2</v>
      </c>
      <c r="T312" s="98">
        <v>2.9073837590876169E-2</v>
      </c>
      <c r="U312" s="98">
        <v>2.315933429704119E-2</v>
      </c>
      <c r="V312" s="98">
        <v>1.2781330654364705E-2</v>
      </c>
      <c r="W312" s="98">
        <v>1.3288782136123969E-2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1.1478885741611116E-2</v>
      </c>
      <c r="D313" s="122">
        <f t="shared" si="142"/>
        <v>2.7801558905606746E-2</v>
      </c>
      <c r="E313" s="122">
        <f t="shared" si="142"/>
        <v>4.8893623796356096E-2</v>
      </c>
      <c r="F313" s="122">
        <f t="shared" si="142"/>
        <v>2.7200703603073147E-2</v>
      </c>
      <c r="G313" s="122">
        <f t="shared" si="142"/>
        <v>2.2775170451531938E-2</v>
      </c>
      <c r="H313" s="122">
        <f t="shared" si="142"/>
        <v>2.5511105581302582E-2</v>
      </c>
      <c r="I313" s="122">
        <f t="shared" si="142"/>
        <v>4.2845680326413033E-2</v>
      </c>
      <c r="J313" s="122">
        <f t="shared" si="142"/>
        <v>7.8938697123899629E-2</v>
      </c>
      <c r="K313" s="122">
        <f t="shared" si="142"/>
        <v>5.6089658358305795E-2</v>
      </c>
      <c r="L313" s="122">
        <f t="shared" si="142"/>
        <v>8.6582902770245634E-2</v>
      </c>
      <c r="M313" s="122">
        <f t="shared" si="142"/>
        <v>7.7787116493144334E-2</v>
      </c>
      <c r="N313" s="122">
        <f t="shared" si="142"/>
        <v>8.6673535275195793E-2</v>
      </c>
      <c r="O313" s="122">
        <f t="shared" si="142"/>
        <v>4.0853602706642164E-2</v>
      </c>
      <c r="P313" s="122">
        <f t="shared" si="142"/>
        <v>6.3070236788217923E-3</v>
      </c>
      <c r="Q313" s="122">
        <f t="shared" si="142"/>
        <v>5.5353123309253668E-2</v>
      </c>
      <c r="R313" s="122">
        <f t="shared" si="142"/>
        <v>6.0546720982299344E-2</v>
      </c>
      <c r="S313" s="122">
        <f t="shared" si="142"/>
        <v>0.10175112477870049</v>
      </c>
      <c r="T313" s="122">
        <f t="shared" si="142"/>
        <v>5.3151011957925466E-2</v>
      </c>
      <c r="U313" s="122">
        <f t="shared" si="142"/>
        <v>4.7286834270097673E-2</v>
      </c>
      <c r="V313" s="122">
        <f t="shared" si="142"/>
        <v>1.8067881773775194E-2</v>
      </c>
      <c r="W313" s="122">
        <f t="shared" si="142"/>
        <v>3.7193129439373959E-2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1.1478885741611116E-2</v>
      </c>
      <c r="D314" s="98">
        <v>2.7801558905606746E-2</v>
      </c>
      <c r="E314" s="98">
        <v>4.8893623796356096E-2</v>
      </c>
      <c r="F314" s="98">
        <v>2.7200703603073147E-2</v>
      </c>
      <c r="G314" s="98">
        <v>2.2775170451531938E-2</v>
      </c>
      <c r="H314" s="98">
        <v>2.5511105581302582E-2</v>
      </c>
      <c r="I314" s="98">
        <v>4.2845680326413033E-2</v>
      </c>
      <c r="J314" s="98">
        <v>7.8938697123899629E-2</v>
      </c>
      <c r="K314" s="98">
        <v>5.6089658358305795E-2</v>
      </c>
      <c r="L314" s="98">
        <v>8.6582902770245634E-2</v>
      </c>
      <c r="M314" s="98">
        <v>7.7787116493144334E-2</v>
      </c>
      <c r="N314" s="98">
        <v>8.6673535275195793E-2</v>
      </c>
      <c r="O314" s="98">
        <v>4.0853602706642164E-2</v>
      </c>
      <c r="P314" s="98">
        <v>6.3070236788217923E-3</v>
      </c>
      <c r="Q314" s="98">
        <v>5.5353123309253668E-2</v>
      </c>
      <c r="R314" s="98">
        <v>6.0546720982299344E-2</v>
      </c>
      <c r="S314" s="98">
        <v>0.10175112477870049</v>
      </c>
      <c r="T314" s="98">
        <v>5.3151011957925466E-2</v>
      </c>
      <c r="U314" s="98">
        <v>4.7286834270097673E-2</v>
      </c>
      <c r="V314" s="98">
        <v>1.8067881773775194E-2</v>
      </c>
      <c r="W314" s="98">
        <v>3.7193129439373959E-2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0.19701952066493372</v>
      </c>
      <c r="D315" s="122">
        <v>0.44165441531840799</v>
      </c>
      <c r="E315" s="122">
        <v>0.47004199886914932</v>
      </c>
      <c r="F315" s="122">
        <v>0.50431079909892518</v>
      </c>
      <c r="G315" s="122">
        <v>0.2427196820161619</v>
      </c>
      <c r="H315" s="122">
        <v>0.3649299780200127</v>
      </c>
      <c r="I315" s="122">
        <v>0.24769867880108007</v>
      </c>
      <c r="J315" s="122">
        <v>0.53641582367413965</v>
      </c>
      <c r="K315" s="122">
        <v>0.69981801112052022</v>
      </c>
      <c r="L315" s="122">
        <v>0.72774362669949311</v>
      </c>
      <c r="M315" s="122">
        <v>0.45794068034926438</v>
      </c>
      <c r="N315" s="122">
        <v>0.46995361588697682</v>
      </c>
      <c r="O315" s="122">
        <v>0.26995964315826781</v>
      </c>
      <c r="P315" s="122">
        <v>0.23116948169801577</v>
      </c>
      <c r="Q315" s="122">
        <v>0.55650242664398653</v>
      </c>
      <c r="R315" s="122">
        <v>0.75717325948758574</v>
      </c>
      <c r="S315" s="122">
        <v>0.59052211475851157</v>
      </c>
      <c r="T315" s="122">
        <v>0.46172192602367007</v>
      </c>
      <c r="U315" s="122">
        <v>0.39219105422720757</v>
      </c>
      <c r="V315" s="122">
        <v>0.20082841629903239</v>
      </c>
      <c r="W315" s="122">
        <v>0.21278220504160805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0.18381519801802437</v>
      </c>
      <c r="D316" s="98">
        <v>0.42152153688223237</v>
      </c>
      <c r="E316" s="98">
        <v>0.44825880748937352</v>
      </c>
      <c r="F316" s="98">
        <v>0.47940487994769193</v>
      </c>
      <c r="G316" s="98">
        <v>0.22632316298635405</v>
      </c>
      <c r="H316" s="98">
        <v>0.33699883242886808</v>
      </c>
      <c r="I316" s="98">
        <v>0.22929046714793969</v>
      </c>
      <c r="J316" s="98">
        <v>0.50691715083070588</v>
      </c>
      <c r="K316" s="98">
        <v>0.65368327915018942</v>
      </c>
      <c r="L316" s="98">
        <v>0.68597810098185052</v>
      </c>
      <c r="M316" s="98">
        <v>0.43412199061425755</v>
      </c>
      <c r="N316" s="98">
        <v>0.44366679453938895</v>
      </c>
      <c r="O316" s="98">
        <v>0.24210479461730605</v>
      </c>
      <c r="P316" s="98">
        <v>0.17158313049837656</v>
      </c>
      <c r="Q316" s="98">
        <v>0.49001411618068635</v>
      </c>
      <c r="R316" s="98">
        <v>0.6937311451660646</v>
      </c>
      <c r="S316" s="98">
        <v>0.53990401148424039</v>
      </c>
      <c r="T316" s="98">
        <v>0.41170522075451099</v>
      </c>
      <c r="U316" s="98">
        <v>0.34115045550731821</v>
      </c>
      <c r="V316" s="98">
        <v>0.17543611397886605</v>
      </c>
      <c r="W316" s="98">
        <v>0.19214450327703275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3.6811615432924137E-4</v>
      </c>
      <c r="D317" s="98">
        <v>1.3497679539875326E-3</v>
      </c>
      <c r="E317" s="98">
        <v>1.2139965968186203E-3</v>
      </c>
      <c r="F317" s="98">
        <v>1.668175432246606E-3</v>
      </c>
      <c r="G317" s="98">
        <v>4.3357836431253077E-4</v>
      </c>
      <c r="H317" s="98">
        <v>7.8920978741261181E-4</v>
      </c>
      <c r="I317" s="98">
        <v>1.33902251941378E-4</v>
      </c>
      <c r="J317" s="98">
        <v>1.9814590191095192E-3</v>
      </c>
      <c r="K317" s="98">
        <v>5.1713074208319778E-3</v>
      </c>
      <c r="L317" s="98">
        <v>3.3348867341004623E-3</v>
      </c>
      <c r="M317" s="98">
        <v>2.410591908448295E-3</v>
      </c>
      <c r="N317" s="98">
        <v>4.3067835369285335E-3</v>
      </c>
      <c r="O317" s="98">
        <v>1.0482409477714292E-3</v>
      </c>
      <c r="P317" s="98">
        <v>0</v>
      </c>
      <c r="Q317" s="98">
        <v>0</v>
      </c>
      <c r="R317" s="98">
        <v>3.1145122999527639E-3</v>
      </c>
      <c r="S317" s="98">
        <v>2.1619325973827193E-3</v>
      </c>
      <c r="T317" s="98">
        <v>1.1124928606067188E-3</v>
      </c>
      <c r="U317" s="98">
        <v>4.0145562569919178E-4</v>
      </c>
      <c r="V317" s="98">
        <v>1.2531697055826951E-4</v>
      </c>
      <c r="W317" s="98">
        <v>8.8595504825255116E-4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1.2236842177947751E-4</v>
      </c>
      <c r="D318" s="101">
        <v>5.0438726778980652E-4</v>
      </c>
      <c r="E318" s="101">
        <v>5.6176124259262419E-4</v>
      </c>
      <c r="F318" s="101">
        <v>8.1263971414209288E-4</v>
      </c>
      <c r="G318" s="101">
        <v>1.8512764823330505E-4</v>
      </c>
      <c r="H318" s="101">
        <v>3.4611013643782361E-4</v>
      </c>
      <c r="I318" s="101">
        <v>4.8579037684347915E-5</v>
      </c>
      <c r="J318" s="101">
        <v>7.309897924376895E-4</v>
      </c>
      <c r="K318" s="101">
        <v>1.8544123961504214E-3</v>
      </c>
      <c r="L318" s="101">
        <v>1.1581993107196995E-3</v>
      </c>
      <c r="M318" s="101">
        <v>8.5801894918286815E-4</v>
      </c>
      <c r="N318" s="101">
        <v>1.513272019760216E-3</v>
      </c>
      <c r="O318" s="101">
        <v>3.6723988126181244E-4</v>
      </c>
      <c r="P318" s="101">
        <v>0</v>
      </c>
      <c r="Q318" s="101">
        <v>0</v>
      </c>
      <c r="R318" s="101">
        <v>1.1052648905679589E-3</v>
      </c>
      <c r="S318" s="101">
        <v>7.7070187657933987E-4</v>
      </c>
      <c r="T318" s="101">
        <v>4.010613100155489E-4</v>
      </c>
      <c r="U318" s="101">
        <v>1.3656872341909256E-4</v>
      </c>
      <c r="V318" s="101">
        <v>4.2790500224920712E-5</v>
      </c>
      <c r="W318" s="101">
        <v>3.1737078010681289E-4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2.4574773254976389E-4</v>
      </c>
      <c r="D319" s="104">
        <v>8.453806861977262E-4</v>
      </c>
      <c r="E319" s="104">
        <v>6.5223535422599612E-4</v>
      </c>
      <c r="F319" s="104">
        <v>8.5553571810451307E-4</v>
      </c>
      <c r="G319" s="104">
        <v>2.484507160792257E-4</v>
      </c>
      <c r="H319" s="104">
        <v>4.430996509747882E-4</v>
      </c>
      <c r="I319" s="104">
        <v>8.5323214257030083E-5</v>
      </c>
      <c r="J319" s="104">
        <v>1.2504692266718299E-3</v>
      </c>
      <c r="K319" s="104">
        <v>3.3168950246815565E-3</v>
      </c>
      <c r="L319" s="104">
        <v>2.1766874233807628E-3</v>
      </c>
      <c r="M319" s="104">
        <v>1.552572959265427E-3</v>
      </c>
      <c r="N319" s="104">
        <v>2.7935115171683175E-3</v>
      </c>
      <c r="O319" s="104">
        <v>6.810010665096167E-4</v>
      </c>
      <c r="P319" s="104">
        <v>0</v>
      </c>
      <c r="Q319" s="104">
        <v>0</v>
      </c>
      <c r="R319" s="104">
        <v>2.0092474093848052E-3</v>
      </c>
      <c r="S319" s="104">
        <v>1.3912307208033795E-3</v>
      </c>
      <c r="T319" s="104">
        <v>7.1143155059116999E-4</v>
      </c>
      <c r="U319" s="104">
        <v>2.648869022800992E-4</v>
      </c>
      <c r="V319" s="104">
        <v>8.2526470333348795E-5</v>
      </c>
      <c r="W319" s="104">
        <v>5.6858426814573827E-4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9.5315652347461623E-3</v>
      </c>
      <c r="D320" s="101">
        <v>1.418819739740013E-2</v>
      </c>
      <c r="E320" s="101">
        <v>1.5426389158630699E-2</v>
      </c>
      <c r="F320" s="101">
        <v>1.7899006741044835E-2</v>
      </c>
      <c r="G320" s="101">
        <v>1.2189708419876103E-2</v>
      </c>
      <c r="H320" s="101">
        <v>2.1558863111006119E-2</v>
      </c>
      <c r="I320" s="101">
        <v>1.3488447462990294E-2</v>
      </c>
      <c r="J320" s="101">
        <v>2.0987991643403765E-2</v>
      </c>
      <c r="K320" s="101">
        <v>2.2407034927771213E-2</v>
      </c>
      <c r="L320" s="101">
        <v>2.7000070968629254E-2</v>
      </c>
      <c r="M320" s="101">
        <v>1.3112941269265644E-2</v>
      </c>
      <c r="N320" s="101">
        <v>1.353400775792961E-2</v>
      </c>
      <c r="O320" s="101">
        <v>1.8734659783610299E-2</v>
      </c>
      <c r="P320" s="101">
        <v>4.0492386219696336E-2</v>
      </c>
      <c r="Q320" s="101">
        <v>4.8845387856179784E-2</v>
      </c>
      <c r="R320" s="101">
        <v>4.1627347667426637E-2</v>
      </c>
      <c r="S320" s="101">
        <v>3.1564747649605505E-2</v>
      </c>
      <c r="T320" s="101">
        <v>3.2928102095013873E-2</v>
      </c>
      <c r="U320" s="101">
        <v>3.6990103395519044E-2</v>
      </c>
      <c r="V320" s="101">
        <v>1.7867160552283105E-2</v>
      </c>
      <c r="W320" s="101">
        <v>1.3763710473160901E-2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3.3046412578339457E-3</v>
      </c>
      <c r="D321" s="104">
        <v>4.5949130847879128E-3</v>
      </c>
      <c r="E321" s="104">
        <v>5.142805624326478E-3</v>
      </c>
      <c r="F321" s="104">
        <v>5.3387369779417902E-3</v>
      </c>
      <c r="G321" s="104">
        <v>3.7732322456192078E-3</v>
      </c>
      <c r="H321" s="104">
        <v>5.5830726927258998E-3</v>
      </c>
      <c r="I321" s="104">
        <v>4.7858619382087075E-3</v>
      </c>
      <c r="J321" s="104">
        <v>6.5292221809204482E-3</v>
      </c>
      <c r="K321" s="104">
        <v>1.8556389621727683E-2</v>
      </c>
      <c r="L321" s="104">
        <v>1.1430568014912969E-2</v>
      </c>
      <c r="M321" s="104">
        <v>8.2951565572929042E-3</v>
      </c>
      <c r="N321" s="104">
        <v>8.4460300527297288E-3</v>
      </c>
      <c r="O321" s="104">
        <v>8.0719478095800101E-3</v>
      </c>
      <c r="P321" s="104">
        <v>1.9093964979942871E-2</v>
      </c>
      <c r="Q321" s="104">
        <v>1.7642922607120411E-2</v>
      </c>
      <c r="R321" s="104">
        <v>1.8700254354141799E-2</v>
      </c>
      <c r="S321" s="104">
        <v>1.6891423027283001E-2</v>
      </c>
      <c r="T321" s="104">
        <v>1.5976110313538464E-2</v>
      </c>
      <c r="U321" s="104">
        <v>1.3649039698671095E-2</v>
      </c>
      <c r="V321" s="104">
        <v>7.399824797324971E-3</v>
      </c>
      <c r="W321" s="104">
        <v>5.9880362431618322E-3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1.0975022483684198E-3</v>
      </c>
      <c r="D322" s="98">
        <v>1.7140374270865775E-3</v>
      </c>
      <c r="E322" s="98">
        <v>2.3792735833489016E-3</v>
      </c>
      <c r="F322" s="98">
        <v>2.5997103267860408E-3</v>
      </c>
      <c r="G322" s="98">
        <v>1.6105988774201552E-3</v>
      </c>
      <c r="H322" s="98">
        <v>2.447617651104547E-3</v>
      </c>
      <c r="I322" s="98">
        <v>1.7367930955713901E-3</v>
      </c>
      <c r="J322" s="98">
        <v>2.4116390254610739E-3</v>
      </c>
      <c r="K322" s="98">
        <v>6.6558587024298076E-3</v>
      </c>
      <c r="L322" s="98">
        <v>3.965209374922102E-3</v>
      </c>
      <c r="M322" s="98">
        <v>2.9534426921169919E-3</v>
      </c>
      <c r="N322" s="98">
        <v>2.9603891112817212E-3</v>
      </c>
      <c r="O322" s="98">
        <v>2.8218457472337002E-3</v>
      </c>
      <c r="P322" s="98">
        <v>6.9935663966004267E-3</v>
      </c>
      <c r="Q322" s="98">
        <v>6.3728119332913686E-3</v>
      </c>
      <c r="R322" s="98">
        <v>6.6301574567567099E-3</v>
      </c>
      <c r="S322" s="98">
        <v>6.0184411246389903E-3</v>
      </c>
      <c r="T322" s="98">
        <v>5.7613890834114665E-3</v>
      </c>
      <c r="U322" s="98">
        <v>4.6431610223847675E-3</v>
      </c>
      <c r="V322" s="98">
        <v>2.5272195082745291E-3</v>
      </c>
      <c r="W322" s="98">
        <v>2.1442439261706108E-3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2.2071390094655259E-3</v>
      </c>
      <c r="D323" s="98">
        <v>2.8808756577013354E-3</v>
      </c>
      <c r="E323" s="98">
        <v>2.7635320409775768E-3</v>
      </c>
      <c r="F323" s="98">
        <v>2.7390266511557494E-3</v>
      </c>
      <c r="G323" s="98">
        <v>2.1626333681990526E-3</v>
      </c>
      <c r="H323" s="98">
        <v>3.1354550416213527E-3</v>
      </c>
      <c r="I323" s="98">
        <v>3.0490688426373174E-3</v>
      </c>
      <c r="J323" s="98">
        <v>4.1175831554593747E-3</v>
      </c>
      <c r="K323" s="98">
        <v>1.1900530919297873E-2</v>
      </c>
      <c r="L323" s="98">
        <v>7.4653586399908659E-3</v>
      </c>
      <c r="M323" s="98">
        <v>5.3417138651759115E-3</v>
      </c>
      <c r="N323" s="98">
        <v>5.4856409414480081E-3</v>
      </c>
      <c r="O323" s="98">
        <v>5.2501020623463091E-3</v>
      </c>
      <c r="P323" s="98">
        <v>1.2100398583342446E-2</v>
      </c>
      <c r="Q323" s="98">
        <v>1.1270110673829043E-2</v>
      </c>
      <c r="R323" s="98">
        <v>1.2070096897385089E-2</v>
      </c>
      <c r="S323" s="98">
        <v>1.087298190264401E-2</v>
      </c>
      <c r="T323" s="98">
        <v>1.0214721230126997E-2</v>
      </c>
      <c r="U323" s="98">
        <v>9.0058786762863274E-3</v>
      </c>
      <c r="V323" s="98">
        <v>4.8726052890504419E-3</v>
      </c>
      <c r="W323" s="98">
        <v>3.8437923169912214E-3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8.0363240199089067E-2</v>
      </c>
      <c r="D324" s="122">
        <v>0.16422677511974643</v>
      </c>
      <c r="E324" s="122">
        <v>0.19007387400136899</v>
      </c>
      <c r="F324" s="122">
        <v>0.18020965997896859</v>
      </c>
      <c r="G324" s="122">
        <v>9.4123890243320657E-2</v>
      </c>
      <c r="H324" s="122">
        <v>0.12185044175923376</v>
      </c>
      <c r="I324" s="122">
        <v>8.7561611557618796E-2</v>
      </c>
      <c r="J324" s="122">
        <v>0.18438968765022784</v>
      </c>
      <c r="K324" s="122">
        <v>0.18706616108739932</v>
      </c>
      <c r="L324" s="122">
        <v>0.18246200669592791</v>
      </c>
      <c r="M324" s="122">
        <v>0.11563573090762523</v>
      </c>
      <c r="N324" s="122">
        <v>0.12062569224505196</v>
      </c>
      <c r="O324" s="122">
        <v>7.0111925348772849E-2</v>
      </c>
      <c r="P324" s="122">
        <v>6.294082568777451E-2</v>
      </c>
      <c r="Q324" s="122">
        <v>0.15836270906784722</v>
      </c>
      <c r="R324" s="122">
        <v>0.20818722983288937</v>
      </c>
      <c r="S324" s="122">
        <v>0.15982655627718928</v>
      </c>
      <c r="T324" s="122">
        <v>0.12824289512140569</v>
      </c>
      <c r="U324" s="122">
        <v>0.11181289915997736</v>
      </c>
      <c r="V324" s="122">
        <v>8.1125009954918934E-2</v>
      </c>
      <c r="W324" s="122">
        <v>7.8639447441814614E-2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7.5636289215737798E-2</v>
      </c>
      <c r="D325" s="98">
        <v>0.16158279287585259</v>
      </c>
      <c r="E325" s="98">
        <v>0.18537519683319209</v>
      </c>
      <c r="F325" s="98">
        <v>0.17439169114850675</v>
      </c>
      <c r="G325" s="98">
        <v>8.8918105326173599E-2</v>
      </c>
      <c r="H325" s="98">
        <v>0.113657415459269</v>
      </c>
      <c r="I325" s="98">
        <v>8.090433225388674E-2</v>
      </c>
      <c r="J325" s="98">
        <v>0.17539769163694902</v>
      </c>
      <c r="K325" s="98">
        <v>0.17881117418913564</v>
      </c>
      <c r="L325" s="98">
        <v>0.17598332199883096</v>
      </c>
      <c r="M325" s="98">
        <v>0.11111889698173608</v>
      </c>
      <c r="N325" s="98">
        <v>0.11537913338879509</v>
      </c>
      <c r="O325" s="98">
        <v>6.2297533115571763E-2</v>
      </c>
      <c r="P325" s="98">
        <v>3.8450455843543493E-2</v>
      </c>
      <c r="Q325" s="98">
        <v>8.961342478243095E-2</v>
      </c>
      <c r="R325" s="98">
        <v>0.10090709687159458</v>
      </c>
      <c r="S325" s="98">
        <v>8.1427983242240973E-2</v>
      </c>
      <c r="T325" s="98">
        <v>8.0263538721485173E-2</v>
      </c>
      <c r="U325" s="98">
        <v>8.2219428419107718E-2</v>
      </c>
      <c r="V325" s="98">
        <v>7.4568900430172794E-2</v>
      </c>
      <c r="W325" s="98">
        <v>4.9625046518418342E-2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4.726950983351263E-3</v>
      </c>
      <c r="D326" s="33">
        <v>2.6439822438938314E-3</v>
      </c>
      <c r="E326" s="33">
        <v>4.6986771681768935E-3</v>
      </c>
      <c r="F326" s="33">
        <v>5.8179688304618588E-3</v>
      </c>
      <c r="G326" s="33">
        <v>5.2057849171470542E-3</v>
      </c>
      <c r="H326" s="33">
        <v>8.1930262999647726E-3</v>
      </c>
      <c r="I326" s="33">
        <v>6.6572793037320546E-3</v>
      </c>
      <c r="J326" s="33">
        <v>8.9919960132788315E-3</v>
      </c>
      <c r="K326" s="33">
        <v>8.2549868982636793E-3</v>
      </c>
      <c r="L326" s="33">
        <v>6.4786846970969368E-3</v>
      </c>
      <c r="M326" s="33">
        <v>4.5168339258891506E-3</v>
      </c>
      <c r="N326" s="33">
        <v>5.2465588562568728E-3</v>
      </c>
      <c r="O326" s="33">
        <v>7.8143922332010833E-3</v>
      </c>
      <c r="P326" s="33">
        <v>2.449036984423102E-2</v>
      </c>
      <c r="Q326" s="33">
        <v>6.8749284285416268E-2</v>
      </c>
      <c r="R326" s="33">
        <v>0.10728013296129479</v>
      </c>
      <c r="S326" s="33">
        <v>7.8398573034948293E-2</v>
      </c>
      <c r="T326" s="33">
        <v>4.7979356399920521E-2</v>
      </c>
      <c r="U326" s="33">
        <v>2.9593470740869647E-2</v>
      </c>
      <c r="V326" s="33">
        <v>6.5561095247461364E-3</v>
      </c>
      <c r="W326" s="33">
        <v>2.9014400923396265E-2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0.6178958232105527</v>
      </c>
      <c r="D328" s="119">
        <f t="shared" si="143"/>
        <v>0.62564917302673695</v>
      </c>
      <c r="E328" s="119">
        <f t="shared" si="143"/>
        <v>0.63605988899722854</v>
      </c>
      <c r="F328" s="119">
        <f t="shared" si="143"/>
        <v>0.640670815718556</v>
      </c>
      <c r="G328" s="119">
        <f t="shared" si="143"/>
        <v>0.65109293788799594</v>
      </c>
      <c r="H328" s="119">
        <f t="shared" si="143"/>
        <v>0.65785586690905951</v>
      </c>
      <c r="I328" s="119">
        <f t="shared" si="143"/>
        <v>0.67338578248899439</v>
      </c>
      <c r="J328" s="119">
        <f t="shared" si="143"/>
        <v>0.67917929178667913</v>
      </c>
      <c r="K328" s="119">
        <f t="shared" si="143"/>
        <v>0.68321251739685473</v>
      </c>
      <c r="L328" s="119">
        <f t="shared" si="143"/>
        <v>0.69492279151466052</v>
      </c>
      <c r="M328" s="119">
        <f t="shared" si="143"/>
        <v>0.71109573912995394</v>
      </c>
      <c r="N328" s="119">
        <f t="shared" si="143"/>
        <v>0.72808774468375836</v>
      </c>
      <c r="O328" s="119">
        <f t="shared" si="143"/>
        <v>0.74459238686730678</v>
      </c>
      <c r="P328" s="119">
        <f t="shared" si="143"/>
        <v>0.75465063546268185</v>
      </c>
      <c r="Q328" s="119">
        <f t="shared" si="143"/>
        <v>0.78146664881580019</v>
      </c>
      <c r="R328" s="119">
        <f t="shared" ref="R328:V328" si="144">IF(R309=0,"",R309/R290)</f>
        <v>0.79134307927482506</v>
      </c>
      <c r="S328" s="119">
        <f t="shared" si="144"/>
        <v>0.8122153526672049</v>
      </c>
      <c r="T328" s="119">
        <f t="shared" si="144"/>
        <v>0.81152080422322681</v>
      </c>
      <c r="U328" s="119">
        <f t="shared" si="144"/>
        <v>0.81697903078079648</v>
      </c>
      <c r="V328" s="119">
        <f t="shared" si="144"/>
        <v>0.80921727409880506</v>
      </c>
      <c r="W328" s="119">
        <f t="shared" ref="W328" si="145">IF(W309=0,"",W309/W290)</f>
        <v>0.83273644150566117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0.61510444813633858</v>
      </c>
      <c r="D329" s="124">
        <f t="shared" si="146"/>
        <v>0.62355008874649731</v>
      </c>
      <c r="E329" s="124">
        <f t="shared" si="146"/>
        <v>0.63203266724119656</v>
      </c>
      <c r="F329" s="124">
        <f t="shared" si="146"/>
        <v>0.64038704373138433</v>
      </c>
      <c r="G329" s="124">
        <f t="shared" si="146"/>
        <v>0.6485908824715465</v>
      </c>
      <c r="H329" s="124">
        <f t="shared" si="146"/>
        <v>0.65693917065899166</v>
      </c>
      <c r="I329" s="124">
        <f t="shared" si="146"/>
        <v>0.6651669391695556</v>
      </c>
      <c r="J329" s="124">
        <f t="shared" si="146"/>
        <v>0.67367620661565897</v>
      </c>
      <c r="K329" s="124">
        <f t="shared" si="146"/>
        <v>0.68233591970558671</v>
      </c>
      <c r="L329" s="124">
        <f t="shared" si="146"/>
        <v>0.69120661107516479</v>
      </c>
      <c r="M329" s="124">
        <f t="shared" si="146"/>
        <v>0.70257220190345737</v>
      </c>
      <c r="N329" s="124">
        <f t="shared" si="146"/>
        <v>0.71717344909925507</v>
      </c>
      <c r="O329" s="124">
        <f t="shared" si="146"/>
        <v>0.73546463955939623</v>
      </c>
      <c r="P329" s="124">
        <f t="shared" si="146"/>
        <v>0.75577428606434072</v>
      </c>
      <c r="Q329" s="124">
        <f t="shared" si="146"/>
        <v>0.77304957274474762</v>
      </c>
      <c r="R329" s="124">
        <f t="shared" ref="R329:V329" si="147">IF(R310=0,"",R310/R291)</f>
        <v>0.78290355881460638</v>
      </c>
      <c r="S329" s="124">
        <f t="shared" si="147"/>
        <v>0.79054994020569624</v>
      </c>
      <c r="T329" s="124">
        <f t="shared" si="147"/>
        <v>0.79668539702719599</v>
      </c>
      <c r="U329" s="124">
        <f t="shared" si="147"/>
        <v>0.80185053818189711</v>
      </c>
      <c r="V329" s="124">
        <f t="shared" si="147"/>
        <v>0.80639617120117268</v>
      </c>
      <c r="W329" s="124">
        <f t="shared" ref="W329" si="148">IF(W310=0,"",W310/W291)</f>
        <v>0.80965508046098789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0.60943654669260694</v>
      </c>
      <c r="D330" s="111">
        <f t="shared" si="149"/>
        <v>0.61799954979580052</v>
      </c>
      <c r="E330" s="111">
        <f t="shared" si="149"/>
        <v>0.62656632936786683</v>
      </c>
      <c r="F330" s="111">
        <f t="shared" si="149"/>
        <v>0.63502759039837042</v>
      </c>
      <c r="G330" s="111">
        <f t="shared" si="149"/>
        <v>0.64348413627723167</v>
      </c>
      <c r="H330" s="111">
        <f t="shared" si="149"/>
        <v>0.65192467567740631</v>
      </c>
      <c r="I330" s="111">
        <f t="shared" si="149"/>
        <v>0.66037510518625386</v>
      </c>
      <c r="J330" s="111">
        <f t="shared" si="149"/>
        <v>0.66893909300365029</v>
      </c>
      <c r="K330" s="111">
        <f t="shared" si="149"/>
        <v>0.67770610756084693</v>
      </c>
      <c r="L330" s="111">
        <f t="shared" si="149"/>
        <v>0.68670240535098337</v>
      </c>
      <c r="M330" s="111">
        <f t="shared" si="149"/>
        <v>0.69821490383977125</v>
      </c>
      <c r="N330" s="111">
        <f t="shared" si="149"/>
        <v>0.71300076772046128</v>
      </c>
      <c r="O330" s="111">
        <f t="shared" si="149"/>
        <v>0.73150147443383129</v>
      </c>
      <c r="P330" s="111">
        <f t="shared" si="149"/>
        <v>0.75206569014851865</v>
      </c>
      <c r="Q330" s="111">
        <f t="shared" si="149"/>
        <v>0.76953390968712343</v>
      </c>
      <c r="R330" s="111">
        <f t="shared" ref="R330:V330" si="150">IF(R311=0,"",R311/R292)</f>
        <v>0.77951780010052074</v>
      </c>
      <c r="S330" s="111">
        <f t="shared" si="150"/>
        <v>0.7872752404533534</v>
      </c>
      <c r="T330" s="111">
        <f t="shared" si="150"/>
        <v>0.7935130336094437</v>
      </c>
      <c r="U330" s="111">
        <f t="shared" si="150"/>
        <v>0.79876391038856664</v>
      </c>
      <c r="V330" s="111">
        <f t="shared" si="150"/>
        <v>0.80337566368245295</v>
      </c>
      <c r="W330" s="111">
        <f t="shared" ref="W330" si="151">IF(W311=0,"",W311/W292)</f>
        <v>0.8066675341755537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>
        <f t="shared" si="155"/>
        <v>2.437574900950513</v>
      </c>
      <c r="H332" s="124">
        <f t="shared" si="155"/>
        <v>2.5077375107603226</v>
      </c>
      <c r="I332" s="124">
        <f t="shared" si="155"/>
        <v>2.5786194576751935</v>
      </c>
      <c r="J332" s="124">
        <f t="shared" si="155"/>
        <v>2.6507999267266737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2.8912596471842051</v>
      </c>
      <c r="N332" s="124">
        <f t="shared" si="155"/>
        <v>3.00083475286482</v>
      </c>
      <c r="O332" s="124">
        <f t="shared" si="155"/>
        <v>3.1316869310818736</v>
      </c>
      <c r="P332" s="124">
        <f t="shared" si="155"/>
        <v>3.2735933007063545</v>
      </c>
      <c r="Q332" s="124">
        <f t="shared" si="155"/>
        <v>3.3955453055336768</v>
      </c>
      <c r="R332" s="124">
        <f t="shared" ref="R332:V332" si="156">IF(R313=0,"",R313/R294)</f>
        <v>3.4720528977780263</v>
      </c>
      <c r="S332" s="124">
        <f t="shared" si="156"/>
        <v>3.5329491847274306</v>
      </c>
      <c r="T332" s="124">
        <f t="shared" si="156"/>
        <v>3.5838303506216973</v>
      </c>
      <c r="U332" s="124">
        <f t="shared" si="156"/>
        <v>3.6301511245569675</v>
      </c>
      <c r="V332" s="124">
        <f t="shared" si="156"/>
        <v>3.677380220732025</v>
      </c>
      <c r="W332" s="124">
        <f t="shared" ref="W332" si="157">IF(W313=0,"",W313/W294)</f>
        <v>3.7236181656100511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>
        <f t="shared" si="158"/>
        <v>2.437574900950513</v>
      </c>
      <c r="H333" s="111">
        <f t="shared" si="158"/>
        <v>2.5077375107603226</v>
      </c>
      <c r="I333" s="111">
        <f t="shared" si="158"/>
        <v>2.5786194576751935</v>
      </c>
      <c r="J333" s="111">
        <f t="shared" si="158"/>
        <v>2.6507999267266737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2.8912596471842051</v>
      </c>
      <c r="N333" s="111">
        <f t="shared" si="158"/>
        <v>3.00083475286482</v>
      </c>
      <c r="O333" s="111">
        <f t="shared" si="158"/>
        <v>3.1316869310818736</v>
      </c>
      <c r="P333" s="111">
        <f t="shared" si="158"/>
        <v>3.2735933007063545</v>
      </c>
      <c r="Q333" s="111">
        <f t="shared" si="158"/>
        <v>3.3955453055336768</v>
      </c>
      <c r="R333" s="111">
        <f t="shared" ref="R333:V333" si="159">IF(R314=0,"",R314/R295)</f>
        <v>3.4720528977780263</v>
      </c>
      <c r="S333" s="111">
        <f t="shared" si="159"/>
        <v>3.5329491847274306</v>
      </c>
      <c r="T333" s="111">
        <f t="shared" si="159"/>
        <v>3.5838303506216973</v>
      </c>
      <c r="U333" s="111">
        <f t="shared" si="159"/>
        <v>3.6301511245569675</v>
      </c>
      <c r="V333" s="111">
        <f t="shared" si="159"/>
        <v>3.677380220732025</v>
      </c>
      <c r="W333" s="111">
        <f t="shared" ref="W333" si="160">IF(W314=0,"",W314/W295)</f>
        <v>3.7236181656100511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0.60859865462044105</v>
      </c>
      <c r="D334" s="124">
        <f t="shared" si="161"/>
        <v>0.61236942486992907</v>
      </c>
      <c r="E334" s="124">
        <f t="shared" si="161"/>
        <v>0.61843246368680316</v>
      </c>
      <c r="F334" s="124">
        <f t="shared" si="161"/>
        <v>0.62482566253866367</v>
      </c>
      <c r="G334" s="124">
        <f t="shared" si="161"/>
        <v>0.63281567181573006</v>
      </c>
      <c r="H334" s="124">
        <f t="shared" si="161"/>
        <v>0.63982097636882707</v>
      </c>
      <c r="I334" s="124">
        <f t="shared" si="161"/>
        <v>0.64712590275582604</v>
      </c>
      <c r="J334" s="124">
        <f t="shared" si="161"/>
        <v>0.65312218566080638</v>
      </c>
      <c r="K334" s="124">
        <f t="shared" si="161"/>
        <v>0.66368258539584923</v>
      </c>
      <c r="L334" s="124">
        <f t="shared" si="161"/>
        <v>0.67032563037726589</v>
      </c>
      <c r="M334" s="124">
        <f t="shared" si="161"/>
        <v>0.68355703331935092</v>
      </c>
      <c r="N334" s="124">
        <f t="shared" si="161"/>
        <v>0.70268550854491507</v>
      </c>
      <c r="O334" s="124">
        <f t="shared" si="161"/>
        <v>0.7279845518838064</v>
      </c>
      <c r="P334" s="124">
        <f t="shared" si="161"/>
        <v>0.75800335507813932</v>
      </c>
      <c r="Q334" s="124">
        <f t="shared" si="161"/>
        <v>0.78010133098957191</v>
      </c>
      <c r="R334" s="124">
        <f t="shared" ref="R334:V334" si="162">IF(R315=0,"",R315/R296)</f>
        <v>0.79815459356681884</v>
      </c>
      <c r="S334" s="124">
        <f t="shared" si="162"/>
        <v>0.81377726454899046</v>
      </c>
      <c r="T334" s="124">
        <f t="shared" si="162"/>
        <v>0.82625904635470737</v>
      </c>
      <c r="U334" s="124">
        <f t="shared" si="162"/>
        <v>0.83575092562066067</v>
      </c>
      <c r="V334" s="124">
        <f t="shared" si="162"/>
        <v>0.84461598626856327</v>
      </c>
      <c r="W334" s="124">
        <f t="shared" ref="W334" si="163">IF(W315=0,"",W315/W296)</f>
        <v>0.85063013658572506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0.6019255441199739</v>
      </c>
      <c r="D335" s="111">
        <f t="shared" si="164"/>
        <v>0.60805291178980603</v>
      </c>
      <c r="E335" s="111">
        <f t="shared" si="164"/>
        <v>0.61444520644440148</v>
      </c>
      <c r="F335" s="111">
        <f t="shared" si="164"/>
        <v>0.62088916968068208</v>
      </c>
      <c r="G335" s="111">
        <f t="shared" si="164"/>
        <v>0.62757495100583649</v>
      </c>
      <c r="H335" s="111">
        <f t="shared" si="164"/>
        <v>0.63447680679710583</v>
      </c>
      <c r="I335" s="111">
        <f t="shared" si="164"/>
        <v>0.64163909517189655</v>
      </c>
      <c r="J335" s="111">
        <f t="shared" si="164"/>
        <v>0.6492492568493734</v>
      </c>
      <c r="K335" s="111">
        <f t="shared" si="164"/>
        <v>0.65746358895752854</v>
      </c>
      <c r="L335" s="111">
        <f t="shared" si="164"/>
        <v>0.66631853449945533</v>
      </c>
      <c r="M335" s="111">
        <f t="shared" si="164"/>
        <v>0.67970948566230627</v>
      </c>
      <c r="N335" s="111">
        <f t="shared" si="164"/>
        <v>0.69883548210164936</v>
      </c>
      <c r="O335" s="111">
        <f t="shared" si="164"/>
        <v>0.72458186855328488</v>
      </c>
      <c r="P335" s="111">
        <f t="shared" si="164"/>
        <v>0.75454190054289716</v>
      </c>
      <c r="Q335" s="111">
        <f t="shared" si="164"/>
        <v>0.78116514825501715</v>
      </c>
      <c r="R335" s="111">
        <f t="shared" ref="R335:V335" si="165">IF(R316=0,"",R316/R297)</f>
        <v>0.79867060698924242</v>
      </c>
      <c r="S335" s="111">
        <f t="shared" si="165"/>
        <v>0.8146432107351177</v>
      </c>
      <c r="T335" s="111">
        <f t="shared" si="165"/>
        <v>0.82866831241195804</v>
      </c>
      <c r="U335" s="111">
        <f t="shared" si="165"/>
        <v>0.84028392285508502</v>
      </c>
      <c r="V335" s="111">
        <f t="shared" si="165"/>
        <v>0.8489830804913987</v>
      </c>
      <c r="W335" s="111">
        <f t="shared" ref="W335" si="166">IF(W316=0,"",W316/W297)</f>
        <v>0.85347284451894767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0.81977988025554882</v>
      </c>
      <c r="D336" s="111">
        <f t="shared" si="167"/>
        <v>0.80588318164430017</v>
      </c>
      <c r="E336" s="111">
        <f t="shared" si="167"/>
        <v>0.77497734001274532</v>
      </c>
      <c r="F336" s="111">
        <f t="shared" si="167"/>
        <v>0.7707448663400871</v>
      </c>
      <c r="G336" s="111">
        <f t="shared" si="167"/>
        <v>0.7978409131261196</v>
      </c>
      <c r="H336" s="111">
        <f t="shared" si="167"/>
        <v>0.79830694231809629</v>
      </c>
      <c r="I336" s="111">
        <f t="shared" si="167"/>
        <v>0.83151510352872604</v>
      </c>
      <c r="J336" s="111">
        <f t="shared" si="167"/>
        <v>0.83381779536826817</v>
      </c>
      <c r="K336" s="111">
        <f t="shared" si="167"/>
        <v>0.84258236979714363</v>
      </c>
      <c r="L336" s="111">
        <f t="shared" si="167"/>
        <v>0.85184596765888176</v>
      </c>
      <c r="M336" s="111">
        <f t="shared" si="167"/>
        <v>0.85636710679992134</v>
      </c>
      <c r="N336" s="111">
        <f t="shared" si="167"/>
        <v>0.86849030020726525</v>
      </c>
      <c r="O336" s="111">
        <f t="shared" si="167"/>
        <v>0.88248313501134212</v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0.91788819634998331</v>
      </c>
      <c r="S336" s="111">
        <f t="shared" si="168"/>
        <v>0.92497351185188459</v>
      </c>
      <c r="T336" s="111">
        <f t="shared" si="168"/>
        <v>0.93063358981814559</v>
      </c>
      <c r="U336" s="111">
        <f t="shared" si="168"/>
        <v>0.93926691960551312</v>
      </c>
      <c r="V336" s="111">
        <f t="shared" si="168"/>
        <v>0.94273942345038342</v>
      </c>
      <c r="W336" s="111">
        <f t="shared" ref="W336" si="169">IF(W317=0,"",W317/W298)</f>
        <v>0.94206204397373394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0.6019255441199739</v>
      </c>
      <c r="D337" s="112">
        <f t="shared" si="170"/>
        <v>0.60805291178980603</v>
      </c>
      <c r="E337" s="112">
        <f t="shared" si="170"/>
        <v>0.61444520644440148</v>
      </c>
      <c r="F337" s="112">
        <f t="shared" si="170"/>
        <v>0.62088916968068208</v>
      </c>
      <c r="G337" s="112">
        <f t="shared" si="170"/>
        <v>0.62757495100583649</v>
      </c>
      <c r="H337" s="112">
        <f t="shared" si="170"/>
        <v>0.63447680679710583</v>
      </c>
      <c r="I337" s="112">
        <f t="shared" si="170"/>
        <v>0.64163909517189655</v>
      </c>
      <c r="J337" s="112">
        <f t="shared" si="170"/>
        <v>0.64924925684937329</v>
      </c>
      <c r="K337" s="112">
        <f t="shared" si="170"/>
        <v>0.65746358895752854</v>
      </c>
      <c r="L337" s="112">
        <f t="shared" si="170"/>
        <v>0.66631853449945533</v>
      </c>
      <c r="M337" s="112">
        <f t="shared" si="170"/>
        <v>0.67970948566230627</v>
      </c>
      <c r="N337" s="112">
        <f t="shared" si="170"/>
        <v>0.69883548210164936</v>
      </c>
      <c r="O337" s="112">
        <f t="shared" si="170"/>
        <v>0.72458186855328488</v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0.79867060698924242</v>
      </c>
      <c r="S337" s="112">
        <f t="shared" si="171"/>
        <v>0.81464321073511758</v>
      </c>
      <c r="T337" s="112">
        <f t="shared" si="171"/>
        <v>0.82866831241195804</v>
      </c>
      <c r="U337" s="112">
        <f t="shared" si="171"/>
        <v>0.84028392285508502</v>
      </c>
      <c r="V337" s="112">
        <f t="shared" si="171"/>
        <v>0.8489830804913987</v>
      </c>
      <c r="W337" s="112">
        <f t="shared" ref="W337" si="172">IF(W318=0,"",W318/W299)</f>
        <v>0.85347284451894778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0.68118601700047199</v>
      </c>
      <c r="G339" s="112">
        <f t="shared" si="176"/>
        <v>0.68258391120028294</v>
      </c>
      <c r="H339" s="112">
        <f t="shared" si="176"/>
        <v>0.68405974142491477</v>
      </c>
      <c r="I339" s="112">
        <f t="shared" si="176"/>
        <v>0.68563270727934145</v>
      </c>
      <c r="J339" s="112">
        <f t="shared" si="176"/>
        <v>0.68737966171800602</v>
      </c>
      <c r="K339" s="112">
        <f t="shared" si="176"/>
        <v>0.68936871185198545</v>
      </c>
      <c r="L339" s="112">
        <f t="shared" si="176"/>
        <v>0.69162369430192905</v>
      </c>
      <c r="M339" s="112">
        <f t="shared" si="176"/>
        <v>0.69570711300585519</v>
      </c>
      <c r="N339" s="112">
        <f t="shared" si="176"/>
        <v>0.70230550871873587</v>
      </c>
      <c r="O339" s="112">
        <f t="shared" si="176"/>
        <v>0.71229928986760793</v>
      </c>
      <c r="P339" s="112">
        <f t="shared" si="176"/>
        <v>0.72529991623720158</v>
      </c>
      <c r="Q339" s="112">
        <f t="shared" si="176"/>
        <v>0.73805665737868942</v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>
        <f t="shared" si="177"/>
        <v>0.76503056655086454</v>
      </c>
      <c r="U339" s="112">
        <f t="shared" si="177"/>
        <v>0.77327315655338824</v>
      </c>
      <c r="V339" s="112">
        <f t="shared" si="177"/>
        <v>0.78059717607042056</v>
      </c>
      <c r="W339" s="112">
        <f t="shared" ref="W339" si="178">IF(W320=0,"",W320/W301)</f>
        <v>0.7863625953344584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0.86342067829977365</v>
      </c>
      <c r="D340" s="113">
        <f t="shared" si="179"/>
        <v>0.84983779803382464</v>
      </c>
      <c r="E340" s="113">
        <f t="shared" si="179"/>
        <v>0.82112642930516377</v>
      </c>
      <c r="F340" s="113">
        <f t="shared" si="179"/>
        <v>0.81439378252501116</v>
      </c>
      <c r="G340" s="113">
        <f t="shared" si="179"/>
        <v>0.83438068459451742</v>
      </c>
      <c r="H340" s="113">
        <f t="shared" si="179"/>
        <v>0.83161495348227354</v>
      </c>
      <c r="I340" s="113">
        <f t="shared" si="179"/>
        <v>0.85734433330434712</v>
      </c>
      <c r="J340" s="113">
        <f t="shared" si="179"/>
        <v>0.85617512301610355</v>
      </c>
      <c r="K340" s="113">
        <f t="shared" si="179"/>
        <v>0.86086420042178236</v>
      </c>
      <c r="L340" s="113">
        <f t="shared" si="179"/>
        <v>0.86604740941150915</v>
      </c>
      <c r="M340" s="113">
        <f t="shared" si="179"/>
        <v>0.86525479137638206</v>
      </c>
      <c r="N340" s="113">
        <f t="shared" si="179"/>
        <v>0.8706453140256214</v>
      </c>
      <c r="O340" s="113">
        <f t="shared" si="179"/>
        <v>0.87627092927706329</v>
      </c>
      <c r="P340" s="113">
        <f t="shared" si="179"/>
        <v>0.87817785883510835</v>
      </c>
      <c r="Q340" s="113">
        <f t="shared" si="179"/>
        <v>0.88636993545552101</v>
      </c>
      <c r="R340" s="113">
        <f t="shared" ref="R340:V340" si="180">IF(R321=0,"",R321/R302)</f>
        <v>0.89289412744261887</v>
      </c>
      <c r="S340" s="113">
        <f t="shared" si="180"/>
        <v>0.89699188939907082</v>
      </c>
      <c r="T340" s="113">
        <f t="shared" si="180"/>
        <v>0.90028329308949617</v>
      </c>
      <c r="U340" s="113">
        <f t="shared" si="180"/>
        <v>0.90930350182936504</v>
      </c>
      <c r="V340" s="113">
        <f t="shared" si="180"/>
        <v>0.91241510167109352</v>
      </c>
      <c r="W340" s="113">
        <f t="shared" ref="W340" si="181">IF(W321=0,"",W321/W302)</f>
        <v>0.91134057305860261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0.67857510656200326</v>
      </c>
      <c r="E341" s="111">
        <f t="shared" si="182"/>
        <v>0.67987432170713646</v>
      </c>
      <c r="F341" s="111">
        <f t="shared" si="182"/>
        <v>0.68118601700047188</v>
      </c>
      <c r="G341" s="111">
        <f t="shared" si="182"/>
        <v>0.68258391120028294</v>
      </c>
      <c r="H341" s="111">
        <f t="shared" si="182"/>
        <v>0.68405974142491477</v>
      </c>
      <c r="I341" s="111">
        <f t="shared" si="182"/>
        <v>0.68563270727934145</v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>
        <f t="shared" si="182"/>
        <v>0.70230550871873587</v>
      </c>
      <c r="O341" s="111">
        <f t="shared" si="182"/>
        <v>0.71229928986760793</v>
      </c>
      <c r="P341" s="111">
        <f t="shared" si="182"/>
        <v>0.72529991623720158</v>
      </c>
      <c r="Q341" s="111">
        <f t="shared" si="182"/>
        <v>0.73805665737868942</v>
      </c>
      <c r="R341" s="111">
        <f t="shared" ref="R341:V341" si="183">IF(R322=0,"",R322/R303)</f>
        <v>0.74720139967847043</v>
      </c>
      <c r="S341" s="111">
        <f t="shared" si="183"/>
        <v>0.75625598870665378</v>
      </c>
      <c r="T341" s="111">
        <f t="shared" si="183"/>
        <v>0.76503056655086454</v>
      </c>
      <c r="U341" s="111">
        <f t="shared" si="183"/>
        <v>0.77327315655338835</v>
      </c>
      <c r="V341" s="111">
        <f t="shared" si="183"/>
        <v>0.78059717607042056</v>
      </c>
      <c r="W341" s="111">
        <f t="shared" ref="W341" si="184">IF(W322=0,"",W322/W303)</f>
        <v>0.7863625953344584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0.62200220291884745</v>
      </c>
      <c r="D343" s="124">
        <f t="shared" si="188"/>
        <v>0.61719222457118761</v>
      </c>
      <c r="E343" s="124">
        <f t="shared" si="188"/>
        <v>0.61885738721547401</v>
      </c>
      <c r="F343" s="124">
        <f t="shared" si="188"/>
        <v>0.62040128043039711</v>
      </c>
      <c r="G343" s="124">
        <f t="shared" si="188"/>
        <v>0.62395074026505204</v>
      </c>
      <c r="H343" s="124">
        <f t="shared" si="188"/>
        <v>0.62609871362350245</v>
      </c>
      <c r="I343" s="124">
        <f t="shared" si="188"/>
        <v>0.62785095239221922</v>
      </c>
      <c r="J343" s="124">
        <f t="shared" si="188"/>
        <v>0.62482905158328639</v>
      </c>
      <c r="K343" s="124">
        <f t="shared" si="188"/>
        <v>0.62476501606106427</v>
      </c>
      <c r="L343" s="124">
        <f t="shared" si="188"/>
        <v>0.62414636727840422</v>
      </c>
      <c r="M343" s="124">
        <f t="shared" si="188"/>
        <v>0.62494182830326794</v>
      </c>
      <c r="N343" s="124">
        <f t="shared" si="188"/>
        <v>0.62563953303504127</v>
      </c>
      <c r="O343" s="124">
        <f t="shared" si="188"/>
        <v>0.63546503112221853</v>
      </c>
      <c r="P343" s="124">
        <f t="shared" si="188"/>
        <v>0.68020787462904031</v>
      </c>
      <c r="Q343" s="124">
        <f t="shared" si="188"/>
        <v>0.69062585594352144</v>
      </c>
      <c r="R343" s="124">
        <f t="shared" ref="R343:V343" si="189">IF(R324=0,"",R324/R305)</f>
        <v>0.71117387189631576</v>
      </c>
      <c r="S343" s="124">
        <f t="shared" si="189"/>
        <v>0.7131437642309284</v>
      </c>
      <c r="T343" s="124">
        <f t="shared" si="189"/>
        <v>0.69603997374506921</v>
      </c>
      <c r="U343" s="124">
        <f t="shared" si="189"/>
        <v>0.67955607527779438</v>
      </c>
      <c r="V343" s="124">
        <f t="shared" si="189"/>
        <v>0.64813789525897281</v>
      </c>
      <c r="W343" s="124">
        <f t="shared" ref="W343" si="190">IF(W324=0,"",W324/W305)</f>
        <v>0.71070687330471538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0.61460286492886085</v>
      </c>
      <c r="D344" s="111">
        <f t="shared" si="191"/>
        <v>0.61517507764451973</v>
      </c>
      <c r="E344" s="111">
        <f t="shared" si="191"/>
        <v>0.61573922041704254</v>
      </c>
      <c r="F344" s="111">
        <f t="shared" si="191"/>
        <v>0.616302262742774</v>
      </c>
      <c r="G344" s="111">
        <f t="shared" si="191"/>
        <v>0.61685787312554341</v>
      </c>
      <c r="H344" s="111">
        <f t="shared" si="191"/>
        <v>0.61740682645987788</v>
      </c>
      <c r="I344" s="111">
        <f t="shared" si="191"/>
        <v>0.61794756266493567</v>
      </c>
      <c r="J344" s="111">
        <f t="shared" si="191"/>
        <v>0.61847369064016866</v>
      </c>
      <c r="K344" s="111">
        <f t="shared" si="191"/>
        <v>0.61897977626905076</v>
      </c>
      <c r="L344" s="111">
        <f t="shared" si="191"/>
        <v>0.61946436570262398</v>
      </c>
      <c r="M344" s="111">
        <f t="shared" si="191"/>
        <v>0.61972513897624126</v>
      </c>
      <c r="N344" s="111">
        <f t="shared" si="191"/>
        <v>0.61972513897624126</v>
      </c>
      <c r="O344" s="111">
        <f t="shared" si="191"/>
        <v>0.61972513897624126</v>
      </c>
      <c r="P344" s="111">
        <f t="shared" si="191"/>
        <v>0.61972513897624126</v>
      </c>
      <c r="Q344" s="111">
        <f t="shared" si="191"/>
        <v>0.61972513897624126</v>
      </c>
      <c r="R344" s="111">
        <f t="shared" ref="R344:V344" si="192">IF(R325=0,"",R325/R306)</f>
        <v>0.62137262589006548</v>
      </c>
      <c r="S344" s="111">
        <f t="shared" si="192"/>
        <v>0.62406664027233838</v>
      </c>
      <c r="T344" s="111">
        <f t="shared" si="192"/>
        <v>0.62720965705165443</v>
      </c>
      <c r="U344" s="111">
        <f t="shared" si="192"/>
        <v>0.63046492443023239</v>
      </c>
      <c r="V344" s="111">
        <f t="shared" si="192"/>
        <v>0.63349569061028765</v>
      </c>
      <c r="W344" s="111">
        <f t="shared" ref="W344" si="193">IF(W325=0,"",W325/W306)</f>
        <v>0.63630195559181901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0.77186626770377498</v>
      </c>
      <c r="E345" s="45">
        <f t="shared" si="194"/>
        <v>0.77337085739564515</v>
      </c>
      <c r="F345" s="45">
        <f t="shared" si="194"/>
        <v>0.77488276329024741</v>
      </c>
      <c r="G345" s="45">
        <f t="shared" si="194"/>
        <v>0.7764440796623322</v>
      </c>
      <c r="H345" s="45">
        <f t="shared" si="194"/>
        <v>0.77804965470856025</v>
      </c>
      <c r="I345" s="45">
        <f t="shared" si="194"/>
        <v>0.77970986045946056</v>
      </c>
      <c r="J345" s="45">
        <f t="shared" si="194"/>
        <v>0.78146718746311117</v>
      </c>
      <c r="K345" s="45">
        <f t="shared" si="194"/>
        <v>0.78335776386172162</v>
      </c>
      <c r="L345" s="45">
        <f t="shared" si="194"/>
        <v>0.78539125541451205</v>
      </c>
      <c r="M345" s="45">
        <f t="shared" si="194"/>
        <v>0.78815788629285888</v>
      </c>
      <c r="N345" s="45">
        <f t="shared" si="194"/>
        <v>0.791825016741596</v>
      </c>
      <c r="O345" s="45">
        <f t="shared" si="194"/>
        <v>0.79679957971059745</v>
      </c>
      <c r="P345" s="45">
        <f t="shared" si="194"/>
        <v>0.80329530005793415</v>
      </c>
      <c r="Q345" s="45">
        <f t="shared" si="194"/>
        <v>0.8116674181419149</v>
      </c>
      <c r="R345" s="45">
        <f t="shared" ref="R345:V345" si="195">IF(R326=0,"",R326/R307)</f>
        <v>0.82305639385802698</v>
      </c>
      <c r="S345" s="45">
        <f t="shared" si="195"/>
        <v>0.83727090078173416</v>
      </c>
      <c r="T345" s="45">
        <f t="shared" si="195"/>
        <v>0.85255380107393108</v>
      </c>
      <c r="U345" s="45">
        <f t="shared" si="195"/>
        <v>0.86714795689555535</v>
      </c>
      <c r="V345" s="45">
        <f t="shared" si="195"/>
        <v>0.87929623040752558</v>
      </c>
      <c r="W345" s="45">
        <f t="shared" ref="W345" si="196">IF(W326=0,"",W326/W307)</f>
        <v>0.88838139575768915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5.7493422771182594</v>
      </c>
      <c r="D347" s="117">
        <f t="shared" si="197"/>
        <v>11.261030841900538</v>
      </c>
      <c r="E347" s="117">
        <f t="shared" si="197"/>
        <v>12.011766564655431</v>
      </c>
      <c r="F347" s="117">
        <f t="shared" si="197"/>
        <v>11.980040703722457</v>
      </c>
      <c r="G347" s="117">
        <f t="shared" si="197"/>
        <v>6.3559494893383999</v>
      </c>
      <c r="H347" s="117">
        <f t="shared" si="197"/>
        <v>7.620295392311581</v>
      </c>
      <c r="I347" s="117">
        <f t="shared" si="197"/>
        <v>5.4451402677498049</v>
      </c>
      <c r="J347" s="117">
        <f t="shared" si="197"/>
        <v>11.452475137755192</v>
      </c>
      <c r="K347" s="117">
        <f t="shared" si="197"/>
        <v>13.404945300322126</v>
      </c>
      <c r="L347" s="117">
        <f t="shared" si="197"/>
        <v>14.118505656070155</v>
      </c>
      <c r="M347" s="117">
        <f t="shared" si="197"/>
        <v>8.5143104726388774</v>
      </c>
      <c r="N347" s="117">
        <f t="shared" si="197"/>
        <v>8.0630887134078204</v>
      </c>
      <c r="O347" s="117">
        <f t="shared" si="197"/>
        <v>4.3030683002219989</v>
      </c>
      <c r="P347" s="117">
        <f t="shared" si="197"/>
        <v>2.7651539770030467</v>
      </c>
      <c r="Q347" s="117">
        <f t="shared" si="197"/>
        <v>7.5314315843603943</v>
      </c>
      <c r="R347" s="117">
        <f t="shared" ref="R347:V347" si="198">R348+R351+R353+R362</f>
        <v>10.574747911907842</v>
      </c>
      <c r="S347" s="117">
        <f t="shared" si="198"/>
        <v>7.9805431928687529</v>
      </c>
      <c r="T347" s="117">
        <f t="shared" si="198"/>
        <v>5.8452180474831099</v>
      </c>
      <c r="U347" s="117">
        <f t="shared" si="198"/>
        <v>4.7523317598106578</v>
      </c>
      <c r="V347" s="117">
        <f t="shared" si="198"/>
        <v>2.6861786224802198</v>
      </c>
      <c r="W347" s="117">
        <f t="shared" ref="W347" si="199">W348+W351+W353+W362</f>
        <v>2.7014888837055522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4.7425378916884391</v>
      </c>
      <c r="D348" s="122">
        <f t="shared" si="200"/>
        <v>9.0138856359334163</v>
      </c>
      <c r="E348" s="122">
        <f t="shared" si="200"/>
        <v>9.5889619543870594</v>
      </c>
      <c r="F348" s="122">
        <f t="shared" si="200"/>
        <v>9.4987745427734076</v>
      </c>
      <c r="G348" s="122">
        <f t="shared" si="200"/>
        <v>5.1696364081514083</v>
      </c>
      <c r="H348" s="122">
        <f t="shared" si="200"/>
        <v>5.9390789963092576</v>
      </c>
      <c r="I348" s="122">
        <f t="shared" si="200"/>
        <v>4.2981036810503452</v>
      </c>
      <c r="J348" s="122">
        <f t="shared" si="200"/>
        <v>8.9498392430849236</v>
      </c>
      <c r="K348" s="122">
        <f t="shared" si="200"/>
        <v>10.384509820147441</v>
      </c>
      <c r="L348" s="122">
        <f t="shared" si="200"/>
        <v>11.029059604737485</v>
      </c>
      <c r="M348" s="122">
        <f t="shared" si="200"/>
        <v>6.5900523339511254</v>
      </c>
      <c r="N348" s="122">
        <f t="shared" si="200"/>
        <v>6.1295392237112161</v>
      </c>
      <c r="O348" s="122">
        <f t="shared" si="200"/>
        <v>3.2809629056595955</v>
      </c>
      <c r="P348" s="122">
        <f t="shared" si="200"/>
        <v>2.08530760470348</v>
      </c>
      <c r="Q348" s="122">
        <f t="shared" si="200"/>
        <v>5.7184248621583267</v>
      </c>
      <c r="R348" s="122">
        <f t="shared" ref="R348:V348" si="201">SUM(R349:R350)</f>
        <v>8.1498872300219798</v>
      </c>
      <c r="S348" s="122">
        <f t="shared" si="201"/>
        <v>6.1151897030774318</v>
      </c>
      <c r="T348" s="122">
        <f t="shared" si="201"/>
        <v>4.3765619116061139</v>
      </c>
      <c r="U348" s="122">
        <f t="shared" si="201"/>
        <v>3.4920446101064404</v>
      </c>
      <c r="V348" s="122">
        <f t="shared" si="201"/>
        <v>1.9242219646331065</v>
      </c>
      <c r="W348" s="122">
        <f t="shared" ref="W348" si="202">SUM(W349:W350)</f>
        <v>1.9886433640959105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4.7425378916884391</v>
      </c>
      <c r="D349" s="98">
        <v>9.0138856359334163</v>
      </c>
      <c r="E349" s="98">
        <v>9.5889619543870594</v>
      </c>
      <c r="F349" s="98">
        <v>9.4987745427734076</v>
      </c>
      <c r="G349" s="98">
        <v>5.1696364081514083</v>
      </c>
      <c r="H349" s="98">
        <v>5.9390789963092576</v>
      </c>
      <c r="I349" s="98">
        <v>4.2981036810503452</v>
      </c>
      <c r="J349" s="98">
        <v>8.9498392430849236</v>
      </c>
      <c r="K349" s="98">
        <v>10.384509820147441</v>
      </c>
      <c r="L349" s="98">
        <v>11.029059604737485</v>
      </c>
      <c r="M349" s="98">
        <v>6.5900523339511254</v>
      </c>
      <c r="N349" s="98">
        <v>6.1295392237112161</v>
      </c>
      <c r="O349" s="98">
        <v>3.2809629056595955</v>
      </c>
      <c r="P349" s="98">
        <v>2.08530760470348</v>
      </c>
      <c r="Q349" s="98">
        <v>5.7184248621583267</v>
      </c>
      <c r="R349" s="98">
        <v>8.1498872300219798</v>
      </c>
      <c r="S349" s="98">
        <v>6.1151897030774318</v>
      </c>
      <c r="T349" s="98">
        <v>4.3765619116061139</v>
      </c>
      <c r="U349" s="98">
        <v>3.4920446101064404</v>
      </c>
      <c r="V349" s="98">
        <v>1.9242219646331065</v>
      </c>
      <c r="W349" s="98">
        <v>1.9886433640959105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0.71774923626161102</v>
      </c>
      <c r="D353" s="122">
        <v>1.6302073008597424</v>
      </c>
      <c r="E353" s="122">
        <v>1.7156735977662376</v>
      </c>
      <c r="F353" s="122">
        <v>1.8166405022505054</v>
      </c>
      <c r="G353" s="122">
        <v>0.84774176271171742</v>
      </c>
      <c r="H353" s="122">
        <v>1.2488305930417873</v>
      </c>
      <c r="I353" s="122">
        <v>0.83952234701883721</v>
      </c>
      <c r="J353" s="122">
        <v>1.8365231848111885</v>
      </c>
      <c r="K353" s="122">
        <v>2.3419145135465618</v>
      </c>
      <c r="L353" s="122">
        <v>2.4221781107002163</v>
      </c>
      <c r="M353" s="122">
        <v>1.5031109703744086</v>
      </c>
      <c r="N353" s="122">
        <v>1.4962557743249938</v>
      </c>
      <c r="O353" s="122">
        <v>0.78599407257149057</v>
      </c>
      <c r="P353" s="122">
        <v>0.53411687858863477</v>
      </c>
      <c r="Q353" s="122">
        <v>1.4733665609414239</v>
      </c>
      <c r="R353" s="122">
        <v>2.043430836830169</v>
      </c>
      <c r="S353" s="122">
        <v>1.5588836173905154</v>
      </c>
      <c r="T353" s="122">
        <v>1.168082666927527</v>
      </c>
      <c r="U353" s="122">
        <v>0.95397896593920151</v>
      </c>
      <c r="V353" s="122">
        <v>0.48547956705052542</v>
      </c>
      <c r="W353" s="122">
        <v>0.52966354100986091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0.71727173814649103</v>
      </c>
      <c r="D354" s="98">
        <v>1.6282589470753921</v>
      </c>
      <c r="E354" s="98">
        <v>1.7135261941058226</v>
      </c>
      <c r="F354" s="98">
        <v>1.8135663240749833</v>
      </c>
      <c r="G354" s="98">
        <v>0.84704889430323538</v>
      </c>
      <c r="H354" s="98">
        <v>1.2475493142306733</v>
      </c>
      <c r="I354" s="98">
        <v>0.83934451778124775</v>
      </c>
      <c r="J354" s="98">
        <v>1.8338786765499659</v>
      </c>
      <c r="K354" s="98">
        <v>2.3352896079756844</v>
      </c>
      <c r="L354" s="98">
        <v>2.4180954199486742</v>
      </c>
      <c r="M354" s="98">
        <v>1.5001460118316003</v>
      </c>
      <c r="N354" s="98">
        <v>1.4911696481307297</v>
      </c>
      <c r="O354" s="98">
        <v>0.78480363273177645</v>
      </c>
      <c r="P354" s="98">
        <v>0.53411687858863477</v>
      </c>
      <c r="Q354" s="98">
        <v>1.4733665609414239</v>
      </c>
      <c r="R354" s="98">
        <v>2.040180384885562</v>
      </c>
      <c r="S354" s="98">
        <v>1.5566615150809333</v>
      </c>
      <c r="T354" s="98">
        <v>1.1669458903604302</v>
      </c>
      <c r="U354" s="98">
        <v>0.95359722365104793</v>
      </c>
      <c r="V354" s="98">
        <v>0.48536118294284741</v>
      </c>
      <c r="W354" s="98">
        <v>0.52879012266647241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4.7749811511995944E-4</v>
      </c>
      <c r="D355" s="98">
        <v>1.9483537843503289E-3</v>
      </c>
      <c r="E355" s="98">
        <v>2.1474036604148964E-3</v>
      </c>
      <c r="F355" s="98">
        <v>3.0741781755221705E-3</v>
      </c>
      <c r="G355" s="98">
        <v>6.9286840848205267E-4</v>
      </c>
      <c r="H355" s="98">
        <v>1.2812788111140755E-3</v>
      </c>
      <c r="I355" s="98">
        <v>1.7782923758944614E-4</v>
      </c>
      <c r="J355" s="98">
        <v>2.6445082612224819E-3</v>
      </c>
      <c r="K355" s="98">
        <v>6.6249055708772035E-3</v>
      </c>
      <c r="L355" s="98">
        <v>4.0826907515421045E-3</v>
      </c>
      <c r="M355" s="98">
        <v>2.9649585428081445E-3</v>
      </c>
      <c r="N355" s="98">
        <v>5.0861261942639763E-3</v>
      </c>
      <c r="O355" s="98">
        <v>1.1904398397141649E-3</v>
      </c>
      <c r="P355" s="98">
        <v>0</v>
      </c>
      <c r="Q355" s="98">
        <v>0</v>
      </c>
      <c r="R355" s="98">
        <v>3.2504519446069436E-3</v>
      </c>
      <c r="S355" s="98">
        <v>2.2221023095819934E-3</v>
      </c>
      <c r="T355" s="98">
        <v>1.1367765670969752E-3</v>
      </c>
      <c r="U355" s="98">
        <v>3.8174228815362332E-4</v>
      </c>
      <c r="V355" s="98">
        <v>1.183841076779985E-4</v>
      </c>
      <c r="W355" s="98">
        <v>8.7341834338851808E-4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4.7749811511995944E-4</v>
      </c>
      <c r="D356" s="101">
        <v>1.9483537843503289E-3</v>
      </c>
      <c r="E356" s="101">
        <v>2.1474036604148964E-3</v>
      </c>
      <c r="F356" s="101">
        <v>3.0741781755221705E-3</v>
      </c>
      <c r="G356" s="101">
        <v>6.9286840848205267E-4</v>
      </c>
      <c r="H356" s="101">
        <v>1.2812788111140755E-3</v>
      </c>
      <c r="I356" s="101">
        <v>1.7782923758944614E-4</v>
      </c>
      <c r="J356" s="101">
        <v>2.6445082612224819E-3</v>
      </c>
      <c r="K356" s="101">
        <v>6.6249055708772035E-3</v>
      </c>
      <c r="L356" s="101">
        <v>4.0826907515421045E-3</v>
      </c>
      <c r="M356" s="101">
        <v>2.9649585428081445E-3</v>
      </c>
      <c r="N356" s="101">
        <v>5.0861261942639763E-3</v>
      </c>
      <c r="O356" s="101">
        <v>1.1904398397141649E-3</v>
      </c>
      <c r="P356" s="101">
        <v>0</v>
      </c>
      <c r="Q356" s="101">
        <v>0</v>
      </c>
      <c r="R356" s="101">
        <v>3.2504519446069436E-3</v>
      </c>
      <c r="S356" s="101">
        <v>2.2221023095819934E-3</v>
      </c>
      <c r="T356" s="101">
        <v>1.1367765670969752E-3</v>
      </c>
      <c r="U356" s="101">
        <v>3.8174228815362332E-4</v>
      </c>
      <c r="V356" s="101">
        <v>1.183841076779985E-4</v>
      </c>
      <c r="W356" s="101">
        <v>8.7341834338851808E-4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0.28905514916820996</v>
      </c>
      <c r="D362" s="122">
        <v>0.61693790510737978</v>
      </c>
      <c r="E362" s="122">
        <v>0.70713101250213417</v>
      </c>
      <c r="F362" s="122">
        <v>0.66462565869854306</v>
      </c>
      <c r="G362" s="122">
        <v>0.33857131847527461</v>
      </c>
      <c r="H362" s="122">
        <v>0.43238580296053608</v>
      </c>
      <c r="I362" s="122">
        <v>0.30751423968062241</v>
      </c>
      <c r="J362" s="122">
        <v>0.66611270985908055</v>
      </c>
      <c r="K362" s="122">
        <v>0.67852096662812367</v>
      </c>
      <c r="L362" s="122">
        <v>0.66726794063245498</v>
      </c>
      <c r="M362" s="122">
        <v>0.42114716831334376</v>
      </c>
      <c r="N362" s="122">
        <v>0.43729371537161071</v>
      </c>
      <c r="O362" s="122">
        <v>0.23611132199091325</v>
      </c>
      <c r="P362" s="122">
        <v>0.14572949371093194</v>
      </c>
      <c r="Q362" s="122">
        <v>0.339640161260643</v>
      </c>
      <c r="R362" s="122">
        <v>0.38142984505569438</v>
      </c>
      <c r="S362" s="122">
        <v>0.30646987240080525</v>
      </c>
      <c r="T362" s="122">
        <v>0.30057346894946974</v>
      </c>
      <c r="U362" s="122">
        <v>0.30630818376501584</v>
      </c>
      <c r="V362" s="122">
        <v>0.27647709079658789</v>
      </c>
      <c r="W362" s="122">
        <v>0.18318197859978058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0.28905514916820996</v>
      </c>
      <c r="D363" s="98">
        <v>0.61693790510737978</v>
      </c>
      <c r="E363" s="98">
        <v>0.70713101250213417</v>
      </c>
      <c r="F363" s="98">
        <v>0.66462565869854306</v>
      </c>
      <c r="G363" s="98">
        <v>0.33857131847527461</v>
      </c>
      <c r="H363" s="98">
        <v>0.43238580296053608</v>
      </c>
      <c r="I363" s="98">
        <v>0.30751423968062241</v>
      </c>
      <c r="J363" s="98">
        <v>0.66611270985908055</v>
      </c>
      <c r="K363" s="98">
        <v>0.67852096662812367</v>
      </c>
      <c r="L363" s="98">
        <v>0.66726794063245498</v>
      </c>
      <c r="M363" s="98">
        <v>0.42114716831334376</v>
      </c>
      <c r="N363" s="98">
        <v>0.43729371537161071</v>
      </c>
      <c r="O363" s="98">
        <v>0.23611132199091325</v>
      </c>
      <c r="P363" s="98">
        <v>0.14572949371093194</v>
      </c>
      <c r="Q363" s="98">
        <v>0.339640161260643</v>
      </c>
      <c r="R363" s="98">
        <v>0.38142984505569438</v>
      </c>
      <c r="S363" s="98">
        <v>0.30646987240080525</v>
      </c>
      <c r="T363" s="98">
        <v>0.30057346894946974</v>
      </c>
      <c r="U363" s="98">
        <v>0.30630818376501584</v>
      </c>
      <c r="V363" s="98">
        <v>0.27647709079658789</v>
      </c>
      <c r="W363" s="98">
        <v>0.18318197859978058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18200.781470238042</v>
      </c>
      <c r="D366" s="117">
        <f t="shared" si="204"/>
        <v>17395.32127124316</v>
      </c>
      <c r="E366" s="117">
        <f t="shared" si="204"/>
        <v>19639.639187980185</v>
      </c>
      <c r="F366" s="117">
        <f t="shared" si="204"/>
        <v>19997.53422183654</v>
      </c>
      <c r="G366" s="117">
        <f t="shared" si="204"/>
        <v>19233.547104986101</v>
      </c>
      <c r="H366" s="117">
        <f t="shared" si="204"/>
        <v>16782.760402648342</v>
      </c>
      <c r="I366" s="117">
        <f t="shared" si="204"/>
        <v>15145.893002934496</v>
      </c>
      <c r="J366" s="117">
        <f t="shared" si="204"/>
        <v>16578.055259873556</v>
      </c>
      <c r="K366" s="117">
        <f t="shared" si="204"/>
        <v>15233.104257492099</v>
      </c>
      <c r="L366" s="117">
        <f t="shared" si="204"/>
        <v>14919.434784803932</v>
      </c>
      <c r="M366" s="117">
        <f t="shared" si="204"/>
        <v>14250.653942495017</v>
      </c>
      <c r="N366" s="117">
        <f t="shared" si="204"/>
        <v>13414.067443934531</v>
      </c>
      <c r="O366" s="117">
        <f t="shared" si="204"/>
        <v>12271.874978034675</v>
      </c>
      <c r="P366" s="117">
        <f t="shared" si="204"/>
        <v>8877.6477504447103</v>
      </c>
      <c r="Q366" s="117">
        <f t="shared" si="204"/>
        <v>9821.8460355801963</v>
      </c>
      <c r="R366" s="117">
        <f t="shared" ref="R366:V366" si="205">R367+R370+R372+R381</f>
        <v>10393.033232368158</v>
      </c>
      <c r="S366" s="117">
        <f t="shared" si="205"/>
        <v>10263.924551976492</v>
      </c>
      <c r="T366" s="117">
        <f t="shared" si="205"/>
        <v>9283.9753161896551</v>
      </c>
      <c r="U366" s="117">
        <f t="shared" si="205"/>
        <v>8563.596598686463</v>
      </c>
      <c r="V366" s="117">
        <f t="shared" si="205"/>
        <v>8748.9222435112169</v>
      </c>
      <c r="W366" s="117">
        <f t="shared" ref="W366" si="206">W367+W370+W372+W381</f>
        <v>8540.2700990821559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14874.13249216968</v>
      </c>
      <c r="D367" s="122">
        <f t="shared" si="207"/>
        <v>13841.720079347962</v>
      </c>
      <c r="E367" s="122">
        <f t="shared" si="207"/>
        <v>15553.532062435273</v>
      </c>
      <c r="F367" s="122">
        <f t="shared" si="207"/>
        <v>15743.370829844531</v>
      </c>
      <c r="G367" s="122">
        <f t="shared" si="207"/>
        <v>15467.131397622099</v>
      </c>
      <c r="H367" s="122">
        <f t="shared" si="207"/>
        <v>12888.573359932738</v>
      </c>
      <c r="I367" s="122">
        <f t="shared" si="207"/>
        <v>11738.185820443437</v>
      </c>
      <c r="J367" s="122">
        <f t="shared" si="207"/>
        <v>12786.749756013391</v>
      </c>
      <c r="K367" s="122">
        <f t="shared" si="207"/>
        <v>11660.270491856496</v>
      </c>
      <c r="L367" s="122">
        <f t="shared" si="207"/>
        <v>11514.274263982763</v>
      </c>
      <c r="M367" s="122">
        <f t="shared" si="207"/>
        <v>10880.222611881454</v>
      </c>
      <c r="N367" s="122">
        <f t="shared" si="207"/>
        <v>10038.473316155885</v>
      </c>
      <c r="O367" s="122">
        <f t="shared" si="207"/>
        <v>9099.8857073632553</v>
      </c>
      <c r="P367" s="122">
        <f t="shared" si="207"/>
        <v>6151.4913344446031</v>
      </c>
      <c r="Q367" s="122">
        <f t="shared" si="207"/>
        <v>7076.8544638427584</v>
      </c>
      <c r="R367" s="122">
        <f t="shared" ref="R367:V367" si="208">SUM(R368:R369)</f>
        <v>7657.5697609300296</v>
      </c>
      <c r="S367" s="122">
        <f t="shared" si="208"/>
        <v>7491.5030965011974</v>
      </c>
      <c r="T367" s="122">
        <f t="shared" si="208"/>
        <v>6629.0867423282089</v>
      </c>
      <c r="U367" s="122">
        <f t="shared" si="208"/>
        <v>5995.2599960381294</v>
      </c>
      <c r="V367" s="122">
        <f t="shared" si="208"/>
        <v>6066.6989757776873</v>
      </c>
      <c r="W367" s="122">
        <f t="shared" ref="W367" si="209">SUM(W368:W369)</f>
        <v>5967.3433835156848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14658.277382551243</v>
      </c>
      <c r="D368" s="98">
        <v>13640.597262859152</v>
      </c>
      <c r="E368" s="98">
        <v>15325.858801925537</v>
      </c>
      <c r="F368" s="98">
        <v>15512.186611401876</v>
      </c>
      <c r="G368" s="98">
        <v>15245.579645122254</v>
      </c>
      <c r="H368" s="98">
        <v>12702.896059885812</v>
      </c>
      <c r="I368" s="98">
        <v>11572.569463763935</v>
      </c>
      <c r="J368" s="98">
        <v>12603.78557920339</v>
      </c>
      <c r="K368" s="98">
        <v>11492.76852175838</v>
      </c>
      <c r="L368" s="98">
        <v>11348.736254960617</v>
      </c>
      <c r="M368" s="98">
        <v>10723.129456777287</v>
      </c>
      <c r="N368" s="98">
        <v>9892.5239686780351</v>
      </c>
      <c r="O368" s="98">
        <v>8965.5670938587591</v>
      </c>
      <c r="P368" s="98">
        <v>6059.4774632994531</v>
      </c>
      <c r="Q368" s="98">
        <v>6968.900032156349</v>
      </c>
      <c r="R368" s="98">
        <v>7539.978937005887</v>
      </c>
      <c r="S368" s="98">
        <v>7376.1783764870779</v>
      </c>
      <c r="T368" s="98">
        <v>6527.2407389601694</v>
      </c>
      <c r="U368" s="98">
        <v>5903.3026529604276</v>
      </c>
      <c r="V368" s="98">
        <v>5973.5034425424137</v>
      </c>
      <c r="W368" s="98">
        <v>5875.1306530603615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215.85510961843679</v>
      </c>
      <c r="D369" s="98">
        <v>201.12281648881151</v>
      </c>
      <c r="E369" s="98">
        <v>227.67326050973753</v>
      </c>
      <c r="F369" s="98">
        <v>231.18421844265464</v>
      </c>
      <c r="G369" s="98">
        <v>221.55175249984478</v>
      </c>
      <c r="H369" s="98">
        <v>185.67730004692609</v>
      </c>
      <c r="I369" s="98">
        <v>165.61635667950179</v>
      </c>
      <c r="J369" s="98">
        <v>182.96417681000096</v>
      </c>
      <c r="K369" s="98">
        <v>167.50197009811646</v>
      </c>
      <c r="L369" s="98">
        <v>165.53800902214635</v>
      </c>
      <c r="M369" s="98">
        <v>157.09315510416585</v>
      </c>
      <c r="N369" s="98">
        <v>145.9493474778493</v>
      </c>
      <c r="O369" s="98">
        <v>134.31861350449529</v>
      </c>
      <c r="P369" s="98">
        <v>92.01387114514965</v>
      </c>
      <c r="Q369" s="98">
        <v>107.954431686409</v>
      </c>
      <c r="R369" s="98">
        <v>117.59082392414251</v>
      </c>
      <c r="S369" s="98">
        <v>115.32472001411961</v>
      </c>
      <c r="T369" s="98">
        <v>101.84600336803911</v>
      </c>
      <c r="U369" s="98">
        <v>91.957343077701964</v>
      </c>
      <c r="V369" s="98">
        <v>93.195533235273672</v>
      </c>
      <c r="W369" s="98">
        <v>92.212730455323239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38.543021948958419</v>
      </c>
      <c r="D370" s="122">
        <f t="shared" si="210"/>
        <v>44.30875658654449</v>
      </c>
      <c r="E370" s="122">
        <f t="shared" si="210"/>
        <v>79.836098567653309</v>
      </c>
      <c r="F370" s="122">
        <f t="shared" si="210"/>
        <v>44.060594659209983</v>
      </c>
      <c r="G370" s="122">
        <f t="shared" si="210"/>
        <v>64.719132171507212</v>
      </c>
      <c r="H370" s="122">
        <f t="shared" si="210"/>
        <v>51.106474556277135</v>
      </c>
      <c r="I370" s="122">
        <f t="shared" si="210"/>
        <v>105.07944571209984</v>
      </c>
      <c r="J370" s="122">
        <f t="shared" si="210"/>
        <v>98.501728729611841</v>
      </c>
      <c r="K370" s="122">
        <f t="shared" si="210"/>
        <v>53.510293459989185</v>
      </c>
      <c r="L370" s="122">
        <f t="shared" si="210"/>
        <v>74.718697067733387</v>
      </c>
      <c r="M370" s="122">
        <f t="shared" si="210"/>
        <v>102.8249105377144</v>
      </c>
      <c r="N370" s="122">
        <f t="shared" si="210"/>
        <v>109.48857155944019</v>
      </c>
      <c r="O370" s="122">
        <f t="shared" si="210"/>
        <v>83.728544674626036</v>
      </c>
      <c r="P370" s="122">
        <f t="shared" si="210"/>
        <v>13.149518866520676</v>
      </c>
      <c r="Q370" s="122">
        <f t="shared" si="210"/>
        <v>46.662230426808186</v>
      </c>
      <c r="R370" s="122">
        <f t="shared" si="210"/>
        <v>37.893777863204086</v>
      </c>
      <c r="S370" s="122">
        <f t="shared" si="210"/>
        <v>81.595908272066282</v>
      </c>
      <c r="T370" s="122">
        <f t="shared" si="210"/>
        <v>51.952413213407908</v>
      </c>
      <c r="U370" s="122">
        <f t="shared" si="210"/>
        <v>51.722067640048358</v>
      </c>
      <c r="V370" s="122">
        <f t="shared" si="210"/>
        <v>35.825126420358799</v>
      </c>
      <c r="W370" s="122">
        <f t="shared" si="210"/>
        <v>69.31117824650434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38.543021948958419</v>
      </c>
      <c r="D371" s="98">
        <f>RES_hhdet_in_fech!D67</f>
        <v>44.30875658654449</v>
      </c>
      <c r="E371" s="98">
        <f>RES_hhdet_in_fech!E67</f>
        <v>79.836098567653309</v>
      </c>
      <c r="F371" s="98">
        <f>RES_hhdet_in_fech!F67</f>
        <v>44.060594659209983</v>
      </c>
      <c r="G371" s="98">
        <f>RES_hhdet_in_fech!G67</f>
        <v>64.719132171507212</v>
      </c>
      <c r="H371" s="98">
        <f>RES_hhdet_in_fech!H67</f>
        <v>51.106474556277135</v>
      </c>
      <c r="I371" s="98">
        <f>RES_hhdet_in_fech!I67</f>
        <v>105.07944571209984</v>
      </c>
      <c r="J371" s="98">
        <f>RES_hhdet_in_fech!J67</f>
        <v>98.501728729611841</v>
      </c>
      <c r="K371" s="98">
        <f>RES_hhdet_in_fech!K67</f>
        <v>53.510293459989185</v>
      </c>
      <c r="L371" s="98">
        <f>RES_hhdet_in_fech!L67</f>
        <v>74.718697067733387</v>
      </c>
      <c r="M371" s="98">
        <f>RES_hhdet_in_fech!M67</f>
        <v>102.8249105377144</v>
      </c>
      <c r="N371" s="98">
        <f>RES_hhdet_in_fech!N67</f>
        <v>109.48857155944019</v>
      </c>
      <c r="O371" s="98">
        <f>RES_hhdet_in_fech!O67</f>
        <v>83.728544674626036</v>
      </c>
      <c r="P371" s="98">
        <f>RES_hhdet_in_fech!P67</f>
        <v>13.149518866520676</v>
      </c>
      <c r="Q371" s="98">
        <f>RES_hhdet_in_fech!Q67</f>
        <v>46.662230426808186</v>
      </c>
      <c r="R371" s="98">
        <f>RES_hhdet_in_fech!R67</f>
        <v>37.893777863204086</v>
      </c>
      <c r="S371" s="98">
        <f>RES_hhdet_in_fech!S67</f>
        <v>81.595908272066282</v>
      </c>
      <c r="T371" s="98">
        <f>RES_hhdet_in_fech!T67</f>
        <v>51.952413213407908</v>
      </c>
      <c r="U371" s="98">
        <f>RES_hhdet_in_fech!U67</f>
        <v>51.722067640048358</v>
      </c>
      <c r="V371" s="98">
        <f>RES_hhdet_in_fech!V67</f>
        <v>35.825126420358799</v>
      </c>
      <c r="W371" s="98">
        <f>RES_hhdet_in_fech!W67</f>
        <v>69.31117824650434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2350.1494092432381</v>
      </c>
      <c r="D372" s="122">
        <v>2563.5128437005919</v>
      </c>
      <c r="E372" s="122">
        <v>2853.2687942412358</v>
      </c>
      <c r="F372" s="122">
        <v>3095.9214091186882</v>
      </c>
      <c r="G372" s="122">
        <v>2656.7873029033522</v>
      </c>
      <c r="H372" s="122">
        <v>2865.3639072276696</v>
      </c>
      <c r="I372" s="122">
        <v>2420.6549723372591</v>
      </c>
      <c r="J372" s="122">
        <v>2716.6769159981814</v>
      </c>
      <c r="K372" s="122">
        <v>2740.9961684431487</v>
      </c>
      <c r="L372" s="122">
        <v>2623.8963870462649</v>
      </c>
      <c r="M372" s="122">
        <v>2560.4260149299325</v>
      </c>
      <c r="N372" s="122">
        <v>2535.2357932505288</v>
      </c>
      <c r="O372" s="122">
        <v>2380.1164353924723</v>
      </c>
      <c r="P372" s="122">
        <v>2081.4668359806765</v>
      </c>
      <c r="Q372" s="122">
        <v>2041.968018985305</v>
      </c>
      <c r="R372" s="122">
        <v>2061.4455138263943</v>
      </c>
      <c r="S372" s="122">
        <v>2055.8771866358015</v>
      </c>
      <c r="T372" s="122">
        <v>1957.5186219278517</v>
      </c>
      <c r="U372" s="122">
        <v>1863.293032932547</v>
      </c>
      <c r="V372" s="122">
        <v>1733.7436907980336</v>
      </c>
      <c r="W372" s="122">
        <v>1735.8022240809555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2370.8634624554234</v>
      </c>
      <c r="D373" s="98">
        <v>2581.5832048540251</v>
      </c>
      <c r="E373" s="98">
        <v>2872.2014342480629</v>
      </c>
      <c r="F373" s="98">
        <v>3124.5056692068792</v>
      </c>
      <c r="G373" s="98">
        <v>2678.2515204863198</v>
      </c>
      <c r="H373" s="98">
        <v>2893.3067512862776</v>
      </c>
      <c r="I373" s="98">
        <v>2427.5665006917252</v>
      </c>
      <c r="J373" s="98">
        <v>2730.1279043098111</v>
      </c>
      <c r="K373" s="98">
        <v>2768.9486044139135</v>
      </c>
      <c r="L373" s="98">
        <v>2642.4940023311974</v>
      </c>
      <c r="M373" s="98">
        <v>2574.6746216911361</v>
      </c>
      <c r="N373" s="98">
        <v>2555.7251776664998</v>
      </c>
      <c r="O373" s="98">
        <v>2400.2075299243952</v>
      </c>
      <c r="P373" s="98">
        <v>2051.7196739164665</v>
      </c>
      <c r="Q373" s="98">
        <v>2028.7370654975891</v>
      </c>
      <c r="R373" s="98">
        <v>2062.4547309838085</v>
      </c>
      <c r="S373" s="98">
        <v>2059.2496434764753</v>
      </c>
      <c r="T373" s="98">
        <v>1954.0426216725568</v>
      </c>
      <c r="U373" s="98">
        <v>1856.0193897972974</v>
      </c>
      <c r="V373" s="98">
        <v>1721.5286713944299</v>
      </c>
      <c r="W373" s="98">
        <v>1729.3866301345638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1740.7887889427539</v>
      </c>
      <c r="D374" s="98">
        <v>1947.9003486393244</v>
      </c>
      <c r="E374" s="98">
        <v>2277.2892335097754</v>
      </c>
      <c r="F374" s="98">
        <v>2517.1598442366389</v>
      </c>
      <c r="G374" s="98">
        <v>2106.7342682795511</v>
      </c>
      <c r="H374" s="98">
        <v>2299.4939267235818</v>
      </c>
      <c r="I374" s="98">
        <v>1872.8261019788288</v>
      </c>
      <c r="J374" s="98">
        <v>2125.9365443230558</v>
      </c>
      <c r="K374" s="98">
        <v>2162.9862734587582</v>
      </c>
      <c r="L374" s="98">
        <v>2069.5553693810289</v>
      </c>
      <c r="M374" s="98">
        <v>2046.0839510767573</v>
      </c>
      <c r="N374" s="98">
        <v>2059.7274424088628</v>
      </c>
      <c r="O374" s="98">
        <v>1973.4965930498308</v>
      </c>
      <c r="P374" s="98">
        <v>0</v>
      </c>
      <c r="Q374" s="98">
        <v>0</v>
      </c>
      <c r="R374" s="98">
        <v>1793.7309394487304</v>
      </c>
      <c r="S374" s="98">
        <v>1812.1799010382331</v>
      </c>
      <c r="T374" s="98">
        <v>1737.8337874340536</v>
      </c>
      <c r="U374" s="98">
        <v>1656.940758594488</v>
      </c>
      <c r="V374" s="98">
        <v>1545.9588634349495</v>
      </c>
      <c r="W374" s="98">
        <v>1562.4778002511343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788.10674575816893</v>
      </c>
      <c r="D375" s="101">
        <v>964.72261059136895</v>
      </c>
      <c r="E375" s="101">
        <v>1329.1020873037335</v>
      </c>
      <c r="F375" s="101">
        <v>1522.1718040810904</v>
      </c>
      <c r="G375" s="101">
        <v>1143.5736589457526</v>
      </c>
      <c r="H375" s="101">
        <v>1268.8441385562242</v>
      </c>
      <c r="I375" s="101">
        <v>880.5171201695689</v>
      </c>
      <c r="J375" s="101">
        <v>1007.2475361543343</v>
      </c>
      <c r="K375" s="101">
        <v>994.03205718462152</v>
      </c>
      <c r="L375" s="101">
        <v>918.87924511201675</v>
      </c>
      <c r="M375" s="101">
        <v>917.55748131070027</v>
      </c>
      <c r="N375" s="101">
        <v>899.42248009930813</v>
      </c>
      <c r="O375" s="101">
        <v>842.06196397742474</v>
      </c>
      <c r="P375" s="101">
        <v>0</v>
      </c>
      <c r="Q375" s="101">
        <v>0</v>
      </c>
      <c r="R375" s="101">
        <v>731.56969530576339</v>
      </c>
      <c r="S375" s="101">
        <v>733.51234884201267</v>
      </c>
      <c r="T375" s="101">
        <v>703.59017076214036</v>
      </c>
      <c r="U375" s="101">
        <v>630.06253408863677</v>
      </c>
      <c r="V375" s="101">
        <v>586.17601345810294</v>
      </c>
      <c r="W375" s="101">
        <v>617.81565188900072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952.68204318458481</v>
      </c>
      <c r="D376" s="104">
        <v>983.17773804795559</v>
      </c>
      <c r="E376" s="104">
        <v>948.1871462060418</v>
      </c>
      <c r="F376" s="104">
        <v>994.98804015554867</v>
      </c>
      <c r="G376" s="104">
        <v>963.16060933379833</v>
      </c>
      <c r="H376" s="104">
        <v>1030.6497881673572</v>
      </c>
      <c r="I376" s="104">
        <v>992.30898180925988</v>
      </c>
      <c r="J376" s="104">
        <v>1118.6890081687218</v>
      </c>
      <c r="K376" s="104">
        <v>1168.9542162741366</v>
      </c>
      <c r="L376" s="104">
        <v>1150.6761242690122</v>
      </c>
      <c r="M376" s="104">
        <v>1128.5264697660573</v>
      </c>
      <c r="N376" s="104">
        <v>1160.3049623095546</v>
      </c>
      <c r="O376" s="104">
        <v>1131.4346290724059</v>
      </c>
      <c r="P376" s="104">
        <v>0</v>
      </c>
      <c r="Q376" s="104">
        <v>0</v>
      </c>
      <c r="R376" s="104">
        <v>1062.1612441429677</v>
      </c>
      <c r="S376" s="104">
        <v>1078.6675521962202</v>
      </c>
      <c r="T376" s="104">
        <v>1034.2436166719133</v>
      </c>
      <c r="U376" s="104">
        <v>1026.8782245058512</v>
      </c>
      <c r="V376" s="104">
        <v>959.78284997684648</v>
      </c>
      <c r="W376" s="104">
        <v>944.66214836213373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2182.0141486844091</v>
      </c>
      <c r="D377" s="101">
        <v>2315.8995278149728</v>
      </c>
      <c r="E377" s="101">
        <v>2587.1117442502364</v>
      </c>
      <c r="F377" s="101">
        <v>2680.6373878450172</v>
      </c>
      <c r="G377" s="101">
        <v>2472.5079600534718</v>
      </c>
      <c r="H377" s="101">
        <v>2636.9186845800896</v>
      </c>
      <c r="I377" s="101">
        <v>2460.1818150049667</v>
      </c>
      <c r="J377" s="101">
        <v>2630.3900364305468</v>
      </c>
      <c r="K377" s="101">
        <v>2607.0210347296588</v>
      </c>
      <c r="L377" s="101">
        <v>2494.6140791843241</v>
      </c>
      <c r="M377" s="101">
        <v>2519.614706176822</v>
      </c>
      <c r="N377" s="101">
        <v>2409.8894050462472</v>
      </c>
      <c r="O377" s="101">
        <v>2352.9877266995554</v>
      </c>
      <c r="P377" s="101">
        <v>2302.429545519477</v>
      </c>
      <c r="Q377" s="101">
        <v>2243.9824455718958</v>
      </c>
      <c r="R377" s="101">
        <v>2174.2251452122209</v>
      </c>
      <c r="S377" s="101">
        <v>2147.8540665940618</v>
      </c>
      <c r="T377" s="101">
        <v>2094.4486918133325</v>
      </c>
      <c r="U377" s="101">
        <v>1994.0136291527183</v>
      </c>
      <c r="V377" s="101">
        <v>1901.4295684043475</v>
      </c>
      <c r="W377" s="101">
        <v>1884.8146134255182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1712.0176665878669</v>
      </c>
      <c r="D378" s="104">
        <v>1849.447703595665</v>
      </c>
      <c r="E378" s="104">
        <v>2142.3522355578557</v>
      </c>
      <c r="F378" s="104">
        <v>2242.3576026645951</v>
      </c>
      <c r="G378" s="104">
        <v>2022.8126555315871</v>
      </c>
      <c r="H378" s="104">
        <v>2168.8434568223079</v>
      </c>
      <c r="I378" s="104">
        <v>1967.3003044407806</v>
      </c>
      <c r="J378" s="104">
        <v>2111.6856409726133</v>
      </c>
      <c r="K378" s="104">
        <v>2089.0907376850296</v>
      </c>
      <c r="L378" s="104">
        <v>1993.4949268317628</v>
      </c>
      <c r="M378" s="104">
        <v>2027.2046763317601</v>
      </c>
      <c r="N378" s="104">
        <v>1945.1946958164847</v>
      </c>
      <c r="O378" s="104">
        <v>1913.073381451321</v>
      </c>
      <c r="P378" s="104">
        <v>1901.2608796710851</v>
      </c>
      <c r="Q378" s="104">
        <v>1866.867699812926</v>
      </c>
      <c r="R378" s="104">
        <v>1817.7010723809967</v>
      </c>
      <c r="S378" s="104">
        <v>1809.9728763775686</v>
      </c>
      <c r="T378" s="104">
        <v>1779.1541799297984</v>
      </c>
      <c r="U378" s="104">
        <v>1694.8673884049992</v>
      </c>
      <c r="V378" s="104">
        <v>1626.2252261413066</v>
      </c>
      <c r="W378" s="104">
        <v>1625.8690783880504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724.74740966155684</v>
      </c>
      <c r="D379" s="98">
        <v>864.01876538782619</v>
      </c>
      <c r="E379" s="98">
        <v>1197.0617168352312</v>
      </c>
      <c r="F379" s="98">
        <v>1305.4493687545553</v>
      </c>
      <c r="G379" s="98">
        <v>1055.4501142948573</v>
      </c>
      <c r="H379" s="98">
        <v>1155.9172864318543</v>
      </c>
      <c r="I379" s="98">
        <v>892.73452747496231</v>
      </c>
      <c r="J379" s="98">
        <v>971.50725768707707</v>
      </c>
      <c r="K379" s="98">
        <v>935.73094942307739</v>
      </c>
      <c r="L379" s="98">
        <v>865.93491406431144</v>
      </c>
      <c r="M379" s="98">
        <v>897.67499902274471</v>
      </c>
      <c r="N379" s="98">
        <v>845.22910703992716</v>
      </c>
      <c r="O379" s="98">
        <v>822.739685289043</v>
      </c>
      <c r="P379" s="98">
        <v>843.15835693219321</v>
      </c>
      <c r="Q379" s="98">
        <v>809.84038419492822</v>
      </c>
      <c r="R379" s="98">
        <v>770.12475210794776</v>
      </c>
      <c r="S379" s="98">
        <v>764.90858275980111</v>
      </c>
      <c r="T379" s="98">
        <v>755.04031866792798</v>
      </c>
      <c r="U379" s="98">
        <v>677.99001942237817</v>
      </c>
      <c r="V379" s="98">
        <v>649.18385525067526</v>
      </c>
      <c r="W379" s="98">
        <v>674.73493697086087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987.27025692631025</v>
      </c>
      <c r="D380" s="98">
        <v>985.42893820783911</v>
      </c>
      <c r="E380" s="98">
        <v>945.29051872262403</v>
      </c>
      <c r="F380" s="98">
        <v>936.90823391004017</v>
      </c>
      <c r="G380" s="98">
        <v>967.36254123673018</v>
      </c>
      <c r="H380" s="98">
        <v>1012.9261703904538</v>
      </c>
      <c r="I380" s="98">
        <v>1074.565776965818</v>
      </c>
      <c r="J380" s="98">
        <v>1140.1783832855365</v>
      </c>
      <c r="K380" s="98">
        <v>1153.3597882619522</v>
      </c>
      <c r="L380" s="98">
        <v>1127.5600127674516</v>
      </c>
      <c r="M380" s="98">
        <v>1129.5296773090156</v>
      </c>
      <c r="N380" s="98">
        <v>1099.9655887765575</v>
      </c>
      <c r="O380" s="98">
        <v>1090.3336961622781</v>
      </c>
      <c r="P380" s="98">
        <v>1058.102522738892</v>
      </c>
      <c r="Q380" s="98">
        <v>1057.0273156179981</v>
      </c>
      <c r="R380" s="98">
        <v>1047.5763202730491</v>
      </c>
      <c r="S380" s="98">
        <v>1045.0642936177674</v>
      </c>
      <c r="T380" s="98">
        <v>1024.1138612618704</v>
      </c>
      <c r="U380" s="98">
        <v>1016.8773689826212</v>
      </c>
      <c r="V380" s="98">
        <v>977.0413708906317</v>
      </c>
      <c r="W380" s="98">
        <v>951.13414141718943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937.95654687616468</v>
      </c>
      <c r="D381" s="122">
        <v>945.7795916080629</v>
      </c>
      <c r="E381" s="122">
        <v>1153.0022327360225</v>
      </c>
      <c r="F381" s="122">
        <v>1114.1813882141096</v>
      </c>
      <c r="G381" s="122">
        <v>1044.9092722891426</v>
      </c>
      <c r="H381" s="122">
        <v>977.71666093165618</v>
      </c>
      <c r="I381" s="122">
        <v>881.97276444170075</v>
      </c>
      <c r="J381" s="122">
        <v>976.12685913237237</v>
      </c>
      <c r="K381" s="122">
        <v>778.32730373246443</v>
      </c>
      <c r="L381" s="122">
        <v>706.5454367071701</v>
      </c>
      <c r="M381" s="122">
        <v>707.18040514591394</v>
      </c>
      <c r="N381" s="122">
        <v>730.86976296867545</v>
      </c>
      <c r="O381" s="122">
        <v>708.14429060432121</v>
      </c>
      <c r="P381" s="122">
        <v>631.5400611529119</v>
      </c>
      <c r="Q381" s="122">
        <v>656.36132232532509</v>
      </c>
      <c r="R381" s="122">
        <v>636.12417974852883</v>
      </c>
      <c r="S381" s="122">
        <v>634.94836056742588</v>
      </c>
      <c r="T381" s="122">
        <v>645.41753872018683</v>
      </c>
      <c r="U381" s="122">
        <v>653.32150207573738</v>
      </c>
      <c r="V381" s="122">
        <v>912.6544505151378</v>
      </c>
      <c r="W381" s="122">
        <v>767.81331323901293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948.47548093695013</v>
      </c>
      <c r="D382" s="98">
        <v>952.22972152731734</v>
      </c>
      <c r="E382" s="98">
        <v>1156.7036378510977</v>
      </c>
      <c r="F382" s="98">
        <v>1122.0176243130027</v>
      </c>
      <c r="G382" s="98">
        <v>1059.6887496068068</v>
      </c>
      <c r="H382" s="98">
        <v>992.09811264009363</v>
      </c>
      <c r="I382" s="98">
        <v>890.95917840338006</v>
      </c>
      <c r="J382" s="98">
        <v>982.49651163471458</v>
      </c>
      <c r="K382" s="98">
        <v>788.10226822427978</v>
      </c>
      <c r="L382" s="98">
        <v>713.13638818796051</v>
      </c>
      <c r="M382" s="98">
        <v>712.92304359726597</v>
      </c>
      <c r="N382" s="98">
        <v>739.75030247072141</v>
      </c>
      <c r="O382" s="98">
        <v>729.3196727927608</v>
      </c>
      <c r="P382" s="98">
        <v>680.09050285025751</v>
      </c>
      <c r="Q382" s="98">
        <v>734.05497633588675</v>
      </c>
      <c r="R382" s="98">
        <v>732.88341013153433</v>
      </c>
      <c r="S382" s="98">
        <v>723.98763208534695</v>
      </c>
      <c r="T382" s="98">
        <v>713.12035428334127</v>
      </c>
      <c r="U382" s="98">
        <v>698.92971406715526</v>
      </c>
      <c r="V382" s="98">
        <v>936.36768287942266</v>
      </c>
      <c r="W382" s="98">
        <v>849.27068010547464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767.27835872858498</v>
      </c>
      <c r="D383" s="33">
        <v>622.4668294054436</v>
      </c>
      <c r="E383" s="33">
        <v>995.19725691443159</v>
      </c>
      <c r="F383" s="33">
        <v>882.02299954690545</v>
      </c>
      <c r="G383" s="33">
        <v>803.86666284022499</v>
      </c>
      <c r="H383" s="33">
        <v>780.04040114306827</v>
      </c>
      <c r="I383" s="33">
        <v>763.83598397624041</v>
      </c>
      <c r="J383" s="33">
        <v>841.64306384707277</v>
      </c>
      <c r="K383" s="33">
        <v>580.83595952104633</v>
      </c>
      <c r="L383" s="33">
        <v>535.95393832447735</v>
      </c>
      <c r="M383" s="33">
        <v>564.83110455096062</v>
      </c>
      <c r="N383" s="33">
        <v>546.51984011414334</v>
      </c>
      <c r="O383" s="33">
        <v>545.73214874753376</v>
      </c>
      <c r="P383" s="33">
        <v>551.42805704578325</v>
      </c>
      <c r="Q383" s="33">
        <v>555.91202134440118</v>
      </c>
      <c r="R383" s="33">
        <v>546.26885120906741</v>
      </c>
      <c r="S383" s="33">
        <v>542.05323209477172</v>
      </c>
      <c r="T383" s="33">
        <v>530.8224242998275</v>
      </c>
      <c r="U383" s="33">
        <v>522.92648228472751</v>
      </c>
      <c r="V383" s="33">
        <v>651.98718948818612</v>
      </c>
      <c r="W383" s="33">
        <v>624.72701749332032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11246.186849628106</v>
      </c>
      <c r="D385" s="117">
        <f t="shared" si="211"/>
        <v>10883.368367887691</v>
      </c>
      <c r="E385" s="117">
        <f t="shared" si="211"/>
        <v>12491.986721852296</v>
      </c>
      <c r="F385" s="117">
        <f t="shared" si="211"/>
        <v>12811.836562263758</v>
      </c>
      <c r="G385" s="117">
        <f t="shared" si="211"/>
        <v>12522.826690592561</v>
      </c>
      <c r="H385" s="117">
        <f t="shared" si="211"/>
        <v>11040.637393811263</v>
      </c>
      <c r="I385" s="117">
        <f t="shared" si="211"/>
        <v>10199.029011275632</v>
      </c>
      <c r="J385" s="117">
        <f t="shared" si="211"/>
        <v>11259.471830601351</v>
      </c>
      <c r="K385" s="117">
        <f t="shared" si="211"/>
        <v>10407.447507529925</v>
      </c>
      <c r="L385" s="117">
        <f t="shared" si="211"/>
        <v>10367.85526847688</v>
      </c>
      <c r="M385" s="117">
        <f t="shared" si="211"/>
        <v>10133.579298323686</v>
      </c>
      <c r="N385" s="117">
        <f t="shared" si="211"/>
        <v>9766.6181122901216</v>
      </c>
      <c r="O385" s="117">
        <f t="shared" si="211"/>
        <v>9137.5446812320151</v>
      </c>
      <c r="P385" s="117">
        <f t="shared" si="211"/>
        <v>6699.522516286951</v>
      </c>
      <c r="Q385" s="117">
        <f t="shared" si="211"/>
        <v>7675.4451066096099</v>
      </c>
      <c r="R385" s="117">
        <f t="shared" ref="R385:V385" si="212">R386+R389+R391+R400</f>
        <v>8224.4549211078083</v>
      </c>
      <c r="S385" s="117">
        <f t="shared" si="212"/>
        <v>8336.5170997331697</v>
      </c>
      <c r="T385" s="117">
        <f t="shared" si="212"/>
        <v>7534.139114982816</v>
      </c>
      <c r="U385" s="117">
        <f t="shared" si="212"/>
        <v>6996.2788491925921</v>
      </c>
      <c r="V385" s="117">
        <f t="shared" si="212"/>
        <v>7079.7790091965508</v>
      </c>
      <c r="W385" s="117">
        <f t="shared" ref="W385" si="213">W386+W389+W391+W400</f>
        <v>7111.794131806877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9149.1450581028112</v>
      </c>
      <c r="D386" s="122">
        <f t="shared" si="214"/>
        <v>8631.0057838815956</v>
      </c>
      <c r="E386" s="122">
        <f t="shared" si="214"/>
        <v>9830.3403544424345</v>
      </c>
      <c r="F386" s="122">
        <f t="shared" si="214"/>
        <v>10081.850704091052</v>
      </c>
      <c r="G386" s="122">
        <f t="shared" si="214"/>
        <v>10031.840402487082</v>
      </c>
      <c r="H386" s="122">
        <f t="shared" si="214"/>
        <v>8467.0086940517867</v>
      </c>
      <c r="I386" s="122">
        <f t="shared" si="214"/>
        <v>7807.8531335878388</v>
      </c>
      <c r="J386" s="122">
        <f t="shared" si="214"/>
        <v>8614.1290705748033</v>
      </c>
      <c r="K386" s="122">
        <f t="shared" si="214"/>
        <v>7956.2213900768174</v>
      </c>
      <c r="L386" s="122">
        <f t="shared" si="214"/>
        <v>7958.7424929975141</v>
      </c>
      <c r="M386" s="122">
        <f t="shared" si="214"/>
        <v>7644.1419576293383</v>
      </c>
      <c r="N386" s="122">
        <f t="shared" si="214"/>
        <v>7199.3265318383537</v>
      </c>
      <c r="O386" s="122">
        <f t="shared" si="214"/>
        <v>6692.644161797617</v>
      </c>
      <c r="P386" s="122">
        <f t="shared" si="214"/>
        <v>4649.1389715208488</v>
      </c>
      <c r="Q386" s="122">
        <f t="shared" si="214"/>
        <v>5470.7593196504049</v>
      </c>
      <c r="R386" s="122">
        <f t="shared" ref="R386:V386" si="215">SUM(R387:R388)</f>
        <v>5995.1386177032355</v>
      </c>
      <c r="S386" s="122">
        <f t="shared" si="215"/>
        <v>5922.4073249898101</v>
      </c>
      <c r="T386" s="122">
        <f t="shared" si="215"/>
        <v>5281.2966032394706</v>
      </c>
      <c r="U386" s="122">
        <f t="shared" si="215"/>
        <v>4807.3024543635729</v>
      </c>
      <c r="V386" s="122">
        <f t="shared" si="215"/>
        <v>4892.1628258972032</v>
      </c>
      <c r="W386" s="122">
        <f t="shared" ref="W386" si="216">SUM(W387:W388)</f>
        <v>4831.4898873187358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8933.2899484843747</v>
      </c>
      <c r="D387" s="98">
        <v>8429.8829673927848</v>
      </c>
      <c r="E387" s="98">
        <v>9602.6670939326978</v>
      </c>
      <c r="F387" s="98">
        <v>9850.6664856483967</v>
      </c>
      <c r="G387" s="98">
        <v>9810.2886499872366</v>
      </c>
      <c r="H387" s="98">
        <v>8281.3313940048611</v>
      </c>
      <c r="I387" s="98">
        <v>7642.2367769083367</v>
      </c>
      <c r="J387" s="98">
        <v>8431.1648937648024</v>
      </c>
      <c r="K387" s="98">
        <v>7788.7194199787009</v>
      </c>
      <c r="L387" s="98">
        <v>7793.204483975368</v>
      </c>
      <c r="M387" s="98">
        <v>7487.0488025251725</v>
      </c>
      <c r="N387" s="98">
        <v>7053.3771843605045</v>
      </c>
      <c r="O387" s="98">
        <v>6558.3255482931218</v>
      </c>
      <c r="P387" s="98">
        <v>4557.1251003756988</v>
      </c>
      <c r="Q387" s="98">
        <v>5362.8048879639955</v>
      </c>
      <c r="R387" s="98">
        <v>5877.5477937790929</v>
      </c>
      <c r="S387" s="98">
        <v>5807.0826049756906</v>
      </c>
      <c r="T387" s="98">
        <v>5179.4505998714312</v>
      </c>
      <c r="U387" s="98">
        <v>4715.3451112858711</v>
      </c>
      <c r="V387" s="98">
        <v>4798.9672926619296</v>
      </c>
      <c r="W387" s="98">
        <v>4739.2771568634125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215.85510961843679</v>
      </c>
      <c r="D388" s="98">
        <v>201.12281648881151</v>
      </c>
      <c r="E388" s="98">
        <v>227.67326050973753</v>
      </c>
      <c r="F388" s="98">
        <v>231.18421844265464</v>
      </c>
      <c r="G388" s="98">
        <v>221.55175249984478</v>
      </c>
      <c r="H388" s="98">
        <v>185.67730004692609</v>
      </c>
      <c r="I388" s="98">
        <v>165.61635667950179</v>
      </c>
      <c r="J388" s="98">
        <v>182.96417681000096</v>
      </c>
      <c r="K388" s="98">
        <v>167.50197009811646</v>
      </c>
      <c r="L388" s="98">
        <v>165.53800902214635</v>
      </c>
      <c r="M388" s="98">
        <v>157.09315510416585</v>
      </c>
      <c r="N388" s="98">
        <v>145.9493474778493</v>
      </c>
      <c r="O388" s="98">
        <v>134.31861350449529</v>
      </c>
      <c r="P388" s="98">
        <v>92.01387114514965</v>
      </c>
      <c r="Q388" s="98">
        <v>107.954431686409</v>
      </c>
      <c r="R388" s="98">
        <v>117.59082392414251</v>
      </c>
      <c r="S388" s="98">
        <v>115.32472001411961</v>
      </c>
      <c r="T388" s="98">
        <v>101.84600336803911</v>
      </c>
      <c r="U388" s="98">
        <v>91.957343077701964</v>
      </c>
      <c r="V388" s="98">
        <v>93.195533235273672</v>
      </c>
      <c r="W388" s="98">
        <v>92.212730455323239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83.332984503706157</v>
      </c>
      <c r="D389" s="122">
        <f t="shared" si="217"/>
        <v>98.817888163877285</v>
      </c>
      <c r="E389" s="122">
        <f t="shared" si="217"/>
        <v>183.54836822195654</v>
      </c>
      <c r="F389" s="122">
        <f t="shared" si="217"/>
        <v>104.33515267273771</v>
      </c>
      <c r="G389" s="122">
        <f t="shared" si="217"/>
        <v>157.75773219256487</v>
      </c>
      <c r="H389" s="122">
        <f t="shared" si="217"/>
        <v>128.16162328749417</v>
      </c>
      <c r="I389" s="122">
        <f t="shared" si="217"/>
        <v>270.95990331494482</v>
      </c>
      <c r="J389" s="122">
        <f t="shared" si="217"/>
        <v>261.10837529890574</v>
      </c>
      <c r="K389" s="122">
        <f t="shared" si="217"/>
        <v>145.80302340346367</v>
      </c>
      <c r="L389" s="122">
        <f t="shared" si="217"/>
        <v>209.2600081500326</v>
      </c>
      <c r="M389" s="122">
        <f t="shared" si="217"/>
        <v>297.29351456301964</v>
      </c>
      <c r="N389" s="122">
        <f t="shared" si="217"/>
        <v>328.55711057709487</v>
      </c>
      <c r="O389" s="122">
        <f t="shared" si="217"/>
        <v>262.21158911603112</v>
      </c>
      <c r="P389" s="122">
        <f t="shared" si="217"/>
        <v>43.0461768689539</v>
      </c>
      <c r="Q389" s="122">
        <f t="shared" si="217"/>
        <v>158.44371747147923</v>
      </c>
      <c r="R389" s="122">
        <f t="shared" si="217"/>
        <v>131.56920123769459</v>
      </c>
      <c r="S389" s="122">
        <f t="shared" si="217"/>
        <v>288.27419760689077</v>
      </c>
      <c r="T389" s="122">
        <f t="shared" si="217"/>
        <v>186.18863526225095</v>
      </c>
      <c r="U389" s="122">
        <f t="shared" si="217"/>
        <v>187.75892200793305</v>
      </c>
      <c r="V389" s="122">
        <f t="shared" si="217"/>
        <v>131.74261130345172</v>
      </c>
      <c r="W389" s="122">
        <f t="shared" si="217"/>
        <v>258.08836239851979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83.332984503706157</v>
      </c>
      <c r="D390" s="98">
        <f>RES_hhdet_in_tesh!D67</f>
        <v>98.817888163877285</v>
      </c>
      <c r="E390" s="98">
        <f>RES_hhdet_in_tesh!E67</f>
        <v>183.54836822195654</v>
      </c>
      <c r="F390" s="98">
        <f>RES_hhdet_in_tesh!F67</f>
        <v>104.33515267273771</v>
      </c>
      <c r="G390" s="98">
        <f>RES_hhdet_in_tesh!G67</f>
        <v>157.75773219256487</v>
      </c>
      <c r="H390" s="98">
        <f>RES_hhdet_in_tesh!H67</f>
        <v>128.16162328749417</v>
      </c>
      <c r="I390" s="98">
        <f>RES_hhdet_in_tesh!I67</f>
        <v>270.95990331494482</v>
      </c>
      <c r="J390" s="98">
        <f>RES_hhdet_in_tesh!J67</f>
        <v>261.10837529890574</v>
      </c>
      <c r="K390" s="98">
        <f>RES_hhdet_in_tesh!K67</f>
        <v>145.80302340346367</v>
      </c>
      <c r="L390" s="98">
        <f>RES_hhdet_in_tesh!L67</f>
        <v>209.2600081500326</v>
      </c>
      <c r="M390" s="98">
        <f>RES_hhdet_in_tesh!M67</f>
        <v>297.29351456301964</v>
      </c>
      <c r="N390" s="98">
        <f>RES_hhdet_in_tesh!N67</f>
        <v>328.55711057709487</v>
      </c>
      <c r="O390" s="98">
        <f>RES_hhdet_in_tesh!O67</f>
        <v>262.21158911603112</v>
      </c>
      <c r="P390" s="98">
        <f>RES_hhdet_in_tesh!P67</f>
        <v>43.0461768689539</v>
      </c>
      <c r="Q390" s="98">
        <f>RES_hhdet_in_tesh!Q67</f>
        <v>158.44371747147923</v>
      </c>
      <c r="R390" s="98">
        <f>RES_hhdet_in_tesh!R67</f>
        <v>131.56920123769459</v>
      </c>
      <c r="S390" s="98">
        <f>RES_hhdet_in_tesh!S67</f>
        <v>288.27419760689077</v>
      </c>
      <c r="T390" s="98">
        <f>RES_hhdet_in_tesh!T67</f>
        <v>186.18863526225095</v>
      </c>
      <c r="U390" s="98">
        <f>RES_hhdet_in_tesh!U67</f>
        <v>187.75892200793305</v>
      </c>
      <c r="V390" s="98">
        <f>RES_hhdet_in_tesh!V67</f>
        <v>131.74261130345172</v>
      </c>
      <c r="W390" s="98">
        <f>RES_hhdet_in_tesh!W67</f>
        <v>258.08836239851979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1430.297768622459</v>
      </c>
      <c r="D391" s="122">
        <v>1569.8168857436078</v>
      </c>
      <c r="E391" s="122">
        <v>1764.5540499832816</v>
      </c>
      <c r="F391" s="122">
        <v>1934.4111456202177</v>
      </c>
      <c r="G391" s="122">
        <v>1681.2566419582863</v>
      </c>
      <c r="H391" s="122">
        <v>1833.3199327744053</v>
      </c>
      <c r="I391" s="122">
        <v>1566.4685342341277</v>
      </c>
      <c r="J391" s="122">
        <v>1774.321965110991</v>
      </c>
      <c r="K391" s="122">
        <v>1819.1514236324654</v>
      </c>
      <c r="L391" s="122">
        <v>1758.8649996914185</v>
      </c>
      <c r="M391" s="122">
        <v>1750.1972107991933</v>
      </c>
      <c r="N391" s="122">
        <v>1781.4734526615191</v>
      </c>
      <c r="O391" s="122">
        <v>1732.6879966504716</v>
      </c>
      <c r="P391" s="122">
        <v>1577.7588451572321</v>
      </c>
      <c r="Q391" s="122">
        <v>1592.9419694485757</v>
      </c>
      <c r="R391" s="122">
        <v>1645.3522062482477</v>
      </c>
      <c r="S391" s="122">
        <v>1673.0261131891571</v>
      </c>
      <c r="T391" s="122">
        <v>1617.4174697756878</v>
      </c>
      <c r="U391" s="122">
        <v>1557.2488769759043</v>
      </c>
      <c r="V391" s="122">
        <v>1464.3476373402802</v>
      </c>
      <c r="W391" s="122">
        <v>1476.5256829557886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1427.0832796726459</v>
      </c>
      <c r="D392" s="98">
        <v>1569.7391847391489</v>
      </c>
      <c r="E392" s="98">
        <v>1764.8104032164572</v>
      </c>
      <c r="F392" s="98">
        <v>1939.971730616443</v>
      </c>
      <c r="G392" s="98">
        <v>1680.8035667505092</v>
      </c>
      <c r="H392" s="98">
        <v>1835.7360286406256</v>
      </c>
      <c r="I392" s="98">
        <v>1557.6215729734454</v>
      </c>
      <c r="J392" s="98">
        <v>1772.5335129768819</v>
      </c>
      <c r="K392" s="98">
        <v>1820.4828870969116</v>
      </c>
      <c r="L392" s="98">
        <v>1760.7427310569237</v>
      </c>
      <c r="M392" s="98">
        <v>1750.0307628574751</v>
      </c>
      <c r="N392" s="98">
        <v>1786.0314366538919</v>
      </c>
      <c r="O392" s="98">
        <v>1739.1468569482824</v>
      </c>
      <c r="P392" s="98">
        <v>1548.1084621381842</v>
      </c>
      <c r="Q392" s="98">
        <v>1584.7786905398727</v>
      </c>
      <c r="R392" s="98">
        <v>1647.2219718826727</v>
      </c>
      <c r="S392" s="98">
        <v>1677.553741266822</v>
      </c>
      <c r="T392" s="98">
        <v>1619.2532016824359</v>
      </c>
      <c r="U392" s="98">
        <v>1559.5832537539745</v>
      </c>
      <c r="V392" s="98">
        <v>1461.5487145947079</v>
      </c>
      <c r="W392" s="98">
        <v>1475.9845264939834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1427.0636249496922</v>
      </c>
      <c r="D393" s="98">
        <v>1569.7801304875004</v>
      </c>
      <c r="E393" s="98">
        <v>1764.8475526250693</v>
      </c>
      <c r="F393" s="98">
        <v>1940.0880277028027</v>
      </c>
      <c r="G393" s="98">
        <v>1680.8387923182445</v>
      </c>
      <c r="H393" s="98">
        <v>1835.701965521735</v>
      </c>
      <c r="I393" s="98">
        <v>1557.2831900782262</v>
      </c>
      <c r="J393" s="98">
        <v>1772.6437224802853</v>
      </c>
      <c r="K393" s="98">
        <v>1822.4941001295726</v>
      </c>
      <c r="L393" s="98">
        <v>1762.942396254017</v>
      </c>
      <c r="M393" s="98">
        <v>1752.1989934533544</v>
      </c>
      <c r="N393" s="98">
        <v>1788.853304802816</v>
      </c>
      <c r="O393" s="98">
        <v>1741.5774603688174</v>
      </c>
      <c r="P393" s="98">
        <v>0</v>
      </c>
      <c r="Q393" s="98">
        <v>0</v>
      </c>
      <c r="R393" s="98">
        <v>1646.4444567477565</v>
      </c>
      <c r="S393" s="98">
        <v>1676.218407170735</v>
      </c>
      <c r="T393" s="98">
        <v>1617.2864961070175</v>
      </c>
      <c r="U393" s="98">
        <v>1556.3096422938668</v>
      </c>
      <c r="V393" s="98">
        <v>1457.4363675926745</v>
      </c>
      <c r="W393" s="98">
        <v>1471.9510301681671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474.3815817651078</v>
      </c>
      <c r="D394" s="101">
        <v>586.60239243954504</v>
      </c>
      <c r="E394" s="101">
        <v>816.66040641902737</v>
      </c>
      <c r="F394" s="101">
        <v>945.09998754725405</v>
      </c>
      <c r="G394" s="101">
        <v>717.67818298444593</v>
      </c>
      <c r="H394" s="101">
        <v>805.05217735437759</v>
      </c>
      <c r="I394" s="101">
        <v>564.97420826896632</v>
      </c>
      <c r="J394" s="101">
        <v>653.95471431156386</v>
      </c>
      <c r="K394" s="101">
        <v>653.53988385543641</v>
      </c>
      <c r="L394" s="101">
        <v>612.26627198500478</v>
      </c>
      <c r="M394" s="101">
        <v>623.67252368729726</v>
      </c>
      <c r="N394" s="101">
        <v>628.54834249326109</v>
      </c>
      <c r="O394" s="101">
        <v>610.14283129641115</v>
      </c>
      <c r="P394" s="101">
        <v>0</v>
      </c>
      <c r="Q394" s="101">
        <v>0</v>
      </c>
      <c r="R394" s="101">
        <v>584.28321260478913</v>
      </c>
      <c r="S394" s="101">
        <v>597.55085497451489</v>
      </c>
      <c r="T394" s="101">
        <v>583.04287943510428</v>
      </c>
      <c r="U394" s="101">
        <v>529.43141778801544</v>
      </c>
      <c r="V394" s="101">
        <v>497.65351761582787</v>
      </c>
      <c r="W394" s="101">
        <v>527.28888180603349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952.68204318458481</v>
      </c>
      <c r="D395" s="104">
        <v>983.17773804795559</v>
      </c>
      <c r="E395" s="104">
        <v>948.1871462060418</v>
      </c>
      <c r="F395" s="104">
        <v>994.98804015554867</v>
      </c>
      <c r="G395" s="104">
        <v>963.16060933379833</v>
      </c>
      <c r="H395" s="104">
        <v>1030.6497881673572</v>
      </c>
      <c r="I395" s="104">
        <v>992.30898180925988</v>
      </c>
      <c r="J395" s="104">
        <v>1118.6890081687218</v>
      </c>
      <c r="K395" s="104">
        <v>1168.9542162741366</v>
      </c>
      <c r="L395" s="104">
        <v>1150.6761242690122</v>
      </c>
      <c r="M395" s="104">
        <v>1128.5264697660573</v>
      </c>
      <c r="N395" s="104">
        <v>1160.3049623095546</v>
      </c>
      <c r="O395" s="104">
        <v>1131.4346290724059</v>
      </c>
      <c r="P395" s="104">
        <v>0</v>
      </c>
      <c r="Q395" s="104">
        <v>0</v>
      </c>
      <c r="R395" s="104">
        <v>1062.1612441429677</v>
      </c>
      <c r="S395" s="104">
        <v>1078.6675521962202</v>
      </c>
      <c r="T395" s="104">
        <v>1034.2436166719133</v>
      </c>
      <c r="U395" s="104">
        <v>1026.8782245058512</v>
      </c>
      <c r="V395" s="104">
        <v>959.78284997684648</v>
      </c>
      <c r="W395" s="104">
        <v>944.66214836213373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1478.0280490679718</v>
      </c>
      <c r="D396" s="101">
        <v>1571.5117688739383</v>
      </c>
      <c r="E396" s="101">
        <v>1758.9108423026962</v>
      </c>
      <c r="F396" s="101">
        <v>1826.0127052486969</v>
      </c>
      <c r="G396" s="101">
        <v>1687.6941538471319</v>
      </c>
      <c r="H396" s="101">
        <v>1803.8099135323826</v>
      </c>
      <c r="I396" s="101">
        <v>1686.7811182212595</v>
      </c>
      <c r="J396" s="101">
        <v>1808.0766134280429</v>
      </c>
      <c r="K396" s="101">
        <v>1797.198732482615</v>
      </c>
      <c r="L396" s="101">
        <v>1725.3342053030672</v>
      </c>
      <c r="M396" s="101">
        <v>1752.9138731213729</v>
      </c>
      <c r="N396" s="101">
        <v>1692.4786045668964</v>
      </c>
      <c r="O396" s="101">
        <v>1676.0314867952907</v>
      </c>
      <c r="P396" s="101">
        <v>1669.9519565073347</v>
      </c>
      <c r="Q396" s="101">
        <v>1656.1861829952504</v>
      </c>
      <c r="R396" s="101">
        <v>1624.5840717186973</v>
      </c>
      <c r="S396" s="101">
        <v>1624.3275007296993</v>
      </c>
      <c r="T396" s="101">
        <v>1602.317269309671</v>
      </c>
      <c r="U396" s="101">
        <v>1541.9172132253996</v>
      </c>
      <c r="V396" s="101">
        <v>1484.2505515932321</v>
      </c>
      <c r="W396" s="101">
        <v>1482.1477111376046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1478.1914549464918</v>
      </c>
      <c r="D397" s="104">
        <v>1571.7305640024538</v>
      </c>
      <c r="E397" s="104">
        <v>1759.1420414975569</v>
      </c>
      <c r="F397" s="104">
        <v>1826.162089807736</v>
      </c>
      <c r="G397" s="104">
        <v>1687.7958083288993</v>
      </c>
      <c r="H397" s="104">
        <v>1803.6426504556171</v>
      </c>
      <c r="I397" s="104">
        <v>1686.6537679202202</v>
      </c>
      <c r="J397" s="104">
        <v>1807.9727134310669</v>
      </c>
      <c r="K397" s="104">
        <v>1798.4234275057747</v>
      </c>
      <c r="L397" s="104">
        <v>1726.4611170576341</v>
      </c>
      <c r="M397" s="104">
        <v>1754.0485592966631</v>
      </c>
      <c r="N397" s="104">
        <v>1693.5746467801164</v>
      </c>
      <c r="O397" s="104">
        <v>1676.370589739563</v>
      </c>
      <c r="P397" s="104">
        <v>1669.6452083965085</v>
      </c>
      <c r="Q397" s="104">
        <v>1654.7354025871807</v>
      </c>
      <c r="R397" s="104">
        <v>1623.0146129751427</v>
      </c>
      <c r="S397" s="104">
        <v>1623.5309901429862</v>
      </c>
      <c r="T397" s="104">
        <v>1601.7427840211408</v>
      </c>
      <c r="U397" s="104">
        <v>1541.1488514130567</v>
      </c>
      <c r="V397" s="104">
        <v>1483.7924550498176</v>
      </c>
      <c r="W397" s="104">
        <v>1481.7204576164279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490.92119802018163</v>
      </c>
      <c r="D398" s="98">
        <v>586.30162579461467</v>
      </c>
      <c r="E398" s="98">
        <v>813.85152277493307</v>
      </c>
      <c r="F398" s="98">
        <v>889.25385589769564</v>
      </c>
      <c r="G398" s="98">
        <v>720.43326709216933</v>
      </c>
      <c r="H398" s="98">
        <v>790.71648006516341</v>
      </c>
      <c r="I398" s="98">
        <v>612.08799095440213</v>
      </c>
      <c r="J398" s="98">
        <v>667.79433014553069</v>
      </c>
      <c r="K398" s="98">
        <v>645.06363924382231</v>
      </c>
      <c r="L398" s="98">
        <v>598.90110429018239</v>
      </c>
      <c r="M398" s="98">
        <v>624.51888198764766</v>
      </c>
      <c r="N398" s="98">
        <v>593.60905800355897</v>
      </c>
      <c r="O398" s="98">
        <v>586.03689357728456</v>
      </c>
      <c r="P398" s="98">
        <v>611.54268565761618</v>
      </c>
      <c r="Q398" s="98">
        <v>597.70808696918232</v>
      </c>
      <c r="R398" s="98">
        <v>575.43829270209358</v>
      </c>
      <c r="S398" s="98">
        <v>578.46669652521871</v>
      </c>
      <c r="T398" s="98">
        <v>577.62892275927038</v>
      </c>
      <c r="U398" s="98">
        <v>524.27148243043541</v>
      </c>
      <c r="V398" s="98">
        <v>506.75108415918578</v>
      </c>
      <c r="W398" s="98">
        <v>530.58631619923835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987.27025692631025</v>
      </c>
      <c r="D399" s="98">
        <v>985.42893820783911</v>
      </c>
      <c r="E399" s="98">
        <v>945.29051872262403</v>
      </c>
      <c r="F399" s="98">
        <v>936.90823391004017</v>
      </c>
      <c r="G399" s="98">
        <v>967.36254123673018</v>
      </c>
      <c r="H399" s="98">
        <v>1012.9261703904538</v>
      </c>
      <c r="I399" s="98">
        <v>1074.565776965818</v>
      </c>
      <c r="J399" s="98">
        <v>1140.1783832855365</v>
      </c>
      <c r="K399" s="98">
        <v>1153.3597882619522</v>
      </c>
      <c r="L399" s="98">
        <v>1127.5600127674516</v>
      </c>
      <c r="M399" s="98">
        <v>1129.5296773090156</v>
      </c>
      <c r="N399" s="98">
        <v>1099.9655887765575</v>
      </c>
      <c r="O399" s="98">
        <v>1090.3336961622781</v>
      </c>
      <c r="P399" s="98">
        <v>1058.102522738892</v>
      </c>
      <c r="Q399" s="98">
        <v>1057.0273156179981</v>
      </c>
      <c r="R399" s="98">
        <v>1047.5763202730491</v>
      </c>
      <c r="S399" s="98">
        <v>1045.0642936177674</v>
      </c>
      <c r="T399" s="98">
        <v>1024.1138612618704</v>
      </c>
      <c r="U399" s="98">
        <v>1016.8773689826212</v>
      </c>
      <c r="V399" s="98">
        <v>977.0413708906317</v>
      </c>
      <c r="W399" s="98">
        <v>951.13414141718943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583.41103839912967</v>
      </c>
      <c r="D400" s="122">
        <v>583.72781009860978</v>
      </c>
      <c r="E400" s="122">
        <v>713.54394920462289</v>
      </c>
      <c r="F400" s="122">
        <v>691.23955987975091</v>
      </c>
      <c r="G400" s="122">
        <v>651.97191395462733</v>
      </c>
      <c r="H400" s="122">
        <v>612.1471436975761</v>
      </c>
      <c r="I400" s="122">
        <v>553.74744013872021</v>
      </c>
      <c r="J400" s="122">
        <v>609.91241961665241</v>
      </c>
      <c r="K400" s="122">
        <v>486.27167041717792</v>
      </c>
      <c r="L400" s="122">
        <v>440.98776763791381</v>
      </c>
      <c r="M400" s="122">
        <v>441.94661533213326</v>
      </c>
      <c r="N400" s="122">
        <v>457.26101721315331</v>
      </c>
      <c r="O400" s="122">
        <v>450.00093366789639</v>
      </c>
      <c r="P400" s="122">
        <v>429.57852273991642</v>
      </c>
      <c r="Q400" s="122">
        <v>453.30010003914913</v>
      </c>
      <c r="R400" s="122">
        <v>452.39489591862923</v>
      </c>
      <c r="S400" s="122">
        <v>452.80946394731092</v>
      </c>
      <c r="T400" s="122">
        <v>449.23640670540607</v>
      </c>
      <c r="U400" s="122">
        <v>443.96859584518154</v>
      </c>
      <c r="V400" s="122">
        <v>591.52593465561574</v>
      </c>
      <c r="W400" s="122">
        <v>545.69019913383283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582.93574789862862</v>
      </c>
      <c r="D401" s="98">
        <v>585.78799287598679</v>
      </c>
      <c r="E401" s="98">
        <v>712.22779622399207</v>
      </c>
      <c r="F401" s="98">
        <v>691.50200070137521</v>
      </c>
      <c r="G401" s="98">
        <v>653.67734825752143</v>
      </c>
      <c r="H401" s="98">
        <v>612.52814726195481</v>
      </c>
      <c r="I401" s="98">
        <v>550.56605272832223</v>
      </c>
      <c r="J401" s="98">
        <v>607.6482435918133</v>
      </c>
      <c r="K401" s="98">
        <v>487.81936566259611</v>
      </c>
      <c r="L401" s="98">
        <v>441.76258036831513</v>
      </c>
      <c r="M401" s="98">
        <v>441.8163322726806</v>
      </c>
      <c r="N401" s="98">
        <v>458.44185900638433</v>
      </c>
      <c r="O401" s="98">
        <v>451.97773557960056</v>
      </c>
      <c r="P401" s="98">
        <v>421.46918139529771</v>
      </c>
      <c r="Q401" s="98">
        <v>454.91232222595892</v>
      </c>
      <c r="R401" s="98">
        <v>455.39368902469727</v>
      </c>
      <c r="S401" s="98">
        <v>451.81652915422825</v>
      </c>
      <c r="T401" s="98">
        <v>447.27597284660879</v>
      </c>
      <c r="U401" s="98">
        <v>440.65066936139294</v>
      </c>
      <c r="V401" s="98">
        <v>593.18489193085475</v>
      </c>
      <c r="W401" s="98">
        <v>540.39259457790752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591.12301006855046</v>
      </c>
      <c r="D402" s="33">
        <v>480.46114838258217</v>
      </c>
      <c r="E402" s="33">
        <v>769.6565558577081</v>
      </c>
      <c r="F402" s="33">
        <v>683.46441917445873</v>
      </c>
      <c r="G402" s="33">
        <v>624.15751120020866</v>
      </c>
      <c r="H402" s="33">
        <v>606.91016476809114</v>
      </c>
      <c r="I402" s="33">
        <v>595.5704484800292</v>
      </c>
      <c r="J402" s="33">
        <v>657.71643795240766</v>
      </c>
      <c r="K402" s="33">
        <v>455.00235842088426</v>
      </c>
      <c r="L402" s="33">
        <v>420.93353646501328</v>
      </c>
      <c r="M402" s="33">
        <v>445.17608947534598</v>
      </c>
      <c r="N402" s="33">
        <v>432.74808154799598</v>
      </c>
      <c r="O402" s="33">
        <v>434.83914675659616</v>
      </c>
      <c r="P402" s="33">
        <v>442.95956654495609</v>
      </c>
      <c r="Q402" s="33">
        <v>451.2156750786632</v>
      </c>
      <c r="R402" s="33">
        <v>449.61007075310215</v>
      </c>
      <c r="S402" s="33">
        <v>453.84539790763995</v>
      </c>
      <c r="T402" s="33">
        <v>452.55467553209706</v>
      </c>
      <c r="U402" s="33">
        <v>453.45463071978122</v>
      </c>
      <c r="V402" s="33">
        <v>573.2898779909591</v>
      </c>
      <c r="W402" s="33">
        <v>554.99585976825426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3588.8528571275028</v>
      </c>
      <c r="D404" s="117">
        <f t="shared" si="218"/>
        <v>3441.6353428791376</v>
      </c>
      <c r="E404" s="117">
        <f t="shared" si="218"/>
        <v>3877.264869159274</v>
      </c>
      <c r="F404" s="117">
        <f t="shared" si="218"/>
        <v>3951.2007598029204</v>
      </c>
      <c r="G404" s="117">
        <f t="shared" si="218"/>
        <v>3785.5565749484222</v>
      </c>
      <c r="H404" s="117">
        <f t="shared" si="218"/>
        <v>3291.7042731367524</v>
      </c>
      <c r="I404" s="117">
        <f t="shared" si="218"/>
        <v>2960.9245610385019</v>
      </c>
      <c r="J404" s="117">
        <f t="shared" si="218"/>
        <v>3257.2454885538095</v>
      </c>
      <c r="K404" s="117">
        <f t="shared" si="218"/>
        <v>2996.1880420925631</v>
      </c>
      <c r="L404" s="117">
        <f t="shared" si="218"/>
        <v>2934.0202942789183</v>
      </c>
      <c r="M404" s="117">
        <f t="shared" si="218"/>
        <v>2797.9988408277618</v>
      </c>
      <c r="N404" s="117">
        <f t="shared" si="218"/>
        <v>2628.1253955045045</v>
      </c>
      <c r="O404" s="117">
        <f t="shared" si="218"/>
        <v>2374.7617550894038</v>
      </c>
      <c r="P404" s="117">
        <f t="shared" si="218"/>
        <v>1622.7429442506143</v>
      </c>
      <c r="Q404" s="117">
        <f t="shared" si="218"/>
        <v>1853.6627084322897</v>
      </c>
      <c r="R404" s="117">
        <f t="shared" ref="R404:V404" si="219">R405+R408+R410+R419</f>
        <v>1975.8497593250829</v>
      </c>
      <c r="S404" s="117">
        <f t="shared" si="219"/>
        <v>1944.1030920508531</v>
      </c>
      <c r="T404" s="117">
        <f t="shared" si="219"/>
        <v>1760.6078456274427</v>
      </c>
      <c r="U404" s="117">
        <f t="shared" si="219"/>
        <v>1622.5099896929523</v>
      </c>
      <c r="V404" s="117">
        <f t="shared" si="219"/>
        <v>1684.1245282007646</v>
      </c>
      <c r="W404" s="117">
        <f t="shared" ref="W404" si="220">W405+W408+W410+W419</f>
        <v>1611.8668757193032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2960.3857001800493</v>
      </c>
      <c r="D405" s="122">
        <f t="shared" si="221"/>
        <v>2754.8550232070343</v>
      </c>
      <c r="E405" s="122">
        <f t="shared" si="221"/>
        <v>3095.2104436368818</v>
      </c>
      <c r="F405" s="122">
        <f t="shared" si="221"/>
        <v>3132.8412080387225</v>
      </c>
      <c r="G405" s="122">
        <f t="shared" si="221"/>
        <v>3078.9972651288913</v>
      </c>
      <c r="H405" s="122">
        <f t="shared" si="221"/>
        <v>2565.4768882545391</v>
      </c>
      <c r="I405" s="122">
        <f t="shared" si="221"/>
        <v>2337.1961289017645</v>
      </c>
      <c r="J405" s="122">
        <f t="shared" si="221"/>
        <v>2545.4605355759172</v>
      </c>
      <c r="K405" s="122">
        <f t="shared" si="221"/>
        <v>2321.0795306543232</v>
      </c>
      <c r="L405" s="122">
        <f t="shared" si="221"/>
        <v>2291.9907740518465</v>
      </c>
      <c r="M405" s="122">
        <f t="shared" si="221"/>
        <v>2165.6432250907415</v>
      </c>
      <c r="N405" s="122">
        <f t="shared" si="221"/>
        <v>1997.8941407142163</v>
      </c>
      <c r="O405" s="122">
        <f t="shared" si="221"/>
        <v>1810.685930275715</v>
      </c>
      <c r="P405" s="122">
        <f t="shared" si="221"/>
        <v>1223.7720684879578</v>
      </c>
      <c r="Q405" s="122">
        <f t="shared" si="221"/>
        <v>1407.4390504942965</v>
      </c>
      <c r="R405" s="122">
        <f t="shared" ref="R405:V405" si="222">SUM(R406:R407)</f>
        <v>1522.7741461177093</v>
      </c>
      <c r="S405" s="122">
        <f t="shared" si="222"/>
        <v>1489.6929849153305</v>
      </c>
      <c r="T405" s="122">
        <f t="shared" si="222"/>
        <v>1318.2415396403956</v>
      </c>
      <c r="U405" s="122">
        <f t="shared" si="222"/>
        <v>1192.231003791888</v>
      </c>
      <c r="V405" s="122">
        <f t="shared" si="222"/>
        <v>1206.408755255866</v>
      </c>
      <c r="W405" s="122">
        <f t="shared" ref="W405" si="223">SUM(W406:W407)</f>
        <v>1186.5413866920708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2960.3857001800493</v>
      </c>
      <c r="D406" s="98">
        <v>2754.8550232070343</v>
      </c>
      <c r="E406" s="98">
        <v>3095.2104436368818</v>
      </c>
      <c r="F406" s="98">
        <v>3132.8412080387225</v>
      </c>
      <c r="G406" s="98">
        <v>3078.9972651288913</v>
      </c>
      <c r="H406" s="98">
        <v>2565.4768882545391</v>
      </c>
      <c r="I406" s="98">
        <v>2337.1961289017645</v>
      </c>
      <c r="J406" s="98">
        <v>2545.4605355759172</v>
      </c>
      <c r="K406" s="98">
        <v>2321.0795306543232</v>
      </c>
      <c r="L406" s="98">
        <v>2291.9907740518465</v>
      </c>
      <c r="M406" s="98">
        <v>2165.6432250907415</v>
      </c>
      <c r="N406" s="98">
        <v>1997.8941407142163</v>
      </c>
      <c r="O406" s="98">
        <v>1810.685930275715</v>
      </c>
      <c r="P406" s="98">
        <v>1223.7720684879578</v>
      </c>
      <c r="Q406" s="98">
        <v>1407.4390504942965</v>
      </c>
      <c r="R406" s="98">
        <v>1522.7741461177093</v>
      </c>
      <c r="S406" s="98">
        <v>1489.6929849153305</v>
      </c>
      <c r="T406" s="98">
        <v>1318.2415396403956</v>
      </c>
      <c r="U406" s="98">
        <v>1192.231003791888</v>
      </c>
      <c r="V406" s="98">
        <v>1206.408755255866</v>
      </c>
      <c r="W406" s="98">
        <v>1186.5413866920708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448.03323112460112</v>
      </c>
      <c r="D410" s="122">
        <v>498.22961517718284</v>
      </c>
      <c r="E410" s="122">
        <v>553.80038662564152</v>
      </c>
      <c r="F410" s="122">
        <v>599.15583847312178</v>
      </c>
      <c r="G410" s="122">
        <v>504.90873300280964</v>
      </c>
      <c r="H410" s="122">
        <v>539.45166006124725</v>
      </c>
      <c r="I410" s="122">
        <v>456.51024851486528</v>
      </c>
      <c r="J410" s="122">
        <v>522.33310148213548</v>
      </c>
      <c r="K410" s="122">
        <v>523.44982421693385</v>
      </c>
      <c r="L410" s="122">
        <v>503.36203464260518</v>
      </c>
      <c r="M410" s="122">
        <v>493.95694064226376</v>
      </c>
      <c r="N410" s="122">
        <v>487.69744925847255</v>
      </c>
      <c r="O410" s="122">
        <v>433.77156322929943</v>
      </c>
      <c r="P410" s="122">
        <v>313.44887241117067</v>
      </c>
      <c r="Q410" s="122">
        <v>362.63021435919865</v>
      </c>
      <c r="R410" s="122">
        <v>381.80695755421692</v>
      </c>
      <c r="S410" s="122">
        <v>379.75240374921202</v>
      </c>
      <c r="T410" s="122">
        <v>351.83212859262858</v>
      </c>
      <c r="U410" s="122">
        <v>325.70125160095648</v>
      </c>
      <c r="V410" s="122">
        <v>304.37590410691246</v>
      </c>
      <c r="W410" s="122">
        <v>316.02836575767361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478.81958487749733</v>
      </c>
      <c r="D411" s="98">
        <v>521.37654405231899</v>
      </c>
      <c r="E411" s="98">
        <v>580.0698016607389</v>
      </c>
      <c r="F411" s="98">
        <v>631.02516495302132</v>
      </c>
      <c r="G411" s="98">
        <v>540.89967707741721</v>
      </c>
      <c r="H411" s="98">
        <v>584.33223148977675</v>
      </c>
      <c r="I411" s="98">
        <v>490.27133047970079</v>
      </c>
      <c r="J411" s="98">
        <v>551.37663155440953</v>
      </c>
      <c r="K411" s="98">
        <v>559.21686014743409</v>
      </c>
      <c r="L411" s="98">
        <v>533.67808871080877</v>
      </c>
      <c r="M411" s="98">
        <v>519.98128659674194</v>
      </c>
      <c r="N411" s="98">
        <v>516.15425688152641</v>
      </c>
      <c r="O411" s="98">
        <v>484.74591274353088</v>
      </c>
      <c r="P411" s="98">
        <v>414.36530534416971</v>
      </c>
      <c r="Q411" s="98">
        <v>409.72373774789321</v>
      </c>
      <c r="R411" s="98">
        <v>416.53335746949</v>
      </c>
      <c r="S411" s="98">
        <v>415.88605799650901</v>
      </c>
      <c r="T411" s="98">
        <v>394.63844787298956</v>
      </c>
      <c r="U411" s="98">
        <v>374.84167596346225</v>
      </c>
      <c r="V411" s="98">
        <v>347.67993047481906</v>
      </c>
      <c r="W411" s="98">
        <v>349.26692382197655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159.16603837331982</v>
      </c>
      <c r="D412" s="98">
        <v>194.83537843503288</v>
      </c>
      <c r="E412" s="98">
        <v>268.42545755186205</v>
      </c>
      <c r="F412" s="98">
        <v>307.41781755221706</v>
      </c>
      <c r="G412" s="98">
        <v>230.95613616068422</v>
      </c>
      <c r="H412" s="98">
        <v>256.25576222281512</v>
      </c>
      <c r="I412" s="98">
        <v>177.82923758944614</v>
      </c>
      <c r="J412" s="98">
        <v>203.42371240172938</v>
      </c>
      <c r="K412" s="98">
        <v>200.75471426900617</v>
      </c>
      <c r="L412" s="98">
        <v>185.57685234282292</v>
      </c>
      <c r="M412" s="98">
        <v>185.30990892550903</v>
      </c>
      <c r="N412" s="98">
        <v>181.64736408085631</v>
      </c>
      <c r="O412" s="98">
        <v>170.06283424488069</v>
      </c>
      <c r="P412" s="98">
        <v>0</v>
      </c>
      <c r="Q412" s="98">
        <v>0</v>
      </c>
      <c r="R412" s="98">
        <v>147.74781566395197</v>
      </c>
      <c r="S412" s="98">
        <v>148.14015397213288</v>
      </c>
      <c r="T412" s="98">
        <v>142.0970708871219</v>
      </c>
      <c r="U412" s="98">
        <v>127.24742938454112</v>
      </c>
      <c r="V412" s="98">
        <v>118.3841076779985</v>
      </c>
      <c r="W412" s="98">
        <v>124.77404905550259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159.16603837331982</v>
      </c>
      <c r="D413" s="101">
        <v>194.83537843503288</v>
      </c>
      <c r="E413" s="101">
        <v>268.42545755186205</v>
      </c>
      <c r="F413" s="101">
        <v>307.41781755221706</v>
      </c>
      <c r="G413" s="101">
        <v>230.95613616068422</v>
      </c>
      <c r="H413" s="101">
        <v>256.25576222281512</v>
      </c>
      <c r="I413" s="101">
        <v>177.82923758944614</v>
      </c>
      <c r="J413" s="101">
        <v>203.42371240172938</v>
      </c>
      <c r="K413" s="101">
        <v>200.75471426900617</v>
      </c>
      <c r="L413" s="101">
        <v>185.57685234282292</v>
      </c>
      <c r="M413" s="101">
        <v>185.30990892550903</v>
      </c>
      <c r="N413" s="101">
        <v>181.64736408085631</v>
      </c>
      <c r="O413" s="101">
        <v>170.06283424488069</v>
      </c>
      <c r="P413" s="101">
        <v>0</v>
      </c>
      <c r="Q413" s="101">
        <v>0</v>
      </c>
      <c r="R413" s="101">
        <v>147.74781566395197</v>
      </c>
      <c r="S413" s="101">
        <v>148.14015397213288</v>
      </c>
      <c r="T413" s="101">
        <v>142.0970708871219</v>
      </c>
      <c r="U413" s="101">
        <v>127.24742938454112</v>
      </c>
      <c r="V413" s="101">
        <v>118.3841076779985</v>
      </c>
      <c r="W413" s="101">
        <v>124.77404905550259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180.43392582285264</v>
      </c>
      <c r="D419" s="122">
        <v>188.55070449492047</v>
      </c>
      <c r="E419" s="122">
        <v>228.25403889675087</v>
      </c>
      <c r="F419" s="122">
        <v>219.20371329107621</v>
      </c>
      <c r="G419" s="122">
        <v>201.65057681672101</v>
      </c>
      <c r="H419" s="122">
        <v>186.77572482096591</v>
      </c>
      <c r="I419" s="122">
        <v>167.2181836218719</v>
      </c>
      <c r="J419" s="122">
        <v>189.45185149575667</v>
      </c>
      <c r="K419" s="122">
        <v>151.65868722130614</v>
      </c>
      <c r="L419" s="122">
        <v>138.66748558446693</v>
      </c>
      <c r="M419" s="122">
        <v>138.39867509475641</v>
      </c>
      <c r="N419" s="122">
        <v>142.53380553181574</v>
      </c>
      <c r="O419" s="122">
        <v>130.3042615843892</v>
      </c>
      <c r="P419" s="122">
        <v>85.522003351485878</v>
      </c>
      <c r="Q419" s="122">
        <v>83.593443578794734</v>
      </c>
      <c r="R419" s="122">
        <v>71.268655653156657</v>
      </c>
      <c r="S419" s="122">
        <v>74.657703386310658</v>
      </c>
      <c r="T419" s="122">
        <v>90.534177394418592</v>
      </c>
      <c r="U419" s="122">
        <v>104.57773430010783</v>
      </c>
      <c r="V419" s="122">
        <v>173.33986883798613</v>
      </c>
      <c r="W419" s="122">
        <v>109.29712326955882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191.55410813002646</v>
      </c>
      <c r="D420" s="98">
        <v>192.31231455965704</v>
      </c>
      <c r="E420" s="98">
        <v>233.60786670040773</v>
      </c>
      <c r="F420" s="98">
        <v>226.60267940625403</v>
      </c>
      <c r="G420" s="98">
        <v>214.01473987059077</v>
      </c>
      <c r="H420" s="98">
        <v>200.36413482879337</v>
      </c>
      <c r="I420" s="98">
        <v>179.93811567034663</v>
      </c>
      <c r="J420" s="98">
        <v>198.42499548974695</v>
      </c>
      <c r="K420" s="98">
        <v>159.16513409057558</v>
      </c>
      <c r="L420" s="98">
        <v>144.02502495844053</v>
      </c>
      <c r="M420" s="98">
        <v>143.98193788490386</v>
      </c>
      <c r="N420" s="98">
        <v>149.39997108698691</v>
      </c>
      <c r="O420" s="98">
        <v>147.29340111722598</v>
      </c>
      <c r="P420" s="98">
        <v>137.35107795563803</v>
      </c>
      <c r="Q420" s="98">
        <v>148.24974302079571</v>
      </c>
      <c r="R420" s="98">
        <v>148.01313351016469</v>
      </c>
      <c r="S420" s="98">
        <v>146.2165421759567</v>
      </c>
      <c r="T420" s="98">
        <v>144.02178675106362</v>
      </c>
      <c r="U420" s="98">
        <v>141.15584505300271</v>
      </c>
      <c r="V420" s="98">
        <v>189.10881723432823</v>
      </c>
      <c r="W420" s="98">
        <v>171.51870655410167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197.47820416792899</v>
      </c>
      <c r="D423" s="118">
        <f t="shared" si="225"/>
        <v>189.41862264943271</v>
      </c>
      <c r="E423" s="118">
        <f t="shared" si="225"/>
        <v>210.55494747746849</v>
      </c>
      <c r="F423" s="118">
        <f t="shared" si="225"/>
        <v>213.8381953094667</v>
      </c>
      <c r="G423" s="118">
        <f t="shared" si="225"/>
        <v>205.30584337353207</v>
      </c>
      <c r="H423" s="118">
        <f t="shared" si="225"/>
        <v>190.62964695741755</v>
      </c>
      <c r="I423" s="118">
        <f t="shared" si="225"/>
        <v>166.22932523887474</v>
      </c>
      <c r="J423" s="118">
        <f t="shared" si="225"/>
        <v>182.22410964030269</v>
      </c>
      <c r="K423" s="118">
        <f t="shared" si="225"/>
        <v>174.79903778242411</v>
      </c>
      <c r="L423" s="118">
        <f t="shared" si="225"/>
        <v>172.55632785299622</v>
      </c>
      <c r="M423" s="118">
        <f t="shared" si="225"/>
        <v>157.43940505341791</v>
      </c>
      <c r="N423" s="118">
        <f t="shared" si="225"/>
        <v>157.03384428886579</v>
      </c>
      <c r="O423" s="118">
        <f t="shared" si="225"/>
        <v>149.56911323806449</v>
      </c>
      <c r="P423" s="118">
        <f t="shared" si="225"/>
        <v>114.57800215974194</v>
      </c>
      <c r="Q423" s="118">
        <f t="shared" si="225"/>
        <v>122.48419912404722</v>
      </c>
      <c r="R423" s="118">
        <f t="shared" ref="R423:V423" si="226">R424+R427+R429+R438</f>
        <v>121.36790177298201</v>
      </c>
      <c r="S423" s="118">
        <f t="shared" si="226"/>
        <v>114.53559823364547</v>
      </c>
      <c r="T423" s="118">
        <f t="shared" si="226"/>
        <v>100.25827316463435</v>
      </c>
      <c r="U423" s="118">
        <f t="shared" si="226"/>
        <v>92.602900331862699</v>
      </c>
      <c r="V423" s="118">
        <f t="shared" si="226"/>
        <v>87.825632673413779</v>
      </c>
      <c r="W423" s="118">
        <f t="shared" ref="W423" si="227">W424+W427+W429+W438</f>
        <v>84.619649853809477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161.38411297957828</v>
      </c>
      <c r="D424" s="123">
        <f t="shared" si="228"/>
        <v>150.7232612520593</v>
      </c>
      <c r="E424" s="123">
        <f t="shared" si="228"/>
        <v>166.74813091777486</v>
      </c>
      <c r="F424" s="123">
        <f t="shared" si="228"/>
        <v>168.34745569108864</v>
      </c>
      <c r="G424" s="123">
        <f t="shared" si="228"/>
        <v>165.10175886042512</v>
      </c>
      <c r="H424" s="123">
        <f t="shared" si="228"/>
        <v>146.39690554129857</v>
      </c>
      <c r="I424" s="123">
        <f t="shared" si="228"/>
        <v>128.82903029110213</v>
      </c>
      <c r="J424" s="123">
        <f t="shared" si="228"/>
        <v>140.55050806367439</v>
      </c>
      <c r="K424" s="123">
        <f t="shared" si="228"/>
        <v>133.80096583116725</v>
      </c>
      <c r="L424" s="123">
        <f t="shared" si="228"/>
        <v>133.17266461788668</v>
      </c>
      <c r="M424" s="123">
        <f t="shared" si="228"/>
        <v>120.20331009198951</v>
      </c>
      <c r="N424" s="123">
        <f t="shared" si="228"/>
        <v>117.51693229632245</v>
      </c>
      <c r="O424" s="123">
        <f t="shared" si="228"/>
        <v>110.90903698531906</v>
      </c>
      <c r="P424" s="123">
        <f t="shared" si="228"/>
        <v>79.393281555727469</v>
      </c>
      <c r="Q424" s="123">
        <f t="shared" si="228"/>
        <v>88.252539103257789</v>
      </c>
      <c r="R424" s="123">
        <f t="shared" ref="R424:V424" si="229">SUM(R425:R426)</f>
        <v>89.423670047530862</v>
      </c>
      <c r="S424" s="123">
        <f t="shared" si="229"/>
        <v>83.598021836758477</v>
      </c>
      <c r="T424" s="123">
        <f t="shared" si="229"/>
        <v>71.587953092185984</v>
      </c>
      <c r="U424" s="123">
        <f t="shared" si="229"/>
        <v>64.830057964416397</v>
      </c>
      <c r="V424" s="123">
        <f t="shared" si="229"/>
        <v>60.900264164765595</v>
      </c>
      <c r="W424" s="123">
        <f t="shared" ref="W424" si="230">SUM(W425:W426)</f>
        <v>59.126292472273519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159.04208829906531</v>
      </c>
      <c r="D425" s="99">
        <v>148.53322369606062</v>
      </c>
      <c r="E425" s="99">
        <v>164.30726472110916</v>
      </c>
      <c r="F425" s="99">
        <v>165.87535010509973</v>
      </c>
      <c r="G425" s="99">
        <v>162.73683526367094</v>
      </c>
      <c r="H425" s="99">
        <v>144.28786046726137</v>
      </c>
      <c r="I425" s="99">
        <v>127.01135633724412</v>
      </c>
      <c r="J425" s="99">
        <v>138.5393865121633</v>
      </c>
      <c r="K425" s="99">
        <v>131.87888989018427</v>
      </c>
      <c r="L425" s="99">
        <v>131.25807258615288</v>
      </c>
      <c r="M425" s="99">
        <v>118.46776497403445</v>
      </c>
      <c r="N425" s="99">
        <v>115.80835380574229</v>
      </c>
      <c r="O425" s="99">
        <v>109.27196718553766</v>
      </c>
      <c r="P425" s="99">
        <v>78.205718608519177</v>
      </c>
      <c r="Q425" s="99">
        <v>86.906283820991959</v>
      </c>
      <c r="R425" s="99">
        <v>88.050466359219612</v>
      </c>
      <c r="S425" s="99">
        <v>82.311108070873345</v>
      </c>
      <c r="T425" s="99">
        <v>70.488111259496804</v>
      </c>
      <c r="U425" s="99">
        <v>63.835672418848603</v>
      </c>
      <c r="V425" s="99">
        <v>59.964725313132234</v>
      </c>
      <c r="W425" s="99">
        <v>58.21262008572549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2.3420246805129548</v>
      </c>
      <c r="D426" s="99">
        <v>2.1900375559986838</v>
      </c>
      <c r="E426" s="99">
        <v>2.4408661966656977</v>
      </c>
      <c r="F426" s="99">
        <v>2.4721055859889254</v>
      </c>
      <c r="G426" s="99">
        <v>2.36492359675418</v>
      </c>
      <c r="H426" s="99">
        <v>2.1090450740371973</v>
      </c>
      <c r="I426" s="99">
        <v>1.8176739538580151</v>
      </c>
      <c r="J426" s="99">
        <v>2.011121551511081</v>
      </c>
      <c r="K426" s="99">
        <v>1.9220759409829908</v>
      </c>
      <c r="L426" s="99">
        <v>1.9145920317338028</v>
      </c>
      <c r="M426" s="99">
        <v>1.7355451179550547</v>
      </c>
      <c r="N426" s="99">
        <v>1.7085784905801622</v>
      </c>
      <c r="O426" s="99">
        <v>1.6370697997814065</v>
      </c>
      <c r="P426" s="99">
        <v>1.1875629472082907</v>
      </c>
      <c r="Q426" s="99">
        <v>1.3462552822658229</v>
      </c>
      <c r="R426" s="99">
        <v>1.3732036883112506</v>
      </c>
      <c r="S426" s="99">
        <v>1.2869137658851244</v>
      </c>
      <c r="T426" s="99">
        <v>1.0998418326891795</v>
      </c>
      <c r="U426" s="99">
        <v>0.99438554556779346</v>
      </c>
      <c r="V426" s="99">
        <v>0.93553885163336326</v>
      </c>
      <c r="W426" s="99">
        <v>0.91367238654802885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0.41819120624746631</v>
      </c>
      <c r="D427" s="123">
        <f t="shared" si="231"/>
        <v>0.48248051950652104</v>
      </c>
      <c r="E427" s="123">
        <f t="shared" si="231"/>
        <v>0.85591621005981589</v>
      </c>
      <c r="F427" s="123">
        <f t="shared" si="231"/>
        <v>0.47114998987720724</v>
      </c>
      <c r="G427" s="123">
        <f t="shared" si="231"/>
        <v>0.69083544186344104</v>
      </c>
      <c r="H427" s="123">
        <f t="shared" si="231"/>
        <v>0.5805010003219726</v>
      </c>
      <c r="I427" s="123">
        <f t="shared" si="231"/>
        <v>1.1532687675670932</v>
      </c>
      <c r="J427" s="123">
        <f t="shared" si="231"/>
        <v>1.0827198687912349</v>
      </c>
      <c r="K427" s="123">
        <f t="shared" si="231"/>
        <v>0.61402768931098828</v>
      </c>
      <c r="L427" s="123">
        <f t="shared" si="231"/>
        <v>0.8641871608367333</v>
      </c>
      <c r="M427" s="123">
        <f t="shared" si="231"/>
        <v>1.1359964816389578</v>
      </c>
      <c r="N427" s="123">
        <f t="shared" si="231"/>
        <v>1.2817448077950326</v>
      </c>
      <c r="O427" s="123">
        <f t="shared" si="231"/>
        <v>1.0204800979567232</v>
      </c>
      <c r="P427" s="123">
        <f t="shared" si="231"/>
        <v>0.16971225300218751</v>
      </c>
      <c r="Q427" s="123">
        <f t="shared" si="231"/>
        <v>0.58190546893781858</v>
      </c>
      <c r="R427" s="123">
        <f t="shared" si="231"/>
        <v>0.4425164633540391</v>
      </c>
      <c r="S427" s="123">
        <f t="shared" si="231"/>
        <v>0.91053243036155329</v>
      </c>
      <c r="T427" s="123">
        <f t="shared" si="231"/>
        <v>0.5610376006093859</v>
      </c>
      <c r="U427" s="123">
        <f t="shared" si="231"/>
        <v>0.55929928733026957</v>
      </c>
      <c r="V427" s="123">
        <f t="shared" si="231"/>
        <v>0.35962879837074746</v>
      </c>
      <c r="W427" s="123">
        <f t="shared" si="231"/>
        <v>0.68675669107988846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0.41819120624746631</v>
      </c>
      <c r="D428" s="99">
        <f>RES_hhdet_in_fecs!D67</f>
        <v>0.48248051950652104</v>
      </c>
      <c r="E428" s="99">
        <f>RES_hhdet_in_fecs!E67</f>
        <v>0.85591621005981589</v>
      </c>
      <c r="F428" s="99">
        <f>RES_hhdet_in_fecs!F67</f>
        <v>0.47114998987720724</v>
      </c>
      <c r="G428" s="99">
        <f>RES_hhdet_in_fecs!G67</f>
        <v>0.69083544186344104</v>
      </c>
      <c r="H428" s="99">
        <f>RES_hhdet_in_fecs!H67</f>
        <v>0.5805010003219726</v>
      </c>
      <c r="I428" s="99">
        <f>RES_hhdet_in_fecs!I67</f>
        <v>1.1532687675670932</v>
      </c>
      <c r="J428" s="99">
        <f>RES_hhdet_in_fecs!J67</f>
        <v>1.0827198687912349</v>
      </c>
      <c r="K428" s="99">
        <f>RES_hhdet_in_fecs!K67</f>
        <v>0.61402768931098828</v>
      </c>
      <c r="L428" s="99">
        <f>RES_hhdet_in_fecs!L67</f>
        <v>0.8641871608367333</v>
      </c>
      <c r="M428" s="99">
        <f>RES_hhdet_in_fecs!M67</f>
        <v>1.1359964816389578</v>
      </c>
      <c r="N428" s="99">
        <f>RES_hhdet_in_fecs!N67</f>
        <v>1.2817448077950326</v>
      </c>
      <c r="O428" s="99">
        <f>RES_hhdet_in_fecs!O67</f>
        <v>1.0204800979567232</v>
      </c>
      <c r="P428" s="99">
        <f>RES_hhdet_in_fecs!P67</f>
        <v>0.16971225300218751</v>
      </c>
      <c r="Q428" s="99">
        <f>RES_hhdet_in_fecs!Q67</f>
        <v>0.58190546893781858</v>
      </c>
      <c r="R428" s="99">
        <f>RES_hhdet_in_fecs!R67</f>
        <v>0.4425164633540391</v>
      </c>
      <c r="S428" s="99">
        <f>RES_hhdet_in_fecs!S67</f>
        <v>0.91053243036155329</v>
      </c>
      <c r="T428" s="99">
        <f>RES_hhdet_in_fecs!T67</f>
        <v>0.5610376006093859</v>
      </c>
      <c r="U428" s="99">
        <f>RES_hhdet_in_fecs!U67</f>
        <v>0.55929928733026957</v>
      </c>
      <c r="V428" s="99">
        <f>RES_hhdet_in_fecs!V67</f>
        <v>0.35962879837074746</v>
      </c>
      <c r="W428" s="99">
        <f>RES_hhdet_in_fecs!W67</f>
        <v>0.68675669107988846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25.499085609185332</v>
      </c>
      <c r="D429" s="123">
        <v>27.914234202769322</v>
      </c>
      <c r="E429" s="123">
        <v>30.589658769202099</v>
      </c>
      <c r="F429" s="123">
        <v>33.105393875159585</v>
      </c>
      <c r="G429" s="123">
        <v>28.359509294323615</v>
      </c>
      <c r="H429" s="123">
        <v>32.546690588107452</v>
      </c>
      <c r="I429" s="123">
        <v>26.567191687527984</v>
      </c>
      <c r="J429" s="123">
        <v>29.861405601437699</v>
      </c>
      <c r="K429" s="123">
        <v>31.452781042545961</v>
      </c>
      <c r="L429" s="123">
        <v>30.347659395020287</v>
      </c>
      <c r="M429" s="123">
        <v>28.287259665452606</v>
      </c>
      <c r="N429" s="123">
        <v>29.679127860124225</v>
      </c>
      <c r="O429" s="123">
        <v>29.008762335191815</v>
      </c>
      <c r="P429" s="123">
        <v>26.864133195246275</v>
      </c>
      <c r="Q429" s="123">
        <v>25.464542667060641</v>
      </c>
      <c r="R429" s="123">
        <v>24.073175851418615</v>
      </c>
      <c r="S429" s="123">
        <v>22.941626497136671</v>
      </c>
      <c r="T429" s="123">
        <v>21.139375110127872</v>
      </c>
      <c r="U429" s="123">
        <v>20.148816800195029</v>
      </c>
      <c r="V429" s="123">
        <v>17.404102162504444</v>
      </c>
      <c r="W429" s="123">
        <v>17.198867800794737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25.723832773809566</v>
      </c>
      <c r="D430" s="99">
        <v>28.111003372311455</v>
      </c>
      <c r="E430" s="99">
        <v>30.792634036929371</v>
      </c>
      <c r="F430" s="99">
        <v>33.411051888978143</v>
      </c>
      <c r="G430" s="99">
        <v>28.588626121769433</v>
      </c>
      <c r="H430" s="99">
        <v>32.864083816043788</v>
      </c>
      <c r="I430" s="99">
        <v>26.643047148444662</v>
      </c>
      <c r="J430" s="99">
        <v>30.009257344627482</v>
      </c>
      <c r="K430" s="99">
        <v>31.773533715722301</v>
      </c>
      <c r="L430" s="99">
        <v>30.562757101245683</v>
      </c>
      <c r="M430" s="99">
        <v>28.444676453508524</v>
      </c>
      <c r="N430" s="99">
        <v>29.918989991084896</v>
      </c>
      <c r="O430" s="99">
        <v>29.253631778410597</v>
      </c>
      <c r="P430" s="99">
        <v>26.480206000222289</v>
      </c>
      <c r="Q430" s="99">
        <v>25.299544892129152</v>
      </c>
      <c r="R430" s="99">
        <v>24.084961300968338</v>
      </c>
      <c r="S430" s="99">
        <v>22.97925989553196</v>
      </c>
      <c r="T430" s="99">
        <v>21.101837549842898</v>
      </c>
      <c r="U430" s="99">
        <v>20.070162879200389</v>
      </c>
      <c r="V430" s="99">
        <v>17.281482281177325</v>
      </c>
      <c r="W430" s="99">
        <v>17.135300102460906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18.887532078675246</v>
      </c>
      <c r="D431" s="99">
        <v>21.210795440010987</v>
      </c>
      <c r="E431" s="99">
        <v>24.414629533831484</v>
      </c>
      <c r="F431" s="99">
        <v>26.91656443369186</v>
      </c>
      <c r="G431" s="99">
        <v>22.488044111266746</v>
      </c>
      <c r="H431" s="99">
        <v>26.119166627849239</v>
      </c>
      <c r="I431" s="99">
        <v>20.554655916384409</v>
      </c>
      <c r="J431" s="99">
        <v>23.368054205895167</v>
      </c>
      <c r="K431" s="99">
        <v>24.82014912694024</v>
      </c>
      <c r="L431" s="99">
        <v>23.936220103497348</v>
      </c>
      <c r="M431" s="99">
        <v>22.604874221685847</v>
      </c>
      <c r="N431" s="99">
        <v>24.112516193959564</v>
      </c>
      <c r="O431" s="99">
        <v>24.052896230538067</v>
      </c>
      <c r="P431" s="99">
        <v>0</v>
      </c>
      <c r="Q431" s="99">
        <v>0</v>
      </c>
      <c r="R431" s="99">
        <v>20.946855032480912</v>
      </c>
      <c r="S431" s="99">
        <v>20.222197466604865</v>
      </c>
      <c r="T431" s="99">
        <v>18.766983823348117</v>
      </c>
      <c r="U431" s="99">
        <v>17.917415674094403</v>
      </c>
      <c r="V431" s="99">
        <v>15.519033257947376</v>
      </c>
      <c r="W431" s="99">
        <v>15.481515552512917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8.5509462931273976</v>
      </c>
      <c r="D432" s="102">
        <v>10.504918264376661</v>
      </c>
      <c r="E432" s="102">
        <v>14.249193557267795</v>
      </c>
      <c r="F432" s="102">
        <v>16.276930341753019</v>
      </c>
      <c r="G432" s="102">
        <v>12.206919151629018</v>
      </c>
      <c r="H432" s="102">
        <v>14.412367475543103</v>
      </c>
      <c r="I432" s="102">
        <v>9.6638584940951375</v>
      </c>
      <c r="J432" s="102">
        <v>11.071551070732291</v>
      </c>
      <c r="K432" s="102">
        <v>11.406463461660945</v>
      </c>
      <c r="L432" s="102">
        <v>10.627643108729643</v>
      </c>
      <c r="M432" s="102">
        <v>10.13705788820644</v>
      </c>
      <c r="N432" s="102">
        <v>10.529227639576611</v>
      </c>
      <c r="O432" s="102">
        <v>10.263016977359772</v>
      </c>
      <c r="P432" s="102">
        <v>0</v>
      </c>
      <c r="Q432" s="102">
        <v>0</v>
      </c>
      <c r="R432" s="102">
        <v>8.5431343222722287</v>
      </c>
      <c r="S432" s="102">
        <v>8.1852974718338309</v>
      </c>
      <c r="T432" s="102">
        <v>7.5981175233427747</v>
      </c>
      <c r="U432" s="102">
        <v>6.8132142114214354</v>
      </c>
      <c r="V432" s="102">
        <v>5.884299552224201</v>
      </c>
      <c r="W432" s="102">
        <v>6.1215094523379152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10.336585785547848</v>
      </c>
      <c r="D433" s="105">
        <v>10.705877175634328</v>
      </c>
      <c r="E433" s="105">
        <v>10.165435976563689</v>
      </c>
      <c r="F433" s="105">
        <v>10.639634091938843</v>
      </c>
      <c r="G433" s="105">
        <v>10.281124959637726</v>
      </c>
      <c r="H433" s="105">
        <v>11.706799152306131</v>
      </c>
      <c r="I433" s="105">
        <v>10.890797422289271</v>
      </c>
      <c r="J433" s="105">
        <v>12.296503135162878</v>
      </c>
      <c r="K433" s="105">
        <v>13.413685665279294</v>
      </c>
      <c r="L433" s="105">
        <v>13.308576994767705</v>
      </c>
      <c r="M433" s="105">
        <v>12.46781633347941</v>
      </c>
      <c r="N433" s="105">
        <v>13.583288554382952</v>
      </c>
      <c r="O433" s="105">
        <v>13.789879253178293</v>
      </c>
      <c r="P433" s="105">
        <v>0</v>
      </c>
      <c r="Q433" s="105">
        <v>0</v>
      </c>
      <c r="R433" s="105">
        <v>12.40372071020869</v>
      </c>
      <c r="S433" s="105">
        <v>12.03689999477103</v>
      </c>
      <c r="T433" s="105">
        <v>11.168866300005339</v>
      </c>
      <c r="U433" s="105">
        <v>11.104201462672966</v>
      </c>
      <c r="V433" s="105">
        <v>9.634733705723173</v>
      </c>
      <c r="W433" s="105">
        <v>9.3600061001750046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23.674820570524325</v>
      </c>
      <c r="D434" s="102">
        <v>25.217959008228981</v>
      </c>
      <c r="E434" s="102">
        <v>27.736211048232217</v>
      </c>
      <c r="F434" s="102">
        <v>28.664667100303017</v>
      </c>
      <c r="G434" s="102">
        <v>26.392444888907363</v>
      </c>
      <c r="H434" s="102">
        <v>29.951859279215931</v>
      </c>
      <c r="I434" s="102">
        <v>27.001007005264825</v>
      </c>
      <c r="J434" s="102">
        <v>28.912949974020993</v>
      </c>
      <c r="K434" s="102">
        <v>29.915423714451023</v>
      </c>
      <c r="L434" s="102">
        <v>28.852396295392733</v>
      </c>
      <c r="M434" s="102">
        <v>27.836381537650976</v>
      </c>
      <c r="N434" s="102">
        <v>28.2117410820487</v>
      </c>
      <c r="O434" s="102">
        <v>28.678118736739577</v>
      </c>
      <c r="P434" s="102">
        <v>29.715954592360266</v>
      </c>
      <c r="Q434" s="102">
        <v>27.983781429542482</v>
      </c>
      <c r="R434" s="102">
        <v>25.390195331487114</v>
      </c>
      <c r="S434" s="102">
        <v>23.968000659995742</v>
      </c>
      <c r="T434" s="102">
        <v>22.618092134190949</v>
      </c>
      <c r="U434" s="102">
        <v>21.562370813815303</v>
      </c>
      <c r="V434" s="102">
        <v>19.087408732304368</v>
      </c>
      <c r="W434" s="102">
        <v>18.675328856935291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18.575365835493351</v>
      </c>
      <c r="D435" s="105">
        <v>20.138739102012078</v>
      </c>
      <c r="E435" s="105">
        <v>22.967981138482035</v>
      </c>
      <c r="F435" s="105">
        <v>23.978041376154358</v>
      </c>
      <c r="G435" s="105">
        <v>21.59223444139981</v>
      </c>
      <c r="H435" s="105">
        <v>24.635152535139532</v>
      </c>
      <c r="I435" s="105">
        <v>21.591529933960551</v>
      </c>
      <c r="J435" s="105">
        <v>23.211409887011154</v>
      </c>
      <c r="K435" s="105">
        <v>23.972201897582078</v>
      </c>
      <c r="L435" s="105">
        <v>23.056514481234551</v>
      </c>
      <c r="M435" s="105">
        <v>22.39629840504708</v>
      </c>
      <c r="N435" s="105">
        <v>22.771720975094297</v>
      </c>
      <c r="O435" s="105">
        <v>23.316460584480634</v>
      </c>
      <c r="P435" s="105">
        <v>24.538332596748276</v>
      </c>
      <c r="Q435" s="105">
        <v>23.280938659982866</v>
      </c>
      <c r="R435" s="105">
        <v>21.2267737697893</v>
      </c>
      <c r="S435" s="105">
        <v>20.197569178609804</v>
      </c>
      <c r="T435" s="105">
        <v>19.21320551793665</v>
      </c>
      <c r="U435" s="105">
        <v>18.327537271929234</v>
      </c>
      <c r="V435" s="105">
        <v>16.32478325673241</v>
      </c>
      <c r="W435" s="105">
        <v>16.109616033820622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7.8634984530392673</v>
      </c>
      <c r="D436" s="99">
        <v>9.408348482392201</v>
      </c>
      <c r="E436" s="99">
        <v>12.833599665608309</v>
      </c>
      <c r="F436" s="99">
        <v>13.959467901674106</v>
      </c>
      <c r="G436" s="99">
        <v>11.266256539742573</v>
      </c>
      <c r="H436" s="99">
        <v>13.129669907562326</v>
      </c>
      <c r="I436" s="99">
        <v>9.7979470798358772</v>
      </c>
      <c r="J436" s="99">
        <v>10.67869796945471</v>
      </c>
      <c r="K436" s="99">
        <v>10.737461440398267</v>
      </c>
      <c r="L436" s="99">
        <v>10.015295558168901</v>
      </c>
      <c r="M436" s="99">
        <v>9.9173987627352638</v>
      </c>
      <c r="N436" s="99">
        <v>9.8948045801977553</v>
      </c>
      <c r="O436" s="99">
        <v>10.027517830380779</v>
      </c>
      <c r="P436" s="99">
        <v>10.882094306652561</v>
      </c>
      <c r="Q436" s="99">
        <v>10.099186091605944</v>
      </c>
      <c r="R436" s="99">
        <v>8.9933730776190171</v>
      </c>
      <c r="S436" s="99">
        <v>8.5356494659319271</v>
      </c>
      <c r="T436" s="99">
        <v>8.1537311271514898</v>
      </c>
      <c r="U436" s="99">
        <v>7.3314805842440443</v>
      </c>
      <c r="V436" s="99">
        <v>6.5168007237740095</v>
      </c>
      <c r="W436" s="99">
        <v>6.6854834154182869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10.711867382454088</v>
      </c>
      <c r="D437" s="99">
        <v>10.730390619619881</v>
      </c>
      <c r="E437" s="99">
        <v>10.13438147287372</v>
      </c>
      <c r="F437" s="99">
        <v>10.018573474480256</v>
      </c>
      <c r="G437" s="99">
        <v>10.325977901657241</v>
      </c>
      <c r="H437" s="99">
        <v>11.50548262757721</v>
      </c>
      <c r="I437" s="99">
        <v>11.793582854124672</v>
      </c>
      <c r="J437" s="99">
        <v>12.532711917556446</v>
      </c>
      <c r="K437" s="99">
        <v>13.234740457183811</v>
      </c>
      <c r="L437" s="99">
        <v>13.041218923065651</v>
      </c>
      <c r="M437" s="99">
        <v>12.47889964231182</v>
      </c>
      <c r="N437" s="99">
        <v>12.876916394896543</v>
      </c>
      <c r="O437" s="99">
        <v>13.288942754099855</v>
      </c>
      <c r="P437" s="99">
        <v>13.656238290095718</v>
      </c>
      <c r="Q437" s="99">
        <v>13.181752568376925</v>
      </c>
      <c r="R437" s="99">
        <v>12.233400692170283</v>
      </c>
      <c r="S437" s="99">
        <v>11.661919712677877</v>
      </c>
      <c r="T437" s="99">
        <v>11.05947439078516</v>
      </c>
      <c r="U437" s="99">
        <v>10.996056687685192</v>
      </c>
      <c r="V437" s="99">
        <v>9.8079825329584036</v>
      </c>
      <c r="W437" s="99">
        <v>9.4241326184023322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10.176814372917935</v>
      </c>
      <c r="D438" s="123">
        <v>10.29864667509756</v>
      </c>
      <c r="E438" s="123">
        <v>12.361241580431729</v>
      </c>
      <c r="F438" s="123">
        <v>11.914195753341266</v>
      </c>
      <c r="G438" s="123">
        <v>11.153739776919902</v>
      </c>
      <c r="H438" s="123">
        <v>11.105549827689577</v>
      </c>
      <c r="I438" s="123">
        <v>9.6798344926775535</v>
      </c>
      <c r="J438" s="123">
        <v>10.729476106399369</v>
      </c>
      <c r="K438" s="123">
        <v>8.9312632193999075</v>
      </c>
      <c r="L438" s="123">
        <v>8.1718166792525082</v>
      </c>
      <c r="M438" s="123">
        <v>7.8128388143368666</v>
      </c>
      <c r="N438" s="123">
        <v>8.5560393246240629</v>
      </c>
      <c r="O438" s="123">
        <v>8.6308338195968961</v>
      </c>
      <c r="P438" s="123">
        <v>8.1508751557660215</v>
      </c>
      <c r="Q438" s="123">
        <v>8.1852118847909665</v>
      </c>
      <c r="R438" s="123">
        <v>7.428539410678499</v>
      </c>
      <c r="S438" s="123">
        <v>7.085417469388771</v>
      </c>
      <c r="T438" s="123">
        <v>6.9699073617111047</v>
      </c>
      <c r="U438" s="123">
        <v>7.0647262799209996</v>
      </c>
      <c r="V438" s="123">
        <v>9.1616375477730028</v>
      </c>
      <c r="W438" s="123">
        <v>7.607732889661337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10.29094464866909</v>
      </c>
      <c r="D439" s="99">
        <v>10.368882499211646</v>
      </c>
      <c r="E439" s="99">
        <v>12.400924038553184</v>
      </c>
      <c r="F439" s="99">
        <v>11.997990413563745</v>
      </c>
      <c r="G439" s="99">
        <v>11.31150126723473</v>
      </c>
      <c r="H439" s="99">
        <v>11.268903828827671</v>
      </c>
      <c r="I439" s="99">
        <v>9.7784622545980771</v>
      </c>
      <c r="J439" s="99">
        <v>10.799490606759184</v>
      </c>
      <c r="K439" s="99">
        <v>9.0434304020466314</v>
      </c>
      <c r="L439" s="99">
        <v>8.2480468046551714</v>
      </c>
      <c r="M439" s="99">
        <v>7.8762827506548829</v>
      </c>
      <c r="N439" s="99">
        <v>8.6600007265772021</v>
      </c>
      <c r="O439" s="99">
        <v>8.8889185166844182</v>
      </c>
      <c r="P439" s="99">
        <v>8.7774840019410938</v>
      </c>
      <c r="Q439" s="99">
        <v>9.1540974643481405</v>
      </c>
      <c r="R439" s="99">
        <v>8.5584756387452003</v>
      </c>
      <c r="S439" s="99">
        <v>8.0790107268167244</v>
      </c>
      <c r="T439" s="99">
        <v>7.7010346154543257</v>
      </c>
      <c r="U439" s="99">
        <v>7.5579130689861866</v>
      </c>
      <c r="V439" s="99">
        <v>9.3996816836286641</v>
      </c>
      <c r="W439" s="99">
        <v>8.4148377917643842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8.3249586083105296</v>
      </c>
      <c r="D440" s="110">
        <v>6.7780759913790467</v>
      </c>
      <c r="E440" s="110">
        <v>10.66942748559166</v>
      </c>
      <c r="F440" s="110">
        <v>9.4316731429116771</v>
      </c>
      <c r="G440" s="110">
        <v>8.5807637183832099</v>
      </c>
      <c r="H440" s="110">
        <v>8.8602126655493816</v>
      </c>
      <c r="I440" s="110">
        <v>8.3832587609685181</v>
      </c>
      <c r="J440" s="110">
        <v>9.2512454289912291</v>
      </c>
      <c r="K440" s="110">
        <v>6.6650608515184713</v>
      </c>
      <c r="L440" s="110">
        <v>6.1987766178528458</v>
      </c>
      <c r="M440" s="110">
        <v>6.240181918318255</v>
      </c>
      <c r="N440" s="110">
        <v>6.3979185904620293</v>
      </c>
      <c r="O440" s="110">
        <v>6.6513612385859098</v>
      </c>
      <c r="P440" s="110">
        <v>7.1169218341614293</v>
      </c>
      <c r="Q440" s="110">
        <v>6.9325499983544567</v>
      </c>
      <c r="R440" s="110">
        <v>6.379225659425205</v>
      </c>
      <c r="S440" s="110">
        <v>6.0487965298322806</v>
      </c>
      <c r="T440" s="110">
        <v>5.7323870222446818</v>
      </c>
      <c r="U440" s="110">
        <v>5.6546929040692824</v>
      </c>
      <c r="V440" s="110">
        <v>6.5449418588934849</v>
      </c>
      <c r="W440" s="110">
        <v>6.1899894103092725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122.02095753048407</v>
      </c>
      <c r="D442" s="118">
        <f t="shared" si="232"/>
        <v>118.50960461648113</v>
      </c>
      <c r="E442" s="118">
        <f t="shared" si="232"/>
        <v>133.92555652033587</v>
      </c>
      <c r="F442" s="118">
        <f t="shared" si="232"/>
        <v>136.99989102069998</v>
      </c>
      <c r="G442" s="118">
        <f t="shared" si="232"/>
        <v>133.67318472764575</v>
      </c>
      <c r="H442" s="118">
        <f t="shared" si="232"/>
        <v>125.40683165773991</v>
      </c>
      <c r="I442" s="118">
        <f t="shared" si="232"/>
        <v>111.93646424859722</v>
      </c>
      <c r="J442" s="118">
        <f t="shared" si="232"/>
        <v>123.76284173195893</v>
      </c>
      <c r="K442" s="118">
        <f t="shared" si="232"/>
        <v>119.42489064187791</v>
      </c>
      <c r="L442" s="118">
        <f t="shared" si="232"/>
        <v>119.91332504512312</v>
      </c>
      <c r="M442" s="118">
        <f t="shared" si="232"/>
        <v>111.95449010464043</v>
      </c>
      <c r="N442" s="118">
        <f t="shared" si="232"/>
        <v>114.3344175273008</v>
      </c>
      <c r="O442" s="118">
        <f t="shared" si="232"/>
        <v>111.36802302755694</v>
      </c>
      <c r="P442" s="118">
        <f t="shared" si="232"/>
        <v>86.466362139893803</v>
      </c>
      <c r="Q442" s="118">
        <f t="shared" si="232"/>
        <v>95.717316622356336</v>
      </c>
      <c r="R442" s="118">
        <f t="shared" ref="R442:V442" si="233">R443+R446+R448+R457</f>
        <v>96.043649114156111</v>
      </c>
      <c r="S442" s="118">
        <f t="shared" si="233"/>
        <v>93.027571312289624</v>
      </c>
      <c r="T442" s="118">
        <f t="shared" si="233"/>
        <v>81.361674468596021</v>
      </c>
      <c r="U442" s="118">
        <f t="shared" si="233"/>
        <v>75.654627760615881</v>
      </c>
      <c r="V442" s="118">
        <f t="shared" si="233"/>
        <v>71.070019067982884</v>
      </c>
      <c r="W442" s="118">
        <f t="shared" ref="W442" si="234">W443+W446+W448+W457</f>
        <v>70.465866100716369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99.268085752275979</v>
      </c>
      <c r="D443" s="123">
        <f t="shared" si="235"/>
        <v>93.983502929883088</v>
      </c>
      <c r="E443" s="123">
        <f t="shared" si="235"/>
        <v>105.39026594144546</v>
      </c>
      <c r="F443" s="123">
        <f t="shared" si="235"/>
        <v>107.8075294697165</v>
      </c>
      <c r="G443" s="123">
        <f t="shared" si="235"/>
        <v>107.08349547688761</v>
      </c>
      <c r="H443" s="123">
        <f t="shared" si="235"/>
        <v>96.173861713343427</v>
      </c>
      <c r="I443" s="123">
        <f t="shared" si="235"/>
        <v>85.692811754914359</v>
      </c>
      <c r="J443" s="123">
        <f t="shared" si="235"/>
        <v>94.685533110239732</v>
      </c>
      <c r="K443" s="123">
        <f t="shared" si="235"/>
        <v>91.297205077905289</v>
      </c>
      <c r="L443" s="123">
        <f t="shared" si="235"/>
        <v>92.049826198378966</v>
      </c>
      <c r="M443" s="123">
        <f t="shared" si="235"/>
        <v>84.451504247413141</v>
      </c>
      <c r="N443" s="123">
        <f t="shared" si="235"/>
        <v>84.280023662517237</v>
      </c>
      <c r="O443" s="123">
        <f t="shared" si="235"/>
        <v>81.569674910287432</v>
      </c>
      <c r="P443" s="123">
        <f t="shared" si="235"/>
        <v>60.003400686085122</v>
      </c>
      <c r="Q443" s="123">
        <f t="shared" si="235"/>
        <v>68.223587647412572</v>
      </c>
      <c r="R443" s="123">
        <f t="shared" ref="R443:V443" si="236">SUM(R444:R445)</f>
        <v>70.010109522475048</v>
      </c>
      <c r="S443" s="123">
        <f t="shared" si="236"/>
        <v>66.08841116436389</v>
      </c>
      <c r="T443" s="123">
        <f t="shared" si="236"/>
        <v>57.033076831612476</v>
      </c>
      <c r="U443" s="123">
        <f t="shared" si="236"/>
        <v>51.984016869130876</v>
      </c>
      <c r="V443" s="123">
        <f t="shared" si="236"/>
        <v>49.10973984760696</v>
      </c>
      <c r="W443" s="123">
        <f t="shared" ref="W443" si="237">SUM(W444:W445)</f>
        <v>47.871903088998522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96.92606107176303</v>
      </c>
      <c r="D444" s="99">
        <v>91.793465373884402</v>
      </c>
      <c r="E444" s="99">
        <v>102.94939974477977</v>
      </c>
      <c r="F444" s="99">
        <v>105.33542388372757</v>
      </c>
      <c r="G444" s="99">
        <v>104.71857188013342</v>
      </c>
      <c r="H444" s="99">
        <v>94.06481663930623</v>
      </c>
      <c r="I444" s="99">
        <v>83.87513780105634</v>
      </c>
      <c r="J444" s="99">
        <v>92.67441155872865</v>
      </c>
      <c r="K444" s="99">
        <v>89.375129136922297</v>
      </c>
      <c r="L444" s="99">
        <v>90.135234166645162</v>
      </c>
      <c r="M444" s="99">
        <v>82.715959129458085</v>
      </c>
      <c r="N444" s="99">
        <v>82.571445171937071</v>
      </c>
      <c r="O444" s="99">
        <v>79.932605110506032</v>
      </c>
      <c r="P444" s="99">
        <v>58.81583773887683</v>
      </c>
      <c r="Q444" s="99">
        <v>66.877332365146742</v>
      </c>
      <c r="R444" s="99">
        <v>68.636905834163798</v>
      </c>
      <c r="S444" s="99">
        <v>64.801497398478773</v>
      </c>
      <c r="T444" s="99">
        <v>55.933234998923297</v>
      </c>
      <c r="U444" s="99">
        <v>50.989631323563081</v>
      </c>
      <c r="V444" s="99">
        <v>48.1742009959736</v>
      </c>
      <c r="W444" s="99">
        <v>46.958230702450493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2.3420246805129548</v>
      </c>
      <c r="D445" s="99">
        <v>2.1900375559986838</v>
      </c>
      <c r="E445" s="99">
        <v>2.4408661966656977</v>
      </c>
      <c r="F445" s="99">
        <v>2.4721055859889254</v>
      </c>
      <c r="G445" s="99">
        <v>2.36492359675418</v>
      </c>
      <c r="H445" s="99">
        <v>2.1090450740371973</v>
      </c>
      <c r="I445" s="99">
        <v>1.8176739538580151</v>
      </c>
      <c r="J445" s="99">
        <v>2.011121551511081</v>
      </c>
      <c r="K445" s="99">
        <v>1.9220759409829908</v>
      </c>
      <c r="L445" s="99">
        <v>1.9145920317338028</v>
      </c>
      <c r="M445" s="99">
        <v>1.7355451179550547</v>
      </c>
      <c r="N445" s="99">
        <v>1.7085784905801622</v>
      </c>
      <c r="O445" s="99">
        <v>1.6370697997814065</v>
      </c>
      <c r="P445" s="99">
        <v>1.1875629472082907</v>
      </c>
      <c r="Q445" s="99">
        <v>1.3462552822658229</v>
      </c>
      <c r="R445" s="99">
        <v>1.3732036883112506</v>
      </c>
      <c r="S445" s="99">
        <v>1.2869137658851244</v>
      </c>
      <c r="T445" s="99">
        <v>1.0998418326891795</v>
      </c>
      <c r="U445" s="99">
        <v>0.99438554556779346</v>
      </c>
      <c r="V445" s="99">
        <v>0.93553885163336326</v>
      </c>
      <c r="W445" s="99">
        <v>0.91367238654802885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0.90416162375529696</v>
      </c>
      <c r="D446" s="123">
        <f t="shared" si="238"/>
        <v>1.0760334906875584</v>
      </c>
      <c r="E446" s="123">
        <f t="shared" si="238"/>
        <v>1.9678068757088867</v>
      </c>
      <c r="F446" s="123">
        <f t="shared" si="238"/>
        <v>1.1156795886621529</v>
      </c>
      <c r="G446" s="123">
        <f t="shared" si="238"/>
        <v>1.6839631337733816</v>
      </c>
      <c r="H446" s="123">
        <f t="shared" si="238"/>
        <v>1.4557441335413006</v>
      </c>
      <c r="I446" s="123">
        <f t="shared" si="238"/>
        <v>2.9738412839775967</v>
      </c>
      <c r="J446" s="123">
        <f t="shared" si="238"/>
        <v>2.8700737488573194</v>
      </c>
      <c r="K446" s="123">
        <f t="shared" si="238"/>
        <v>1.6730817150521908</v>
      </c>
      <c r="L446" s="123">
        <f t="shared" si="238"/>
        <v>2.4202752378820915</v>
      </c>
      <c r="M446" s="123">
        <f t="shared" si="238"/>
        <v>3.2844607867059521</v>
      </c>
      <c r="N446" s="123">
        <f t="shared" si="238"/>
        <v>3.8463043635353733</v>
      </c>
      <c r="O446" s="123">
        <f t="shared" si="238"/>
        <v>3.1958241862002197</v>
      </c>
      <c r="P446" s="123">
        <f t="shared" si="238"/>
        <v>0.55556889447574287</v>
      </c>
      <c r="Q446" s="123">
        <f t="shared" si="238"/>
        <v>1.9758863833161826</v>
      </c>
      <c r="R446" s="123">
        <f t="shared" si="238"/>
        <v>1.5364405689028755</v>
      </c>
      <c r="S446" s="123">
        <f t="shared" si="238"/>
        <v>3.2168648075137356</v>
      </c>
      <c r="T446" s="123">
        <f t="shared" si="238"/>
        <v>2.0106635809038913</v>
      </c>
      <c r="U446" s="123">
        <f t="shared" si="238"/>
        <v>2.0303409368658882</v>
      </c>
      <c r="V446" s="123">
        <f t="shared" si="238"/>
        <v>1.3224918299342121</v>
      </c>
      <c r="W446" s="123">
        <f t="shared" si="238"/>
        <v>2.5572196902593229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0.90416162375529696</v>
      </c>
      <c r="D447" s="99">
        <f>RES_hhdet_in_tess!D67</f>
        <v>1.0760334906875584</v>
      </c>
      <c r="E447" s="99">
        <f>RES_hhdet_in_tess!E67</f>
        <v>1.9678068757088867</v>
      </c>
      <c r="F447" s="99">
        <f>RES_hhdet_in_tess!F67</f>
        <v>1.1156795886621529</v>
      </c>
      <c r="G447" s="99">
        <f>RES_hhdet_in_tess!G67</f>
        <v>1.6839631337733816</v>
      </c>
      <c r="H447" s="99">
        <f>RES_hhdet_in_tess!H67</f>
        <v>1.4557441335413006</v>
      </c>
      <c r="I447" s="99">
        <f>RES_hhdet_in_tess!I67</f>
        <v>2.9738412839775967</v>
      </c>
      <c r="J447" s="99">
        <f>RES_hhdet_in_tess!J67</f>
        <v>2.8700737488573194</v>
      </c>
      <c r="K447" s="99">
        <f>RES_hhdet_in_tess!K67</f>
        <v>1.6730817150521908</v>
      </c>
      <c r="L447" s="99">
        <f>RES_hhdet_in_tess!L67</f>
        <v>2.4202752378820915</v>
      </c>
      <c r="M447" s="99">
        <f>RES_hhdet_in_tess!M67</f>
        <v>3.2844607867059521</v>
      </c>
      <c r="N447" s="99">
        <f>RES_hhdet_in_tess!N67</f>
        <v>3.8463043635353733</v>
      </c>
      <c r="O447" s="99">
        <f>RES_hhdet_in_tess!O67</f>
        <v>3.1958241862002197</v>
      </c>
      <c r="P447" s="99">
        <f>RES_hhdet_in_tess!P67</f>
        <v>0.55556889447574287</v>
      </c>
      <c r="Q447" s="99">
        <f>RES_hhdet_in_tess!Q67</f>
        <v>1.9758863833161826</v>
      </c>
      <c r="R447" s="99">
        <f>RES_hhdet_in_tess!R67</f>
        <v>1.5364405689028755</v>
      </c>
      <c r="S447" s="99">
        <f>RES_hhdet_in_tess!S67</f>
        <v>3.2168648075137356</v>
      </c>
      <c r="T447" s="99">
        <f>RES_hhdet_in_tess!T67</f>
        <v>2.0106635809038913</v>
      </c>
      <c r="U447" s="99">
        <f>RES_hhdet_in_tess!U67</f>
        <v>2.0303409368658882</v>
      </c>
      <c r="V447" s="99">
        <f>RES_hhdet_in_tess!V67</f>
        <v>1.3224918299342121</v>
      </c>
      <c r="W447" s="99">
        <f>RES_hhdet_in_tess!W67</f>
        <v>2.5572196902593229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15.518709195801643</v>
      </c>
      <c r="D448" s="123">
        <v>17.09382354443435</v>
      </c>
      <c r="E448" s="123">
        <v>18.917638035976275</v>
      </c>
      <c r="F448" s="123">
        <v>20.685099661650007</v>
      </c>
      <c r="G448" s="123">
        <v>17.94634192645184</v>
      </c>
      <c r="H448" s="123">
        <v>20.82405534965703</v>
      </c>
      <c r="I448" s="123">
        <v>17.192317904478621</v>
      </c>
      <c r="J448" s="123">
        <v>19.503146493314837</v>
      </c>
      <c r="K448" s="123">
        <v>20.874663040206453</v>
      </c>
      <c r="L448" s="123">
        <v>20.342813914441535</v>
      </c>
      <c r="M448" s="123">
        <v>19.335955297650923</v>
      </c>
      <c r="N448" s="123">
        <v>20.85509305356095</v>
      </c>
      <c r="O448" s="123">
        <v>21.117930849288456</v>
      </c>
      <c r="P448" s="123">
        <v>20.363103093262694</v>
      </c>
      <c r="Q448" s="123">
        <v>19.864923627614747</v>
      </c>
      <c r="R448" s="123">
        <v>19.214115887551582</v>
      </c>
      <c r="S448" s="123">
        <v>18.66937405514452</v>
      </c>
      <c r="T448" s="123">
        <v>17.466599919028695</v>
      </c>
      <c r="U448" s="123">
        <v>16.839392290924113</v>
      </c>
      <c r="V448" s="123">
        <v>14.699782913102524</v>
      </c>
      <c r="W448" s="123">
        <v>14.629875266509856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15.483832039226538</v>
      </c>
      <c r="D449" s="99">
        <v>17.092977453867032</v>
      </c>
      <c r="E449" s="99">
        <v>18.920386377787974</v>
      </c>
      <c r="F449" s="99">
        <v>20.744560265505818</v>
      </c>
      <c r="G449" s="99">
        <v>17.941505637693631</v>
      </c>
      <c r="H449" s="99">
        <v>20.851498957915908</v>
      </c>
      <c r="I449" s="99">
        <v>17.095220664950208</v>
      </c>
      <c r="J449" s="99">
        <v>19.483488029600991</v>
      </c>
      <c r="K449" s="99">
        <v>20.889941510601822</v>
      </c>
      <c r="L449" s="99">
        <v>20.364531521964846</v>
      </c>
      <c r="M449" s="99">
        <v>19.334116402044994</v>
      </c>
      <c r="N449" s="99">
        <v>20.908451794414237</v>
      </c>
      <c r="O449" s="99">
        <v>21.196651175970501</v>
      </c>
      <c r="P449" s="99">
        <v>19.98042496217516</v>
      </c>
      <c r="Q449" s="99">
        <v>19.763122736444533</v>
      </c>
      <c r="R449" s="99">
        <v>19.235950661556792</v>
      </c>
      <c r="S449" s="99">
        <v>18.719898061612881</v>
      </c>
      <c r="T449" s="99">
        <v>17.486424111219602</v>
      </c>
      <c r="U449" s="99">
        <v>16.864635196475014</v>
      </c>
      <c r="V449" s="99">
        <v>14.67168606253145</v>
      </c>
      <c r="W449" s="99">
        <v>14.624513320133124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15.483618785779226</v>
      </c>
      <c r="D450" s="99">
        <v>17.093423314402468</v>
      </c>
      <c r="E450" s="99">
        <v>18.920784653525335</v>
      </c>
      <c r="F450" s="99">
        <v>20.745803856780174</v>
      </c>
      <c r="G450" s="99">
        <v>17.941881648153515</v>
      </c>
      <c r="H450" s="99">
        <v>20.851112046575185</v>
      </c>
      <c r="I450" s="99">
        <v>17.091506842309723</v>
      </c>
      <c r="J450" s="99">
        <v>19.484699440005699</v>
      </c>
      <c r="K450" s="99">
        <v>20.913020070095808</v>
      </c>
      <c r="L450" s="99">
        <v>20.389972576159675</v>
      </c>
      <c r="M450" s="99">
        <v>19.358070736801235</v>
      </c>
      <c r="N450" s="99">
        <v>20.941486428044488</v>
      </c>
      <c r="O450" s="99">
        <v>21.226275271627724</v>
      </c>
      <c r="P450" s="99">
        <v>0</v>
      </c>
      <c r="Q450" s="99">
        <v>0</v>
      </c>
      <c r="R450" s="99">
        <v>19.226870984968478</v>
      </c>
      <c r="S450" s="99">
        <v>18.704997008047783</v>
      </c>
      <c r="T450" s="99">
        <v>17.465185525581521</v>
      </c>
      <c r="U450" s="99">
        <v>16.829235827498188</v>
      </c>
      <c r="V450" s="99">
        <v>14.630404466104636</v>
      </c>
      <c r="W450" s="99">
        <v>14.584548185211469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5.1470330002313824</v>
      </c>
      <c r="D451" s="102">
        <v>6.387546138768144</v>
      </c>
      <c r="E451" s="102">
        <v>8.7553486769616438</v>
      </c>
      <c r="F451" s="102">
        <v>10.106169764841333</v>
      </c>
      <c r="G451" s="102">
        <v>7.6607566885157885</v>
      </c>
      <c r="H451" s="102">
        <v>9.1443128942690528</v>
      </c>
      <c r="I451" s="102">
        <v>6.2007094200204511</v>
      </c>
      <c r="J451" s="102">
        <v>7.1881963048428235</v>
      </c>
      <c r="K451" s="102">
        <v>7.4993344048165191</v>
      </c>
      <c r="L451" s="102">
        <v>7.0813955813919707</v>
      </c>
      <c r="M451" s="102">
        <v>6.8902544033218236</v>
      </c>
      <c r="N451" s="102">
        <v>7.3581978736615321</v>
      </c>
      <c r="O451" s="102">
        <v>7.436396018449428</v>
      </c>
      <c r="P451" s="102">
        <v>0</v>
      </c>
      <c r="Q451" s="102">
        <v>0</v>
      </c>
      <c r="R451" s="102">
        <v>6.8231502747597901</v>
      </c>
      <c r="S451" s="102">
        <v>6.6680970132767534</v>
      </c>
      <c r="T451" s="102">
        <v>6.296319225576184</v>
      </c>
      <c r="U451" s="102">
        <v>5.725034364825218</v>
      </c>
      <c r="V451" s="102">
        <v>4.9956707603814605</v>
      </c>
      <c r="W451" s="102">
        <v>5.2245420850364663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10.336585785547848</v>
      </c>
      <c r="D452" s="105">
        <v>10.705877175634328</v>
      </c>
      <c r="E452" s="105">
        <v>10.165435976563689</v>
      </c>
      <c r="F452" s="105">
        <v>10.639634091938843</v>
      </c>
      <c r="G452" s="105">
        <v>10.281124959637726</v>
      </c>
      <c r="H452" s="105">
        <v>11.706799152306131</v>
      </c>
      <c r="I452" s="105">
        <v>10.890797422289271</v>
      </c>
      <c r="J452" s="105">
        <v>12.296503135162878</v>
      </c>
      <c r="K452" s="105">
        <v>13.413685665279294</v>
      </c>
      <c r="L452" s="105">
        <v>13.308576994767705</v>
      </c>
      <c r="M452" s="105">
        <v>12.46781633347941</v>
      </c>
      <c r="N452" s="105">
        <v>13.583288554382952</v>
      </c>
      <c r="O452" s="105">
        <v>13.789879253178293</v>
      </c>
      <c r="P452" s="105">
        <v>0</v>
      </c>
      <c r="Q452" s="105">
        <v>0</v>
      </c>
      <c r="R452" s="105">
        <v>12.40372071020869</v>
      </c>
      <c r="S452" s="105">
        <v>12.03689999477103</v>
      </c>
      <c r="T452" s="105">
        <v>11.168866300005339</v>
      </c>
      <c r="U452" s="105">
        <v>11.104201462672966</v>
      </c>
      <c r="V452" s="105">
        <v>9.634733705723173</v>
      </c>
      <c r="W452" s="105">
        <v>9.3600061001750046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16.036582018033172</v>
      </c>
      <c r="D453" s="102">
        <v>17.112279221285213</v>
      </c>
      <c r="E453" s="102">
        <v>18.857137673142862</v>
      </c>
      <c r="F453" s="102">
        <v>19.52597041069988</v>
      </c>
      <c r="G453" s="102">
        <v>18.015058258408306</v>
      </c>
      <c r="H453" s="102">
        <v>20.488861113735883</v>
      </c>
      <c r="I453" s="102">
        <v>18.512773532288186</v>
      </c>
      <c r="J453" s="102">
        <v>19.874173772412181</v>
      </c>
      <c r="K453" s="102">
        <v>20.622757110537439</v>
      </c>
      <c r="L453" s="102">
        <v>19.955000915282813</v>
      </c>
      <c r="M453" s="102">
        <v>19.365968636088649</v>
      </c>
      <c r="N453" s="102">
        <v>19.813261172469474</v>
      </c>
      <c r="O453" s="102">
        <v>20.427403610918546</v>
      </c>
      <c r="P453" s="102">
        <v>21.552979376747384</v>
      </c>
      <c r="Q453" s="102">
        <v>20.653616182703967</v>
      </c>
      <c r="R453" s="102">
        <v>18.971589489796941</v>
      </c>
      <c r="S453" s="102">
        <v>18.125944036446811</v>
      </c>
      <c r="T453" s="102">
        <v>17.303531839719756</v>
      </c>
      <c r="U453" s="102">
        <v>16.673602541973608</v>
      </c>
      <c r="V453" s="102">
        <v>14.899577354938675</v>
      </c>
      <c r="W453" s="102">
        <v>14.685580068664141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16.038354969348113</v>
      </c>
      <c r="D454" s="105">
        <v>17.114661693631632</v>
      </c>
      <c r="E454" s="105">
        <v>18.859616340590101</v>
      </c>
      <c r="F454" s="105">
        <v>19.527567813867577</v>
      </c>
      <c r="G454" s="105">
        <v>18.016143355140493</v>
      </c>
      <c r="H454" s="105">
        <v>20.486961229538778</v>
      </c>
      <c r="I454" s="105">
        <v>18.511375836252263</v>
      </c>
      <c r="J454" s="105">
        <v>19.873031715388979</v>
      </c>
      <c r="K454" s="105">
        <v>20.636810418911534</v>
      </c>
      <c r="L454" s="105">
        <v>19.968034636532128</v>
      </c>
      <c r="M454" s="105">
        <v>19.37850450406221</v>
      </c>
      <c r="N454" s="105">
        <v>19.826092159264807</v>
      </c>
      <c r="O454" s="105">
        <v>20.431536583814864</v>
      </c>
      <c r="P454" s="105">
        <v>21.549020379196151</v>
      </c>
      <c r="Q454" s="105">
        <v>20.635524097392963</v>
      </c>
      <c r="R454" s="105">
        <v>18.953261643597887</v>
      </c>
      <c r="S454" s="105">
        <v>18.117055738789649</v>
      </c>
      <c r="T454" s="105">
        <v>17.297327934493286</v>
      </c>
      <c r="U454" s="105">
        <v>16.665293821273465</v>
      </c>
      <c r="V454" s="105">
        <v>14.894978774950069</v>
      </c>
      <c r="W454" s="105">
        <v>14.681346708016136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5.326487586894026</v>
      </c>
      <c r="D455" s="99">
        <v>6.3842710740117496</v>
      </c>
      <c r="E455" s="99">
        <v>8.7252348677163827</v>
      </c>
      <c r="F455" s="99">
        <v>9.5089943393873178</v>
      </c>
      <c r="G455" s="99">
        <v>7.6901654534832522</v>
      </c>
      <c r="H455" s="99">
        <v>8.9814786019615696</v>
      </c>
      <c r="I455" s="99">
        <v>6.717792982127591</v>
      </c>
      <c r="J455" s="99">
        <v>7.3403197978325361</v>
      </c>
      <c r="K455" s="99">
        <v>7.4020699617277188</v>
      </c>
      <c r="L455" s="99">
        <v>6.9268157134664747</v>
      </c>
      <c r="M455" s="99">
        <v>6.8996048617503902</v>
      </c>
      <c r="N455" s="99">
        <v>6.9491757643682632</v>
      </c>
      <c r="O455" s="99">
        <v>7.1425938297150058</v>
      </c>
      <c r="P455" s="99">
        <v>7.8927820891004297</v>
      </c>
      <c r="Q455" s="99">
        <v>7.4537715290160325</v>
      </c>
      <c r="R455" s="99">
        <v>6.7198609514276022</v>
      </c>
      <c r="S455" s="99">
        <v>6.455136026111771</v>
      </c>
      <c r="T455" s="99">
        <v>6.2378535437081259</v>
      </c>
      <c r="U455" s="99">
        <v>5.6692371335882719</v>
      </c>
      <c r="V455" s="99">
        <v>5.086996241991665</v>
      </c>
      <c r="W455" s="99">
        <v>5.2572140896138029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10.711867382454088</v>
      </c>
      <c r="D456" s="99">
        <v>10.730390619619881</v>
      </c>
      <c r="E456" s="99">
        <v>10.13438147287372</v>
      </c>
      <c r="F456" s="99">
        <v>10.018573474480256</v>
      </c>
      <c r="G456" s="99">
        <v>10.325977901657241</v>
      </c>
      <c r="H456" s="99">
        <v>11.50548262757721</v>
      </c>
      <c r="I456" s="99">
        <v>11.793582854124672</v>
      </c>
      <c r="J456" s="99">
        <v>12.532711917556446</v>
      </c>
      <c r="K456" s="99">
        <v>13.234740457183811</v>
      </c>
      <c r="L456" s="99">
        <v>13.041218923065651</v>
      </c>
      <c r="M456" s="99">
        <v>12.47889964231182</v>
      </c>
      <c r="N456" s="99">
        <v>12.876916394896543</v>
      </c>
      <c r="O456" s="99">
        <v>13.288942754099855</v>
      </c>
      <c r="P456" s="99">
        <v>13.656238290095718</v>
      </c>
      <c r="Q456" s="99">
        <v>13.181752568376925</v>
      </c>
      <c r="R456" s="99">
        <v>12.233400692170283</v>
      </c>
      <c r="S456" s="99">
        <v>11.661919712677877</v>
      </c>
      <c r="T456" s="99">
        <v>11.05947439078516</v>
      </c>
      <c r="U456" s="99">
        <v>10.996056687685192</v>
      </c>
      <c r="V456" s="99">
        <v>9.8079825329584036</v>
      </c>
      <c r="W456" s="99">
        <v>9.4241326184023322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6.3300009586511452</v>
      </c>
      <c r="D457" s="123">
        <v>6.3562446514761284</v>
      </c>
      <c r="E457" s="123">
        <v>7.6498456672052582</v>
      </c>
      <c r="F457" s="123">
        <v>7.3915823006713213</v>
      </c>
      <c r="G457" s="123">
        <v>6.959384190532929</v>
      </c>
      <c r="H457" s="123">
        <v>6.9531704611981544</v>
      </c>
      <c r="I457" s="123">
        <v>6.077493305226656</v>
      </c>
      <c r="J457" s="123">
        <v>6.7040883795470503</v>
      </c>
      <c r="K457" s="123">
        <v>5.5799408087139755</v>
      </c>
      <c r="L457" s="123">
        <v>5.1004096944205246</v>
      </c>
      <c r="M457" s="123">
        <v>4.8825697728704185</v>
      </c>
      <c r="N457" s="123">
        <v>5.3529964476872474</v>
      </c>
      <c r="O457" s="123">
        <v>5.4845930817808384</v>
      </c>
      <c r="P457" s="123">
        <v>5.5442894660702544</v>
      </c>
      <c r="Q457" s="123">
        <v>5.6529189640128443</v>
      </c>
      <c r="R457" s="123">
        <v>5.2829831352266048</v>
      </c>
      <c r="S457" s="123">
        <v>5.0529212852674874</v>
      </c>
      <c r="T457" s="123">
        <v>4.8513341370509622</v>
      </c>
      <c r="U457" s="123">
        <v>4.8008776636950072</v>
      </c>
      <c r="V457" s="123">
        <v>5.9380044773391711</v>
      </c>
      <c r="W457" s="123">
        <v>5.4068680549486547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6.324844063896351</v>
      </c>
      <c r="D458" s="99">
        <v>6.3786780965394252</v>
      </c>
      <c r="E458" s="99">
        <v>7.635735299949701</v>
      </c>
      <c r="F458" s="99">
        <v>7.3943886402454471</v>
      </c>
      <c r="G458" s="99">
        <v>6.977588613563305</v>
      </c>
      <c r="H458" s="99">
        <v>6.9574981506380613</v>
      </c>
      <c r="I458" s="99">
        <v>6.0425769168399528</v>
      </c>
      <c r="J458" s="99">
        <v>6.6792008125961866</v>
      </c>
      <c r="K458" s="99">
        <v>5.5977005269635551</v>
      </c>
      <c r="L458" s="99">
        <v>5.1093710821312692</v>
      </c>
      <c r="M458" s="99">
        <v>4.8811304222657697</v>
      </c>
      <c r="N458" s="99">
        <v>5.366820153812407</v>
      </c>
      <c r="O458" s="99">
        <v>5.5086862631007358</v>
      </c>
      <c r="P458" s="99">
        <v>5.4396274929646795</v>
      </c>
      <c r="Q458" s="99">
        <v>5.67302432329521</v>
      </c>
      <c r="R458" s="99">
        <v>5.3180024812632603</v>
      </c>
      <c r="S458" s="99">
        <v>5.0418410810086955</v>
      </c>
      <c r="T458" s="99">
        <v>4.8301632801020276</v>
      </c>
      <c r="U458" s="99">
        <v>4.7649990918886411</v>
      </c>
      <c r="V458" s="99">
        <v>5.9546578396872123</v>
      </c>
      <c r="W458" s="99">
        <v>5.3543777428876203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6.4136757348337765</v>
      </c>
      <c r="D459" s="110">
        <v>5.2317682176783098</v>
      </c>
      <c r="E459" s="110">
        <v>8.2514242824526836</v>
      </c>
      <c r="F459" s="110">
        <v>7.3084409474298129</v>
      </c>
      <c r="G459" s="110">
        <v>6.6624831881199817</v>
      </c>
      <c r="H459" s="110">
        <v>6.8936854050751091</v>
      </c>
      <c r="I459" s="110">
        <v>6.5365095187103144</v>
      </c>
      <c r="J459" s="110">
        <v>7.2295447459247395</v>
      </c>
      <c r="K459" s="110">
        <v>5.221127164647811</v>
      </c>
      <c r="L459" s="110">
        <v>4.86846494992957</v>
      </c>
      <c r="M459" s="110">
        <v>4.9182485908246338</v>
      </c>
      <c r="N459" s="110">
        <v>5.0660319950039661</v>
      </c>
      <c r="O459" s="110">
        <v>5.2998018394086115</v>
      </c>
      <c r="P459" s="110">
        <v>5.7169898602615685</v>
      </c>
      <c r="Q459" s="110">
        <v>5.6269249583040981</v>
      </c>
      <c r="R459" s="110">
        <v>5.2504624668531035</v>
      </c>
      <c r="S459" s="110">
        <v>5.0644813191781015</v>
      </c>
      <c r="T459" s="110">
        <v>4.8871683450415775</v>
      </c>
      <c r="U459" s="110">
        <v>4.9034553986354723</v>
      </c>
      <c r="V459" s="110">
        <v>5.7549427047614641</v>
      </c>
      <c r="W459" s="110">
        <v>5.4990714320558673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38.938999317550248</v>
      </c>
      <c r="D461" s="118">
        <f t="shared" si="239"/>
        <v>37.476159028317014</v>
      </c>
      <c r="E461" s="118">
        <f t="shared" si="239"/>
        <v>41.567836000862094</v>
      </c>
      <c r="F461" s="118">
        <f t="shared" si="239"/>
        <v>42.251091079970884</v>
      </c>
      <c r="G461" s="118">
        <f t="shared" si="239"/>
        <v>40.408401061732647</v>
      </c>
      <c r="H461" s="118">
        <f t="shared" si="239"/>
        <v>37.389345281796558</v>
      </c>
      <c r="I461" s="118">
        <f t="shared" si="239"/>
        <v>32.496762770559648</v>
      </c>
      <c r="J461" s="118">
        <f t="shared" si="239"/>
        <v>35.80327425185201</v>
      </c>
      <c r="K461" s="118">
        <f t="shared" si="239"/>
        <v>34.381093828291675</v>
      </c>
      <c r="L461" s="118">
        <f t="shared" si="239"/>
        <v>33.934513949724739</v>
      </c>
      <c r="M461" s="118">
        <f t="shared" si="239"/>
        <v>30.911933909676435</v>
      </c>
      <c r="N461" s="118">
        <f t="shared" si="239"/>
        <v>30.766554279990725</v>
      </c>
      <c r="O461" s="118">
        <f t="shared" si="239"/>
        <v>28.94349970938795</v>
      </c>
      <c r="P461" s="118">
        <f t="shared" si="239"/>
        <v>20.943683484371071</v>
      </c>
      <c r="Q461" s="118">
        <f t="shared" si="239"/>
        <v>23.116264647802463</v>
      </c>
      <c r="R461" s="118">
        <f t="shared" ref="R461:V461" si="240">R462+R465+R467+R476</f>
        <v>23.073604610546877</v>
      </c>
      <c r="S461" s="118">
        <f t="shared" si="240"/>
        <v>21.694334320983071</v>
      </c>
      <c r="T461" s="118">
        <f t="shared" si="240"/>
        <v>19.012922407807558</v>
      </c>
      <c r="U461" s="118">
        <f t="shared" si="240"/>
        <v>17.545096751291879</v>
      </c>
      <c r="V461" s="118">
        <f t="shared" si="240"/>
        <v>16.906002599319709</v>
      </c>
      <c r="W461" s="118">
        <f t="shared" ref="W461" si="241">W462+W465+W467+W476</f>
        <v>15.970877858884116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32.12014015287923</v>
      </c>
      <c r="D462" s="123">
        <f t="shared" si="242"/>
        <v>29.997769857656404</v>
      </c>
      <c r="E462" s="123">
        <f t="shared" si="242"/>
        <v>33.183495183075209</v>
      </c>
      <c r="F462" s="123">
        <f t="shared" si="242"/>
        <v>33.500185707225938</v>
      </c>
      <c r="G462" s="123">
        <f t="shared" si="242"/>
        <v>32.866331249850994</v>
      </c>
      <c r="H462" s="123">
        <f t="shared" si="242"/>
        <v>29.140376299968111</v>
      </c>
      <c r="I462" s="123">
        <f t="shared" si="242"/>
        <v>25.651213525869824</v>
      </c>
      <c r="J462" s="123">
        <f t="shared" si="242"/>
        <v>27.979414499996505</v>
      </c>
      <c r="K462" s="123">
        <f t="shared" si="242"/>
        <v>26.63426060222162</v>
      </c>
      <c r="L462" s="123">
        <f t="shared" si="242"/>
        <v>26.508880339499438</v>
      </c>
      <c r="M462" s="123">
        <f t="shared" si="242"/>
        <v>23.925749814156003</v>
      </c>
      <c r="N462" s="123">
        <f t="shared" si="242"/>
        <v>23.388655134607717</v>
      </c>
      <c r="O462" s="123">
        <f t="shared" si="242"/>
        <v>22.068566492791188</v>
      </c>
      <c r="P462" s="123">
        <f t="shared" si="242"/>
        <v>15.794426930176536</v>
      </c>
      <c r="Q462" s="123">
        <f t="shared" si="242"/>
        <v>17.551593080487539</v>
      </c>
      <c r="R462" s="123">
        <f t="shared" ref="R462:V462" si="243">SUM(R463:R464)</f>
        <v>17.782672185907998</v>
      </c>
      <c r="S462" s="123">
        <f t="shared" si="243"/>
        <v>16.623551385993583</v>
      </c>
      <c r="T462" s="123">
        <f t="shared" si="243"/>
        <v>14.235778949967973</v>
      </c>
      <c r="U462" s="123">
        <f t="shared" si="243"/>
        <v>12.892252401710664</v>
      </c>
      <c r="V462" s="123">
        <f t="shared" si="243"/>
        <v>12.110475924240188</v>
      </c>
      <c r="W462" s="123">
        <f t="shared" ref="W462" si="244">SUM(W463:W464)</f>
        <v>11.756620752513122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32.12014015287923</v>
      </c>
      <c r="D463" s="99">
        <v>29.997769857656404</v>
      </c>
      <c r="E463" s="99">
        <v>33.183495183075209</v>
      </c>
      <c r="F463" s="99">
        <v>33.500185707225938</v>
      </c>
      <c r="G463" s="99">
        <v>32.866331249850994</v>
      </c>
      <c r="H463" s="99">
        <v>29.140376299968111</v>
      </c>
      <c r="I463" s="99">
        <v>25.651213525869824</v>
      </c>
      <c r="J463" s="99">
        <v>27.979414499996505</v>
      </c>
      <c r="K463" s="99">
        <v>26.63426060222162</v>
      </c>
      <c r="L463" s="99">
        <v>26.508880339499438</v>
      </c>
      <c r="M463" s="99">
        <v>23.925749814156003</v>
      </c>
      <c r="N463" s="99">
        <v>23.388655134607717</v>
      </c>
      <c r="O463" s="99">
        <v>22.068566492791188</v>
      </c>
      <c r="P463" s="99">
        <v>15.794426930176536</v>
      </c>
      <c r="Q463" s="99">
        <v>17.551593080487539</v>
      </c>
      <c r="R463" s="99">
        <v>17.782672185907998</v>
      </c>
      <c r="S463" s="99">
        <v>16.623551385993583</v>
      </c>
      <c r="T463" s="99">
        <v>14.235778949967973</v>
      </c>
      <c r="U463" s="99">
        <v>12.892252401710664</v>
      </c>
      <c r="V463" s="99">
        <v>12.110475924240188</v>
      </c>
      <c r="W463" s="99">
        <v>11.756620752513122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4.8611537935730045</v>
      </c>
      <c r="D467" s="123">
        <v>5.4252500427245289</v>
      </c>
      <c r="E467" s="123">
        <v>5.9372481440661247</v>
      </c>
      <c r="F467" s="123">
        <v>6.4069100613573635</v>
      </c>
      <c r="G467" s="123">
        <v>5.3895785675919541</v>
      </c>
      <c r="H467" s="123">
        <v>6.1274472757080432</v>
      </c>
      <c r="I467" s="123">
        <v>5.0102949070453882</v>
      </c>
      <c r="J467" s="123">
        <v>5.7414264134842776</v>
      </c>
      <c r="K467" s="123">
        <v>6.006558089136516</v>
      </c>
      <c r="L467" s="123">
        <v>5.8218227118770898</v>
      </c>
      <c r="M467" s="123">
        <v>5.4571732055622952</v>
      </c>
      <c r="N467" s="123">
        <v>5.7093052220757707</v>
      </c>
      <c r="O467" s="123">
        <v>5.2867901747875869</v>
      </c>
      <c r="P467" s="123">
        <v>4.045479905225652</v>
      </c>
      <c r="Q467" s="123">
        <v>4.5222121404740836</v>
      </c>
      <c r="R467" s="123">
        <v>4.4586703693357173</v>
      </c>
      <c r="S467" s="123">
        <v>4.2376742467095729</v>
      </c>
      <c r="T467" s="123">
        <v>3.7994587938016799</v>
      </c>
      <c r="U467" s="123">
        <v>3.521987542546384</v>
      </c>
      <c r="V467" s="123">
        <v>3.0554627878374556</v>
      </c>
      <c r="W467" s="123">
        <v>3.1313072471981913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5.1951852669985801</v>
      </c>
      <c r="D468" s="99">
        <v>5.6772982410720223</v>
      </c>
      <c r="E468" s="99">
        <v>6.2188803700982573</v>
      </c>
      <c r="F468" s="99">
        <v>6.7476960394980248</v>
      </c>
      <c r="G468" s="99">
        <v>5.7737589315525559</v>
      </c>
      <c r="H468" s="99">
        <v>6.6372303674882041</v>
      </c>
      <c r="I468" s="99">
        <v>5.3808298020998837</v>
      </c>
      <c r="J468" s="99">
        <v>6.0606696133209672</v>
      </c>
      <c r="K468" s="99">
        <v>6.4169828692272777</v>
      </c>
      <c r="L468" s="99">
        <v>6.1724544241675794</v>
      </c>
      <c r="M468" s="99">
        <v>5.7446868565505822</v>
      </c>
      <c r="N468" s="99">
        <v>6.0424392185995073</v>
      </c>
      <c r="O468" s="99">
        <v>5.908063473967804</v>
      </c>
      <c r="P468" s="99">
        <v>5.3479424038048951</v>
      </c>
      <c r="Q468" s="99">
        <v>5.1094960864144054</v>
      </c>
      <c r="R468" s="99">
        <v>4.8641987843435661</v>
      </c>
      <c r="S468" s="99">
        <v>4.6408913285016355</v>
      </c>
      <c r="T468" s="99">
        <v>4.2617271115662714</v>
      </c>
      <c r="U468" s="99">
        <v>4.0533700950833111</v>
      </c>
      <c r="V468" s="99">
        <v>3.4901681615065723</v>
      </c>
      <c r="W468" s="99">
        <v>3.4606452086930051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1.7269491133600094</v>
      </c>
      <c r="D469" s="99">
        <v>2.1215732926735105</v>
      </c>
      <c r="E469" s="99">
        <v>2.8777671308258039</v>
      </c>
      <c r="F469" s="99">
        <v>3.2872888518204406</v>
      </c>
      <c r="G469" s="99">
        <v>2.4653093918629967</v>
      </c>
      <c r="H469" s="99">
        <v>2.9107217353606862</v>
      </c>
      <c r="I469" s="99">
        <v>1.9517128614674539</v>
      </c>
      <c r="J469" s="99">
        <v>2.2360104542450934</v>
      </c>
      <c r="K469" s="99">
        <v>2.3036493607170447</v>
      </c>
      <c r="L469" s="99">
        <v>2.146358802239039</v>
      </c>
      <c r="M469" s="99">
        <v>2.0472802111021728</v>
      </c>
      <c r="N469" s="99">
        <v>2.1264828140888929</v>
      </c>
      <c r="O469" s="99">
        <v>2.0727189087475795</v>
      </c>
      <c r="P469" s="99">
        <v>0</v>
      </c>
      <c r="Q469" s="99">
        <v>0</v>
      </c>
      <c r="R469" s="99">
        <v>1.7253714077260991</v>
      </c>
      <c r="S469" s="99">
        <v>1.6531026774115605</v>
      </c>
      <c r="T469" s="99">
        <v>1.5345158150143072</v>
      </c>
      <c r="U469" s="99">
        <v>1.3759967421386734</v>
      </c>
      <c r="V469" s="99">
        <v>1.1883931375671999</v>
      </c>
      <c r="W469" s="99">
        <v>1.2363000489941653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1.7269491133600094</v>
      </c>
      <c r="D470" s="102">
        <v>2.1215732926735105</v>
      </c>
      <c r="E470" s="102">
        <v>2.8777671308258039</v>
      </c>
      <c r="F470" s="102">
        <v>3.2872888518204406</v>
      </c>
      <c r="G470" s="102">
        <v>2.4653093918629967</v>
      </c>
      <c r="H470" s="102">
        <v>2.9107217353606862</v>
      </c>
      <c r="I470" s="102">
        <v>1.9517128614674539</v>
      </c>
      <c r="J470" s="102">
        <v>2.2360104542450934</v>
      </c>
      <c r="K470" s="102">
        <v>2.3036493607170447</v>
      </c>
      <c r="L470" s="102">
        <v>2.146358802239039</v>
      </c>
      <c r="M470" s="102">
        <v>2.0472802111021728</v>
      </c>
      <c r="N470" s="102">
        <v>2.1264828140888929</v>
      </c>
      <c r="O470" s="102">
        <v>2.0727189087475795</v>
      </c>
      <c r="P470" s="102">
        <v>0</v>
      </c>
      <c r="Q470" s="102">
        <v>0</v>
      </c>
      <c r="R470" s="102">
        <v>1.7253714077260991</v>
      </c>
      <c r="S470" s="102">
        <v>1.6531026774115605</v>
      </c>
      <c r="T470" s="102">
        <v>1.5345158150143072</v>
      </c>
      <c r="U470" s="102">
        <v>1.3759967421386734</v>
      </c>
      <c r="V470" s="102">
        <v>1.1883931375671999</v>
      </c>
      <c r="W470" s="102">
        <v>1.2363000489941653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1.9577053710980157</v>
      </c>
      <c r="D476" s="123">
        <v>2.0531391279360744</v>
      </c>
      <c r="E476" s="123">
        <v>2.4470926737207592</v>
      </c>
      <c r="F476" s="123">
        <v>2.3439953113875789</v>
      </c>
      <c r="G476" s="123">
        <v>2.1524912442897017</v>
      </c>
      <c r="H476" s="123">
        <v>2.1215217061204061</v>
      </c>
      <c r="I476" s="123">
        <v>1.8352543376444346</v>
      </c>
      <c r="J476" s="123">
        <v>2.082433338371223</v>
      </c>
      <c r="K476" s="123">
        <v>1.7402751369335385</v>
      </c>
      <c r="L476" s="123">
        <v>1.6038108983482082</v>
      </c>
      <c r="M476" s="123">
        <v>1.5290108899581372</v>
      </c>
      <c r="N476" s="123">
        <v>1.6685939233072393</v>
      </c>
      <c r="O476" s="123">
        <v>1.5881430418091746</v>
      </c>
      <c r="P476" s="123">
        <v>1.1037766489688832</v>
      </c>
      <c r="Q476" s="123">
        <v>1.0424594268408391</v>
      </c>
      <c r="R476" s="123">
        <v>0.83226205530316288</v>
      </c>
      <c r="S476" s="123">
        <v>0.83310868827991502</v>
      </c>
      <c r="T476" s="123">
        <v>0.97768466403790477</v>
      </c>
      <c r="U476" s="123">
        <v>1.1308568070348302</v>
      </c>
      <c r="V476" s="123">
        <v>1.7400638872420648</v>
      </c>
      <c r="W476" s="123">
        <v>1.0829498591728026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2.0783591812452094</v>
      </c>
      <c r="D477" s="99">
        <v>2.0940995095407842</v>
      </c>
      <c r="E477" s="99">
        <v>2.5044906188262015</v>
      </c>
      <c r="F477" s="99">
        <v>2.4231141439233341</v>
      </c>
      <c r="G477" s="99">
        <v>2.2844707959307269</v>
      </c>
      <c r="H477" s="99">
        <v>2.2758678172700373</v>
      </c>
      <c r="I477" s="99">
        <v>1.9748582369386278</v>
      </c>
      <c r="J477" s="99">
        <v>2.1810651229410847</v>
      </c>
      <c r="K477" s="99">
        <v>1.8264112039973379</v>
      </c>
      <c r="L477" s="99">
        <v>1.6657755326681587</v>
      </c>
      <c r="M477" s="99">
        <v>1.5906940643222605</v>
      </c>
      <c r="N477" s="99">
        <v>1.7489737467395321</v>
      </c>
      <c r="O477" s="99">
        <v>1.7952059836295851</v>
      </c>
      <c r="P477" s="99">
        <v>1.7727006690320237</v>
      </c>
      <c r="Q477" s="99">
        <v>1.8487615238997508</v>
      </c>
      <c r="R477" s="99">
        <v>1.728469740000981</v>
      </c>
      <c r="S477" s="99">
        <v>1.6316370063879062</v>
      </c>
      <c r="T477" s="99">
        <v>1.5553009509371558</v>
      </c>
      <c r="U477" s="99">
        <v>1.5263961234124506</v>
      </c>
      <c r="V477" s="99">
        <v>1.8983597128256451</v>
      </c>
      <c r="W477" s="99">
        <v>1.6994606404247352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286305</v>
      </c>
      <c r="C5" s="120">
        <v>288903</v>
      </c>
      <c r="D5" s="120">
        <v>290426</v>
      </c>
      <c r="E5" s="120">
        <v>286728</v>
      </c>
      <c r="F5" s="120">
        <v>288223</v>
      </c>
      <c r="G5" s="120">
        <v>313561</v>
      </c>
      <c r="H5" s="120">
        <v>342635</v>
      </c>
      <c r="I5" s="120">
        <v>371640</v>
      </c>
      <c r="J5" s="120">
        <v>376928</v>
      </c>
      <c r="K5" s="120">
        <v>394679</v>
      </c>
      <c r="L5" s="120">
        <v>414253</v>
      </c>
      <c r="M5" s="120">
        <v>429147</v>
      </c>
      <c r="N5" s="120">
        <v>450706</v>
      </c>
      <c r="O5" s="120">
        <v>464514</v>
      </c>
      <c r="P5" s="120">
        <v>465515</v>
      </c>
      <c r="Q5" s="120">
        <v>469054</v>
      </c>
      <c r="R5" s="120">
        <v>464928</v>
      </c>
      <c r="S5" s="120">
        <v>450325</v>
      </c>
      <c r="T5" s="120">
        <v>437865</v>
      </c>
      <c r="U5" s="120">
        <v>434358</v>
      </c>
      <c r="V5" s="120">
        <v>427791</v>
      </c>
      <c r="W5" s="120">
        <v>425959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286305</v>
      </c>
      <c r="C7" s="52">
        <v>288903</v>
      </c>
      <c r="D7" s="52">
        <v>290426</v>
      </c>
      <c r="E7" s="52">
        <v>286728</v>
      </c>
      <c r="F7" s="52">
        <v>288223</v>
      </c>
      <c r="G7" s="52">
        <v>313561</v>
      </c>
      <c r="H7" s="52">
        <v>342635</v>
      </c>
      <c r="I7" s="52">
        <v>371640</v>
      </c>
      <c r="J7" s="52">
        <v>376928</v>
      </c>
      <c r="K7" s="52">
        <v>394679</v>
      </c>
      <c r="L7" s="52">
        <v>414253</v>
      </c>
      <c r="M7" s="52">
        <v>429147</v>
      </c>
      <c r="N7" s="52">
        <v>450706</v>
      </c>
      <c r="O7" s="52">
        <v>464514</v>
      </c>
      <c r="P7" s="52">
        <v>465515</v>
      </c>
      <c r="Q7" s="52">
        <v>469054</v>
      </c>
      <c r="R7" s="52">
        <v>464928</v>
      </c>
      <c r="S7" s="52">
        <v>450325</v>
      </c>
      <c r="T7" s="52">
        <v>437865</v>
      </c>
      <c r="U7" s="52">
        <v>434358</v>
      </c>
      <c r="V7" s="52">
        <v>427791</v>
      </c>
      <c r="W7" s="52">
        <v>425959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4938</v>
      </c>
      <c r="C9" s="52">
        <v>6109</v>
      </c>
      <c r="D9" s="52">
        <v>7616</v>
      </c>
      <c r="E9" s="52">
        <v>8834</v>
      </c>
      <c r="F9" s="52">
        <v>10277</v>
      </c>
      <c r="G9" s="52">
        <v>13722</v>
      </c>
      <c r="H9" s="52">
        <v>18433</v>
      </c>
      <c r="I9" s="52">
        <v>28144</v>
      </c>
      <c r="J9" s="52">
        <v>37001</v>
      </c>
      <c r="K9" s="52">
        <v>43533</v>
      </c>
      <c r="L9" s="52">
        <v>52705</v>
      </c>
      <c r="M9" s="52">
        <v>62624</v>
      </c>
      <c r="N9" s="52">
        <v>73868</v>
      </c>
      <c r="O9" s="52">
        <v>82715</v>
      </c>
      <c r="P9" s="52">
        <v>86490</v>
      </c>
      <c r="Q9" s="52">
        <v>89466</v>
      </c>
      <c r="R9" s="52">
        <v>94464</v>
      </c>
      <c r="S9" s="52">
        <v>96828</v>
      </c>
      <c r="T9" s="52">
        <v>95390</v>
      </c>
      <c r="U9" s="52">
        <v>94226</v>
      </c>
      <c r="V9" s="52">
        <v>94962</v>
      </c>
      <c r="W9" s="52">
        <v>97040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168399</v>
      </c>
      <c r="C11" s="52">
        <v>169065</v>
      </c>
      <c r="D11" s="52">
        <v>171968</v>
      </c>
      <c r="E11" s="52">
        <v>174896</v>
      </c>
      <c r="F11" s="52">
        <v>177423</v>
      </c>
      <c r="G11" s="52">
        <v>194484</v>
      </c>
      <c r="H11" s="52">
        <v>208565</v>
      </c>
      <c r="I11" s="52">
        <v>227379</v>
      </c>
      <c r="J11" s="52">
        <v>233189</v>
      </c>
      <c r="K11" s="52">
        <v>241363</v>
      </c>
      <c r="L11" s="52">
        <v>249042</v>
      </c>
      <c r="M11" s="52">
        <v>262660</v>
      </c>
      <c r="N11" s="52">
        <v>273406</v>
      </c>
      <c r="O11" s="52">
        <v>280965</v>
      </c>
      <c r="P11" s="52">
        <v>281045</v>
      </c>
      <c r="Q11" s="52">
        <v>279304</v>
      </c>
      <c r="R11" s="52">
        <v>273990</v>
      </c>
      <c r="S11" s="52">
        <v>264916</v>
      </c>
      <c r="T11" s="52">
        <v>253765</v>
      </c>
      <c r="U11" s="52">
        <v>245214</v>
      </c>
      <c r="V11" s="52">
        <v>238951</v>
      </c>
      <c r="W11" s="52">
        <v>241816</v>
      </c>
      <c r="DA11" s="63" t="s">
        <v>1094</v>
      </c>
    </row>
    <row r="12" spans="1:105" ht="12" customHeight="1" x14ac:dyDescent="0.25">
      <c r="A12" s="97" t="s">
        <v>131</v>
      </c>
      <c r="B12" s="52">
        <v>475</v>
      </c>
      <c r="C12" s="52">
        <v>546</v>
      </c>
      <c r="D12" s="52">
        <v>509</v>
      </c>
      <c r="E12" s="52">
        <v>472</v>
      </c>
      <c r="F12" s="52">
        <v>448</v>
      </c>
      <c r="G12" s="52">
        <v>551</v>
      </c>
      <c r="H12" s="52">
        <v>540</v>
      </c>
      <c r="I12" s="52">
        <v>673</v>
      </c>
      <c r="J12" s="52">
        <v>623</v>
      </c>
      <c r="K12" s="52">
        <v>796</v>
      </c>
      <c r="L12" s="52">
        <v>864</v>
      </c>
      <c r="M12" s="52">
        <v>1009</v>
      </c>
      <c r="N12" s="52">
        <v>1175</v>
      </c>
      <c r="O12" s="52">
        <v>1262</v>
      </c>
      <c r="P12" s="52">
        <v>1221</v>
      </c>
      <c r="Q12" s="52">
        <v>1180</v>
      </c>
      <c r="R12" s="52">
        <v>1159</v>
      </c>
      <c r="S12" s="52">
        <v>1089</v>
      </c>
      <c r="T12" s="52">
        <v>1021</v>
      </c>
      <c r="U12" s="52">
        <v>948</v>
      </c>
      <c r="V12" s="52">
        <v>879</v>
      </c>
      <c r="W12" s="52">
        <v>922</v>
      </c>
      <c r="DA12" s="63" t="s">
        <v>1095</v>
      </c>
    </row>
    <row r="13" spans="1:105" ht="12" customHeight="1" x14ac:dyDescent="0.25">
      <c r="A13" s="97" t="s">
        <v>124</v>
      </c>
      <c r="B13" s="52">
        <v>15238</v>
      </c>
      <c r="C13" s="52">
        <v>15686</v>
      </c>
      <c r="D13" s="52">
        <v>15380</v>
      </c>
      <c r="E13" s="52">
        <v>14008</v>
      </c>
      <c r="F13" s="52">
        <v>12707</v>
      </c>
      <c r="G13" s="52">
        <v>12201</v>
      </c>
      <c r="H13" s="52">
        <v>11391</v>
      </c>
      <c r="I13" s="52">
        <v>11350</v>
      </c>
      <c r="J13" s="52">
        <v>10938</v>
      </c>
      <c r="K13" s="52">
        <v>10909</v>
      </c>
      <c r="L13" s="52">
        <v>11043</v>
      </c>
      <c r="M13" s="52">
        <v>10718</v>
      </c>
      <c r="N13" s="52">
        <v>10199</v>
      </c>
      <c r="O13" s="52">
        <v>9549</v>
      </c>
      <c r="P13" s="52">
        <v>9286</v>
      </c>
      <c r="Q13" s="52">
        <v>9653</v>
      </c>
      <c r="R13" s="52">
        <v>10049</v>
      </c>
      <c r="S13" s="52">
        <v>9768</v>
      </c>
      <c r="T13" s="52">
        <v>9599</v>
      </c>
      <c r="U13" s="52">
        <v>9262</v>
      </c>
      <c r="V13" s="52">
        <v>8559</v>
      </c>
      <c r="W13" s="52">
        <v>8251</v>
      </c>
      <c r="DA13" s="63" t="s">
        <v>1096</v>
      </c>
    </row>
    <row r="14" spans="1:105" ht="12" customHeight="1" x14ac:dyDescent="0.25">
      <c r="A14" s="97" t="s">
        <v>123</v>
      </c>
      <c r="B14" s="52">
        <v>41</v>
      </c>
      <c r="C14" s="52">
        <v>40</v>
      </c>
      <c r="D14" s="52">
        <v>47</v>
      </c>
      <c r="E14" s="52">
        <v>41</v>
      </c>
      <c r="F14" s="52">
        <v>34</v>
      </c>
      <c r="G14" s="52">
        <v>39</v>
      </c>
      <c r="H14" s="52">
        <v>30</v>
      </c>
      <c r="I14" s="52">
        <v>33</v>
      </c>
      <c r="J14" s="52">
        <v>32</v>
      </c>
      <c r="K14" s="52">
        <v>39</v>
      </c>
      <c r="L14" s="52">
        <v>40</v>
      </c>
      <c r="M14" s="52">
        <v>49</v>
      </c>
      <c r="N14" s="52">
        <v>50</v>
      </c>
      <c r="O14" s="52">
        <v>44</v>
      </c>
      <c r="P14" s="52">
        <v>41</v>
      </c>
      <c r="Q14" s="52">
        <v>45</v>
      </c>
      <c r="R14" s="52">
        <v>43</v>
      </c>
      <c r="S14" s="52">
        <v>42</v>
      </c>
      <c r="T14" s="52">
        <v>44</v>
      </c>
      <c r="U14" s="52">
        <v>45</v>
      </c>
      <c r="V14" s="52">
        <v>43</v>
      </c>
      <c r="W14" s="52">
        <v>40</v>
      </c>
      <c r="DA14" s="63" t="s">
        <v>1097</v>
      </c>
    </row>
    <row r="15" spans="1:105" ht="12" customHeight="1" x14ac:dyDescent="0.25">
      <c r="A15" s="97" t="s">
        <v>122</v>
      </c>
      <c r="B15" s="52">
        <v>79713</v>
      </c>
      <c r="C15" s="52">
        <v>80130</v>
      </c>
      <c r="D15" s="52">
        <v>78909</v>
      </c>
      <c r="E15" s="52">
        <v>74480</v>
      </c>
      <c r="F15" s="52">
        <v>74615</v>
      </c>
      <c r="G15" s="52">
        <v>80985</v>
      </c>
      <c r="H15" s="52">
        <v>94053</v>
      </c>
      <c r="I15" s="52">
        <v>101194</v>
      </c>
      <c r="J15" s="52">
        <v>101282</v>
      </c>
      <c r="K15" s="52">
        <v>102947</v>
      </c>
      <c r="L15" s="52">
        <v>110130</v>
      </c>
      <c r="M15" s="52">
        <v>108143</v>
      </c>
      <c r="N15" s="52">
        <v>111502</v>
      </c>
      <c r="O15" s="52">
        <v>114927</v>
      </c>
      <c r="P15" s="52">
        <v>114343</v>
      </c>
      <c r="Q15" s="52">
        <v>119255</v>
      </c>
      <c r="R15" s="52">
        <v>120764</v>
      </c>
      <c r="S15" s="52">
        <v>117935</v>
      </c>
      <c r="T15" s="52">
        <v>117409</v>
      </c>
      <c r="U15" s="52">
        <v>123602</v>
      </c>
      <c r="V15" s="52">
        <v>125128</v>
      </c>
      <c r="W15" s="52">
        <v>122024</v>
      </c>
      <c r="DA15" s="63" t="s">
        <v>1098</v>
      </c>
    </row>
    <row r="16" spans="1:105" ht="12" customHeight="1" x14ac:dyDescent="0.25">
      <c r="A16" s="97" t="s">
        <v>121</v>
      </c>
      <c r="B16" s="52">
        <v>22439</v>
      </c>
      <c r="C16" s="52">
        <v>23436</v>
      </c>
      <c r="D16" s="52">
        <v>23613</v>
      </c>
      <c r="E16" s="52">
        <v>22831</v>
      </c>
      <c r="F16" s="52">
        <v>22996</v>
      </c>
      <c r="G16" s="52">
        <v>25301</v>
      </c>
      <c r="H16" s="52">
        <v>28056</v>
      </c>
      <c r="I16" s="52">
        <v>31011</v>
      </c>
      <c r="J16" s="52">
        <v>30864</v>
      </c>
      <c r="K16" s="52">
        <v>38625</v>
      </c>
      <c r="L16" s="52">
        <v>43134</v>
      </c>
      <c r="M16" s="52">
        <v>46568</v>
      </c>
      <c r="N16" s="52">
        <v>54374</v>
      </c>
      <c r="O16" s="52">
        <v>57767</v>
      </c>
      <c r="P16" s="52">
        <v>59579</v>
      </c>
      <c r="Q16" s="52">
        <v>59617</v>
      </c>
      <c r="R16" s="52">
        <v>58923</v>
      </c>
      <c r="S16" s="52">
        <v>56575</v>
      </c>
      <c r="T16" s="52">
        <v>56027</v>
      </c>
      <c r="U16" s="52">
        <v>55287</v>
      </c>
      <c r="V16" s="52">
        <v>54231</v>
      </c>
      <c r="W16" s="52">
        <v>52906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63897</v>
      </c>
      <c r="C18" s="52">
        <v>63885</v>
      </c>
      <c r="D18" s="52">
        <v>65798</v>
      </c>
      <c r="E18" s="52">
        <v>67869</v>
      </c>
      <c r="F18" s="52">
        <v>68925</v>
      </c>
      <c r="G18" s="52">
        <v>75812</v>
      </c>
      <c r="H18" s="52">
        <v>81497</v>
      </c>
      <c r="I18" s="52">
        <v>89003</v>
      </c>
      <c r="J18" s="52">
        <v>91360</v>
      </c>
      <c r="K18" s="52">
        <v>93569</v>
      </c>
      <c r="L18" s="52">
        <v>93776</v>
      </c>
      <c r="M18" s="52">
        <v>92600</v>
      </c>
      <c r="N18" s="52">
        <v>90747</v>
      </c>
      <c r="O18" s="52">
        <v>88063</v>
      </c>
      <c r="P18" s="52">
        <v>85110</v>
      </c>
      <c r="Q18" s="52">
        <v>81691</v>
      </c>
      <c r="R18" s="52">
        <v>78746</v>
      </c>
      <c r="S18" s="52">
        <v>76081</v>
      </c>
      <c r="T18" s="52">
        <v>74388</v>
      </c>
      <c r="U18" s="52">
        <v>73290</v>
      </c>
      <c r="V18" s="52">
        <v>73554</v>
      </c>
      <c r="W18" s="52">
        <v>73329</v>
      </c>
      <c r="DA18" s="63" t="s">
        <v>1100</v>
      </c>
    </row>
    <row r="19" spans="1:105" ht="12" customHeight="1" x14ac:dyDescent="0.25">
      <c r="A19" s="97" t="s">
        <v>50</v>
      </c>
      <c r="B19" s="52">
        <v>94640</v>
      </c>
      <c r="C19" s="52">
        <v>94158</v>
      </c>
      <c r="D19" s="52">
        <v>91236</v>
      </c>
      <c r="E19" s="52">
        <v>85489</v>
      </c>
      <c r="F19" s="52">
        <v>81445</v>
      </c>
      <c r="G19" s="52">
        <v>88457</v>
      </c>
      <c r="H19" s="52">
        <v>94143</v>
      </c>
      <c r="I19" s="52">
        <v>103401</v>
      </c>
      <c r="J19" s="52">
        <v>106329</v>
      </c>
      <c r="K19" s="52">
        <v>122150</v>
      </c>
      <c r="L19" s="52">
        <v>132515</v>
      </c>
      <c r="M19" s="52">
        <v>139687</v>
      </c>
      <c r="N19" s="52">
        <v>142534</v>
      </c>
      <c r="O19" s="52">
        <v>142728</v>
      </c>
      <c r="P19" s="52">
        <v>139140</v>
      </c>
      <c r="Q19" s="52">
        <v>135008</v>
      </c>
      <c r="R19" s="52">
        <v>130172</v>
      </c>
      <c r="S19" s="52">
        <v>123082</v>
      </c>
      <c r="T19" s="52">
        <v>116734</v>
      </c>
      <c r="U19" s="52">
        <v>111750</v>
      </c>
      <c r="V19" s="52">
        <v>108628</v>
      </c>
      <c r="W19" s="52">
        <v>106269</v>
      </c>
      <c r="DA19" s="63" t="s">
        <v>1101</v>
      </c>
    </row>
    <row r="20" spans="1:105" ht="12" customHeight="1" x14ac:dyDescent="0.25">
      <c r="A20" s="109" t="s">
        <v>120</v>
      </c>
      <c r="B20" s="36">
        <v>127768</v>
      </c>
      <c r="C20" s="36">
        <v>130860</v>
      </c>
      <c r="D20" s="36">
        <v>133392</v>
      </c>
      <c r="E20" s="36">
        <v>133370</v>
      </c>
      <c r="F20" s="36">
        <v>137853</v>
      </c>
      <c r="G20" s="36">
        <v>149292</v>
      </c>
      <c r="H20" s="36">
        <v>166995</v>
      </c>
      <c r="I20" s="36">
        <v>179236</v>
      </c>
      <c r="J20" s="36">
        <v>179239</v>
      </c>
      <c r="K20" s="36">
        <v>178960</v>
      </c>
      <c r="L20" s="36">
        <v>187962</v>
      </c>
      <c r="M20" s="36">
        <v>196860</v>
      </c>
      <c r="N20" s="36">
        <v>217425</v>
      </c>
      <c r="O20" s="36">
        <v>233723</v>
      </c>
      <c r="P20" s="36">
        <v>241265</v>
      </c>
      <c r="Q20" s="36">
        <v>252355</v>
      </c>
      <c r="R20" s="36">
        <v>256010</v>
      </c>
      <c r="S20" s="36">
        <v>251162</v>
      </c>
      <c r="T20" s="36">
        <v>246743</v>
      </c>
      <c r="U20" s="36">
        <v>249318</v>
      </c>
      <c r="V20" s="36">
        <v>245609</v>
      </c>
      <c r="W20" s="36">
        <v>246361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22368</v>
      </c>
      <c r="D24" s="52">
        <v>22373</v>
      </c>
      <c r="E24" s="52">
        <v>22417</v>
      </c>
      <c r="F24" s="52">
        <v>22528</v>
      </c>
      <c r="G24" s="52">
        <v>22742</v>
      </c>
      <c r="H24" s="52">
        <v>23095</v>
      </c>
      <c r="I24" s="52">
        <v>23652</v>
      </c>
      <c r="J24" s="52">
        <v>24493</v>
      </c>
      <c r="K24" s="52">
        <v>25685</v>
      </c>
      <c r="L24" s="52">
        <v>27282</v>
      </c>
      <c r="M24" s="52">
        <v>29351</v>
      </c>
      <c r="N24" s="52">
        <v>31941</v>
      </c>
      <c r="O24" s="52">
        <v>30667</v>
      </c>
      <c r="P24" s="52">
        <v>16653</v>
      </c>
      <c r="Q24" s="52">
        <v>21254</v>
      </c>
      <c r="R24" s="52">
        <v>26635</v>
      </c>
      <c r="S24" s="52">
        <v>32826</v>
      </c>
      <c r="T24" s="52">
        <v>34856</v>
      </c>
      <c r="U24" s="52">
        <v>37360</v>
      </c>
      <c r="V24" s="52">
        <v>41148</v>
      </c>
      <c r="W24" s="52">
        <v>44301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772</v>
      </c>
      <c r="D26" s="52">
        <v>775</v>
      </c>
      <c r="E26" s="52">
        <v>802</v>
      </c>
      <c r="F26" s="52">
        <v>879</v>
      </c>
      <c r="G26" s="52">
        <v>1028</v>
      </c>
      <c r="H26" s="52">
        <v>1282</v>
      </c>
      <c r="I26" s="52">
        <v>1228</v>
      </c>
      <c r="J26" s="52">
        <v>1569</v>
      </c>
      <c r="K26" s="52">
        <v>2557</v>
      </c>
      <c r="L26" s="52">
        <v>3200</v>
      </c>
      <c r="M26" s="52">
        <v>4074</v>
      </c>
      <c r="N26" s="52">
        <v>5530</v>
      </c>
      <c r="O26" s="52">
        <v>7978</v>
      </c>
      <c r="P26" s="52">
        <v>9159</v>
      </c>
      <c r="Q26" s="52">
        <v>11041</v>
      </c>
      <c r="R26" s="52">
        <v>11512</v>
      </c>
      <c r="S26" s="52">
        <v>12552</v>
      </c>
      <c r="T26" s="52">
        <v>14513</v>
      </c>
      <c r="U26" s="52">
        <v>15601</v>
      </c>
      <c r="V26" s="52">
        <v>16126</v>
      </c>
      <c r="W26" s="52">
        <v>15874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13156</v>
      </c>
      <c r="D28" s="52">
        <v>13159</v>
      </c>
      <c r="E28" s="52">
        <v>13185</v>
      </c>
      <c r="F28" s="52">
        <v>13252</v>
      </c>
      <c r="G28" s="52">
        <v>13384</v>
      </c>
      <c r="H28" s="52">
        <v>13616</v>
      </c>
      <c r="I28" s="52">
        <v>15328</v>
      </c>
      <c r="J28" s="52">
        <v>22904</v>
      </c>
      <c r="K28" s="52">
        <v>23310</v>
      </c>
      <c r="L28" s="52">
        <v>24661</v>
      </c>
      <c r="M28" s="52">
        <v>26261</v>
      </c>
      <c r="N28" s="52">
        <v>28106</v>
      </c>
      <c r="O28" s="52">
        <v>26064</v>
      </c>
      <c r="P28" s="52">
        <v>11627</v>
      </c>
      <c r="Q28" s="52">
        <v>15752</v>
      </c>
      <c r="R28" s="52">
        <v>20141</v>
      </c>
      <c r="S28" s="52">
        <v>26812</v>
      </c>
      <c r="T28" s="52">
        <v>29682</v>
      </c>
      <c r="U28" s="52">
        <v>27872</v>
      </c>
      <c r="V28" s="52">
        <v>28184</v>
      </c>
      <c r="W28" s="52">
        <v>31543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37</v>
      </c>
      <c r="D29" s="52">
        <v>37</v>
      </c>
      <c r="E29" s="52">
        <v>37</v>
      </c>
      <c r="F29" s="52">
        <v>37</v>
      </c>
      <c r="G29" s="52">
        <v>39</v>
      </c>
      <c r="H29" s="52">
        <v>39</v>
      </c>
      <c r="I29" s="52">
        <v>43</v>
      </c>
      <c r="J29" s="52">
        <v>63</v>
      </c>
      <c r="K29" s="52">
        <v>62</v>
      </c>
      <c r="L29" s="52">
        <v>66</v>
      </c>
      <c r="M29" s="52">
        <v>68</v>
      </c>
      <c r="N29" s="52">
        <v>72</v>
      </c>
      <c r="O29" s="52">
        <v>71</v>
      </c>
      <c r="P29" s="52">
        <v>41</v>
      </c>
      <c r="Q29" s="52">
        <v>58</v>
      </c>
      <c r="R29" s="52">
        <v>80</v>
      </c>
      <c r="S29" s="52">
        <v>90</v>
      </c>
      <c r="T29" s="52">
        <v>110</v>
      </c>
      <c r="U29" s="52">
        <v>103</v>
      </c>
      <c r="V29" s="52">
        <v>135</v>
      </c>
      <c r="W29" s="52">
        <v>121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2381</v>
      </c>
      <c r="D30" s="52">
        <v>2387</v>
      </c>
      <c r="E30" s="52">
        <v>2424</v>
      </c>
      <c r="F30" s="52">
        <v>2516</v>
      </c>
      <c r="G30" s="52">
        <v>2680</v>
      </c>
      <c r="H30" s="52">
        <v>2927</v>
      </c>
      <c r="I30" s="52">
        <v>1856</v>
      </c>
      <c r="J30" s="52">
        <v>1398</v>
      </c>
      <c r="K30" s="52">
        <v>2042</v>
      </c>
      <c r="L30" s="52">
        <v>1675</v>
      </c>
      <c r="M30" s="52">
        <v>1507</v>
      </c>
      <c r="N30" s="52">
        <v>1730</v>
      </c>
      <c r="O30" s="52">
        <v>1941</v>
      </c>
      <c r="P30" s="52">
        <v>1776</v>
      </c>
      <c r="Q30" s="52">
        <v>1596</v>
      </c>
      <c r="R30" s="52">
        <v>1475</v>
      </c>
      <c r="S30" s="52">
        <v>1646</v>
      </c>
      <c r="T30" s="52">
        <v>1456</v>
      </c>
      <c r="U30" s="52">
        <v>1377</v>
      </c>
      <c r="V30" s="52">
        <v>1466</v>
      </c>
      <c r="W30" s="52">
        <v>1531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6</v>
      </c>
      <c r="D31" s="52">
        <v>7</v>
      </c>
      <c r="E31" s="52">
        <v>6</v>
      </c>
      <c r="F31" s="52">
        <v>7</v>
      </c>
      <c r="G31" s="52">
        <v>6</v>
      </c>
      <c r="H31" s="52">
        <v>9</v>
      </c>
      <c r="I31" s="52">
        <v>5</v>
      </c>
      <c r="J31" s="52">
        <v>4</v>
      </c>
      <c r="K31" s="52">
        <v>6</v>
      </c>
      <c r="L31" s="52">
        <v>7</v>
      </c>
      <c r="M31" s="52">
        <v>3</v>
      </c>
      <c r="N31" s="52">
        <v>4</v>
      </c>
      <c r="O31" s="52">
        <v>6</v>
      </c>
      <c r="P31" s="52">
        <v>3</v>
      </c>
      <c r="Q31" s="52">
        <v>11</v>
      </c>
      <c r="R31" s="52">
        <v>8</v>
      </c>
      <c r="S31" s="52">
        <v>9</v>
      </c>
      <c r="T31" s="52">
        <v>6</v>
      </c>
      <c r="U31" s="52">
        <v>6</v>
      </c>
      <c r="V31" s="52">
        <v>2</v>
      </c>
      <c r="W31" s="52">
        <v>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12455</v>
      </c>
      <c r="D32" s="52">
        <v>12480</v>
      </c>
      <c r="E32" s="52">
        <v>12653</v>
      </c>
      <c r="F32" s="52">
        <v>13104</v>
      </c>
      <c r="G32" s="52">
        <v>13941</v>
      </c>
      <c r="H32" s="52">
        <v>15326</v>
      </c>
      <c r="I32" s="52">
        <v>10030</v>
      </c>
      <c r="J32" s="52">
        <v>8307</v>
      </c>
      <c r="K32" s="52">
        <v>12854</v>
      </c>
      <c r="L32" s="52">
        <v>13465</v>
      </c>
      <c r="M32" s="52">
        <v>14971</v>
      </c>
      <c r="N32" s="52">
        <v>18173</v>
      </c>
      <c r="O32" s="52">
        <v>20106</v>
      </c>
      <c r="P32" s="52">
        <v>19465</v>
      </c>
      <c r="Q32" s="52">
        <v>15372</v>
      </c>
      <c r="R32" s="52">
        <v>14843</v>
      </c>
      <c r="S32" s="52">
        <v>17653</v>
      </c>
      <c r="T32" s="52">
        <v>18908</v>
      </c>
      <c r="U32" s="52">
        <v>18823</v>
      </c>
      <c r="V32" s="52">
        <v>21191</v>
      </c>
      <c r="W32" s="52">
        <v>20116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3506</v>
      </c>
      <c r="D33" s="52">
        <v>3515</v>
      </c>
      <c r="E33" s="52">
        <v>3575</v>
      </c>
      <c r="F33" s="52">
        <v>3729</v>
      </c>
      <c r="G33" s="52">
        <v>4014</v>
      </c>
      <c r="H33" s="52">
        <v>4478</v>
      </c>
      <c r="I33" s="52">
        <v>3088</v>
      </c>
      <c r="J33" s="52">
        <v>2732</v>
      </c>
      <c r="K33" s="52">
        <v>4177</v>
      </c>
      <c r="L33" s="52">
        <v>4222</v>
      </c>
      <c r="M33" s="52">
        <v>4700</v>
      </c>
      <c r="N33" s="52">
        <v>5747</v>
      </c>
      <c r="O33" s="52">
        <v>6745</v>
      </c>
      <c r="P33" s="52">
        <v>7073</v>
      </c>
      <c r="Q33" s="52">
        <v>7280</v>
      </c>
      <c r="R33" s="52">
        <v>8060</v>
      </c>
      <c r="S33" s="52">
        <v>10323</v>
      </c>
      <c r="T33" s="52">
        <v>9466</v>
      </c>
      <c r="U33" s="52">
        <v>10035</v>
      </c>
      <c r="V33" s="52">
        <v>10541</v>
      </c>
      <c r="W33" s="52">
        <v>8774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9984</v>
      </c>
      <c r="D35" s="52">
        <v>10004</v>
      </c>
      <c r="E35" s="52">
        <v>10143</v>
      </c>
      <c r="F35" s="52">
        <v>10538</v>
      </c>
      <c r="G35" s="52">
        <v>11339</v>
      </c>
      <c r="H35" s="52">
        <v>12678</v>
      </c>
      <c r="I35" s="52">
        <v>8785</v>
      </c>
      <c r="J35" s="52">
        <v>10854</v>
      </c>
      <c r="K35" s="52">
        <v>11979</v>
      </c>
      <c r="L35" s="52">
        <v>13564</v>
      </c>
      <c r="M35" s="52">
        <v>14822</v>
      </c>
      <c r="N35" s="52">
        <v>16659</v>
      </c>
      <c r="O35" s="52">
        <v>17912</v>
      </c>
      <c r="P35" s="52">
        <v>11657</v>
      </c>
      <c r="Q35" s="52">
        <v>13031</v>
      </c>
      <c r="R35" s="52">
        <v>13769</v>
      </c>
      <c r="S35" s="52">
        <v>14454</v>
      </c>
      <c r="T35" s="52">
        <v>14084</v>
      </c>
      <c r="U35" s="52">
        <v>13669</v>
      </c>
      <c r="V35" s="52">
        <v>13380</v>
      </c>
      <c r="W35" s="52">
        <v>12976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14787</v>
      </c>
      <c r="D36" s="52">
        <v>14816</v>
      </c>
      <c r="E36" s="52">
        <v>15005</v>
      </c>
      <c r="F36" s="52">
        <v>15503</v>
      </c>
      <c r="G36" s="52">
        <v>16408</v>
      </c>
      <c r="H36" s="52">
        <v>17897</v>
      </c>
      <c r="I36" s="52">
        <v>11335</v>
      </c>
      <c r="J36" s="52">
        <v>10260</v>
      </c>
      <c r="K36" s="52">
        <v>13461</v>
      </c>
      <c r="L36" s="52">
        <v>13867</v>
      </c>
      <c r="M36" s="52">
        <v>15691</v>
      </c>
      <c r="N36" s="52">
        <v>19281</v>
      </c>
      <c r="O36" s="52">
        <v>22255</v>
      </c>
      <c r="P36" s="52">
        <v>19596</v>
      </c>
      <c r="Q36" s="52">
        <v>21139</v>
      </c>
      <c r="R36" s="52">
        <v>21449</v>
      </c>
      <c r="S36" s="52">
        <v>25104</v>
      </c>
      <c r="T36" s="52">
        <v>22584</v>
      </c>
      <c r="U36" s="52">
        <v>21320</v>
      </c>
      <c r="V36" s="52">
        <v>20139</v>
      </c>
      <c r="W36" s="52">
        <v>18883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19964</v>
      </c>
      <c r="D37" s="36">
        <v>20008</v>
      </c>
      <c r="E37" s="36">
        <v>20323</v>
      </c>
      <c r="F37" s="36">
        <v>21168</v>
      </c>
      <c r="G37" s="36">
        <v>22794</v>
      </c>
      <c r="H37" s="36">
        <v>25507</v>
      </c>
      <c r="I37" s="36">
        <v>17745</v>
      </c>
      <c r="J37" s="36">
        <v>18570</v>
      </c>
      <c r="K37" s="36">
        <v>24215</v>
      </c>
      <c r="L37" s="36">
        <v>25728</v>
      </c>
      <c r="M37" s="36">
        <v>28032</v>
      </c>
      <c r="N37" s="36">
        <v>31962</v>
      </c>
      <c r="O37" s="36">
        <v>33703</v>
      </c>
      <c r="P37" s="36">
        <v>28888</v>
      </c>
      <c r="Q37" s="36">
        <v>28724</v>
      </c>
      <c r="R37" s="36">
        <v>29221</v>
      </c>
      <c r="S37" s="36">
        <v>35565</v>
      </c>
      <c r="T37" s="36">
        <v>41051</v>
      </c>
      <c r="U37" s="36">
        <v>43436</v>
      </c>
      <c r="V37" s="36">
        <v>45656</v>
      </c>
      <c r="W37" s="36">
        <v>41885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24966</v>
      </c>
      <c r="D41" s="52">
        <v>23896</v>
      </c>
      <c r="E41" s="52">
        <v>18719</v>
      </c>
      <c r="F41" s="52">
        <v>24023</v>
      </c>
      <c r="G41" s="52">
        <v>48080</v>
      </c>
      <c r="H41" s="52">
        <v>52169</v>
      </c>
      <c r="I41" s="52">
        <v>52657</v>
      </c>
      <c r="J41" s="52">
        <v>29781</v>
      </c>
      <c r="K41" s="52">
        <v>43436</v>
      </c>
      <c r="L41" s="52">
        <v>46856</v>
      </c>
      <c r="M41" s="52">
        <v>44245</v>
      </c>
      <c r="N41" s="52">
        <v>53500</v>
      </c>
      <c r="O41" s="52">
        <v>44475</v>
      </c>
      <c r="P41" s="52">
        <v>17654</v>
      </c>
      <c r="Q41" s="52">
        <v>24793</v>
      </c>
      <c r="R41" s="52">
        <v>22509</v>
      </c>
      <c r="S41" s="52">
        <v>18223</v>
      </c>
      <c r="T41" s="52">
        <v>22396</v>
      </c>
      <c r="U41" s="52">
        <v>33853</v>
      </c>
      <c r="V41" s="52">
        <v>34581</v>
      </c>
      <c r="W41" s="52">
        <v>42469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1943</v>
      </c>
      <c r="D43" s="52">
        <v>2282</v>
      </c>
      <c r="E43" s="52">
        <v>2020</v>
      </c>
      <c r="F43" s="52">
        <v>2322</v>
      </c>
      <c r="G43" s="52">
        <v>4473</v>
      </c>
      <c r="H43" s="52">
        <v>5993</v>
      </c>
      <c r="I43" s="52">
        <v>10939</v>
      </c>
      <c r="J43" s="52">
        <v>10426</v>
      </c>
      <c r="K43" s="52">
        <v>9089</v>
      </c>
      <c r="L43" s="52">
        <v>12372</v>
      </c>
      <c r="M43" s="52">
        <v>13993</v>
      </c>
      <c r="N43" s="52">
        <v>16774</v>
      </c>
      <c r="O43" s="52">
        <v>16825</v>
      </c>
      <c r="P43" s="52">
        <v>12934</v>
      </c>
      <c r="Q43" s="52">
        <v>14017</v>
      </c>
      <c r="R43" s="52">
        <v>16510</v>
      </c>
      <c r="S43" s="52">
        <v>14916</v>
      </c>
      <c r="T43" s="52">
        <v>13075</v>
      </c>
      <c r="U43" s="52">
        <v>14437</v>
      </c>
      <c r="V43" s="52">
        <v>16862</v>
      </c>
      <c r="W43" s="52">
        <v>17952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13822</v>
      </c>
      <c r="D45" s="52">
        <v>16062</v>
      </c>
      <c r="E45" s="52">
        <v>16113</v>
      </c>
      <c r="F45" s="52">
        <v>15779</v>
      </c>
      <c r="G45" s="52">
        <v>30445</v>
      </c>
      <c r="H45" s="52">
        <v>27697</v>
      </c>
      <c r="I45" s="52">
        <v>34142</v>
      </c>
      <c r="J45" s="52">
        <v>28714</v>
      </c>
      <c r="K45" s="52">
        <v>31484</v>
      </c>
      <c r="L45" s="52">
        <v>32340</v>
      </c>
      <c r="M45" s="52">
        <v>39879</v>
      </c>
      <c r="N45" s="52">
        <v>38852</v>
      </c>
      <c r="O45" s="52">
        <v>33623</v>
      </c>
      <c r="P45" s="52">
        <v>11707</v>
      </c>
      <c r="Q45" s="52">
        <v>14011</v>
      </c>
      <c r="R45" s="52">
        <v>14827</v>
      </c>
      <c r="S45" s="52">
        <v>17738</v>
      </c>
      <c r="T45" s="52">
        <v>18531</v>
      </c>
      <c r="U45" s="52">
        <v>19321</v>
      </c>
      <c r="V45" s="52">
        <v>21921</v>
      </c>
      <c r="W45" s="52">
        <v>34408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108</v>
      </c>
      <c r="D46" s="52">
        <v>0</v>
      </c>
      <c r="E46" s="52">
        <v>0</v>
      </c>
      <c r="F46" s="52">
        <v>13</v>
      </c>
      <c r="G46" s="52">
        <v>142</v>
      </c>
      <c r="H46" s="52">
        <v>28</v>
      </c>
      <c r="I46" s="52">
        <v>176</v>
      </c>
      <c r="J46" s="52">
        <v>13</v>
      </c>
      <c r="K46" s="52">
        <v>235</v>
      </c>
      <c r="L46" s="52">
        <v>134</v>
      </c>
      <c r="M46" s="52">
        <v>213</v>
      </c>
      <c r="N46" s="52">
        <v>238</v>
      </c>
      <c r="O46" s="52">
        <v>158</v>
      </c>
      <c r="P46" s="52">
        <v>0</v>
      </c>
      <c r="Q46" s="52">
        <v>17</v>
      </c>
      <c r="R46" s="52">
        <v>59</v>
      </c>
      <c r="S46" s="52">
        <v>20</v>
      </c>
      <c r="T46" s="52">
        <v>42</v>
      </c>
      <c r="U46" s="52">
        <v>30</v>
      </c>
      <c r="V46" s="52">
        <v>66</v>
      </c>
      <c r="W46" s="52">
        <v>164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2829</v>
      </c>
      <c r="D47" s="52">
        <v>2081</v>
      </c>
      <c r="E47" s="52">
        <v>1052</v>
      </c>
      <c r="F47" s="52">
        <v>1215</v>
      </c>
      <c r="G47" s="52">
        <v>2174</v>
      </c>
      <c r="H47" s="52">
        <v>2117</v>
      </c>
      <c r="I47" s="52">
        <v>1815</v>
      </c>
      <c r="J47" s="52">
        <v>986</v>
      </c>
      <c r="K47" s="52">
        <v>2013</v>
      </c>
      <c r="L47" s="52">
        <v>1809</v>
      </c>
      <c r="M47" s="52">
        <v>1182</v>
      </c>
      <c r="N47" s="52">
        <v>1211</v>
      </c>
      <c r="O47" s="52">
        <v>1291</v>
      </c>
      <c r="P47" s="52">
        <v>1513</v>
      </c>
      <c r="Q47" s="52">
        <v>1963</v>
      </c>
      <c r="R47" s="52">
        <v>1871</v>
      </c>
      <c r="S47" s="52">
        <v>1365</v>
      </c>
      <c r="T47" s="52">
        <v>1287</v>
      </c>
      <c r="U47" s="52">
        <v>1040</v>
      </c>
      <c r="V47" s="52">
        <v>763</v>
      </c>
      <c r="W47" s="52">
        <v>1223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5</v>
      </c>
      <c r="D48" s="52">
        <v>14</v>
      </c>
      <c r="E48" s="52">
        <v>0</v>
      </c>
      <c r="F48" s="52">
        <v>0</v>
      </c>
      <c r="G48" s="52">
        <v>11</v>
      </c>
      <c r="H48" s="52">
        <v>0</v>
      </c>
      <c r="I48" s="52">
        <v>8</v>
      </c>
      <c r="J48" s="52">
        <v>3</v>
      </c>
      <c r="K48" s="52">
        <v>13</v>
      </c>
      <c r="L48" s="52">
        <v>8</v>
      </c>
      <c r="M48" s="52">
        <v>12</v>
      </c>
      <c r="N48" s="52">
        <v>5</v>
      </c>
      <c r="O48" s="52">
        <v>0</v>
      </c>
      <c r="P48" s="52">
        <v>0</v>
      </c>
      <c r="Q48" s="52">
        <v>15</v>
      </c>
      <c r="R48" s="52">
        <v>6</v>
      </c>
      <c r="S48" s="52">
        <v>8</v>
      </c>
      <c r="T48" s="52">
        <v>8</v>
      </c>
      <c r="U48" s="52">
        <v>7</v>
      </c>
      <c r="V48" s="52">
        <v>0</v>
      </c>
      <c r="W48" s="52">
        <v>2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12872</v>
      </c>
      <c r="D49" s="52">
        <v>11259</v>
      </c>
      <c r="E49" s="52">
        <v>8224</v>
      </c>
      <c r="F49" s="52">
        <v>13239</v>
      </c>
      <c r="G49" s="52">
        <v>20311</v>
      </c>
      <c r="H49" s="52">
        <v>28394</v>
      </c>
      <c r="I49" s="52">
        <v>17171</v>
      </c>
      <c r="J49" s="52">
        <v>8395</v>
      </c>
      <c r="K49" s="52">
        <v>14519</v>
      </c>
      <c r="L49" s="52">
        <v>20648</v>
      </c>
      <c r="M49" s="52">
        <v>12984</v>
      </c>
      <c r="N49" s="52">
        <v>21532</v>
      </c>
      <c r="O49" s="52">
        <v>23531</v>
      </c>
      <c r="P49" s="52">
        <v>18881</v>
      </c>
      <c r="Q49" s="52">
        <v>20284</v>
      </c>
      <c r="R49" s="52">
        <v>16352</v>
      </c>
      <c r="S49" s="52">
        <v>14824</v>
      </c>
      <c r="T49" s="52">
        <v>18382</v>
      </c>
      <c r="U49" s="52">
        <v>25016</v>
      </c>
      <c r="V49" s="52">
        <v>22717</v>
      </c>
      <c r="W49" s="52">
        <v>17012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4503</v>
      </c>
      <c r="D50" s="52">
        <v>3692</v>
      </c>
      <c r="E50" s="52">
        <v>2793</v>
      </c>
      <c r="F50" s="52">
        <v>3894</v>
      </c>
      <c r="G50" s="52">
        <v>6319</v>
      </c>
      <c r="H50" s="52">
        <v>7233</v>
      </c>
      <c r="I50" s="52">
        <v>6043</v>
      </c>
      <c r="J50" s="52">
        <v>2585</v>
      </c>
      <c r="K50" s="52">
        <v>11938</v>
      </c>
      <c r="L50" s="52">
        <v>8731</v>
      </c>
      <c r="M50" s="52">
        <v>8134</v>
      </c>
      <c r="N50" s="52">
        <v>13553</v>
      </c>
      <c r="O50" s="52">
        <v>10138</v>
      </c>
      <c r="P50" s="52">
        <v>8885</v>
      </c>
      <c r="Q50" s="52">
        <v>7318</v>
      </c>
      <c r="R50" s="52">
        <v>7366</v>
      </c>
      <c r="S50" s="52">
        <v>7975</v>
      </c>
      <c r="T50" s="52">
        <v>8918</v>
      </c>
      <c r="U50" s="52">
        <v>9295</v>
      </c>
      <c r="V50" s="52">
        <v>9485</v>
      </c>
      <c r="W50" s="52">
        <v>7449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9972</v>
      </c>
      <c r="D52" s="52">
        <v>11917</v>
      </c>
      <c r="E52" s="52">
        <v>12214</v>
      </c>
      <c r="F52" s="52">
        <v>11594</v>
      </c>
      <c r="G52" s="52">
        <v>18226</v>
      </c>
      <c r="H52" s="52">
        <v>18363</v>
      </c>
      <c r="I52" s="52">
        <v>16291</v>
      </c>
      <c r="J52" s="52">
        <v>13211</v>
      </c>
      <c r="K52" s="52">
        <v>14188</v>
      </c>
      <c r="L52" s="52">
        <v>13771</v>
      </c>
      <c r="M52" s="52">
        <v>13646</v>
      </c>
      <c r="N52" s="52">
        <v>14806</v>
      </c>
      <c r="O52" s="52">
        <v>15228</v>
      </c>
      <c r="P52" s="52">
        <v>8704</v>
      </c>
      <c r="Q52" s="52">
        <v>9612</v>
      </c>
      <c r="R52" s="52">
        <v>10824</v>
      </c>
      <c r="S52" s="52">
        <v>11789</v>
      </c>
      <c r="T52" s="52">
        <v>12391</v>
      </c>
      <c r="U52" s="52">
        <v>12571</v>
      </c>
      <c r="V52" s="52">
        <v>13644</v>
      </c>
      <c r="W52" s="52">
        <v>12751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14305</v>
      </c>
      <c r="D53" s="52">
        <v>11894</v>
      </c>
      <c r="E53" s="52">
        <v>9258</v>
      </c>
      <c r="F53" s="52">
        <v>11459</v>
      </c>
      <c r="G53" s="52">
        <v>23420</v>
      </c>
      <c r="H53" s="52">
        <v>23583</v>
      </c>
      <c r="I53" s="52">
        <v>20593</v>
      </c>
      <c r="J53" s="52">
        <v>13188</v>
      </c>
      <c r="K53" s="52">
        <v>29282</v>
      </c>
      <c r="L53" s="52">
        <v>24232</v>
      </c>
      <c r="M53" s="52">
        <v>22863</v>
      </c>
      <c r="N53" s="52">
        <v>22128</v>
      </c>
      <c r="O53" s="52">
        <v>22449</v>
      </c>
      <c r="P53" s="52">
        <v>16008</v>
      </c>
      <c r="Q53" s="52">
        <v>17007</v>
      </c>
      <c r="R53" s="52">
        <v>16613</v>
      </c>
      <c r="S53" s="52">
        <v>18014</v>
      </c>
      <c r="T53" s="52">
        <v>16236</v>
      </c>
      <c r="U53" s="52">
        <v>16336</v>
      </c>
      <c r="V53" s="52">
        <v>17017</v>
      </c>
      <c r="W53" s="52">
        <v>16524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23056</v>
      </c>
      <c r="D54" s="36">
        <v>22540</v>
      </c>
      <c r="E54" s="36">
        <v>20301</v>
      </c>
      <c r="F54" s="36">
        <v>25651</v>
      </c>
      <c r="G54" s="36">
        <v>34233</v>
      </c>
      <c r="H54" s="36">
        <v>43210</v>
      </c>
      <c r="I54" s="36">
        <v>29986</v>
      </c>
      <c r="J54" s="36">
        <v>18573</v>
      </c>
      <c r="K54" s="36">
        <v>23936</v>
      </c>
      <c r="L54" s="36">
        <v>34730</v>
      </c>
      <c r="M54" s="36">
        <v>36930</v>
      </c>
      <c r="N54" s="36">
        <v>52527</v>
      </c>
      <c r="O54" s="36">
        <v>50001</v>
      </c>
      <c r="P54" s="36">
        <v>36430</v>
      </c>
      <c r="Q54" s="36">
        <v>39814</v>
      </c>
      <c r="R54" s="36">
        <v>32876</v>
      </c>
      <c r="S54" s="36">
        <v>30717</v>
      </c>
      <c r="T54" s="36">
        <v>36632</v>
      </c>
      <c r="U54" s="36">
        <v>46011</v>
      </c>
      <c r="V54" s="36">
        <v>41947</v>
      </c>
      <c r="W54" s="36">
        <v>42637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8833</v>
      </c>
      <c r="D58" s="52">
        <v>8655</v>
      </c>
      <c r="E58" s="52">
        <v>6607</v>
      </c>
      <c r="F58" s="52">
        <v>8532</v>
      </c>
      <c r="G58" s="52">
        <v>16152</v>
      </c>
      <c r="H58" s="52">
        <v>24430</v>
      </c>
      <c r="I58" s="52">
        <v>20029</v>
      </c>
      <c r="J58" s="52">
        <v>11989</v>
      </c>
      <c r="K58" s="52">
        <v>20536</v>
      </c>
      <c r="L58" s="52">
        <v>22705</v>
      </c>
      <c r="M58" s="52">
        <v>14865</v>
      </c>
      <c r="N58" s="52">
        <v>20138</v>
      </c>
      <c r="O58" s="52">
        <v>14505</v>
      </c>
      <c r="P58" s="52">
        <v>9348</v>
      </c>
      <c r="Q58" s="52">
        <v>12840</v>
      </c>
      <c r="R58" s="52">
        <v>10370</v>
      </c>
      <c r="S58" s="52">
        <v>5833</v>
      </c>
      <c r="T58" s="52">
        <v>7274</v>
      </c>
      <c r="U58" s="52">
        <v>13429</v>
      </c>
      <c r="V58" s="52">
        <v>10459</v>
      </c>
      <c r="W58" s="52">
        <v>12509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799</v>
      </c>
      <c r="D60" s="52">
        <v>936</v>
      </c>
      <c r="E60" s="52">
        <v>663</v>
      </c>
      <c r="F60" s="52">
        <v>965</v>
      </c>
      <c r="G60" s="52">
        <v>2646</v>
      </c>
      <c r="H60" s="52">
        <v>2718</v>
      </c>
      <c r="I60" s="52">
        <v>5151</v>
      </c>
      <c r="J60" s="52">
        <v>3197</v>
      </c>
      <c r="K60" s="52">
        <v>3194</v>
      </c>
      <c r="L60" s="52">
        <v>4790</v>
      </c>
      <c r="M60" s="52">
        <v>4650</v>
      </c>
      <c r="N60" s="52">
        <v>4746</v>
      </c>
      <c r="O60" s="52">
        <v>3168</v>
      </c>
      <c r="P60" s="52">
        <v>926</v>
      </c>
      <c r="Q60" s="52">
        <v>1534</v>
      </c>
      <c r="R60" s="52">
        <v>1714</v>
      </c>
      <c r="S60" s="52">
        <v>1305</v>
      </c>
      <c r="T60" s="52">
        <v>1442</v>
      </c>
      <c r="U60" s="52">
        <v>2167</v>
      </c>
      <c r="V60" s="52">
        <v>1623</v>
      </c>
      <c r="W60" s="52">
        <v>2447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1670</v>
      </c>
      <c r="D62" s="52">
        <v>2481</v>
      </c>
      <c r="E62" s="52">
        <v>2347</v>
      </c>
      <c r="F62" s="52">
        <v>2014</v>
      </c>
      <c r="G62" s="52">
        <v>6442</v>
      </c>
      <c r="H62" s="52">
        <v>6804</v>
      </c>
      <c r="I62" s="52">
        <v>10640</v>
      </c>
      <c r="J62" s="52">
        <v>7724</v>
      </c>
      <c r="K62" s="52">
        <v>8913</v>
      </c>
      <c r="L62" s="52">
        <v>9311</v>
      </c>
      <c r="M62" s="52">
        <v>8032</v>
      </c>
      <c r="N62" s="52">
        <v>8257</v>
      </c>
      <c r="O62" s="52">
        <v>5349</v>
      </c>
      <c r="P62" s="52">
        <v>1541</v>
      </c>
      <c r="Q62" s="52">
        <v>2436</v>
      </c>
      <c r="R62" s="52">
        <v>2342</v>
      </c>
      <c r="S62" s="52">
        <v>1558</v>
      </c>
      <c r="T62" s="52">
        <v>1848</v>
      </c>
      <c r="U62" s="52">
        <v>3233</v>
      </c>
      <c r="V62" s="52">
        <v>3159</v>
      </c>
      <c r="W62" s="52">
        <v>6199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13</v>
      </c>
      <c r="D63" s="52">
        <v>0</v>
      </c>
      <c r="E63" s="52">
        <v>0</v>
      </c>
      <c r="F63" s="52">
        <v>2</v>
      </c>
      <c r="G63" s="52">
        <v>30</v>
      </c>
      <c r="H63" s="52">
        <v>7</v>
      </c>
      <c r="I63" s="52">
        <v>55</v>
      </c>
      <c r="J63" s="52">
        <v>4</v>
      </c>
      <c r="K63" s="52">
        <v>67</v>
      </c>
      <c r="L63" s="52">
        <v>39</v>
      </c>
      <c r="M63" s="52">
        <v>43</v>
      </c>
      <c r="N63" s="52">
        <v>51</v>
      </c>
      <c r="O63" s="52">
        <v>26</v>
      </c>
      <c r="P63" s="52">
        <v>0</v>
      </c>
      <c r="Q63" s="52">
        <v>3</v>
      </c>
      <c r="R63" s="52">
        <v>10</v>
      </c>
      <c r="S63" s="52">
        <v>2</v>
      </c>
      <c r="T63" s="52">
        <v>5</v>
      </c>
      <c r="U63" s="52">
        <v>6</v>
      </c>
      <c r="V63" s="52">
        <v>11</v>
      </c>
      <c r="W63" s="52">
        <v>31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1001</v>
      </c>
      <c r="D64" s="52">
        <v>754</v>
      </c>
      <c r="E64" s="52">
        <v>371</v>
      </c>
      <c r="F64" s="52">
        <v>432</v>
      </c>
      <c r="G64" s="52">
        <v>730</v>
      </c>
      <c r="H64" s="52">
        <v>988</v>
      </c>
      <c r="I64" s="52">
        <v>677</v>
      </c>
      <c r="J64" s="52">
        <v>351</v>
      </c>
      <c r="K64" s="52">
        <v>817</v>
      </c>
      <c r="L64" s="52">
        <v>774</v>
      </c>
      <c r="M64" s="52">
        <v>359</v>
      </c>
      <c r="N64" s="52">
        <v>395</v>
      </c>
      <c r="O64" s="52">
        <v>337</v>
      </c>
      <c r="P64" s="52">
        <v>404</v>
      </c>
      <c r="Q64" s="52">
        <v>690</v>
      </c>
      <c r="R64" s="52">
        <v>585</v>
      </c>
      <c r="S64" s="52">
        <v>241</v>
      </c>
      <c r="T64" s="52">
        <v>244</v>
      </c>
      <c r="U64" s="52">
        <v>301</v>
      </c>
      <c r="V64" s="52">
        <v>169</v>
      </c>
      <c r="W64" s="52">
        <v>299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5</v>
      </c>
      <c r="E65" s="52">
        <v>0</v>
      </c>
      <c r="F65" s="52">
        <v>0</v>
      </c>
      <c r="G65" s="52">
        <v>4</v>
      </c>
      <c r="H65" s="52">
        <v>0</v>
      </c>
      <c r="I65" s="52">
        <v>3</v>
      </c>
      <c r="J65" s="52">
        <v>1</v>
      </c>
      <c r="K65" s="52">
        <v>6</v>
      </c>
      <c r="L65" s="52">
        <v>4</v>
      </c>
      <c r="M65" s="52">
        <v>4</v>
      </c>
      <c r="N65" s="52">
        <v>2</v>
      </c>
      <c r="O65" s="52">
        <v>0</v>
      </c>
      <c r="P65" s="52">
        <v>0</v>
      </c>
      <c r="Q65" s="52">
        <v>6</v>
      </c>
      <c r="R65" s="52">
        <v>3</v>
      </c>
      <c r="S65" s="52">
        <v>2</v>
      </c>
      <c r="T65" s="52">
        <v>2</v>
      </c>
      <c r="U65" s="52">
        <v>3</v>
      </c>
      <c r="V65" s="52">
        <v>0</v>
      </c>
      <c r="W65" s="52">
        <v>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4554</v>
      </c>
      <c r="D66" s="52">
        <v>4078</v>
      </c>
      <c r="E66" s="52">
        <v>2903</v>
      </c>
      <c r="F66" s="52">
        <v>4701</v>
      </c>
      <c r="G66" s="52">
        <v>6823</v>
      </c>
      <c r="H66" s="52">
        <v>13255</v>
      </c>
      <c r="I66" s="52">
        <v>6401</v>
      </c>
      <c r="J66" s="52">
        <v>2988</v>
      </c>
      <c r="K66" s="52">
        <v>5889</v>
      </c>
      <c r="L66" s="52">
        <v>8839</v>
      </c>
      <c r="M66" s="52">
        <v>3951</v>
      </c>
      <c r="N66" s="52">
        <v>7016</v>
      </c>
      <c r="O66" s="52">
        <v>6145</v>
      </c>
      <c r="P66" s="52">
        <v>5035</v>
      </c>
      <c r="Q66" s="52">
        <v>7132</v>
      </c>
      <c r="R66" s="52">
        <v>5123</v>
      </c>
      <c r="S66" s="52">
        <v>2620</v>
      </c>
      <c r="T66" s="52">
        <v>3485</v>
      </c>
      <c r="U66" s="52">
        <v>7209</v>
      </c>
      <c r="V66" s="52">
        <v>5023</v>
      </c>
      <c r="W66" s="52">
        <v>4158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1593</v>
      </c>
      <c r="D67" s="52">
        <v>1337</v>
      </c>
      <c r="E67" s="52">
        <v>986</v>
      </c>
      <c r="F67" s="52">
        <v>1383</v>
      </c>
      <c r="G67" s="52">
        <v>2123</v>
      </c>
      <c r="H67" s="52">
        <v>3376</v>
      </c>
      <c r="I67" s="52">
        <v>2253</v>
      </c>
      <c r="J67" s="52">
        <v>921</v>
      </c>
      <c r="K67" s="52">
        <v>4844</v>
      </c>
      <c r="L67" s="52">
        <v>3738</v>
      </c>
      <c r="M67" s="52">
        <v>2476</v>
      </c>
      <c r="N67" s="52">
        <v>4417</v>
      </c>
      <c r="O67" s="52">
        <v>2648</v>
      </c>
      <c r="P67" s="52">
        <v>2368</v>
      </c>
      <c r="Q67" s="52">
        <v>2573</v>
      </c>
      <c r="R67" s="52">
        <v>2307</v>
      </c>
      <c r="S67" s="52">
        <v>1410</v>
      </c>
      <c r="T67" s="52">
        <v>1690</v>
      </c>
      <c r="U67" s="52">
        <v>2677</v>
      </c>
      <c r="V67" s="52">
        <v>2097</v>
      </c>
      <c r="W67" s="52">
        <v>1821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305</v>
      </c>
      <c r="D69" s="52">
        <v>585</v>
      </c>
      <c r="E69" s="52">
        <v>633</v>
      </c>
      <c r="F69" s="52">
        <v>677</v>
      </c>
      <c r="G69" s="52">
        <v>1649</v>
      </c>
      <c r="H69" s="52">
        <v>2580</v>
      </c>
      <c r="I69" s="52">
        <v>2471</v>
      </c>
      <c r="J69" s="52">
        <v>2468</v>
      </c>
      <c r="K69" s="52">
        <v>2593</v>
      </c>
      <c r="L69" s="52">
        <v>2406</v>
      </c>
      <c r="M69" s="52">
        <v>1536</v>
      </c>
      <c r="N69" s="52">
        <v>1792</v>
      </c>
      <c r="O69" s="52">
        <v>1275</v>
      </c>
      <c r="P69" s="52">
        <v>581</v>
      </c>
      <c r="Q69" s="52">
        <v>825</v>
      </c>
      <c r="R69" s="52">
        <v>915</v>
      </c>
      <c r="S69" s="52">
        <v>555</v>
      </c>
      <c r="T69" s="52">
        <v>676</v>
      </c>
      <c r="U69" s="52">
        <v>1152</v>
      </c>
      <c r="V69" s="52">
        <v>1141</v>
      </c>
      <c r="W69" s="52">
        <v>1373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3265</v>
      </c>
      <c r="D70" s="52">
        <v>2788</v>
      </c>
      <c r="E70" s="52">
        <v>1871</v>
      </c>
      <c r="F70" s="52">
        <v>2425</v>
      </c>
      <c r="G70" s="52">
        <v>5891</v>
      </c>
      <c r="H70" s="52">
        <v>7715</v>
      </c>
      <c r="I70" s="52">
        <v>7149</v>
      </c>
      <c r="J70" s="52">
        <v>3953</v>
      </c>
      <c r="K70" s="52">
        <v>9872</v>
      </c>
      <c r="L70" s="52">
        <v>8344</v>
      </c>
      <c r="M70" s="52">
        <v>5096</v>
      </c>
      <c r="N70" s="52">
        <v>5438</v>
      </c>
      <c r="O70" s="52">
        <v>4100</v>
      </c>
      <c r="P70" s="52">
        <v>2676</v>
      </c>
      <c r="Q70" s="52">
        <v>3596</v>
      </c>
      <c r="R70" s="52">
        <v>3174</v>
      </c>
      <c r="S70" s="52">
        <v>1951</v>
      </c>
      <c r="T70" s="52">
        <v>2027</v>
      </c>
      <c r="U70" s="52">
        <v>3217</v>
      </c>
      <c r="V70" s="52">
        <v>2689</v>
      </c>
      <c r="W70" s="52">
        <v>3110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5263</v>
      </c>
      <c r="D71" s="36">
        <v>5282</v>
      </c>
      <c r="E71" s="36">
        <v>4103</v>
      </c>
      <c r="F71" s="36">
        <v>5430</v>
      </c>
      <c r="G71" s="36">
        <v>8612</v>
      </c>
      <c r="H71" s="36">
        <v>14135</v>
      </c>
      <c r="I71" s="36">
        <v>10409</v>
      </c>
      <c r="J71" s="36">
        <v>5568</v>
      </c>
      <c r="K71" s="36">
        <v>8071</v>
      </c>
      <c r="L71" s="36">
        <v>11955</v>
      </c>
      <c r="M71" s="36">
        <v>8233</v>
      </c>
      <c r="N71" s="36">
        <v>12908</v>
      </c>
      <c r="O71" s="36">
        <v>9130</v>
      </c>
      <c r="P71" s="36">
        <v>6091</v>
      </c>
      <c r="Q71" s="36">
        <v>8419</v>
      </c>
      <c r="R71" s="36">
        <v>6281</v>
      </c>
      <c r="S71" s="36">
        <v>3327</v>
      </c>
      <c r="T71" s="36">
        <v>4571</v>
      </c>
      <c r="U71" s="36">
        <v>9060</v>
      </c>
      <c r="V71" s="36">
        <v>6629</v>
      </c>
      <c r="W71" s="36">
        <v>8026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16133</v>
      </c>
      <c r="D75" s="52">
        <v>15241</v>
      </c>
      <c r="E75" s="52">
        <v>12112</v>
      </c>
      <c r="F75" s="52">
        <v>15491</v>
      </c>
      <c r="G75" s="52">
        <v>31928</v>
      </c>
      <c r="H75" s="52">
        <v>27739</v>
      </c>
      <c r="I75" s="52">
        <v>32628</v>
      </c>
      <c r="J75" s="52">
        <v>17792</v>
      </c>
      <c r="K75" s="52">
        <v>22900</v>
      </c>
      <c r="L75" s="52">
        <v>24151</v>
      </c>
      <c r="M75" s="52">
        <v>29380</v>
      </c>
      <c r="N75" s="52">
        <v>33362</v>
      </c>
      <c r="O75" s="52">
        <v>29970</v>
      </c>
      <c r="P75" s="52">
        <v>8306</v>
      </c>
      <c r="Q75" s="52">
        <v>11953</v>
      </c>
      <c r="R75" s="52">
        <v>12139</v>
      </c>
      <c r="S75" s="52">
        <v>12390</v>
      </c>
      <c r="T75" s="52">
        <v>15122</v>
      </c>
      <c r="U75" s="52">
        <v>20424</v>
      </c>
      <c r="V75" s="52">
        <v>24122</v>
      </c>
      <c r="W75" s="52">
        <v>29960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1144</v>
      </c>
      <c r="D77" s="52">
        <v>1346</v>
      </c>
      <c r="E77" s="52">
        <v>1357</v>
      </c>
      <c r="F77" s="52">
        <v>1357</v>
      </c>
      <c r="G77" s="52">
        <v>1827</v>
      </c>
      <c r="H77" s="52">
        <v>3275</v>
      </c>
      <c r="I77" s="52">
        <v>5788</v>
      </c>
      <c r="J77" s="52">
        <v>7229</v>
      </c>
      <c r="K77" s="52">
        <v>5895</v>
      </c>
      <c r="L77" s="52">
        <v>7582</v>
      </c>
      <c r="M77" s="52">
        <v>9343</v>
      </c>
      <c r="N77" s="52">
        <v>12028</v>
      </c>
      <c r="O77" s="52">
        <v>13657</v>
      </c>
      <c r="P77" s="52">
        <v>12008</v>
      </c>
      <c r="Q77" s="52">
        <v>12483</v>
      </c>
      <c r="R77" s="52">
        <v>14796</v>
      </c>
      <c r="S77" s="52">
        <v>13611</v>
      </c>
      <c r="T77" s="52">
        <v>11633</v>
      </c>
      <c r="U77" s="52">
        <v>12270</v>
      </c>
      <c r="V77" s="52">
        <v>15239</v>
      </c>
      <c r="W77" s="52">
        <v>15505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12152</v>
      </c>
      <c r="D79" s="52">
        <f t="shared" si="0"/>
        <v>13581</v>
      </c>
      <c r="E79" s="52">
        <f t="shared" si="0"/>
        <v>13766</v>
      </c>
      <c r="F79" s="52">
        <f t="shared" si="0"/>
        <v>13765</v>
      </c>
      <c r="G79" s="52">
        <f t="shared" si="0"/>
        <v>24003</v>
      </c>
      <c r="H79" s="52">
        <f t="shared" si="0"/>
        <v>20893</v>
      </c>
      <c r="I79" s="52">
        <f t="shared" si="0"/>
        <v>23502</v>
      </c>
      <c r="J79" s="52">
        <f t="shared" si="0"/>
        <v>20990</v>
      </c>
      <c r="K79" s="52">
        <f t="shared" si="0"/>
        <v>22571</v>
      </c>
      <c r="L79" s="52">
        <f t="shared" si="0"/>
        <v>23029</v>
      </c>
      <c r="M79" s="52">
        <f t="shared" si="0"/>
        <v>31847</v>
      </c>
      <c r="N79" s="52">
        <f t="shared" si="0"/>
        <v>30595</v>
      </c>
      <c r="O79" s="52">
        <f t="shared" si="0"/>
        <v>28274</v>
      </c>
      <c r="P79" s="52">
        <f t="shared" si="0"/>
        <v>10166</v>
      </c>
      <c r="Q79" s="52">
        <f t="shared" si="0"/>
        <v>11575</v>
      </c>
      <c r="R79" s="52">
        <f t="shared" ref="R79:V79" si="1">R45-R62</f>
        <v>12485</v>
      </c>
      <c r="S79" s="52">
        <f t="shared" si="1"/>
        <v>16180</v>
      </c>
      <c r="T79" s="52">
        <f t="shared" si="1"/>
        <v>16683</v>
      </c>
      <c r="U79" s="52">
        <f t="shared" si="1"/>
        <v>16088</v>
      </c>
      <c r="V79" s="52">
        <f t="shared" si="1"/>
        <v>18762</v>
      </c>
      <c r="W79" s="52">
        <f t="shared" ref="W79" si="2">W45-W62</f>
        <v>28209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95</v>
      </c>
      <c r="D80" s="52">
        <f t="shared" si="3"/>
        <v>0</v>
      </c>
      <c r="E80" s="52">
        <f t="shared" si="3"/>
        <v>0</v>
      </c>
      <c r="F80" s="52">
        <f t="shared" si="3"/>
        <v>11</v>
      </c>
      <c r="G80" s="52">
        <f t="shared" si="3"/>
        <v>112</v>
      </c>
      <c r="H80" s="52">
        <f t="shared" si="3"/>
        <v>21</v>
      </c>
      <c r="I80" s="52">
        <f t="shared" si="3"/>
        <v>121</v>
      </c>
      <c r="J80" s="52">
        <f t="shared" si="3"/>
        <v>9</v>
      </c>
      <c r="K80" s="52">
        <f t="shared" si="3"/>
        <v>168</v>
      </c>
      <c r="L80" s="52">
        <f t="shared" si="3"/>
        <v>95</v>
      </c>
      <c r="M80" s="52">
        <f t="shared" si="3"/>
        <v>170</v>
      </c>
      <c r="N80" s="52">
        <f t="shared" si="3"/>
        <v>187</v>
      </c>
      <c r="O80" s="52">
        <f t="shared" si="3"/>
        <v>132</v>
      </c>
      <c r="P80" s="52">
        <f t="shared" si="3"/>
        <v>0</v>
      </c>
      <c r="Q80" s="52">
        <f t="shared" si="3"/>
        <v>14</v>
      </c>
      <c r="R80" s="52">
        <f t="shared" ref="R80:V80" si="4">R46-R63</f>
        <v>49</v>
      </c>
      <c r="S80" s="52">
        <f t="shared" si="4"/>
        <v>18</v>
      </c>
      <c r="T80" s="52">
        <f t="shared" si="4"/>
        <v>37</v>
      </c>
      <c r="U80" s="52">
        <f t="shared" si="4"/>
        <v>24</v>
      </c>
      <c r="V80" s="52">
        <f t="shared" si="4"/>
        <v>55</v>
      </c>
      <c r="W80" s="52">
        <f t="shared" ref="W80" si="5">W46-W63</f>
        <v>133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1828</v>
      </c>
      <c r="D81" s="52">
        <f t="shared" si="6"/>
        <v>1327</v>
      </c>
      <c r="E81" s="52">
        <f t="shared" si="6"/>
        <v>681</v>
      </c>
      <c r="F81" s="52">
        <f t="shared" si="6"/>
        <v>783</v>
      </c>
      <c r="G81" s="52">
        <f t="shared" si="6"/>
        <v>1444</v>
      </c>
      <c r="H81" s="52">
        <f t="shared" si="6"/>
        <v>1129</v>
      </c>
      <c r="I81" s="52">
        <f t="shared" si="6"/>
        <v>1138</v>
      </c>
      <c r="J81" s="52">
        <f t="shared" si="6"/>
        <v>635</v>
      </c>
      <c r="K81" s="52">
        <f t="shared" si="6"/>
        <v>1196</v>
      </c>
      <c r="L81" s="52">
        <f t="shared" si="6"/>
        <v>1035</v>
      </c>
      <c r="M81" s="52">
        <f t="shared" si="6"/>
        <v>823</v>
      </c>
      <c r="N81" s="52">
        <f t="shared" si="6"/>
        <v>816</v>
      </c>
      <c r="O81" s="52">
        <f t="shared" si="6"/>
        <v>954</v>
      </c>
      <c r="P81" s="52">
        <f t="shared" si="6"/>
        <v>1109</v>
      </c>
      <c r="Q81" s="52">
        <f t="shared" si="6"/>
        <v>1273</v>
      </c>
      <c r="R81" s="52">
        <f t="shared" ref="R81:V81" si="7">R47-R64</f>
        <v>1286</v>
      </c>
      <c r="S81" s="52">
        <f t="shared" si="7"/>
        <v>1124</v>
      </c>
      <c r="T81" s="52">
        <f t="shared" si="7"/>
        <v>1043</v>
      </c>
      <c r="U81" s="52">
        <f t="shared" si="7"/>
        <v>739</v>
      </c>
      <c r="V81" s="52">
        <f t="shared" si="7"/>
        <v>594</v>
      </c>
      <c r="W81" s="52">
        <f t="shared" ref="W81" si="8">W47-W64</f>
        <v>924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3</v>
      </c>
      <c r="D82" s="52">
        <f t="shared" si="9"/>
        <v>9</v>
      </c>
      <c r="E82" s="52">
        <f t="shared" si="9"/>
        <v>0</v>
      </c>
      <c r="F82" s="52">
        <f t="shared" si="9"/>
        <v>0</v>
      </c>
      <c r="G82" s="52">
        <f t="shared" si="9"/>
        <v>7</v>
      </c>
      <c r="H82" s="52">
        <f t="shared" si="9"/>
        <v>0</v>
      </c>
      <c r="I82" s="52">
        <f t="shared" si="9"/>
        <v>5</v>
      </c>
      <c r="J82" s="52">
        <f t="shared" si="9"/>
        <v>2</v>
      </c>
      <c r="K82" s="52">
        <f t="shared" si="9"/>
        <v>7</v>
      </c>
      <c r="L82" s="52">
        <f t="shared" si="9"/>
        <v>4</v>
      </c>
      <c r="M82" s="52">
        <f t="shared" si="9"/>
        <v>8</v>
      </c>
      <c r="N82" s="52">
        <f t="shared" si="9"/>
        <v>3</v>
      </c>
      <c r="O82" s="52">
        <f t="shared" si="9"/>
        <v>0</v>
      </c>
      <c r="P82" s="52">
        <f t="shared" si="9"/>
        <v>0</v>
      </c>
      <c r="Q82" s="52">
        <f t="shared" si="9"/>
        <v>9</v>
      </c>
      <c r="R82" s="52">
        <f t="shared" ref="R82:V82" si="10">R48-R65</f>
        <v>3</v>
      </c>
      <c r="S82" s="52">
        <f t="shared" si="10"/>
        <v>6</v>
      </c>
      <c r="T82" s="52">
        <f t="shared" si="10"/>
        <v>6</v>
      </c>
      <c r="U82" s="52">
        <f t="shared" si="10"/>
        <v>4</v>
      </c>
      <c r="V82" s="52">
        <f t="shared" si="10"/>
        <v>0</v>
      </c>
      <c r="W82" s="52">
        <f t="shared" ref="W82" si="11">W48-W65</f>
        <v>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8318</v>
      </c>
      <c r="D83" s="52">
        <f t="shared" si="12"/>
        <v>7181</v>
      </c>
      <c r="E83" s="52">
        <f t="shared" si="12"/>
        <v>5321</v>
      </c>
      <c r="F83" s="52">
        <f t="shared" si="12"/>
        <v>8538</v>
      </c>
      <c r="G83" s="52">
        <f t="shared" si="12"/>
        <v>13488</v>
      </c>
      <c r="H83" s="52">
        <f t="shared" si="12"/>
        <v>15139</v>
      </c>
      <c r="I83" s="52">
        <f t="shared" si="12"/>
        <v>10770</v>
      </c>
      <c r="J83" s="52">
        <f t="shared" si="12"/>
        <v>5407</v>
      </c>
      <c r="K83" s="52">
        <f t="shared" si="12"/>
        <v>8630</v>
      </c>
      <c r="L83" s="52">
        <f t="shared" si="12"/>
        <v>11809</v>
      </c>
      <c r="M83" s="52">
        <f t="shared" si="12"/>
        <v>9033</v>
      </c>
      <c r="N83" s="52">
        <f t="shared" si="12"/>
        <v>14516</v>
      </c>
      <c r="O83" s="52">
        <f t="shared" si="12"/>
        <v>17386</v>
      </c>
      <c r="P83" s="52">
        <f t="shared" si="12"/>
        <v>13846</v>
      </c>
      <c r="Q83" s="52">
        <f t="shared" si="12"/>
        <v>13152</v>
      </c>
      <c r="R83" s="52">
        <f t="shared" ref="R83:V83" si="13">R49-R66</f>
        <v>11229</v>
      </c>
      <c r="S83" s="52">
        <f t="shared" si="13"/>
        <v>12204</v>
      </c>
      <c r="T83" s="52">
        <f t="shared" si="13"/>
        <v>14897</v>
      </c>
      <c r="U83" s="52">
        <f t="shared" si="13"/>
        <v>17807</v>
      </c>
      <c r="V83" s="52">
        <f t="shared" si="13"/>
        <v>17694</v>
      </c>
      <c r="W83" s="52">
        <f t="shared" ref="W83" si="14">W49-W66</f>
        <v>12854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2910</v>
      </c>
      <c r="D84" s="52">
        <f t="shared" si="15"/>
        <v>2355</v>
      </c>
      <c r="E84" s="52">
        <f t="shared" si="15"/>
        <v>1807</v>
      </c>
      <c r="F84" s="52">
        <f t="shared" si="15"/>
        <v>2511</v>
      </c>
      <c r="G84" s="52">
        <f t="shared" si="15"/>
        <v>4196</v>
      </c>
      <c r="H84" s="52">
        <f t="shared" si="15"/>
        <v>3857</v>
      </c>
      <c r="I84" s="52">
        <f t="shared" si="15"/>
        <v>3790</v>
      </c>
      <c r="J84" s="52">
        <f t="shared" si="15"/>
        <v>1664</v>
      </c>
      <c r="K84" s="52">
        <f t="shared" si="15"/>
        <v>7094</v>
      </c>
      <c r="L84" s="52">
        <f t="shared" si="15"/>
        <v>4993</v>
      </c>
      <c r="M84" s="52">
        <f t="shared" si="15"/>
        <v>5658</v>
      </c>
      <c r="N84" s="52">
        <f t="shared" si="15"/>
        <v>9136</v>
      </c>
      <c r="O84" s="52">
        <f t="shared" si="15"/>
        <v>7490</v>
      </c>
      <c r="P84" s="52">
        <f t="shared" si="15"/>
        <v>6517</v>
      </c>
      <c r="Q84" s="52">
        <f t="shared" si="15"/>
        <v>4745</v>
      </c>
      <c r="R84" s="52">
        <f t="shared" ref="R84:V84" si="16">R50-R67</f>
        <v>5059</v>
      </c>
      <c r="S84" s="52">
        <f t="shared" si="16"/>
        <v>6565</v>
      </c>
      <c r="T84" s="52">
        <f t="shared" si="16"/>
        <v>7228</v>
      </c>
      <c r="U84" s="52">
        <f t="shared" si="16"/>
        <v>6618</v>
      </c>
      <c r="V84" s="52">
        <f t="shared" si="16"/>
        <v>7388</v>
      </c>
      <c r="W84" s="52">
        <f t="shared" ref="W84" si="17">W50-W67</f>
        <v>5628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9667</v>
      </c>
      <c r="D86" s="52">
        <v>11332</v>
      </c>
      <c r="E86" s="52">
        <v>11581</v>
      </c>
      <c r="F86" s="52">
        <v>10917</v>
      </c>
      <c r="G86" s="52">
        <v>16577</v>
      </c>
      <c r="H86" s="52">
        <v>15783</v>
      </c>
      <c r="I86" s="52">
        <v>13820</v>
      </c>
      <c r="J86" s="52">
        <v>10743</v>
      </c>
      <c r="K86" s="52">
        <v>11595</v>
      </c>
      <c r="L86" s="52">
        <v>11365</v>
      </c>
      <c r="M86" s="52">
        <v>12110</v>
      </c>
      <c r="N86" s="52">
        <v>13014</v>
      </c>
      <c r="O86" s="52">
        <v>13953</v>
      </c>
      <c r="P86" s="52">
        <v>8123</v>
      </c>
      <c r="Q86" s="52">
        <v>8787</v>
      </c>
      <c r="R86" s="52">
        <v>9909</v>
      </c>
      <c r="S86" s="52">
        <v>11234</v>
      </c>
      <c r="T86" s="52">
        <v>11715</v>
      </c>
      <c r="U86" s="52">
        <v>11419</v>
      </c>
      <c r="V86" s="52">
        <v>12503</v>
      </c>
      <c r="W86" s="52">
        <v>11378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11040</v>
      </c>
      <c r="D87" s="52">
        <v>9106</v>
      </c>
      <c r="E87" s="52">
        <v>7387</v>
      </c>
      <c r="F87" s="52">
        <v>9034</v>
      </c>
      <c r="G87" s="52">
        <v>17529</v>
      </c>
      <c r="H87" s="52">
        <v>15868</v>
      </c>
      <c r="I87" s="52">
        <v>13444</v>
      </c>
      <c r="J87" s="52">
        <v>9235</v>
      </c>
      <c r="K87" s="52">
        <v>19410</v>
      </c>
      <c r="L87" s="52">
        <v>15888</v>
      </c>
      <c r="M87" s="52">
        <v>17767</v>
      </c>
      <c r="N87" s="52">
        <v>16690</v>
      </c>
      <c r="O87" s="52">
        <v>18349</v>
      </c>
      <c r="P87" s="52">
        <v>13332</v>
      </c>
      <c r="Q87" s="52">
        <v>13411</v>
      </c>
      <c r="R87" s="52">
        <v>13439</v>
      </c>
      <c r="S87" s="52">
        <v>16063</v>
      </c>
      <c r="T87" s="52">
        <v>14209</v>
      </c>
      <c r="U87" s="52">
        <v>13119</v>
      </c>
      <c r="V87" s="52">
        <v>14328</v>
      </c>
      <c r="W87" s="52">
        <v>13414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17793</v>
      </c>
      <c r="D88" s="36">
        <v>17258</v>
      </c>
      <c r="E88" s="36">
        <v>16198</v>
      </c>
      <c r="F88" s="36">
        <v>20221</v>
      </c>
      <c r="G88" s="36">
        <v>25621</v>
      </c>
      <c r="H88" s="36">
        <v>29075</v>
      </c>
      <c r="I88" s="36">
        <v>19577</v>
      </c>
      <c r="J88" s="36">
        <v>13005</v>
      </c>
      <c r="K88" s="36">
        <v>15865</v>
      </c>
      <c r="L88" s="36">
        <v>22775</v>
      </c>
      <c r="M88" s="36">
        <v>28697</v>
      </c>
      <c r="N88" s="36">
        <v>39619</v>
      </c>
      <c r="O88" s="36">
        <v>40871</v>
      </c>
      <c r="P88" s="36">
        <v>30339</v>
      </c>
      <c r="Q88" s="36">
        <v>31395</v>
      </c>
      <c r="R88" s="36">
        <v>26595</v>
      </c>
      <c r="S88" s="36">
        <v>27390</v>
      </c>
      <c r="T88" s="36">
        <v>32061</v>
      </c>
      <c r="U88" s="36">
        <v>36951</v>
      </c>
      <c r="V88" s="36">
        <v>35318</v>
      </c>
      <c r="W88" s="36">
        <v>34611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9183</v>
      </c>
      <c r="I94" s="52">
        <f>RES_hhdet_numvin!I83</f>
        <v>17381</v>
      </c>
      <c r="J94" s="52">
        <f>RES_hhdet_numvin!J83</f>
        <v>13808</v>
      </c>
      <c r="K94" s="52">
        <f>RES_hhdet_numvin!K83</f>
        <v>25110</v>
      </c>
      <c r="L94" s="52">
        <f>RES_hhdet_numvin!L83</f>
        <v>31630</v>
      </c>
      <c r="M94" s="52">
        <f>RES_hhdet_numvin!M83</f>
        <v>33443</v>
      </c>
      <c r="N94" s="52">
        <f>RES_hhdet_numvin!N83</f>
        <v>43979</v>
      </c>
      <c r="O94" s="52">
        <f>RES_hhdet_numvin!O83</f>
        <v>38915</v>
      </c>
      <c r="P94" s="52">
        <f>RES_hhdet_numvin!P83</f>
        <v>16175</v>
      </c>
      <c r="Q94" s="52">
        <f>RES_hhdet_numvin!Q83</f>
        <v>23487</v>
      </c>
      <c r="R94" s="52">
        <f>RES_hhdet_numvin!R83</f>
        <v>21824</v>
      </c>
      <c r="S94" s="52">
        <f>RES_hhdet_numvin!S83</f>
        <v>17940</v>
      </c>
      <c r="T94" s="52">
        <f>RES_hhdet_numvin!T83</f>
        <v>22250</v>
      </c>
      <c r="U94" s="52">
        <f>RES_hhdet_numvin!U83</f>
        <v>33790</v>
      </c>
      <c r="V94" s="52">
        <f>RES_hhdet_numvin!V83</f>
        <v>34575</v>
      </c>
      <c r="W94" s="52">
        <f>RES_hhdet_numvin!W83</f>
        <v>42469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4203</v>
      </c>
      <c r="Q97" s="138">
        <f>RES_hhdet_numvin!Q86</f>
        <v>7845</v>
      </c>
      <c r="R97" s="138">
        <f>RES_hhdet_numvin!R86</f>
        <v>12088</v>
      </c>
      <c r="S97" s="138">
        <f>RES_hhdet_numvin!S86</f>
        <v>12594</v>
      </c>
      <c r="T97" s="138">
        <f>RES_hhdet_numvin!T86</f>
        <v>11816</v>
      </c>
      <c r="U97" s="138">
        <f>RES_hhdet_numvin!U86</f>
        <v>13791</v>
      </c>
      <c r="V97" s="138">
        <f>RES_hhdet_numvin!V86</f>
        <v>16751</v>
      </c>
      <c r="W97" s="138">
        <f>RES_hhdet_numvin!W86</f>
        <v>17952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1641</v>
      </c>
      <c r="I99" s="138">
        <f>RES_hhdet_numvin!I88</f>
        <v>7453</v>
      </c>
      <c r="J99" s="138">
        <f>RES_hhdet_numvin!J88</f>
        <v>8008</v>
      </c>
      <c r="K99" s="138">
        <f>RES_hhdet_numvin!K88</f>
        <v>10316</v>
      </c>
      <c r="L99" s="138">
        <f>RES_hhdet_numvin!L88</f>
        <v>13104</v>
      </c>
      <c r="M99" s="138">
        <f>RES_hhdet_numvin!M88</f>
        <v>19400</v>
      </c>
      <c r="N99" s="138">
        <f>RES_hhdet_numvin!N88</f>
        <v>21436</v>
      </c>
      <c r="O99" s="138">
        <f>RES_hhdet_numvin!O88</f>
        <v>20502</v>
      </c>
      <c r="P99" s="138">
        <f>RES_hhdet_numvin!P88</f>
        <v>7790</v>
      </c>
      <c r="Q99" s="138">
        <f>RES_hhdet_numvin!Q88</f>
        <v>11218</v>
      </c>
      <c r="R99" s="138">
        <f>RES_hhdet_numvin!R88</f>
        <v>12760</v>
      </c>
      <c r="S99" s="138">
        <f>RES_hhdet_numvin!S88</f>
        <v>15634</v>
      </c>
      <c r="T99" s="138">
        <f>RES_hhdet_numvin!T88</f>
        <v>17382</v>
      </c>
      <c r="U99" s="138">
        <f>RES_hhdet_numvin!U88</f>
        <v>18971</v>
      </c>
      <c r="V99" s="138">
        <f>RES_hhdet_numvin!V88</f>
        <v>21793</v>
      </c>
      <c r="W99" s="138">
        <f>RES_hhdet_numvin!W88</f>
        <v>34408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2</v>
      </c>
      <c r="I100" s="138">
        <f>RES_hhdet_numvin!I89</f>
        <v>38</v>
      </c>
      <c r="J100" s="138">
        <f>RES_hhdet_numvin!J89</f>
        <v>5</v>
      </c>
      <c r="K100" s="138">
        <f>RES_hhdet_numvin!K89</f>
        <v>78</v>
      </c>
      <c r="L100" s="138">
        <f>RES_hhdet_numvin!L89</f>
        <v>55</v>
      </c>
      <c r="M100" s="138">
        <f>RES_hhdet_numvin!M89</f>
        <v>107</v>
      </c>
      <c r="N100" s="138">
        <f>RES_hhdet_numvin!N89</f>
        <v>136</v>
      </c>
      <c r="O100" s="138">
        <f>RES_hhdet_numvin!O89</f>
        <v>103</v>
      </c>
      <c r="P100" s="138">
        <f>RES_hhdet_numvin!P89</f>
        <v>0</v>
      </c>
      <c r="Q100" s="138">
        <f>RES_hhdet_numvin!Q89</f>
        <v>17</v>
      </c>
      <c r="R100" s="138">
        <f>RES_hhdet_numvin!R89</f>
        <v>59</v>
      </c>
      <c r="S100" s="138">
        <f>RES_hhdet_numvin!S89</f>
        <v>20</v>
      </c>
      <c r="T100" s="138">
        <f>RES_hhdet_numvin!T89</f>
        <v>42</v>
      </c>
      <c r="U100" s="138">
        <f>RES_hhdet_numvin!U89</f>
        <v>30</v>
      </c>
      <c r="V100" s="138">
        <f>RES_hhdet_numvin!V89</f>
        <v>66</v>
      </c>
      <c r="W100" s="138">
        <f>RES_hhdet_numvin!W89</f>
        <v>164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432</v>
      </c>
      <c r="Q103" s="138">
        <f>RES_hhdet_numvin!Q92</f>
        <v>1087</v>
      </c>
      <c r="R103" s="138">
        <f>RES_hhdet_numvin!R92</f>
        <v>1379</v>
      </c>
      <c r="S103" s="138">
        <f>RES_hhdet_numvin!S92</f>
        <v>1162</v>
      </c>
      <c r="T103" s="138">
        <f>RES_hhdet_numvin!T92</f>
        <v>1192</v>
      </c>
      <c r="U103" s="138">
        <f>RES_hhdet_numvin!U92</f>
        <v>1016</v>
      </c>
      <c r="V103" s="138">
        <f>RES_hhdet_numvin!V92</f>
        <v>760</v>
      </c>
      <c r="W103" s="138">
        <f>RES_hhdet_numvin!W92</f>
        <v>1223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10</v>
      </c>
      <c r="R104" s="138">
        <f>RES_hhdet_numvin!R93</f>
        <v>5</v>
      </c>
      <c r="S104" s="138">
        <f>RES_hhdet_numvin!S93</f>
        <v>8</v>
      </c>
      <c r="T104" s="138">
        <f>RES_hhdet_numvin!T93</f>
        <v>8</v>
      </c>
      <c r="U104" s="138">
        <f>RES_hhdet_numvin!U93</f>
        <v>7</v>
      </c>
      <c r="V104" s="138">
        <f>RES_hhdet_numvin!V93</f>
        <v>0</v>
      </c>
      <c r="W104" s="138">
        <f>RES_hhdet_numvin!W93</f>
        <v>2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5398</v>
      </c>
      <c r="Q107" s="138">
        <f>RES_hhdet_numvin!Q96</f>
        <v>11189</v>
      </c>
      <c r="R107" s="138">
        <f>RES_hhdet_numvin!R96</f>
        <v>12018</v>
      </c>
      <c r="S107" s="138">
        <f>RES_hhdet_numvin!S96</f>
        <v>12524</v>
      </c>
      <c r="T107" s="138">
        <f>RES_hhdet_numvin!T96</f>
        <v>16919</v>
      </c>
      <c r="U107" s="138">
        <f>RES_hhdet_numvin!U96</f>
        <v>24385</v>
      </c>
      <c r="V107" s="138">
        <f>RES_hhdet_numvin!V96</f>
        <v>22579</v>
      </c>
      <c r="W107" s="138">
        <f>RES_hhdet_numvin!W96</f>
        <v>17012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2540</v>
      </c>
      <c r="Q108" s="138">
        <f>RES_hhdet_numvin!Q97</f>
        <v>4041</v>
      </c>
      <c r="R108" s="138">
        <f>RES_hhdet_numvin!R97</f>
        <v>5423</v>
      </c>
      <c r="S108" s="138">
        <f>RES_hhdet_numvin!S97</f>
        <v>6745</v>
      </c>
      <c r="T108" s="138">
        <f>RES_hhdet_numvin!T97</f>
        <v>8212</v>
      </c>
      <c r="U108" s="138">
        <f>RES_hhdet_numvin!U97</f>
        <v>9068</v>
      </c>
      <c r="V108" s="138">
        <f>RES_hhdet_numvin!V97</f>
        <v>9428</v>
      </c>
      <c r="W108" s="138">
        <f>RES_hhdet_numvin!W97</f>
        <v>7449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2676</v>
      </c>
      <c r="Q112" s="138">
        <f>RES_hhdet_numvin!Q101</f>
        <v>5135</v>
      </c>
      <c r="R112" s="138">
        <f>RES_hhdet_numvin!R101</f>
        <v>7540</v>
      </c>
      <c r="S112" s="138">
        <f>RES_hhdet_numvin!S101</f>
        <v>9217</v>
      </c>
      <c r="T112" s="138">
        <f>RES_hhdet_numvin!T101</f>
        <v>10699</v>
      </c>
      <c r="U112" s="138">
        <f>RES_hhdet_numvin!U101</f>
        <v>11756</v>
      </c>
      <c r="V112" s="138">
        <f>RES_hhdet_numvin!V101</f>
        <v>13555</v>
      </c>
      <c r="W112" s="138">
        <f>RES_hhdet_numvin!W101</f>
        <v>12751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5187</v>
      </c>
      <c r="Q113" s="138">
        <f>RES_hhdet_numvin!Q102</f>
        <v>9604</v>
      </c>
      <c r="R113" s="138">
        <f>RES_hhdet_numvin!R102</f>
        <v>12263</v>
      </c>
      <c r="S113" s="138">
        <f>RES_hhdet_numvin!S102</f>
        <v>15342</v>
      </c>
      <c r="T113" s="138">
        <f>RES_hhdet_numvin!T102</f>
        <v>14770</v>
      </c>
      <c r="U113" s="138">
        <f>RES_hhdet_numvin!U102</f>
        <v>15683</v>
      </c>
      <c r="V113" s="138">
        <f>RES_hhdet_numvin!V102</f>
        <v>16896</v>
      </c>
      <c r="W113" s="138">
        <f>RES_hhdet_numvin!W102</f>
        <v>16524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11792</v>
      </c>
      <c r="Q114" s="39">
        <f>RES_hhdet_numvin!Q103</f>
        <v>22490</v>
      </c>
      <c r="R114" s="39">
        <f>RES_hhdet_numvin!R103</f>
        <v>24252</v>
      </c>
      <c r="S114" s="39">
        <f>RES_hhdet_numvin!S103</f>
        <v>26144</v>
      </c>
      <c r="T114" s="39">
        <f>RES_hhdet_numvin!T103</f>
        <v>33286</v>
      </c>
      <c r="U114" s="39">
        <f>RES_hhdet_numvin!U103</f>
        <v>44130</v>
      </c>
      <c r="V114" s="39">
        <f>RES_hhdet_numvin!V103</f>
        <v>41630</v>
      </c>
      <c r="W114" s="39">
        <f>RES_hhdet_numvin!W103</f>
        <v>42637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506.59988432774065</v>
      </c>
      <c r="C118" s="117">
        <f t="shared" si="18"/>
        <v>600.80363611038615</v>
      </c>
      <c r="D118" s="117">
        <f t="shared" si="18"/>
        <v>482.65008241016255</v>
      </c>
      <c r="E118" s="117">
        <f t="shared" si="18"/>
        <v>517.33269368797539</v>
      </c>
      <c r="F118" s="117">
        <f t="shared" si="18"/>
        <v>499.37364478460859</v>
      </c>
      <c r="G118" s="117">
        <f t="shared" si="18"/>
        <v>602.59870866073481</v>
      </c>
      <c r="H118" s="117">
        <f t="shared" si="18"/>
        <v>542.46518647557059</v>
      </c>
      <c r="I118" s="117">
        <f t="shared" si="18"/>
        <v>621.65734492644287</v>
      </c>
      <c r="J118" s="117">
        <f t="shared" si="18"/>
        <v>608.05926965045182</v>
      </c>
      <c r="K118" s="117">
        <f t="shared" si="18"/>
        <v>591.04609819303107</v>
      </c>
      <c r="L118" s="117">
        <f t="shared" si="18"/>
        <v>602.29408037417545</v>
      </c>
      <c r="M118" s="117">
        <f t="shared" si="18"/>
        <v>609.79815425928302</v>
      </c>
      <c r="N118" s="117">
        <f t="shared" si="18"/>
        <v>598.05846852180991</v>
      </c>
      <c r="O118" s="117">
        <f t="shared" si="18"/>
        <v>616.59460225494911</v>
      </c>
      <c r="P118" s="117">
        <f t="shared" si="18"/>
        <v>516.59991223668055</v>
      </c>
      <c r="Q118" s="117">
        <f t="shared" si="18"/>
        <v>582.00241781816226</v>
      </c>
      <c r="R118" s="117">
        <f t="shared" ref="R118:V118" si="19">R119+R122+R124+R137</f>
        <v>582.89958713600458</v>
      </c>
      <c r="S118" s="117">
        <f t="shared" si="19"/>
        <v>552.92677672460752</v>
      </c>
      <c r="T118" s="117">
        <f t="shared" si="19"/>
        <v>494.22233717187697</v>
      </c>
      <c r="U118" s="117">
        <f t="shared" si="19"/>
        <v>466.51574520953142</v>
      </c>
      <c r="V118" s="117">
        <f t="shared" si="19"/>
        <v>465.22640318301256</v>
      </c>
      <c r="W118" s="117">
        <f t="shared" ref="W118" si="20">W119+W122+W124+W137</f>
        <v>513.06322479156108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412.64223893334247</v>
      </c>
      <c r="C119" s="122">
        <f t="shared" si="21"/>
        <v>501.75751072020483</v>
      </c>
      <c r="D119" s="122">
        <f t="shared" si="21"/>
        <v>388.80848463953077</v>
      </c>
      <c r="E119" s="122">
        <f t="shared" si="21"/>
        <v>417.26242797202269</v>
      </c>
      <c r="F119" s="122">
        <f t="shared" si="21"/>
        <v>400.58948723313586</v>
      </c>
      <c r="G119" s="122">
        <f t="shared" si="21"/>
        <v>497.53364627521671</v>
      </c>
      <c r="H119" s="122">
        <f t="shared" si="21"/>
        <v>430.55289174434182</v>
      </c>
      <c r="I119" s="122">
        <f t="shared" si="21"/>
        <v>502.58060635520445</v>
      </c>
      <c r="J119" s="122">
        <f t="shared" si="21"/>
        <v>487.87928855693048</v>
      </c>
      <c r="K119" s="122">
        <f t="shared" si="21"/>
        <v>472.87283224182744</v>
      </c>
      <c r="L119" s="122">
        <f t="shared" si="21"/>
        <v>485.66275878456133</v>
      </c>
      <c r="M119" s="122">
        <f t="shared" si="21"/>
        <v>488.0909094935339</v>
      </c>
      <c r="N119" s="122">
        <f t="shared" si="21"/>
        <v>474.63373810886719</v>
      </c>
      <c r="O119" s="122">
        <f t="shared" si="21"/>
        <v>491.5118977204985</v>
      </c>
      <c r="P119" s="122">
        <f t="shared" si="21"/>
        <v>397.49240743094276</v>
      </c>
      <c r="Q119" s="122">
        <f t="shared" si="21"/>
        <v>458.45930176153519</v>
      </c>
      <c r="R119" s="122">
        <f t="shared" ref="R119:V119" si="22">SUM(R120:R121)</f>
        <v>463.24670493890665</v>
      </c>
      <c r="S119" s="122">
        <f t="shared" si="22"/>
        <v>436.59509624983281</v>
      </c>
      <c r="T119" s="122">
        <f t="shared" si="22"/>
        <v>385.04440516742676</v>
      </c>
      <c r="U119" s="122">
        <f t="shared" si="22"/>
        <v>361.32936998730281</v>
      </c>
      <c r="V119" s="122">
        <f t="shared" si="22"/>
        <v>360.66990605917596</v>
      </c>
      <c r="W119" s="122">
        <f t="shared" ref="W119" si="23">SUM(W120:W121)</f>
        <v>407.70484531355618</v>
      </c>
      <c r="DA119" s="130" t="s">
        <v>1646</v>
      </c>
    </row>
    <row r="120" spans="1:105" ht="12" customHeight="1" x14ac:dyDescent="0.25">
      <c r="A120" s="97" t="s">
        <v>204</v>
      </c>
      <c r="B120" s="98">
        <v>410.7720799213995</v>
      </c>
      <c r="C120" s="98">
        <v>499.50335994151391</v>
      </c>
      <c r="D120" s="98">
        <v>387.04952319846467</v>
      </c>
      <c r="E120" s="98">
        <v>415.3536718522613</v>
      </c>
      <c r="F120" s="98">
        <v>398.73395085061003</v>
      </c>
      <c r="G120" s="98">
        <v>495.22800319858942</v>
      </c>
      <c r="H120" s="98">
        <v>428.496097501885</v>
      </c>
      <c r="I120" s="98">
        <v>500.17682770480866</v>
      </c>
      <c r="J120" s="98">
        <v>485.48417477915842</v>
      </c>
      <c r="K120" s="98">
        <v>470.50218010700911</v>
      </c>
      <c r="L120" s="98">
        <v>483.18294640298069</v>
      </c>
      <c r="M120" s="98">
        <v>485.55401261106323</v>
      </c>
      <c r="N120" s="98">
        <v>472.12182573803398</v>
      </c>
      <c r="O120" s="98">
        <v>488.86888793350528</v>
      </c>
      <c r="P120" s="98">
        <v>395.37339256711579</v>
      </c>
      <c r="Q120" s="98">
        <v>456.00397917263768</v>
      </c>
      <c r="R120" s="98">
        <v>460.75913346708705</v>
      </c>
      <c r="S120" s="98">
        <v>434.2442533677272</v>
      </c>
      <c r="T120" s="98">
        <v>382.96795643450872</v>
      </c>
      <c r="U120" s="98">
        <v>359.36852488774247</v>
      </c>
      <c r="V120" s="98">
        <v>358.68884589662775</v>
      </c>
      <c r="W120" s="98">
        <v>405.41787044998546</v>
      </c>
      <c r="DA120" s="63" t="s">
        <v>1647</v>
      </c>
    </row>
    <row r="121" spans="1:105" ht="12" customHeight="1" x14ac:dyDescent="0.25">
      <c r="A121" s="97" t="s">
        <v>53</v>
      </c>
      <c r="B121" s="98">
        <v>1.8701590119429494</v>
      </c>
      <c r="C121" s="98">
        <v>2.254150778690907</v>
      </c>
      <c r="D121" s="98">
        <v>1.7589614410661092</v>
      </c>
      <c r="E121" s="98">
        <v>1.9087561197613991</v>
      </c>
      <c r="F121" s="98">
        <v>1.8555363825258173</v>
      </c>
      <c r="G121" s="98">
        <v>2.3056430766273044</v>
      </c>
      <c r="H121" s="98">
        <v>2.0567942424568351</v>
      </c>
      <c r="I121" s="98">
        <v>2.4037786503958123</v>
      </c>
      <c r="J121" s="98">
        <v>2.3951137777720262</v>
      </c>
      <c r="K121" s="98">
        <v>2.3706521348183482</v>
      </c>
      <c r="L121" s="98">
        <v>2.479812381580663</v>
      </c>
      <c r="M121" s="98">
        <v>2.5368968824706641</v>
      </c>
      <c r="N121" s="98">
        <v>2.5119123708332283</v>
      </c>
      <c r="O121" s="98">
        <v>2.6430097869932379</v>
      </c>
      <c r="P121" s="98">
        <v>2.119014863826977</v>
      </c>
      <c r="Q121" s="98">
        <v>2.4553225888975128</v>
      </c>
      <c r="R121" s="98">
        <v>2.4875714718195789</v>
      </c>
      <c r="S121" s="98">
        <v>2.3508428821056322</v>
      </c>
      <c r="T121" s="98">
        <v>2.0764487329180188</v>
      </c>
      <c r="U121" s="98">
        <v>1.9608450995603668</v>
      </c>
      <c r="V121" s="98">
        <v>1.9810601625481812</v>
      </c>
      <c r="W121" s="98">
        <v>2.2869748635707019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0.18957474103964614</v>
      </c>
      <c r="C122" s="122">
        <f t="shared" si="24"/>
        <v>0.22739839368282405</v>
      </c>
      <c r="D122" s="122">
        <f t="shared" si="24"/>
        <v>0.27186898060329556</v>
      </c>
      <c r="E122" s="122">
        <f t="shared" si="24"/>
        <v>0.61957452271155511</v>
      </c>
      <c r="F122" s="122">
        <f t="shared" si="24"/>
        <v>0.35740938397536487</v>
      </c>
      <c r="G122" s="122">
        <f t="shared" si="24"/>
        <v>0.48758011875918128</v>
      </c>
      <c r="H122" s="122">
        <f t="shared" si="24"/>
        <v>0.80358712295468848</v>
      </c>
      <c r="I122" s="122">
        <f t="shared" si="24"/>
        <v>1.0565048815637357</v>
      </c>
      <c r="J122" s="122">
        <f t="shared" si="24"/>
        <v>1.2733244307337266</v>
      </c>
      <c r="K122" s="122">
        <f t="shared" si="24"/>
        <v>1.4668325447123336</v>
      </c>
      <c r="L122" s="122">
        <f t="shared" si="24"/>
        <v>1.8516266181030852</v>
      </c>
      <c r="M122" s="122">
        <f t="shared" si="24"/>
        <v>1.9896787995631773</v>
      </c>
      <c r="N122" s="122">
        <f t="shared" si="24"/>
        <v>3.5260779076479611</v>
      </c>
      <c r="O122" s="122">
        <f t="shared" si="24"/>
        <v>3.4187672695407381</v>
      </c>
      <c r="P122" s="122">
        <f t="shared" si="24"/>
        <v>1.3260309890348265</v>
      </c>
      <c r="Q122" s="122">
        <f t="shared" si="24"/>
        <v>3.9670220613405136</v>
      </c>
      <c r="R122" s="122">
        <f t="shared" si="24"/>
        <v>2.3201473054609165</v>
      </c>
      <c r="S122" s="122">
        <f t="shared" si="24"/>
        <v>3.677056909474008</v>
      </c>
      <c r="T122" s="122">
        <f t="shared" si="24"/>
        <v>2.5853854874286522</v>
      </c>
      <c r="U122" s="122">
        <f t="shared" si="24"/>
        <v>3.2032270900804773</v>
      </c>
      <c r="V122" s="122">
        <f t="shared" si="24"/>
        <v>2.2334768381351662</v>
      </c>
      <c r="W122" s="122">
        <f t="shared" si="24"/>
        <v>3.7436531886445539</v>
      </c>
      <c r="DA122" s="130" t="s">
        <v>1649</v>
      </c>
    </row>
    <row r="123" spans="1:105" ht="12" customHeight="1" x14ac:dyDescent="0.25">
      <c r="A123" s="97" t="s">
        <v>53</v>
      </c>
      <c r="B123" s="98">
        <v>0.18957474103964614</v>
      </c>
      <c r="C123" s="98">
        <v>0.22739839368282405</v>
      </c>
      <c r="D123" s="98">
        <v>0.27186898060329556</v>
      </c>
      <c r="E123" s="98">
        <v>0.61957452271155511</v>
      </c>
      <c r="F123" s="98">
        <v>0.35740938397536487</v>
      </c>
      <c r="G123" s="98">
        <v>0.48758011875918128</v>
      </c>
      <c r="H123" s="98">
        <v>0.80358712295468848</v>
      </c>
      <c r="I123" s="98">
        <v>1.0565048815637357</v>
      </c>
      <c r="J123" s="98">
        <v>1.2733244307337266</v>
      </c>
      <c r="K123" s="98">
        <v>1.4668325447123336</v>
      </c>
      <c r="L123" s="98">
        <v>1.8516266181030852</v>
      </c>
      <c r="M123" s="98">
        <v>1.9896787995631773</v>
      </c>
      <c r="N123" s="98">
        <v>3.5260779076479611</v>
      </c>
      <c r="O123" s="98">
        <v>3.4187672695407381</v>
      </c>
      <c r="P123" s="98">
        <v>1.3260309890348265</v>
      </c>
      <c r="Q123" s="98">
        <v>3.9670220613405136</v>
      </c>
      <c r="R123" s="98">
        <v>2.3201473054609165</v>
      </c>
      <c r="S123" s="98">
        <v>3.677056909474008</v>
      </c>
      <c r="T123" s="98">
        <v>2.5853854874286522</v>
      </c>
      <c r="U123" s="98">
        <v>3.2032270900804773</v>
      </c>
      <c r="V123" s="98">
        <v>2.2334768381351662</v>
      </c>
      <c r="W123" s="98">
        <v>3.7436531886445539</v>
      </c>
      <c r="DA123" s="63" t="s">
        <v>1650</v>
      </c>
    </row>
    <row r="124" spans="1:105" ht="12" customHeight="1" x14ac:dyDescent="0.25">
      <c r="A124" s="121" t="s">
        <v>55</v>
      </c>
      <c r="B124" s="122">
        <v>72.806559958215246</v>
      </c>
      <c r="C124" s="122">
        <v>74.68616295770093</v>
      </c>
      <c r="D124" s="122">
        <v>70.463035286529063</v>
      </c>
      <c r="E124" s="122">
        <v>73.722586374370749</v>
      </c>
      <c r="F124" s="122">
        <v>74.795789960947062</v>
      </c>
      <c r="G124" s="122">
        <v>77.957488020394777</v>
      </c>
      <c r="H124" s="122">
        <v>84.835147351578286</v>
      </c>
      <c r="I124" s="122">
        <v>89.4853863016601</v>
      </c>
      <c r="J124" s="122">
        <v>89.922066771431787</v>
      </c>
      <c r="K124" s="122">
        <v>92.256348529856638</v>
      </c>
      <c r="L124" s="122">
        <v>91.300365063515073</v>
      </c>
      <c r="M124" s="122">
        <v>95.400618795144027</v>
      </c>
      <c r="N124" s="122">
        <v>94.979704224415187</v>
      </c>
      <c r="O124" s="122">
        <v>96.104299672454729</v>
      </c>
      <c r="P124" s="122">
        <v>91.996562000134247</v>
      </c>
      <c r="Q124" s="122">
        <v>93.513808424118039</v>
      </c>
      <c r="R124" s="122">
        <v>91.622303517541752</v>
      </c>
      <c r="S124" s="122">
        <v>87.723837735889674</v>
      </c>
      <c r="T124" s="122">
        <v>82.679670959395011</v>
      </c>
      <c r="U124" s="122">
        <v>78.694610019818256</v>
      </c>
      <c r="V124" s="122">
        <v>72.631471560371949</v>
      </c>
      <c r="W124" s="122">
        <v>74.117094481614828</v>
      </c>
      <c r="DA124" s="130" t="s">
        <v>1651</v>
      </c>
    </row>
    <row r="125" spans="1:105" ht="12" customHeight="1" x14ac:dyDescent="0.25">
      <c r="A125" s="97" t="s">
        <v>132</v>
      </c>
      <c r="B125" s="98">
        <v>49.630437889877129</v>
      </c>
      <c r="C125" s="98">
        <v>52.300531443686864</v>
      </c>
      <c r="D125" s="98">
        <v>46.262450098584623</v>
      </c>
      <c r="E125" s="98">
        <v>48.78816470463196</v>
      </c>
      <c r="F125" s="98">
        <v>49.411669810846249</v>
      </c>
      <c r="G125" s="98">
        <v>52.503138615654748</v>
      </c>
      <c r="H125" s="98">
        <v>55.062386136151225</v>
      </c>
      <c r="I125" s="98">
        <v>59.471766758232498</v>
      </c>
      <c r="J125" s="98">
        <v>57.696738384022083</v>
      </c>
      <c r="K125" s="98">
        <v>58.600848129592833</v>
      </c>
      <c r="L125" s="98">
        <v>56.563968283686108</v>
      </c>
      <c r="M125" s="98">
        <v>59.370426909999203</v>
      </c>
      <c r="N125" s="98">
        <v>58.490240242945234</v>
      </c>
      <c r="O125" s="98">
        <v>59.312354951505377</v>
      </c>
      <c r="P125" s="98">
        <v>55.686280286789838</v>
      </c>
      <c r="Q125" s="98">
        <v>55.736128136453992</v>
      </c>
      <c r="R125" s="98">
        <v>54.705469905357923</v>
      </c>
      <c r="S125" s="98">
        <v>51.812440371794224</v>
      </c>
      <c r="T125" s="98">
        <v>47.770764595158866</v>
      </c>
      <c r="U125" s="98">
        <v>44.267164995380611</v>
      </c>
      <c r="V125" s="98">
        <v>40.303167030612137</v>
      </c>
      <c r="W125" s="98">
        <v>42.028333154272893</v>
      </c>
      <c r="DA125" s="63" t="s">
        <v>1652</v>
      </c>
    </row>
    <row r="126" spans="1:105" ht="12" customHeight="1" x14ac:dyDescent="0.25">
      <c r="A126" s="97" t="s">
        <v>131</v>
      </c>
      <c r="B126" s="98">
        <v>9.2972711960342999E-2</v>
      </c>
      <c r="C126" s="98">
        <v>0.11113788212726033</v>
      </c>
      <c r="D126" s="98">
        <v>9.4592266087457411E-2</v>
      </c>
      <c r="E126" s="98">
        <v>9.8623562207364679E-2</v>
      </c>
      <c r="F126" s="98">
        <v>9.6563910052026997E-2</v>
      </c>
      <c r="G126" s="98">
        <v>0.11092641677778284</v>
      </c>
      <c r="H126" s="98">
        <v>0.1096237440039016</v>
      </c>
      <c r="I126" s="98">
        <v>0.13057309782347865</v>
      </c>
      <c r="J126" s="98">
        <v>0.11774163536935855</v>
      </c>
      <c r="K126" s="98">
        <v>0.14780909132661835</v>
      </c>
      <c r="L126" s="98">
        <v>0.15226929565012004</v>
      </c>
      <c r="M126" s="98">
        <v>0.1812840548158319</v>
      </c>
      <c r="N126" s="98">
        <v>0.20373970894875543</v>
      </c>
      <c r="O126" s="98">
        <v>0.21961831156023215</v>
      </c>
      <c r="P126" s="98">
        <v>0.20131422881846678</v>
      </c>
      <c r="Q126" s="98">
        <v>0.19674348030419547</v>
      </c>
      <c r="R126" s="98">
        <v>0.19402493364746856</v>
      </c>
      <c r="S126" s="98">
        <v>0.18032787252782939</v>
      </c>
      <c r="T126" s="98">
        <v>0.16447031454069039</v>
      </c>
      <c r="U126" s="98">
        <v>0.1472523888585883</v>
      </c>
      <c r="V126" s="98">
        <v>0.12898562101255068</v>
      </c>
      <c r="W126" s="98">
        <v>0.14166826370121213</v>
      </c>
      <c r="DA126" s="63" t="s">
        <v>1653</v>
      </c>
    </row>
    <row r="127" spans="1:105" ht="12" customHeight="1" x14ac:dyDescent="0.25">
      <c r="A127" s="100" t="s">
        <v>204</v>
      </c>
      <c r="B127" s="101">
        <v>4.7725728588052789E-2</v>
      </c>
      <c r="C127" s="101">
        <v>5.4994597826299028E-2</v>
      </c>
      <c r="D127" s="101">
        <v>5.089469110524765E-2</v>
      </c>
      <c r="E127" s="101">
        <v>6.1707702603920694E-2</v>
      </c>
      <c r="F127" s="101">
        <v>6.2331479681867016E-2</v>
      </c>
      <c r="G127" s="101">
        <v>6.3516325780152955E-2</v>
      </c>
      <c r="H127" s="101">
        <v>6.3480386346550788E-2</v>
      </c>
      <c r="I127" s="101">
        <v>6.3473516984595107E-2</v>
      </c>
      <c r="J127" s="101">
        <v>5.7293261706317218E-2</v>
      </c>
      <c r="K127" s="101">
        <v>6.7956654480030562E-2</v>
      </c>
      <c r="L127" s="101">
        <v>6.6775960127780004E-2</v>
      </c>
      <c r="M127" s="101">
        <v>7.951099006772322E-2</v>
      </c>
      <c r="N127" s="101">
        <v>8.6572597410086091E-2</v>
      </c>
      <c r="O127" s="101">
        <v>9.2130574433289383E-2</v>
      </c>
      <c r="P127" s="101">
        <v>8.7771495000600247E-2</v>
      </c>
      <c r="Q127" s="101">
        <v>8.4618018127151612E-2</v>
      </c>
      <c r="R127" s="101">
        <v>8.1813939105609218E-2</v>
      </c>
      <c r="S127" s="101">
        <v>7.6090248249742823E-2</v>
      </c>
      <c r="T127" s="101">
        <v>6.9805768842283331E-2</v>
      </c>
      <c r="U127" s="101">
        <v>5.9050730233153825E-2</v>
      </c>
      <c r="V127" s="101">
        <v>5.1399702931247467E-2</v>
      </c>
      <c r="W127" s="101">
        <v>5.8033521947537317E-2</v>
      </c>
      <c r="DA127" s="131" t="s">
        <v>1654</v>
      </c>
    </row>
    <row r="128" spans="1:105" ht="12" customHeight="1" x14ac:dyDescent="0.25">
      <c r="A128" s="103" t="s">
        <v>52</v>
      </c>
      <c r="B128" s="104">
        <v>4.524698337229021E-2</v>
      </c>
      <c r="C128" s="104">
        <v>5.6143284300961313E-2</v>
      </c>
      <c r="D128" s="104">
        <v>4.3697574982209754E-2</v>
      </c>
      <c r="E128" s="104">
        <v>3.6915859603443978E-2</v>
      </c>
      <c r="F128" s="104">
        <v>3.423243037015998E-2</v>
      </c>
      <c r="G128" s="104">
        <v>4.741009099762989E-2</v>
      </c>
      <c r="H128" s="104">
        <v>4.6143357657350809E-2</v>
      </c>
      <c r="I128" s="104">
        <v>6.7099580838883524E-2</v>
      </c>
      <c r="J128" s="104">
        <v>6.0448373663041337E-2</v>
      </c>
      <c r="K128" s="104">
        <v>7.9852436846587799E-2</v>
      </c>
      <c r="L128" s="104">
        <v>8.5493335522340022E-2</v>
      </c>
      <c r="M128" s="104">
        <v>0.10177306474810868</v>
      </c>
      <c r="N128" s="104">
        <v>0.11716711153866932</v>
      </c>
      <c r="O128" s="104">
        <v>0.12748773712694275</v>
      </c>
      <c r="P128" s="104">
        <v>0.11354273381786655</v>
      </c>
      <c r="Q128" s="104">
        <v>0.11212546217704387</v>
      </c>
      <c r="R128" s="104">
        <v>0.11221099454185934</v>
      </c>
      <c r="S128" s="104">
        <v>0.10423762427808658</v>
      </c>
      <c r="T128" s="104">
        <v>9.4664545698407043E-2</v>
      </c>
      <c r="U128" s="104">
        <v>8.820165862543447E-2</v>
      </c>
      <c r="V128" s="104">
        <v>7.7585918081303218E-2</v>
      </c>
      <c r="W128" s="104">
        <v>8.3634741753674816E-2</v>
      </c>
      <c r="DA128" s="132" t="s">
        <v>1655</v>
      </c>
    </row>
    <row r="129" spans="1:105" ht="12" customHeight="1" x14ac:dyDescent="0.25">
      <c r="A129" s="106" t="s">
        <v>124</v>
      </c>
      <c r="B129" s="101">
        <v>3.5466205129023347</v>
      </c>
      <c r="C129" s="101">
        <v>3.255448877067594</v>
      </c>
      <c r="D129" s="101">
        <v>4.0919105317371711</v>
      </c>
      <c r="E129" s="101">
        <v>3.4848579534481057</v>
      </c>
      <c r="F129" s="101">
        <v>3.1060893923015556</v>
      </c>
      <c r="G129" s="101">
        <v>3.2579497581865891</v>
      </c>
      <c r="H129" s="101">
        <v>2.6418580792139776</v>
      </c>
      <c r="I129" s="101">
        <v>2.7224429920510174</v>
      </c>
      <c r="J129" s="101">
        <v>2.9139449769027297</v>
      </c>
      <c r="K129" s="101">
        <v>2.6707305485298236</v>
      </c>
      <c r="L129" s="101">
        <v>2.6101947524077125</v>
      </c>
      <c r="M129" s="101">
        <v>3.1008579607741709</v>
      </c>
      <c r="N129" s="101">
        <v>2.6224189631052117</v>
      </c>
      <c r="O129" s="101">
        <v>1.992583328815946</v>
      </c>
      <c r="P129" s="101">
        <v>1.5178387135511264</v>
      </c>
      <c r="Q129" s="101">
        <v>2.4076196931513549</v>
      </c>
      <c r="R129" s="101">
        <v>2.1503008813125146</v>
      </c>
      <c r="S129" s="101">
        <v>2.2211993411049935</v>
      </c>
      <c r="T129" s="101">
        <v>2.0272407946155093</v>
      </c>
      <c r="U129" s="101">
        <v>2.0234625786770137</v>
      </c>
      <c r="V129" s="101">
        <v>1.207383509427151</v>
      </c>
      <c r="W129" s="101">
        <v>1.6484806615710053</v>
      </c>
      <c r="DA129" s="131" t="s">
        <v>1656</v>
      </c>
    </row>
    <row r="130" spans="1:105" ht="12" customHeight="1" x14ac:dyDescent="0.25">
      <c r="A130" s="107" t="s">
        <v>123</v>
      </c>
      <c r="B130" s="104">
        <v>6.9234503291788641E-3</v>
      </c>
      <c r="C130" s="104">
        <v>6.0182381204613375E-3</v>
      </c>
      <c r="D130" s="104">
        <v>9.28276025721873E-3</v>
      </c>
      <c r="E130" s="104">
        <v>7.9606643319490612E-3</v>
      </c>
      <c r="F130" s="104">
        <v>6.5885400981734801E-3</v>
      </c>
      <c r="G130" s="104">
        <v>8.0222659849820618E-3</v>
      </c>
      <c r="H130" s="104">
        <v>5.4287251081004701E-3</v>
      </c>
      <c r="I130" s="104">
        <v>5.9521267622521315E-3</v>
      </c>
      <c r="J130" s="104">
        <v>6.4367009421473628E-3</v>
      </c>
      <c r="K130" s="104">
        <v>7.1763951434098538E-3</v>
      </c>
      <c r="L130" s="104">
        <v>7.0779670296012218E-3</v>
      </c>
      <c r="M130" s="104">
        <v>1.0684764492125257E-2</v>
      </c>
      <c r="N130" s="104">
        <v>9.7184664474244554E-3</v>
      </c>
      <c r="O130" s="104">
        <v>7.0242243547055097E-3</v>
      </c>
      <c r="P130" s="104">
        <v>5.2788388839704499E-3</v>
      </c>
      <c r="Q130" s="104">
        <v>8.8810619215494695E-3</v>
      </c>
      <c r="R130" s="104">
        <v>7.3831410498310397E-3</v>
      </c>
      <c r="S130" s="104">
        <v>7.7565812362191799E-3</v>
      </c>
      <c r="T130" s="104">
        <v>7.656220436698496E-3</v>
      </c>
      <c r="U130" s="104">
        <v>8.1315078103568438E-3</v>
      </c>
      <c r="V130" s="104">
        <v>5.0990416120426461E-3</v>
      </c>
      <c r="W130" s="104">
        <v>6.8766480666364021E-3</v>
      </c>
      <c r="DA130" s="132" t="s">
        <v>1657</v>
      </c>
    </row>
    <row r="131" spans="1:105" ht="12" customHeight="1" x14ac:dyDescent="0.25">
      <c r="A131" s="108" t="s">
        <v>50</v>
      </c>
      <c r="B131" s="98">
        <v>3.2502671223456946E-3</v>
      </c>
      <c r="C131" s="98">
        <v>2.7625121479434994E-3</v>
      </c>
      <c r="D131" s="98">
        <v>4.6663895185040305E-3</v>
      </c>
      <c r="E131" s="98">
        <v>4.7153415870830103E-3</v>
      </c>
      <c r="F131" s="98">
        <v>4.0479981219837917E-3</v>
      </c>
      <c r="G131" s="98">
        <v>4.4405558514564432E-3</v>
      </c>
      <c r="H131" s="98">
        <v>3.0568619118700904E-3</v>
      </c>
      <c r="I131" s="98">
        <v>2.874439533846699E-3</v>
      </c>
      <c r="J131" s="98">
        <v>3.1460159441726821E-3</v>
      </c>
      <c r="K131" s="98">
        <v>3.4024732252659218E-3</v>
      </c>
      <c r="L131" s="98">
        <v>3.2544950077508738E-3</v>
      </c>
      <c r="M131" s="98">
        <v>5.0234553089780155E-3</v>
      </c>
      <c r="N131" s="98">
        <v>4.4962498439329217E-3</v>
      </c>
      <c r="O131" s="98">
        <v>3.230636021872475E-3</v>
      </c>
      <c r="P131" s="98">
        <v>2.5182117997507498E-3</v>
      </c>
      <c r="Q131" s="98">
        <v>4.0792304632600905E-3</v>
      </c>
      <c r="R131" s="98">
        <v>3.2777054194864362E-3</v>
      </c>
      <c r="S131" s="98">
        <v>3.3759819767356335E-3</v>
      </c>
      <c r="T131" s="98">
        <v>3.3046006986288063E-3</v>
      </c>
      <c r="U131" s="98">
        <v>3.290123671282895E-3</v>
      </c>
      <c r="V131" s="98">
        <v>2.0644623550152719E-3</v>
      </c>
      <c r="W131" s="98">
        <v>2.8933290993214803E-3</v>
      </c>
      <c r="DA131" s="63" t="s">
        <v>1658</v>
      </c>
    </row>
    <row r="132" spans="1:105" ht="12" customHeight="1" x14ac:dyDescent="0.25">
      <c r="A132" s="108" t="s">
        <v>52</v>
      </c>
      <c r="B132" s="98">
        <v>3.6731832068331691E-3</v>
      </c>
      <c r="C132" s="98">
        <v>3.2557259725178381E-3</v>
      </c>
      <c r="D132" s="98">
        <v>4.6163707387146995E-3</v>
      </c>
      <c r="E132" s="98">
        <v>3.2453227448660505E-3</v>
      </c>
      <c r="F132" s="98">
        <v>2.540541976189688E-3</v>
      </c>
      <c r="G132" s="98">
        <v>3.581710133525619E-3</v>
      </c>
      <c r="H132" s="98">
        <v>2.3718631962303797E-3</v>
      </c>
      <c r="I132" s="98">
        <v>3.0776872284054325E-3</v>
      </c>
      <c r="J132" s="98">
        <v>3.2906849979746806E-3</v>
      </c>
      <c r="K132" s="98">
        <v>3.7739219181439315E-3</v>
      </c>
      <c r="L132" s="98">
        <v>3.8234720218503484E-3</v>
      </c>
      <c r="M132" s="98">
        <v>5.6613091831472419E-3</v>
      </c>
      <c r="N132" s="98">
        <v>5.2222166034915337E-3</v>
      </c>
      <c r="O132" s="98">
        <v>3.7935883328330347E-3</v>
      </c>
      <c r="P132" s="98">
        <v>2.7606270842197001E-3</v>
      </c>
      <c r="Q132" s="98">
        <v>4.801831458289379E-3</v>
      </c>
      <c r="R132" s="98">
        <v>4.1054356303446039E-3</v>
      </c>
      <c r="S132" s="98">
        <v>4.3805992594835464E-3</v>
      </c>
      <c r="T132" s="98">
        <v>4.3516197380696897E-3</v>
      </c>
      <c r="U132" s="98">
        <v>4.8413841390739492E-3</v>
      </c>
      <c r="V132" s="98">
        <v>3.0345792570273741E-3</v>
      </c>
      <c r="W132" s="98">
        <v>3.9833189673149213E-3</v>
      </c>
      <c r="DA132" s="63" t="s">
        <v>1659</v>
      </c>
    </row>
    <row r="133" spans="1:105" ht="12" customHeight="1" x14ac:dyDescent="0.25">
      <c r="A133" s="106" t="s">
        <v>122</v>
      </c>
      <c r="B133" s="101">
        <v>16.044479797194274</v>
      </c>
      <c r="C133" s="101">
        <v>15.514376321245413</v>
      </c>
      <c r="D133" s="101">
        <v>16.191355407228677</v>
      </c>
      <c r="E133" s="101">
        <v>17.060452731794225</v>
      </c>
      <c r="F133" s="101">
        <v>17.659826461764979</v>
      </c>
      <c r="G133" s="101">
        <v>17.605028428772481</v>
      </c>
      <c r="H133" s="101">
        <v>21.703599401992282</v>
      </c>
      <c r="I133" s="101">
        <v>21.820188336558687</v>
      </c>
      <c r="J133" s="101">
        <v>23.465228157828275</v>
      </c>
      <c r="K133" s="101">
        <v>23.733437174893414</v>
      </c>
      <c r="L133" s="101">
        <v>24.3810579509476</v>
      </c>
      <c r="M133" s="101">
        <v>24.363815112063097</v>
      </c>
      <c r="N133" s="101">
        <v>24.221833384397556</v>
      </c>
      <c r="O133" s="101">
        <v>24.63738429085997</v>
      </c>
      <c r="P133" s="101">
        <v>24.303526011015848</v>
      </c>
      <c r="Q133" s="101">
        <v>24.975387901335331</v>
      </c>
      <c r="R133" s="101">
        <v>24.70056443664021</v>
      </c>
      <c r="S133" s="101">
        <v>24.015247151017974</v>
      </c>
      <c r="T133" s="101">
        <v>23.423378563716977</v>
      </c>
      <c r="U133" s="101">
        <v>23.49585476170483</v>
      </c>
      <c r="V133" s="101">
        <v>22.717012489424867</v>
      </c>
      <c r="W133" s="101">
        <v>22.13761548843005</v>
      </c>
      <c r="DA133" s="131" t="s">
        <v>1660</v>
      </c>
    </row>
    <row r="134" spans="1:105" ht="12" customHeight="1" x14ac:dyDescent="0.25">
      <c r="A134" s="107" t="s">
        <v>121</v>
      </c>
      <c r="B134" s="104">
        <v>3.4851255959519918</v>
      </c>
      <c r="C134" s="104">
        <v>3.4986501954533429</v>
      </c>
      <c r="D134" s="104">
        <v>3.8134442226339225</v>
      </c>
      <c r="E134" s="104">
        <v>4.2825267579571449</v>
      </c>
      <c r="F134" s="104">
        <v>4.5150518458840931</v>
      </c>
      <c r="G134" s="104">
        <v>4.4724225350181985</v>
      </c>
      <c r="H134" s="104">
        <v>5.3122512651087916</v>
      </c>
      <c r="I134" s="104">
        <v>5.3344629902321659</v>
      </c>
      <c r="J134" s="104">
        <v>5.7219769163672032</v>
      </c>
      <c r="K134" s="104">
        <v>7.0963471903705395</v>
      </c>
      <c r="L134" s="104">
        <v>7.5857968137939302</v>
      </c>
      <c r="M134" s="104">
        <v>8.3735499929996031</v>
      </c>
      <c r="N134" s="104">
        <v>9.4317534585710039</v>
      </c>
      <c r="O134" s="104">
        <v>9.9353345653585023</v>
      </c>
      <c r="P134" s="104">
        <v>10.282323921075012</v>
      </c>
      <c r="Q134" s="104">
        <v>10.189048150951617</v>
      </c>
      <c r="R134" s="104">
        <v>9.8645602195338018</v>
      </c>
      <c r="S134" s="104">
        <v>9.4868664182084395</v>
      </c>
      <c r="T134" s="104">
        <v>9.2861604709262622</v>
      </c>
      <c r="U134" s="104">
        <v>8.7527437873868585</v>
      </c>
      <c r="V134" s="104">
        <v>8.2698238682832006</v>
      </c>
      <c r="W134" s="104">
        <v>8.1541202655730256</v>
      </c>
      <c r="DA134" s="132" t="s">
        <v>1661</v>
      </c>
    </row>
    <row r="135" spans="1:105" ht="12" customHeight="1" x14ac:dyDescent="0.25">
      <c r="A135" s="108" t="s">
        <v>53</v>
      </c>
      <c r="B135" s="98">
        <v>1.5357805239597337</v>
      </c>
      <c r="C135" s="98">
        <v>1.5054531135607148</v>
      </c>
      <c r="D135" s="98">
        <v>1.8049248782331495</v>
      </c>
      <c r="E135" s="98">
        <v>2.4155513986517718</v>
      </c>
      <c r="F135" s="98">
        <v>2.6471809201933221</v>
      </c>
      <c r="G135" s="98">
        <v>2.3460923041720192</v>
      </c>
      <c r="H135" s="98">
        <v>2.8392637011890214</v>
      </c>
      <c r="I135" s="98">
        <v>2.4270994041866603</v>
      </c>
      <c r="J135" s="98">
        <v>2.641477213779154</v>
      </c>
      <c r="K135" s="98">
        <v>3.1887814955283487</v>
      </c>
      <c r="L135" s="98">
        <v>3.3075676694471694</v>
      </c>
      <c r="M135" s="98">
        <v>3.7281015520122893</v>
      </c>
      <c r="N135" s="98">
        <v>4.1300705932827979</v>
      </c>
      <c r="O135" s="98">
        <v>4.3258785221301475</v>
      </c>
      <c r="P135" s="98">
        <v>4.6423857400685744</v>
      </c>
      <c r="Q135" s="98">
        <v>4.5253306330003529</v>
      </c>
      <c r="R135" s="98">
        <v>4.288480911386773</v>
      </c>
      <c r="S135" s="98">
        <v>4.1128856537148772</v>
      </c>
      <c r="T135" s="98">
        <v>4.03718628452821</v>
      </c>
      <c r="U135" s="98">
        <v>3.5818163259092599</v>
      </c>
      <c r="V135" s="98">
        <v>3.3647278140491812</v>
      </c>
      <c r="W135" s="98">
        <v>3.4390312923425088</v>
      </c>
      <c r="DA135" s="63" t="s">
        <v>1662</v>
      </c>
    </row>
    <row r="136" spans="1:105" ht="12" customHeight="1" x14ac:dyDescent="0.25">
      <c r="A136" s="108" t="s">
        <v>52</v>
      </c>
      <c r="B136" s="98">
        <v>1.949345071992258</v>
      </c>
      <c r="C136" s="98">
        <v>1.9931970818926283</v>
      </c>
      <c r="D136" s="98">
        <v>2.008519344400773</v>
      </c>
      <c r="E136" s="98">
        <v>1.8669753593053735</v>
      </c>
      <c r="F136" s="98">
        <v>1.8678709256907711</v>
      </c>
      <c r="G136" s="98">
        <v>2.1263302308461793</v>
      </c>
      <c r="H136" s="98">
        <v>2.4729875639197707</v>
      </c>
      <c r="I136" s="98">
        <v>2.9073635860455056</v>
      </c>
      <c r="J136" s="98">
        <v>3.0804997025880492</v>
      </c>
      <c r="K136" s="98">
        <v>3.9075656948421909</v>
      </c>
      <c r="L136" s="98">
        <v>4.2782291443467608</v>
      </c>
      <c r="M136" s="98">
        <v>4.6454484409873134</v>
      </c>
      <c r="N136" s="98">
        <v>5.301682865288206</v>
      </c>
      <c r="O136" s="98">
        <v>5.6094560432283558</v>
      </c>
      <c r="P136" s="98">
        <v>5.6399381810064373</v>
      </c>
      <c r="Q136" s="98">
        <v>5.6637175179512651</v>
      </c>
      <c r="R136" s="98">
        <v>5.5760793081470288</v>
      </c>
      <c r="S136" s="98">
        <v>5.3739807644935622</v>
      </c>
      <c r="T136" s="98">
        <v>5.2489741863980521</v>
      </c>
      <c r="U136" s="98">
        <v>5.1709274614775991</v>
      </c>
      <c r="V136" s="98">
        <v>4.9050960542340194</v>
      </c>
      <c r="W136" s="98">
        <v>4.7150889732305163</v>
      </c>
      <c r="DA136" s="63" t="s">
        <v>1663</v>
      </c>
    </row>
    <row r="137" spans="1:105" ht="12" customHeight="1" x14ac:dyDescent="0.25">
      <c r="A137" s="121" t="s">
        <v>54</v>
      </c>
      <c r="B137" s="122">
        <v>20.9615106951433</v>
      </c>
      <c r="C137" s="122">
        <v>24.132564038797554</v>
      </c>
      <c r="D137" s="122">
        <v>23.106693503499422</v>
      </c>
      <c r="E137" s="122">
        <v>25.72810481887036</v>
      </c>
      <c r="F137" s="122">
        <v>23.630958206550314</v>
      </c>
      <c r="G137" s="122">
        <v>26.619994246364158</v>
      </c>
      <c r="H137" s="122">
        <v>26.273560256695795</v>
      </c>
      <c r="I137" s="122">
        <v>28.534847388014612</v>
      </c>
      <c r="J137" s="122">
        <v>28.98458989135586</v>
      </c>
      <c r="K137" s="122">
        <v>24.450084876634605</v>
      </c>
      <c r="L137" s="122">
        <v>23.479329907995925</v>
      </c>
      <c r="M137" s="122">
        <v>24.316947171041896</v>
      </c>
      <c r="N137" s="122">
        <v>24.91894828087959</v>
      </c>
      <c r="O137" s="122">
        <v>25.55963759245514</v>
      </c>
      <c r="P137" s="122">
        <v>25.784911816568695</v>
      </c>
      <c r="Q137" s="122">
        <v>26.062285571168509</v>
      </c>
      <c r="R137" s="122">
        <v>25.7104313740953</v>
      </c>
      <c r="S137" s="122">
        <v>24.930785829411104</v>
      </c>
      <c r="T137" s="122">
        <v>23.912875557626556</v>
      </c>
      <c r="U137" s="122">
        <v>23.288538112329896</v>
      </c>
      <c r="V137" s="122">
        <v>29.691548725329458</v>
      </c>
      <c r="W137" s="122">
        <v>27.497631807745485</v>
      </c>
      <c r="DA137" s="130" t="s">
        <v>1664</v>
      </c>
    </row>
    <row r="138" spans="1:105" ht="12" customHeight="1" x14ac:dyDescent="0.25">
      <c r="A138" s="97" t="s">
        <v>207</v>
      </c>
      <c r="B138" s="98">
        <v>5.8724563741507279</v>
      </c>
      <c r="C138" s="98">
        <v>7.3270985397586879</v>
      </c>
      <c r="D138" s="98">
        <v>5.9464183403064252</v>
      </c>
      <c r="E138" s="98">
        <v>6.8961118024117223</v>
      </c>
      <c r="F138" s="98">
        <v>6.3157795871508462</v>
      </c>
      <c r="G138" s="98">
        <v>7.6175516622111328</v>
      </c>
      <c r="H138" s="98">
        <v>7.0868923814641347</v>
      </c>
      <c r="I138" s="98">
        <v>8.4067626304642697</v>
      </c>
      <c r="J138" s="98">
        <v>8.1853533343565452</v>
      </c>
      <c r="K138" s="98">
        <v>6.7275533720309753</v>
      </c>
      <c r="L138" s="98">
        <v>6.2835578484761658</v>
      </c>
      <c r="M138" s="98">
        <v>6.1090331518104586</v>
      </c>
      <c r="N138" s="98">
        <v>5.9403124104327993</v>
      </c>
      <c r="O138" s="98">
        <v>5.77744339352249</v>
      </c>
      <c r="P138" s="98">
        <v>5.6214292538454069</v>
      </c>
      <c r="Q138" s="98">
        <v>5.4199866246297859</v>
      </c>
      <c r="R138" s="98">
        <v>5.2570220693608567</v>
      </c>
      <c r="S138" s="98">
        <v>5.0975685487723528</v>
      </c>
      <c r="T138" s="98">
        <v>4.9261249641730984</v>
      </c>
      <c r="U138" s="98">
        <v>4.7561622241329564</v>
      </c>
      <c r="V138" s="98">
        <v>6.4334575331995829</v>
      </c>
      <c r="W138" s="98">
        <v>5.8585315754275289</v>
      </c>
      <c r="DA138" s="63" t="s">
        <v>1665</v>
      </c>
    </row>
    <row r="139" spans="1:105" ht="12" customHeight="1" x14ac:dyDescent="0.25">
      <c r="A139" s="97" t="s">
        <v>50</v>
      </c>
      <c r="B139" s="98">
        <v>7.7303841576555312</v>
      </c>
      <c r="C139" s="98">
        <v>8.0351420225367676</v>
      </c>
      <c r="D139" s="98">
        <v>9.9189217238990164</v>
      </c>
      <c r="E139" s="98">
        <v>7.2735510064627587</v>
      </c>
      <c r="F139" s="98">
        <v>6.7497270990188545</v>
      </c>
      <c r="G139" s="98">
        <v>8.6020381329512912</v>
      </c>
      <c r="H139" s="98">
        <v>7.9287105876270614</v>
      </c>
      <c r="I139" s="98">
        <v>8.2994211642093987</v>
      </c>
      <c r="J139" s="98">
        <v>7.7509282018362811</v>
      </c>
      <c r="K139" s="98">
        <v>8.7258187884196357</v>
      </c>
      <c r="L139" s="98">
        <v>8.4742098148690346</v>
      </c>
      <c r="M139" s="98">
        <v>8.572837918441671</v>
      </c>
      <c r="N139" s="98">
        <v>8.6738916367839813</v>
      </c>
      <c r="O139" s="98">
        <v>8.6993601620048473</v>
      </c>
      <c r="P139" s="98">
        <v>8.5549796351598708</v>
      </c>
      <c r="Q139" s="98">
        <v>8.3362449549352249</v>
      </c>
      <c r="R139" s="98">
        <v>8.082629324277713</v>
      </c>
      <c r="S139" s="98">
        <v>7.672155010069921</v>
      </c>
      <c r="T139" s="98">
        <v>7.2042994358167389</v>
      </c>
      <c r="U139" s="98">
        <v>6.7843526394835711</v>
      </c>
      <c r="V139" s="98">
        <v>8.862196252674682</v>
      </c>
      <c r="W139" s="98">
        <v>7.8786702979282</v>
      </c>
      <c r="DA139" s="63" t="s">
        <v>1666</v>
      </c>
    </row>
    <row r="140" spans="1:105" ht="12" customHeight="1" x14ac:dyDescent="0.25">
      <c r="A140" s="109" t="s">
        <v>120</v>
      </c>
      <c r="B140" s="33">
        <v>7.3586701633370417</v>
      </c>
      <c r="C140" s="33">
        <v>8.7703234765020976</v>
      </c>
      <c r="D140" s="33">
        <v>7.24135343929398</v>
      </c>
      <c r="E140" s="33">
        <v>11.558442009995879</v>
      </c>
      <c r="F140" s="33">
        <v>10.565451520380613</v>
      </c>
      <c r="G140" s="33">
        <v>10.400404451201734</v>
      </c>
      <c r="H140" s="33">
        <v>11.257957287604597</v>
      </c>
      <c r="I140" s="33">
        <v>11.82866359334094</v>
      </c>
      <c r="J140" s="33">
        <v>13.048308355163034</v>
      </c>
      <c r="K140" s="33">
        <v>8.9967127161839926</v>
      </c>
      <c r="L140" s="33">
        <v>8.7215622446507233</v>
      </c>
      <c r="M140" s="33">
        <v>9.6350761007897656</v>
      </c>
      <c r="N140" s="33">
        <v>10.304744233662811</v>
      </c>
      <c r="O140" s="33">
        <v>11.082834036927805</v>
      </c>
      <c r="P140" s="33">
        <v>11.608502927563418</v>
      </c>
      <c r="Q140" s="33">
        <v>12.306053991603498</v>
      </c>
      <c r="R140" s="33">
        <v>12.370779980456732</v>
      </c>
      <c r="S140" s="33">
        <v>12.161062270568831</v>
      </c>
      <c r="T140" s="33">
        <v>11.782451157636716</v>
      </c>
      <c r="U140" s="33">
        <v>11.74802324871337</v>
      </c>
      <c r="V140" s="33">
        <v>14.395894939455193</v>
      </c>
      <c r="W140" s="33">
        <v>13.760429934389755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243.90792483863052</v>
      </c>
      <c r="C142" s="117">
        <f t="shared" si="25"/>
        <v>292.94468226310244</v>
      </c>
      <c r="D142" s="117">
        <f t="shared" si="25"/>
        <v>241.60329172178038</v>
      </c>
      <c r="E142" s="117">
        <f t="shared" si="25"/>
        <v>264.11083004470521</v>
      </c>
      <c r="F142" s="117">
        <f t="shared" si="25"/>
        <v>259.95930726052347</v>
      </c>
      <c r="G142" s="117">
        <f t="shared" si="25"/>
        <v>323.19821890518483</v>
      </c>
      <c r="H142" s="117">
        <f t="shared" si="25"/>
        <v>303.59248303231607</v>
      </c>
      <c r="I142" s="117">
        <f t="shared" si="25"/>
        <v>358.33365285895775</v>
      </c>
      <c r="J142" s="117">
        <f t="shared" si="25"/>
        <v>359.84315073444026</v>
      </c>
      <c r="K142" s="117">
        <f t="shared" si="25"/>
        <v>359.89874930958177</v>
      </c>
      <c r="L142" s="117">
        <f t="shared" si="25"/>
        <v>377.70164506142851</v>
      </c>
      <c r="M142" s="117">
        <f t="shared" si="25"/>
        <v>393.79076359143045</v>
      </c>
      <c r="N142" s="117">
        <f t="shared" si="25"/>
        <v>401.44575453096411</v>
      </c>
      <c r="O142" s="117">
        <f t="shared" si="25"/>
        <v>423.47216569334324</v>
      </c>
      <c r="P142" s="117">
        <f t="shared" si="25"/>
        <v>354.53123964038122</v>
      </c>
      <c r="Q142" s="117">
        <f t="shared" si="25"/>
        <v>407.46965063525369</v>
      </c>
      <c r="R142" s="117">
        <f t="shared" ref="R142:V142" si="26">R143+R146+R148+R161</f>
        <v>407.69454949252832</v>
      </c>
      <c r="S142" s="117">
        <f t="shared" si="26"/>
        <v>394.56023694833351</v>
      </c>
      <c r="T142" s="117">
        <f t="shared" si="26"/>
        <v>355.41948298173202</v>
      </c>
      <c r="U142" s="117">
        <f t="shared" si="26"/>
        <v>342.53994837579739</v>
      </c>
      <c r="V142" s="117">
        <f t="shared" si="26"/>
        <v>343.90520280698627</v>
      </c>
      <c r="W142" s="117">
        <f t="shared" ref="W142" si="27">W143+W146+W148+W161</f>
        <v>389.51703685550922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190.00898644186242</v>
      </c>
      <c r="C143" s="122">
        <f t="shared" si="28"/>
        <v>235.47752141424692</v>
      </c>
      <c r="D143" s="122">
        <f t="shared" si="28"/>
        <v>186.07220037644987</v>
      </c>
      <c r="E143" s="122">
        <f t="shared" si="28"/>
        <v>203.17470123490497</v>
      </c>
      <c r="F143" s="122">
        <f t="shared" si="28"/>
        <v>199.51468218600837</v>
      </c>
      <c r="G143" s="122">
        <f t="shared" si="28"/>
        <v>257.53973455119547</v>
      </c>
      <c r="H143" s="122">
        <f t="shared" si="28"/>
        <v>231.39278101576593</v>
      </c>
      <c r="I143" s="122">
        <f t="shared" si="28"/>
        <v>279.70497603683191</v>
      </c>
      <c r="J143" s="122">
        <f t="shared" si="28"/>
        <v>278.3179686201978</v>
      </c>
      <c r="K143" s="122">
        <f t="shared" si="28"/>
        <v>277.95463944042899</v>
      </c>
      <c r="L143" s="122">
        <f t="shared" si="28"/>
        <v>294.3415589029882</v>
      </c>
      <c r="M143" s="122">
        <f t="shared" si="28"/>
        <v>304.80771755313128</v>
      </c>
      <c r="N143" s="122">
        <f t="shared" si="28"/>
        <v>305.99845944561486</v>
      </c>
      <c r="O143" s="122">
        <f t="shared" si="28"/>
        <v>325.26617716070933</v>
      </c>
      <c r="P143" s="122">
        <f t="shared" si="28"/>
        <v>264.48749539384488</v>
      </c>
      <c r="Q143" s="122">
        <f t="shared" si="28"/>
        <v>307.38527719042122</v>
      </c>
      <c r="R143" s="122">
        <f t="shared" ref="R143:V143" si="29">SUM(R144:R145)</f>
        <v>313.32858202322177</v>
      </c>
      <c r="S143" s="122">
        <f t="shared" si="29"/>
        <v>298.28780258240096</v>
      </c>
      <c r="T143" s="122">
        <f t="shared" si="29"/>
        <v>266.07462440137903</v>
      </c>
      <c r="U143" s="122">
        <f t="shared" si="29"/>
        <v>253.32906227358501</v>
      </c>
      <c r="V143" s="122">
        <f t="shared" si="29"/>
        <v>257.01052871184964</v>
      </c>
      <c r="W143" s="122">
        <f t="shared" ref="W143" si="30">SUM(W144:W145)</f>
        <v>296.13489791397711</v>
      </c>
      <c r="DA143" s="130" t="s">
        <v>1814</v>
      </c>
    </row>
    <row r="144" spans="1:105" ht="12" customHeight="1" x14ac:dyDescent="0.25">
      <c r="A144" s="97" t="s">
        <v>204</v>
      </c>
      <c r="B144" s="98">
        <v>188.13882742991947</v>
      </c>
      <c r="C144" s="98">
        <v>233.22337063555602</v>
      </c>
      <c r="D144" s="98">
        <v>184.31323893538377</v>
      </c>
      <c r="E144" s="98">
        <v>201.26594511514358</v>
      </c>
      <c r="F144" s="98">
        <v>197.65914580348255</v>
      </c>
      <c r="G144" s="98">
        <v>255.23409147456815</v>
      </c>
      <c r="H144" s="98">
        <v>229.33598677330909</v>
      </c>
      <c r="I144" s="98">
        <v>277.30119738643612</v>
      </c>
      <c r="J144" s="98">
        <v>275.92285484242575</v>
      </c>
      <c r="K144" s="98">
        <v>275.58398730561066</v>
      </c>
      <c r="L144" s="98">
        <v>291.86174652140755</v>
      </c>
      <c r="M144" s="98">
        <v>302.27082067066061</v>
      </c>
      <c r="N144" s="98">
        <v>303.48654707478164</v>
      </c>
      <c r="O144" s="98">
        <v>322.62316737371611</v>
      </c>
      <c r="P144" s="98">
        <v>262.36848053001791</v>
      </c>
      <c r="Q144" s="98">
        <v>304.92995460152372</v>
      </c>
      <c r="R144" s="98">
        <v>310.84101055140218</v>
      </c>
      <c r="S144" s="98">
        <v>295.93695970029535</v>
      </c>
      <c r="T144" s="98">
        <v>263.99817566846099</v>
      </c>
      <c r="U144" s="98">
        <v>251.36821717402464</v>
      </c>
      <c r="V144" s="98">
        <v>255.02946854930144</v>
      </c>
      <c r="W144" s="98">
        <v>293.84792305040639</v>
      </c>
      <c r="DA144" s="63" t="s">
        <v>1815</v>
      </c>
    </row>
    <row r="145" spans="1:105" ht="12" customHeight="1" x14ac:dyDescent="0.25">
      <c r="A145" s="97" t="s">
        <v>53</v>
      </c>
      <c r="B145" s="98">
        <v>1.8701590119429494</v>
      </c>
      <c r="C145" s="98">
        <v>2.254150778690907</v>
      </c>
      <c r="D145" s="98">
        <v>1.7589614410661092</v>
      </c>
      <c r="E145" s="98">
        <v>1.9087561197613991</v>
      </c>
      <c r="F145" s="98">
        <v>1.8555363825258173</v>
      </c>
      <c r="G145" s="98">
        <v>2.3056430766273044</v>
      </c>
      <c r="H145" s="98">
        <v>2.0567942424568351</v>
      </c>
      <c r="I145" s="98">
        <v>2.4037786503958123</v>
      </c>
      <c r="J145" s="98">
        <v>2.3951137777720262</v>
      </c>
      <c r="K145" s="98">
        <v>2.3706521348183482</v>
      </c>
      <c r="L145" s="98">
        <v>2.479812381580663</v>
      </c>
      <c r="M145" s="98">
        <v>2.5368968824706641</v>
      </c>
      <c r="N145" s="98">
        <v>2.5119123708332283</v>
      </c>
      <c r="O145" s="98">
        <v>2.6430097869932379</v>
      </c>
      <c r="P145" s="98">
        <v>2.119014863826977</v>
      </c>
      <c r="Q145" s="98">
        <v>2.4553225888975128</v>
      </c>
      <c r="R145" s="98">
        <v>2.4875714718195789</v>
      </c>
      <c r="S145" s="98">
        <v>2.3508428821056322</v>
      </c>
      <c r="T145" s="98">
        <v>2.0764487329180188</v>
      </c>
      <c r="U145" s="98">
        <v>1.9608450995603668</v>
      </c>
      <c r="V145" s="98">
        <v>1.9810601625481812</v>
      </c>
      <c r="W145" s="98">
        <v>2.2869748635707019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0.32653498245713602</v>
      </c>
      <c r="C146" s="122">
        <f t="shared" si="31"/>
        <v>0.42018158968997404</v>
      </c>
      <c r="D146" s="122">
        <f t="shared" si="31"/>
        <v>0.53435878319079833</v>
      </c>
      <c r="E146" s="122">
        <f t="shared" si="31"/>
        <v>1.2779942638303168</v>
      </c>
      <c r="F146" s="122">
        <f t="shared" si="31"/>
        <v>0.77084854606203557</v>
      </c>
      <c r="G146" s="122">
        <f t="shared" si="31"/>
        <v>1.107895375622739</v>
      </c>
      <c r="H146" s="122">
        <f t="shared" si="31"/>
        <v>1.9075738965402946</v>
      </c>
      <c r="I146" s="122">
        <f t="shared" si="31"/>
        <v>2.6014517610811057</v>
      </c>
      <c r="J146" s="122">
        <f t="shared" si="31"/>
        <v>3.2094776547802897</v>
      </c>
      <c r="K146" s="122">
        <f t="shared" si="31"/>
        <v>3.7752681763219171</v>
      </c>
      <c r="L146" s="122">
        <f t="shared" si="31"/>
        <v>4.8771725320961412</v>
      </c>
      <c r="M146" s="122">
        <f t="shared" si="31"/>
        <v>5.3675820820337146</v>
      </c>
      <c r="N146" s="122">
        <f t="shared" si="31"/>
        <v>9.778573147278216</v>
      </c>
      <c r="O146" s="122">
        <f t="shared" si="31"/>
        <v>9.7688609517646121</v>
      </c>
      <c r="P146" s="122">
        <f t="shared" si="31"/>
        <v>3.894276732016102</v>
      </c>
      <c r="Q146" s="122">
        <f t="shared" si="31"/>
        <v>12.024006775739561</v>
      </c>
      <c r="R146" s="122">
        <f t="shared" si="31"/>
        <v>7.2656497077518996</v>
      </c>
      <c r="S146" s="122">
        <f t="shared" si="31"/>
        <v>11.860467247070208</v>
      </c>
      <c r="T146" s="122">
        <f t="shared" si="31"/>
        <v>8.581675505985439</v>
      </c>
      <c r="U146" s="122">
        <f t="shared" si="31"/>
        <v>10.934231540432856</v>
      </c>
      <c r="V146" s="122">
        <f t="shared" si="31"/>
        <v>7.8242286539480386</v>
      </c>
      <c r="W146" s="122">
        <f t="shared" si="31"/>
        <v>13.396182692596135</v>
      </c>
      <c r="DA146" s="130" t="s">
        <v>1817</v>
      </c>
    </row>
    <row r="147" spans="1:105" ht="12" customHeight="1" x14ac:dyDescent="0.25">
      <c r="A147" s="97" t="s">
        <v>53</v>
      </c>
      <c r="B147" s="98">
        <v>0.32653498245713602</v>
      </c>
      <c r="C147" s="98">
        <v>0.42018158968997404</v>
      </c>
      <c r="D147" s="98">
        <v>0.53435878319079833</v>
      </c>
      <c r="E147" s="98">
        <v>1.2779942638303168</v>
      </c>
      <c r="F147" s="98">
        <v>0.77084854606203557</v>
      </c>
      <c r="G147" s="98">
        <v>1.107895375622739</v>
      </c>
      <c r="H147" s="98">
        <v>1.9075738965402946</v>
      </c>
      <c r="I147" s="98">
        <v>2.6014517610811057</v>
      </c>
      <c r="J147" s="98">
        <v>3.2094776547802897</v>
      </c>
      <c r="K147" s="98">
        <v>3.7752681763219171</v>
      </c>
      <c r="L147" s="98">
        <v>4.8771725320961412</v>
      </c>
      <c r="M147" s="98">
        <v>5.3675820820337146</v>
      </c>
      <c r="N147" s="98">
        <v>9.778573147278216</v>
      </c>
      <c r="O147" s="98">
        <v>9.7688609517646121</v>
      </c>
      <c r="P147" s="98">
        <v>3.894276732016102</v>
      </c>
      <c r="Q147" s="98">
        <v>12.024006775739561</v>
      </c>
      <c r="R147" s="98">
        <v>7.2656497077518996</v>
      </c>
      <c r="S147" s="98">
        <v>11.860467247070208</v>
      </c>
      <c r="T147" s="98">
        <v>8.581675505985439</v>
      </c>
      <c r="U147" s="98">
        <v>10.934231540432856</v>
      </c>
      <c r="V147" s="98">
        <v>7.8242286539480386</v>
      </c>
      <c r="W147" s="98">
        <v>13.396182692596135</v>
      </c>
      <c r="DA147" s="63" t="s">
        <v>1818</v>
      </c>
    </row>
    <row r="148" spans="1:105" ht="12" customHeight="1" x14ac:dyDescent="0.25">
      <c r="A148" s="121" t="s">
        <v>55</v>
      </c>
      <c r="B148" s="122">
        <v>39.92984087758591</v>
      </c>
      <c r="C148" s="122">
        <v>41.286100227499972</v>
      </c>
      <c r="D148" s="122">
        <v>39.990491375172141</v>
      </c>
      <c r="E148" s="122">
        <v>42.406736583025534</v>
      </c>
      <c r="F148" s="122">
        <v>43.787366080307862</v>
      </c>
      <c r="G148" s="122">
        <v>46.840210326316232</v>
      </c>
      <c r="H148" s="122">
        <v>52.58076905232835</v>
      </c>
      <c r="I148" s="122">
        <v>56.851426167107689</v>
      </c>
      <c r="J148" s="122">
        <v>58.64665810244707</v>
      </c>
      <c r="K148" s="122">
        <v>61.865316318608947</v>
      </c>
      <c r="L148" s="122">
        <v>62.78622026936123</v>
      </c>
      <c r="M148" s="122">
        <v>67.222198483444089</v>
      </c>
      <c r="N148" s="122">
        <v>68.751943230103478</v>
      </c>
      <c r="O148" s="122">
        <v>70.947185126689774</v>
      </c>
      <c r="P148" s="122">
        <v>68.387582422924936</v>
      </c>
      <c r="Q148" s="122">
        <v>69.948350729676903</v>
      </c>
      <c r="R148" s="122">
        <v>69.131480871951908</v>
      </c>
      <c r="S148" s="122">
        <v>66.881457206864894</v>
      </c>
      <c r="T148" s="122">
        <v>63.814860306687244</v>
      </c>
      <c r="U148" s="122">
        <v>61.557656947906921</v>
      </c>
      <c r="V148" s="122">
        <v>57.673494289165184</v>
      </c>
      <c r="W148" s="122">
        <v>59.86922929704015</v>
      </c>
      <c r="DA148" s="130" t="s">
        <v>1819</v>
      </c>
    </row>
    <row r="149" spans="1:105" ht="12" customHeight="1" x14ac:dyDescent="0.25">
      <c r="A149" s="97" t="s">
        <v>132</v>
      </c>
      <c r="B149" s="98">
        <v>24.338639519183225</v>
      </c>
      <c r="C149" s="98">
        <v>26.098116502088835</v>
      </c>
      <c r="D149" s="98">
        <v>23.590473734075481</v>
      </c>
      <c r="E149" s="98">
        <v>25.45954585082897</v>
      </c>
      <c r="F149" s="98">
        <v>26.412533595718678</v>
      </c>
      <c r="G149" s="98">
        <v>29.210547869126497</v>
      </c>
      <c r="H149" s="98">
        <v>31.728973442353617</v>
      </c>
      <c r="I149" s="98">
        <v>35.626106677148663</v>
      </c>
      <c r="J149" s="98">
        <v>35.849756816408039</v>
      </c>
      <c r="K149" s="98">
        <v>37.756505656401309</v>
      </c>
      <c r="L149" s="98">
        <v>37.757141489376693</v>
      </c>
      <c r="M149" s="98">
        <v>41.159155310624087</v>
      </c>
      <c r="N149" s="98">
        <v>42.016342742977869</v>
      </c>
      <c r="O149" s="98">
        <v>43.693909412705175</v>
      </c>
      <c r="P149" s="98">
        <v>41.236841084341599</v>
      </c>
      <c r="Q149" s="98">
        <v>41.549260236382544</v>
      </c>
      <c r="R149" s="98">
        <v>41.12089691446316</v>
      </c>
      <c r="S149" s="98">
        <v>39.386090540203369</v>
      </c>
      <c r="T149" s="98">
        <v>36.771419388161704</v>
      </c>
      <c r="U149" s="98">
        <v>34.555966041579268</v>
      </c>
      <c r="V149" s="98">
        <v>32.001742454949905</v>
      </c>
      <c r="W149" s="98">
        <v>34.17291579136306</v>
      </c>
      <c r="DA149" s="63" t="s">
        <v>1820</v>
      </c>
    </row>
    <row r="150" spans="1:105" ht="12" customHeight="1" x14ac:dyDescent="0.25">
      <c r="A150" s="97" t="s">
        <v>131</v>
      </c>
      <c r="B150" s="98">
        <v>6.8651558332365581E-2</v>
      </c>
      <c r="C150" s="98">
        <v>8.4286784152704172E-2</v>
      </c>
      <c r="D150" s="98">
        <v>6.9825649385575714E-2</v>
      </c>
      <c r="E150" s="98">
        <v>6.8711859326993113E-2</v>
      </c>
      <c r="F150" s="98">
        <v>6.6697354435496153E-2</v>
      </c>
      <c r="G150" s="98">
        <v>8.2754341165631878E-2</v>
      </c>
      <c r="H150" s="98">
        <v>8.2155469670418785E-2</v>
      </c>
      <c r="I150" s="98">
        <v>0.10543115217265703</v>
      </c>
      <c r="J150" s="98">
        <v>9.5778129165593417E-2</v>
      </c>
      <c r="K150" s="98">
        <v>0.12447950871705571</v>
      </c>
      <c r="L150" s="98">
        <v>0.13095056982520453</v>
      </c>
      <c r="M150" s="98">
        <v>0.15806418024242899</v>
      </c>
      <c r="N150" s="98">
        <v>0.18051850424077637</v>
      </c>
      <c r="O150" s="98">
        <v>0.1962197476047835</v>
      </c>
      <c r="P150" s="98">
        <v>0.17913431524316559</v>
      </c>
      <c r="Q150" s="98">
        <v>0.17554139157376647</v>
      </c>
      <c r="R150" s="98">
        <v>0.17395392620121464</v>
      </c>
      <c r="S150" s="98">
        <v>0.16193948654502829</v>
      </c>
      <c r="T150" s="98">
        <v>0.14800055894251546</v>
      </c>
      <c r="U150" s="98">
        <v>0.13366524719462866</v>
      </c>
      <c r="V150" s="98">
        <v>0.11778566562434364</v>
      </c>
      <c r="W150" s="98">
        <v>0.13032459465684107</v>
      </c>
      <c r="DA150" s="63" t="s">
        <v>1821</v>
      </c>
    </row>
    <row r="151" spans="1:105" ht="12" customHeight="1" x14ac:dyDescent="0.25">
      <c r="A151" s="100" t="s">
        <v>204</v>
      </c>
      <c r="B151" s="101">
        <v>2.3404574960075371E-2</v>
      </c>
      <c r="C151" s="101">
        <v>2.8143499851742856E-2</v>
      </c>
      <c r="D151" s="101">
        <v>2.6128074403365963E-2</v>
      </c>
      <c r="E151" s="101">
        <v>3.1795999723549129E-2</v>
      </c>
      <c r="F151" s="101">
        <v>3.2464924065336173E-2</v>
      </c>
      <c r="G151" s="101">
        <v>3.5344250168001981E-2</v>
      </c>
      <c r="H151" s="101">
        <v>3.6012112013067976E-2</v>
      </c>
      <c r="I151" s="101">
        <v>3.8331571333773497E-2</v>
      </c>
      <c r="J151" s="101">
        <v>3.5329755502552081E-2</v>
      </c>
      <c r="K151" s="101">
        <v>4.462707187046791E-2</v>
      </c>
      <c r="L151" s="101">
        <v>4.5457234302864503E-2</v>
      </c>
      <c r="M151" s="101">
        <v>5.6291115494320317E-2</v>
      </c>
      <c r="N151" s="101">
        <v>6.3351392702107059E-2</v>
      </c>
      <c r="O151" s="101">
        <v>6.8732010477840749E-2</v>
      </c>
      <c r="P151" s="101">
        <v>6.5591581425299042E-2</v>
      </c>
      <c r="Q151" s="101">
        <v>6.3415929396722581E-2</v>
      </c>
      <c r="R151" s="101">
        <v>6.1742931659355307E-2</v>
      </c>
      <c r="S151" s="101">
        <v>5.7701862266941711E-2</v>
      </c>
      <c r="T151" s="101">
        <v>5.3336013244108416E-2</v>
      </c>
      <c r="U151" s="101">
        <v>4.5463588569194191E-2</v>
      </c>
      <c r="V151" s="101">
        <v>4.0199747543040433E-2</v>
      </c>
      <c r="W151" s="101">
        <v>4.6689852903166247E-2</v>
      </c>
      <c r="DA151" s="131" t="s">
        <v>1822</v>
      </c>
    </row>
    <row r="152" spans="1:105" ht="12" customHeight="1" x14ac:dyDescent="0.25">
      <c r="A152" s="103" t="s">
        <v>52</v>
      </c>
      <c r="B152" s="104">
        <v>4.524698337229021E-2</v>
      </c>
      <c r="C152" s="104">
        <v>5.6143284300961313E-2</v>
      </c>
      <c r="D152" s="104">
        <v>4.3697574982209754E-2</v>
      </c>
      <c r="E152" s="104">
        <v>3.6915859603443978E-2</v>
      </c>
      <c r="F152" s="104">
        <v>3.423243037015998E-2</v>
      </c>
      <c r="G152" s="104">
        <v>4.741009099762989E-2</v>
      </c>
      <c r="H152" s="104">
        <v>4.6143357657350809E-2</v>
      </c>
      <c r="I152" s="104">
        <v>6.7099580838883524E-2</v>
      </c>
      <c r="J152" s="104">
        <v>6.0448373663041337E-2</v>
      </c>
      <c r="K152" s="104">
        <v>7.9852436846587799E-2</v>
      </c>
      <c r="L152" s="104">
        <v>8.5493335522340022E-2</v>
      </c>
      <c r="M152" s="104">
        <v>0.10177306474810868</v>
      </c>
      <c r="N152" s="104">
        <v>0.11716711153866932</v>
      </c>
      <c r="O152" s="104">
        <v>0.12748773712694275</v>
      </c>
      <c r="P152" s="104">
        <v>0.11354273381786655</v>
      </c>
      <c r="Q152" s="104">
        <v>0.11212546217704387</v>
      </c>
      <c r="R152" s="104">
        <v>0.11221099454185934</v>
      </c>
      <c r="S152" s="104">
        <v>0.10423762427808658</v>
      </c>
      <c r="T152" s="104">
        <v>9.4664545698407043E-2</v>
      </c>
      <c r="U152" s="104">
        <v>8.820165862543447E-2</v>
      </c>
      <c r="V152" s="104">
        <v>7.7585918081303218E-2</v>
      </c>
      <c r="W152" s="104">
        <v>8.3634741753674816E-2</v>
      </c>
      <c r="DA152" s="132" t="s">
        <v>1823</v>
      </c>
    </row>
    <row r="153" spans="1:105" ht="12" customHeight="1" x14ac:dyDescent="0.25">
      <c r="A153" s="106" t="s">
        <v>124</v>
      </c>
      <c r="B153" s="101">
        <v>2.0703307077456206</v>
      </c>
      <c r="C153" s="101">
        <v>1.9117331252445302</v>
      </c>
      <c r="D153" s="101">
        <v>2.4149084084685644</v>
      </c>
      <c r="E153" s="101">
        <v>2.0647274114478589</v>
      </c>
      <c r="F153" s="101">
        <v>1.8499896119307604</v>
      </c>
      <c r="G153" s="101">
        <v>1.9565548488792595</v>
      </c>
      <c r="H153" s="101">
        <v>1.6021967705919062</v>
      </c>
      <c r="I153" s="101">
        <v>1.6612387966708024</v>
      </c>
      <c r="J153" s="101">
        <v>1.7824041779454585</v>
      </c>
      <c r="K153" s="101">
        <v>1.6424525629615312</v>
      </c>
      <c r="L153" s="101">
        <v>1.6134813972371271</v>
      </c>
      <c r="M153" s="101">
        <v>1.9264310082188334</v>
      </c>
      <c r="N153" s="101">
        <v>1.642677855758226</v>
      </c>
      <c r="O153" s="101">
        <v>1.2658917397251646</v>
      </c>
      <c r="P153" s="101">
        <v>0.98570219045192542</v>
      </c>
      <c r="Q153" s="101">
        <v>1.6119397565068894</v>
      </c>
      <c r="R153" s="101">
        <v>1.482921189101972</v>
      </c>
      <c r="S153" s="101">
        <v>1.5761834277655487</v>
      </c>
      <c r="T153" s="101">
        <v>1.4775127347245698</v>
      </c>
      <c r="U153" s="101">
        <v>1.5066093640076452</v>
      </c>
      <c r="V153" s="101">
        <v>0.91563238645721656</v>
      </c>
      <c r="W153" s="101">
        <v>1.275409867255564</v>
      </c>
      <c r="DA153" s="131" t="s">
        <v>1824</v>
      </c>
    </row>
    <row r="154" spans="1:105" ht="12" customHeight="1" x14ac:dyDescent="0.25">
      <c r="A154" s="107" t="s">
        <v>123</v>
      </c>
      <c r="B154" s="104">
        <v>5.5705183762679109E-3</v>
      </c>
      <c r="C154" s="104">
        <v>4.8750113627947528E-3</v>
      </c>
      <c r="D154" s="104">
        <v>7.3793924344047017E-3</v>
      </c>
      <c r="E154" s="104">
        <v>6.0431995420976575E-3</v>
      </c>
      <c r="F154" s="104">
        <v>4.9506199744571901E-3</v>
      </c>
      <c r="G154" s="104">
        <v>6.2535378723044587E-3</v>
      </c>
      <c r="H154" s="104">
        <v>4.2215881187533701E-3</v>
      </c>
      <c r="I154" s="104">
        <v>4.8309627980063852E-3</v>
      </c>
      <c r="J154" s="104">
        <v>5.2145199014623604E-3</v>
      </c>
      <c r="K154" s="104">
        <v>5.87145736415794E-3</v>
      </c>
      <c r="L154" s="104">
        <v>5.843014834547436E-3</v>
      </c>
      <c r="M154" s="104">
        <v>8.8023456191344811E-3</v>
      </c>
      <c r="N154" s="104">
        <v>8.0509107313676866E-3</v>
      </c>
      <c r="O154" s="104">
        <v>5.8318121381140094E-3</v>
      </c>
      <c r="P154" s="104">
        <v>4.3518646561760462E-3</v>
      </c>
      <c r="Q154" s="104">
        <v>7.5137276313468494E-3</v>
      </c>
      <c r="R154" s="104">
        <v>6.3450413938005087E-3</v>
      </c>
      <c r="S154" s="104">
        <v>6.7815807566386863E-3</v>
      </c>
      <c r="T154" s="104">
        <v>6.7823803879861547E-3</v>
      </c>
      <c r="U154" s="104">
        <v>7.3334241935866466E-3</v>
      </c>
      <c r="V154" s="104">
        <v>4.6098498172466853E-3</v>
      </c>
      <c r="W154" s="104">
        <v>6.2069332864964719E-3</v>
      </c>
      <c r="DA154" s="132" t="s">
        <v>1825</v>
      </c>
    </row>
    <row r="155" spans="1:105" ht="12" customHeight="1" x14ac:dyDescent="0.25">
      <c r="A155" s="108" t="s">
        <v>50</v>
      </c>
      <c r="B155" s="98">
        <v>1.8973351694347423E-3</v>
      </c>
      <c r="C155" s="98">
        <v>1.619285390276915E-3</v>
      </c>
      <c r="D155" s="98">
        <v>2.7630216956900022E-3</v>
      </c>
      <c r="E155" s="98">
        <v>2.797876797231607E-3</v>
      </c>
      <c r="F155" s="98">
        <v>2.4100779982675021E-3</v>
      </c>
      <c r="G155" s="98">
        <v>2.6718277387788396E-3</v>
      </c>
      <c r="H155" s="98">
        <v>1.8497249225229906E-3</v>
      </c>
      <c r="I155" s="98">
        <v>1.7532755696009527E-3</v>
      </c>
      <c r="J155" s="98">
        <v>1.9238349034876802E-3</v>
      </c>
      <c r="K155" s="98">
        <v>2.097535446014008E-3</v>
      </c>
      <c r="L155" s="98">
        <v>2.0195428126970876E-3</v>
      </c>
      <c r="M155" s="98">
        <v>3.1410364359872392E-3</v>
      </c>
      <c r="N155" s="98">
        <v>2.8286941278761525E-3</v>
      </c>
      <c r="O155" s="98">
        <v>2.0382238052809747E-3</v>
      </c>
      <c r="P155" s="98">
        <v>1.5912375719563457E-3</v>
      </c>
      <c r="Q155" s="98">
        <v>2.7118961730574708E-3</v>
      </c>
      <c r="R155" s="98">
        <v>2.2396057634559044E-3</v>
      </c>
      <c r="S155" s="98">
        <v>2.4009814971551399E-3</v>
      </c>
      <c r="T155" s="98">
        <v>2.4307606499164654E-3</v>
      </c>
      <c r="U155" s="98">
        <v>2.4920400545126974E-3</v>
      </c>
      <c r="V155" s="98">
        <v>1.5752705602193114E-3</v>
      </c>
      <c r="W155" s="98">
        <v>2.2236143191815502E-3</v>
      </c>
      <c r="DA155" s="63" t="s">
        <v>1826</v>
      </c>
    </row>
    <row r="156" spans="1:105" ht="12" customHeight="1" x14ac:dyDescent="0.25">
      <c r="A156" s="108" t="s">
        <v>52</v>
      </c>
      <c r="B156" s="98">
        <v>3.6731832068331691E-3</v>
      </c>
      <c r="C156" s="98">
        <v>3.2557259725178381E-3</v>
      </c>
      <c r="D156" s="98">
        <v>4.6163707387146995E-3</v>
      </c>
      <c r="E156" s="98">
        <v>3.2453227448660505E-3</v>
      </c>
      <c r="F156" s="98">
        <v>2.540541976189688E-3</v>
      </c>
      <c r="G156" s="98">
        <v>3.581710133525619E-3</v>
      </c>
      <c r="H156" s="98">
        <v>2.3718631962303797E-3</v>
      </c>
      <c r="I156" s="98">
        <v>3.0776872284054325E-3</v>
      </c>
      <c r="J156" s="98">
        <v>3.2906849979746806E-3</v>
      </c>
      <c r="K156" s="98">
        <v>3.7739219181439315E-3</v>
      </c>
      <c r="L156" s="98">
        <v>3.8234720218503484E-3</v>
      </c>
      <c r="M156" s="98">
        <v>5.6613091831472419E-3</v>
      </c>
      <c r="N156" s="98">
        <v>5.2222166034915337E-3</v>
      </c>
      <c r="O156" s="98">
        <v>3.7935883328330347E-3</v>
      </c>
      <c r="P156" s="98">
        <v>2.7606270842197001E-3</v>
      </c>
      <c r="Q156" s="98">
        <v>4.801831458289379E-3</v>
      </c>
      <c r="R156" s="98">
        <v>4.1054356303446039E-3</v>
      </c>
      <c r="S156" s="98">
        <v>4.3805992594835464E-3</v>
      </c>
      <c r="T156" s="98">
        <v>4.3516197380696897E-3</v>
      </c>
      <c r="U156" s="98">
        <v>4.8413841390739492E-3</v>
      </c>
      <c r="V156" s="98">
        <v>3.0345792570273741E-3</v>
      </c>
      <c r="W156" s="98">
        <v>3.9833189673149213E-3</v>
      </c>
      <c r="DA156" s="63" t="s">
        <v>1827</v>
      </c>
    </row>
    <row r="157" spans="1:105" ht="12" customHeight="1" x14ac:dyDescent="0.25">
      <c r="A157" s="106" t="s">
        <v>122</v>
      </c>
      <c r="B157" s="101">
        <v>10.49291935326916</v>
      </c>
      <c r="C157" s="101">
        <v>10.202772328177044</v>
      </c>
      <c r="D157" s="101">
        <v>10.704374114122823</v>
      </c>
      <c r="E157" s="101">
        <v>11.333353256783242</v>
      </c>
      <c r="F157" s="101">
        <v>11.812459392151846</v>
      </c>
      <c r="G157" s="101">
        <v>11.874207007814601</v>
      </c>
      <c r="H157" s="101">
        <v>14.759755887714451</v>
      </c>
      <c r="I157" s="101">
        <v>14.890379231715627</v>
      </c>
      <c r="J157" s="101">
        <v>16.028778097206914</v>
      </c>
      <c r="K157" s="101">
        <v>16.242975486282134</v>
      </c>
      <c r="L157" s="101">
        <v>16.728202336575233</v>
      </c>
      <c r="M157" s="101">
        <v>16.75582084429481</v>
      </c>
      <c r="N157" s="101">
        <v>16.741556327533125</v>
      </c>
      <c r="O157" s="101">
        <v>17.160883616498914</v>
      </c>
      <c r="P157" s="101">
        <v>17.081946779604085</v>
      </c>
      <c r="Q157" s="101">
        <v>17.737764777562596</v>
      </c>
      <c r="R157" s="101">
        <v>17.708319537294024</v>
      </c>
      <c r="S157" s="101">
        <v>17.40186164541586</v>
      </c>
      <c r="T157" s="101">
        <v>17.201602492830592</v>
      </c>
      <c r="U157" s="101">
        <v>17.517180250147209</v>
      </c>
      <c r="V157" s="101">
        <v>17.184556749218984</v>
      </c>
      <c r="W157" s="101">
        <v>16.938989911593495</v>
      </c>
      <c r="DA157" s="131" t="s">
        <v>1828</v>
      </c>
    </row>
    <row r="158" spans="1:105" ht="12" customHeight="1" x14ac:dyDescent="0.25">
      <c r="A158" s="107" t="s">
        <v>121</v>
      </c>
      <c r="B158" s="104">
        <v>2.9537292206792705</v>
      </c>
      <c r="C158" s="104">
        <v>2.98431647647406</v>
      </c>
      <c r="D158" s="104">
        <v>3.2035300766852925</v>
      </c>
      <c r="E158" s="104">
        <v>3.474355005096367</v>
      </c>
      <c r="F158" s="104">
        <v>3.640735506096628</v>
      </c>
      <c r="G158" s="104">
        <v>3.7098927214579409</v>
      </c>
      <c r="H158" s="104">
        <v>4.4034658938792006</v>
      </c>
      <c r="I158" s="104">
        <v>4.5634393466019354</v>
      </c>
      <c r="J158" s="104">
        <v>4.884726361819598</v>
      </c>
      <c r="K158" s="104">
        <v>6.0930316468827606</v>
      </c>
      <c r="L158" s="104">
        <v>6.5506014615124233</v>
      </c>
      <c r="M158" s="104">
        <v>7.2139247944447868</v>
      </c>
      <c r="N158" s="104">
        <v>8.1627968888621147</v>
      </c>
      <c r="O158" s="104">
        <v>8.624448798017621</v>
      </c>
      <c r="P158" s="104">
        <v>8.8996061886279776</v>
      </c>
      <c r="Q158" s="104">
        <v>8.8663308400197582</v>
      </c>
      <c r="R158" s="104">
        <v>8.639044263497734</v>
      </c>
      <c r="S158" s="104">
        <v>8.3486005261784406</v>
      </c>
      <c r="T158" s="104">
        <v>8.2095427516398782</v>
      </c>
      <c r="U158" s="104">
        <v>7.8369026207845822</v>
      </c>
      <c r="V158" s="104">
        <v>7.4491671830974777</v>
      </c>
      <c r="W158" s="104">
        <v>7.345382198884689</v>
      </c>
      <c r="DA158" s="132" t="s">
        <v>1829</v>
      </c>
    </row>
    <row r="159" spans="1:105" ht="12" customHeight="1" x14ac:dyDescent="0.25">
      <c r="A159" s="108" t="s">
        <v>53</v>
      </c>
      <c r="B159" s="98">
        <v>1.0043841486870124</v>
      </c>
      <c r="C159" s="98">
        <v>0.99111939458143139</v>
      </c>
      <c r="D159" s="98">
        <v>1.1950107322845196</v>
      </c>
      <c r="E159" s="98">
        <v>1.6073796457909937</v>
      </c>
      <c r="F159" s="98">
        <v>1.7728645804058571</v>
      </c>
      <c r="G159" s="98">
        <v>1.5835624906117616</v>
      </c>
      <c r="H159" s="98">
        <v>1.9304783299594295</v>
      </c>
      <c r="I159" s="98">
        <v>1.65607576055643</v>
      </c>
      <c r="J159" s="98">
        <v>1.8042266592315486</v>
      </c>
      <c r="K159" s="98">
        <v>2.1854659520405697</v>
      </c>
      <c r="L159" s="98">
        <v>2.272372317165662</v>
      </c>
      <c r="M159" s="98">
        <v>2.5684763534574735</v>
      </c>
      <c r="N159" s="98">
        <v>2.8611140235739092</v>
      </c>
      <c r="O159" s="98">
        <v>3.0149927547892648</v>
      </c>
      <c r="P159" s="98">
        <v>3.2596680076215394</v>
      </c>
      <c r="Q159" s="98">
        <v>3.2026133220684931</v>
      </c>
      <c r="R159" s="98">
        <v>3.0629649553507057</v>
      </c>
      <c r="S159" s="98">
        <v>2.974619761684878</v>
      </c>
      <c r="T159" s="98">
        <v>2.9605685652418261</v>
      </c>
      <c r="U159" s="98">
        <v>2.6659751593069831</v>
      </c>
      <c r="V159" s="98">
        <v>2.5440711288634579</v>
      </c>
      <c r="W159" s="98">
        <v>2.6302932256541722</v>
      </c>
      <c r="DA159" s="63" t="s">
        <v>1830</v>
      </c>
    </row>
    <row r="160" spans="1:105" ht="12" customHeight="1" x14ac:dyDescent="0.25">
      <c r="A160" s="108" t="s">
        <v>52</v>
      </c>
      <c r="B160" s="98">
        <v>1.949345071992258</v>
      </c>
      <c r="C160" s="98">
        <v>1.9931970818926283</v>
      </c>
      <c r="D160" s="98">
        <v>2.008519344400773</v>
      </c>
      <c r="E160" s="98">
        <v>1.8669753593053735</v>
      </c>
      <c r="F160" s="98">
        <v>1.8678709256907711</v>
      </c>
      <c r="G160" s="98">
        <v>2.1263302308461793</v>
      </c>
      <c r="H160" s="98">
        <v>2.4729875639197707</v>
      </c>
      <c r="I160" s="98">
        <v>2.9073635860455056</v>
      </c>
      <c r="J160" s="98">
        <v>3.0804997025880492</v>
      </c>
      <c r="K160" s="98">
        <v>3.9075656948421909</v>
      </c>
      <c r="L160" s="98">
        <v>4.2782291443467608</v>
      </c>
      <c r="M160" s="98">
        <v>4.6454484409873134</v>
      </c>
      <c r="N160" s="98">
        <v>5.301682865288206</v>
      </c>
      <c r="O160" s="98">
        <v>5.6094560432283558</v>
      </c>
      <c r="P160" s="98">
        <v>5.6399381810064373</v>
      </c>
      <c r="Q160" s="98">
        <v>5.6637175179512651</v>
      </c>
      <c r="R160" s="98">
        <v>5.5760793081470288</v>
      </c>
      <c r="S160" s="98">
        <v>5.3739807644935622</v>
      </c>
      <c r="T160" s="98">
        <v>5.2489741863980521</v>
      </c>
      <c r="U160" s="98">
        <v>5.1709274614775991</v>
      </c>
      <c r="V160" s="98">
        <v>4.9050960542340194</v>
      </c>
      <c r="W160" s="98">
        <v>4.7150889732305163</v>
      </c>
      <c r="DA160" s="63" t="s">
        <v>1831</v>
      </c>
    </row>
    <row r="161" spans="1:105" ht="12" customHeight="1" x14ac:dyDescent="0.25">
      <c r="A161" s="121" t="s">
        <v>54</v>
      </c>
      <c r="B161" s="122">
        <v>13.642562536725062</v>
      </c>
      <c r="C161" s="122">
        <v>15.760879031665581</v>
      </c>
      <c r="D161" s="122">
        <v>15.006241186967561</v>
      </c>
      <c r="E161" s="122">
        <v>17.251397962944417</v>
      </c>
      <c r="F161" s="122">
        <v>15.886410448145195</v>
      </c>
      <c r="G161" s="122">
        <v>17.710378652050416</v>
      </c>
      <c r="H161" s="122">
        <v>17.711359067681496</v>
      </c>
      <c r="I161" s="122">
        <v>19.175798893937081</v>
      </c>
      <c r="J161" s="122">
        <v>19.669046357015084</v>
      </c>
      <c r="K161" s="122">
        <v>16.303525374221902</v>
      </c>
      <c r="L161" s="122">
        <v>15.696693356982919</v>
      </c>
      <c r="M161" s="122">
        <v>16.393265472821358</v>
      </c>
      <c r="N161" s="122">
        <v>16.916778707967495</v>
      </c>
      <c r="O161" s="122">
        <v>17.489942454179552</v>
      </c>
      <c r="P161" s="122">
        <v>17.761885091595278</v>
      </c>
      <c r="Q161" s="122">
        <v>18.112015939415983</v>
      </c>
      <c r="R161" s="122">
        <v>17.96883688960277</v>
      </c>
      <c r="S161" s="122">
        <v>17.530509911997395</v>
      </c>
      <c r="T161" s="122">
        <v>16.948322767680295</v>
      </c>
      <c r="U161" s="122">
        <v>16.718997613872588</v>
      </c>
      <c r="V161" s="122">
        <v>21.396951152023433</v>
      </c>
      <c r="W161" s="122">
        <v>20.116726951895821</v>
      </c>
      <c r="DA161" s="130" t="s">
        <v>1832</v>
      </c>
    </row>
    <row r="162" spans="1:105" ht="12" customHeight="1" x14ac:dyDescent="0.25">
      <c r="A162" s="97" t="s">
        <v>207</v>
      </c>
      <c r="B162" s="98">
        <v>3.3406783292722193</v>
      </c>
      <c r="C162" s="98">
        <v>4.1751349986012585</v>
      </c>
      <c r="D162" s="98">
        <v>3.3951976251791134</v>
      </c>
      <c r="E162" s="98">
        <v>3.9454377767239106</v>
      </c>
      <c r="F162" s="98">
        <v>3.6205188802033366</v>
      </c>
      <c r="G162" s="98">
        <v>4.3769081075539713</v>
      </c>
      <c r="H162" s="98">
        <v>4.0805324494908461</v>
      </c>
      <c r="I162" s="98">
        <v>4.845559263070248</v>
      </c>
      <c r="J162" s="98">
        <v>4.7200032277945825</v>
      </c>
      <c r="K162" s="98">
        <v>3.88148999644143</v>
      </c>
      <c r="L162" s="98">
        <v>3.6273318201471199</v>
      </c>
      <c r="M162" s="98">
        <v>3.5284450365326423</v>
      </c>
      <c r="N162" s="98">
        <v>3.4327119808646529</v>
      </c>
      <c r="O162" s="98">
        <v>3.3401281948197612</v>
      </c>
      <c r="P162" s="98">
        <v>3.2505946304509385</v>
      </c>
      <c r="Q162" s="98">
        <v>3.1346416604055851</v>
      </c>
      <c r="R162" s="98">
        <v>3.0415624492659412</v>
      </c>
      <c r="S162" s="98">
        <v>2.9518278413274706</v>
      </c>
      <c r="T162" s="98">
        <v>2.8567566888824305</v>
      </c>
      <c r="U162" s="98">
        <v>2.7640373430280381</v>
      </c>
      <c r="V162" s="98">
        <v>3.7492354498054752</v>
      </c>
      <c r="W162" s="98">
        <v>3.424269173430285</v>
      </c>
      <c r="DA162" s="63" t="s">
        <v>1833</v>
      </c>
    </row>
    <row r="163" spans="1:105" ht="12" customHeight="1" x14ac:dyDescent="0.25">
      <c r="A163" s="97" t="s">
        <v>50</v>
      </c>
      <c r="B163" s="98">
        <v>4.7397590735505224</v>
      </c>
      <c r="C163" s="98">
        <v>4.9344665526197389</v>
      </c>
      <c r="D163" s="98">
        <v>6.1003235699527307</v>
      </c>
      <c r="E163" s="98">
        <v>4.479726750731035</v>
      </c>
      <c r="F163" s="98">
        <v>4.1646344246523777</v>
      </c>
      <c r="G163" s="98">
        <v>5.3212845460354314</v>
      </c>
      <c r="H163" s="98">
        <v>4.916212433715379</v>
      </c>
      <c r="I163" s="98">
        <v>5.1515926056074601</v>
      </c>
      <c r="J163" s="98">
        <v>4.8124621642891521</v>
      </c>
      <c r="K163" s="98">
        <v>5.4205545469119079</v>
      </c>
      <c r="L163" s="98">
        <v>5.2663082796529244</v>
      </c>
      <c r="M163" s="98">
        <v>5.3293634307756825</v>
      </c>
      <c r="N163" s="98">
        <v>5.3937613418429091</v>
      </c>
      <c r="O163" s="98">
        <v>5.411042987013098</v>
      </c>
      <c r="P163" s="98">
        <v>5.3220694961856996</v>
      </c>
      <c r="Q163" s="98">
        <v>5.1866148908353233</v>
      </c>
      <c r="R163" s="98">
        <v>5.0300539576625658</v>
      </c>
      <c r="S163" s="98">
        <v>4.7774165651429374</v>
      </c>
      <c r="T163" s="98">
        <v>4.4901302830269323</v>
      </c>
      <c r="U163" s="98">
        <v>4.2340314985492542</v>
      </c>
      <c r="V163" s="98">
        <v>5.5406517603880525</v>
      </c>
      <c r="W163" s="98">
        <v>4.9358511569378685</v>
      </c>
      <c r="DA163" s="63" t="s">
        <v>1834</v>
      </c>
    </row>
    <row r="164" spans="1:105" ht="12" customHeight="1" x14ac:dyDescent="0.25">
      <c r="A164" s="109" t="s">
        <v>120</v>
      </c>
      <c r="B164" s="33">
        <v>5.5621251339023212</v>
      </c>
      <c r="C164" s="33">
        <v>6.651277480444584</v>
      </c>
      <c r="D164" s="33">
        <v>5.5107199918357175</v>
      </c>
      <c r="E164" s="33">
        <v>8.8262334354894687</v>
      </c>
      <c r="F164" s="33">
        <v>8.1012571432894802</v>
      </c>
      <c r="G164" s="33">
        <v>8.0121859984610122</v>
      </c>
      <c r="H164" s="33">
        <v>8.7146141844752698</v>
      </c>
      <c r="I164" s="33">
        <v>9.178647025259373</v>
      </c>
      <c r="J164" s="33">
        <v>10.136580964931351</v>
      </c>
      <c r="K164" s="33">
        <v>7.0014808308685632</v>
      </c>
      <c r="L164" s="33">
        <v>6.8030532571828752</v>
      </c>
      <c r="M164" s="33">
        <v>7.5354570055130345</v>
      </c>
      <c r="N164" s="33">
        <v>8.0903053852599314</v>
      </c>
      <c r="O164" s="33">
        <v>8.7387712723466926</v>
      </c>
      <c r="P164" s="33">
        <v>9.1892209649586398</v>
      </c>
      <c r="Q164" s="33">
        <v>9.7907593881750756</v>
      </c>
      <c r="R164" s="33">
        <v>9.8972204826742605</v>
      </c>
      <c r="S164" s="33">
        <v>9.8012655055269882</v>
      </c>
      <c r="T164" s="33">
        <v>9.6014357957709304</v>
      </c>
      <c r="U164" s="33">
        <v>9.7209287722952951</v>
      </c>
      <c r="V164" s="33">
        <v>12.107063941829908</v>
      </c>
      <c r="W164" s="33">
        <v>11.756606621527668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0.48146068008344883</v>
      </c>
      <c r="C166" s="119">
        <f t="shared" si="32"/>
        <v>0.48758806481204364</v>
      </c>
      <c r="D166" s="119">
        <f t="shared" si="32"/>
        <v>0.50057650568567114</v>
      </c>
      <c r="E166" s="119">
        <f t="shared" si="32"/>
        <v>0.51052414291063786</v>
      </c>
      <c r="F166" s="119">
        <f t="shared" si="32"/>
        <v>0.52057073891564687</v>
      </c>
      <c r="G166" s="119">
        <f t="shared" si="32"/>
        <v>0.53634070943080392</v>
      </c>
      <c r="H166" s="119">
        <f t="shared" si="32"/>
        <v>0.55965339454274465</v>
      </c>
      <c r="I166" s="119">
        <f t="shared" si="32"/>
        <v>0.57641666391210633</v>
      </c>
      <c r="J166" s="119">
        <f t="shared" si="32"/>
        <v>0.59178959797997854</v>
      </c>
      <c r="K166" s="119">
        <f t="shared" si="32"/>
        <v>0.60891823905085929</v>
      </c>
      <c r="L166" s="119">
        <f t="shared" si="32"/>
        <v>0.62710502621374131</v>
      </c>
      <c r="M166" s="119">
        <f t="shared" si="32"/>
        <v>0.64577231144585046</v>
      </c>
      <c r="N166" s="119">
        <f t="shared" si="32"/>
        <v>0.67124834052295379</v>
      </c>
      <c r="O166" s="119">
        <f t="shared" si="32"/>
        <v>0.68679187937205821</v>
      </c>
      <c r="P166" s="119">
        <f t="shared" si="32"/>
        <v>0.68627816467369529</v>
      </c>
      <c r="Q166" s="119">
        <f t="shared" si="32"/>
        <v>0.70011676611721796</v>
      </c>
      <c r="R166" s="119">
        <f t="shared" ref="R166:V166" si="33">IF(R142=0,"",R142/R118)</f>
        <v>0.69942500988151035</v>
      </c>
      <c r="S166" s="119">
        <f t="shared" si="33"/>
        <v>0.71358496921708936</v>
      </c>
      <c r="T166" s="119">
        <f t="shared" si="33"/>
        <v>0.7191489664663353</v>
      </c>
      <c r="U166" s="119">
        <f t="shared" si="33"/>
        <v>0.73425163436219842</v>
      </c>
      <c r="V166" s="119">
        <f t="shared" si="33"/>
        <v>0.73922116297363183</v>
      </c>
      <c r="W166" s="119">
        <f t="shared" ref="W166" si="34">IF(W142=0,"",W142/W118)</f>
        <v>0.75919890187755279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0.4604690662134473</v>
      </c>
      <c r="C167" s="124">
        <f t="shared" si="35"/>
        <v>0.46930542420032911</v>
      </c>
      <c r="D167" s="124">
        <f t="shared" si="35"/>
        <v>0.47857031862090083</v>
      </c>
      <c r="E167" s="124">
        <f t="shared" si="35"/>
        <v>0.48692306715074707</v>
      </c>
      <c r="F167" s="124">
        <f t="shared" si="35"/>
        <v>0.49805271617099234</v>
      </c>
      <c r="G167" s="124">
        <f t="shared" si="35"/>
        <v>0.51763280027243475</v>
      </c>
      <c r="H167" s="124">
        <f t="shared" si="35"/>
        <v>0.53743171966236558</v>
      </c>
      <c r="I167" s="124">
        <f t="shared" si="35"/>
        <v>0.55653754343068962</v>
      </c>
      <c r="J167" s="124">
        <f t="shared" si="35"/>
        <v>0.57046481608886945</v>
      </c>
      <c r="K167" s="124">
        <f t="shared" si="35"/>
        <v>0.58779997599498979</v>
      </c>
      <c r="L167" s="124">
        <f t="shared" si="35"/>
        <v>0.60606162111259865</v>
      </c>
      <c r="M167" s="124">
        <f t="shared" si="35"/>
        <v>0.62448964245085847</v>
      </c>
      <c r="N167" s="124">
        <f t="shared" si="35"/>
        <v>0.64470440020727671</v>
      </c>
      <c r="O167" s="124">
        <f t="shared" si="35"/>
        <v>0.66176664017535969</v>
      </c>
      <c r="P167" s="124">
        <f t="shared" si="35"/>
        <v>0.66539005638691318</v>
      </c>
      <c r="Q167" s="124">
        <f t="shared" si="35"/>
        <v>0.67047451324328411</v>
      </c>
      <c r="R167" s="124">
        <f t="shared" ref="R167:V167" si="36">IF(R143=0,"",R143/R119)</f>
        <v>0.67637519853388661</v>
      </c>
      <c r="S167" s="124">
        <f t="shared" si="36"/>
        <v>0.68321381789343716</v>
      </c>
      <c r="T167" s="124">
        <f t="shared" si="36"/>
        <v>0.69102321921982801</v>
      </c>
      <c r="U167" s="124">
        <f t="shared" si="36"/>
        <v>0.7011028809600699</v>
      </c>
      <c r="V167" s="124">
        <f t="shared" si="36"/>
        <v>0.71259210816907281</v>
      </c>
      <c r="W167" s="124">
        <f t="shared" ref="W167" si="37">IF(W143=0,"",W143/W119)</f>
        <v>0.72634628044762817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0.45801269518103443</v>
      </c>
      <c r="C168" s="111">
        <f t="shared" si="38"/>
        <v>0.46691051420127344</v>
      </c>
      <c r="D168" s="111">
        <f t="shared" si="38"/>
        <v>0.47620066138377531</v>
      </c>
      <c r="E168" s="111">
        <f t="shared" si="38"/>
        <v>0.4845652241801599</v>
      </c>
      <c r="F168" s="111">
        <f t="shared" si="38"/>
        <v>0.4957168693105285</v>
      </c>
      <c r="G168" s="111">
        <f t="shared" si="38"/>
        <v>0.51538703349983572</v>
      </c>
      <c r="H168" s="111">
        <f t="shared" si="38"/>
        <v>0.53521137791062434</v>
      </c>
      <c r="I168" s="111">
        <f t="shared" si="38"/>
        <v>0.55440632597656458</v>
      </c>
      <c r="J168" s="111">
        <f t="shared" si="38"/>
        <v>0.56834572407625872</v>
      </c>
      <c r="K168" s="111">
        <f t="shared" si="38"/>
        <v>0.5857230826070412</v>
      </c>
      <c r="L168" s="111">
        <f t="shared" si="38"/>
        <v>0.60403983355404101</v>
      </c>
      <c r="M168" s="111">
        <f t="shared" si="38"/>
        <v>0.62252769582770295</v>
      </c>
      <c r="N168" s="111">
        <f t="shared" si="38"/>
        <v>0.64281405885093967</v>
      </c>
      <c r="O168" s="111">
        <f t="shared" si="38"/>
        <v>0.65993802292773129</v>
      </c>
      <c r="P168" s="111">
        <f t="shared" si="38"/>
        <v>0.66359670494387168</v>
      </c>
      <c r="Q168" s="111">
        <f t="shared" si="38"/>
        <v>0.66870020554377851</v>
      </c>
      <c r="R168" s="111">
        <f t="shared" ref="R168:V168" si="39">IF(R144=0,"",R144/R120)</f>
        <v>0.67462799535281737</v>
      </c>
      <c r="S168" s="111">
        <f t="shared" si="39"/>
        <v>0.68149885094665763</v>
      </c>
      <c r="T168" s="111">
        <f t="shared" si="39"/>
        <v>0.68934794995990023</v>
      </c>
      <c r="U168" s="111">
        <f t="shared" si="39"/>
        <v>0.69947198979806491</v>
      </c>
      <c r="V168" s="111">
        <f t="shared" si="39"/>
        <v>0.71100473702156775</v>
      </c>
      <c r="W168" s="111">
        <f t="shared" ref="W168" si="40">IF(W144=0,"",W144/W120)</f>
        <v>0.72480259127269298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1.7224603903789435</v>
      </c>
      <c r="C170" s="124">
        <f t="shared" si="44"/>
        <v>1.8477772990606283</v>
      </c>
      <c r="D170" s="124">
        <f t="shared" si="44"/>
        <v>1.9655011101487938</v>
      </c>
      <c r="E170" s="124">
        <f t="shared" si="44"/>
        <v>2.0626966038519488</v>
      </c>
      <c r="F170" s="124">
        <f t="shared" si="44"/>
        <v>2.1567663878550198</v>
      </c>
      <c r="G170" s="124">
        <f t="shared" si="44"/>
        <v>2.2722324660040849</v>
      </c>
      <c r="H170" s="124">
        <f t="shared" si="44"/>
        <v>2.3738233752755842</v>
      </c>
      <c r="I170" s="124">
        <f t="shared" si="44"/>
        <v>2.4623187327167764</v>
      </c>
      <c r="J170" s="124">
        <f t="shared" si="44"/>
        <v>2.5205498122194161</v>
      </c>
      <c r="K170" s="124">
        <f t="shared" si="44"/>
        <v>2.5737553955501444</v>
      </c>
      <c r="L170" s="124">
        <f t="shared" si="44"/>
        <v>2.6339935300198927</v>
      </c>
      <c r="M170" s="124">
        <f t="shared" si="44"/>
        <v>2.6977128585840773</v>
      </c>
      <c r="N170" s="124">
        <f t="shared" si="44"/>
        <v>2.7732152843443343</v>
      </c>
      <c r="O170" s="124">
        <f t="shared" si="44"/>
        <v>2.8574220417983929</v>
      </c>
      <c r="P170" s="124">
        <f t="shared" si="44"/>
        <v>2.9367916468155961</v>
      </c>
      <c r="Q170" s="124">
        <f t="shared" si="44"/>
        <v>3.0309906498670887</v>
      </c>
      <c r="R170" s="124">
        <f t="shared" ref="R170:V170" si="45">IF(R146=0,"",R146/R122)</f>
        <v>3.1315467300937248</v>
      </c>
      <c r="S170" s="124">
        <f t="shared" si="45"/>
        <v>3.2255326852601831</v>
      </c>
      <c r="T170" s="124">
        <f t="shared" si="45"/>
        <v>3.3193021109283474</v>
      </c>
      <c r="U170" s="124">
        <f t="shared" si="45"/>
        <v>3.413504953892653</v>
      </c>
      <c r="V170" s="124">
        <f t="shared" si="45"/>
        <v>3.5031608657651678</v>
      </c>
      <c r="W170" s="124">
        <f t="shared" ref="W170" si="46">IF(W146=0,"",W146/W122)</f>
        <v>3.5783717180934769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1.7224603903789435</v>
      </c>
      <c r="C171" s="111">
        <f t="shared" si="47"/>
        <v>1.8477772990606283</v>
      </c>
      <c r="D171" s="111">
        <f t="shared" si="47"/>
        <v>1.9655011101487938</v>
      </c>
      <c r="E171" s="111">
        <f t="shared" si="47"/>
        <v>2.0626966038519488</v>
      </c>
      <c r="F171" s="111">
        <f t="shared" si="47"/>
        <v>2.1567663878550198</v>
      </c>
      <c r="G171" s="111">
        <f t="shared" si="47"/>
        <v>2.2722324660040849</v>
      </c>
      <c r="H171" s="111">
        <f t="shared" si="47"/>
        <v>2.3738233752755842</v>
      </c>
      <c r="I171" s="111">
        <f t="shared" si="47"/>
        <v>2.4623187327167764</v>
      </c>
      <c r="J171" s="111">
        <f t="shared" si="47"/>
        <v>2.5205498122194161</v>
      </c>
      <c r="K171" s="111">
        <f t="shared" si="47"/>
        <v>2.5737553955501444</v>
      </c>
      <c r="L171" s="111">
        <f t="shared" si="47"/>
        <v>2.6339935300198927</v>
      </c>
      <c r="M171" s="111">
        <f t="shared" si="47"/>
        <v>2.6977128585840773</v>
      </c>
      <c r="N171" s="111">
        <f t="shared" si="47"/>
        <v>2.7732152843443343</v>
      </c>
      <c r="O171" s="111">
        <f t="shared" si="47"/>
        <v>2.8574220417983929</v>
      </c>
      <c r="P171" s="111">
        <f t="shared" si="47"/>
        <v>2.9367916468155961</v>
      </c>
      <c r="Q171" s="111">
        <f t="shared" si="47"/>
        <v>3.0309906498670887</v>
      </c>
      <c r="R171" s="111">
        <f t="shared" ref="R171:V171" si="48">IF(R147=0,"",R147/R123)</f>
        <v>3.1315467300937248</v>
      </c>
      <c r="S171" s="111">
        <f t="shared" si="48"/>
        <v>3.2255326852601831</v>
      </c>
      <c r="T171" s="111">
        <f t="shared" si="48"/>
        <v>3.3193021109283474</v>
      </c>
      <c r="U171" s="111">
        <f t="shared" si="48"/>
        <v>3.413504953892653</v>
      </c>
      <c r="V171" s="111">
        <f t="shared" si="48"/>
        <v>3.5031608657651678</v>
      </c>
      <c r="W171" s="111">
        <f t="shared" ref="W171" si="49">IF(W147=0,"",W147/W123)</f>
        <v>3.5783717180934769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0.54843740592196955</v>
      </c>
      <c r="C172" s="124">
        <f t="shared" si="50"/>
        <v>0.55279450158502141</v>
      </c>
      <c r="D172" s="124">
        <f t="shared" si="50"/>
        <v>0.56753858548039893</v>
      </c>
      <c r="E172" s="124">
        <f t="shared" si="50"/>
        <v>0.57522041301806526</v>
      </c>
      <c r="F172" s="124">
        <f t="shared" si="50"/>
        <v>0.58542554471542385</v>
      </c>
      <c r="G172" s="124">
        <f t="shared" si="50"/>
        <v>0.60084299168364907</v>
      </c>
      <c r="H172" s="124">
        <f t="shared" si="50"/>
        <v>0.61979934842831541</v>
      </c>
      <c r="I172" s="124">
        <f t="shared" si="50"/>
        <v>0.63531520080226778</v>
      </c>
      <c r="J172" s="124">
        <f t="shared" si="50"/>
        <v>0.65219428565313065</v>
      </c>
      <c r="K172" s="124">
        <f t="shared" si="50"/>
        <v>0.67058058664209619</v>
      </c>
      <c r="L172" s="124">
        <f t="shared" si="50"/>
        <v>0.68768860043092528</v>
      </c>
      <c r="M172" s="124">
        <f t="shared" si="50"/>
        <v>0.70463063376760571</v>
      </c>
      <c r="N172" s="124">
        <f t="shared" si="50"/>
        <v>0.72385931069714071</v>
      </c>
      <c r="O172" s="124">
        <f t="shared" si="50"/>
        <v>0.73823112356568732</v>
      </c>
      <c r="P172" s="124">
        <f t="shared" si="50"/>
        <v>0.74337106665817732</v>
      </c>
      <c r="Q172" s="124">
        <f t="shared" si="50"/>
        <v>0.74800023556346362</v>
      </c>
      <c r="R172" s="124">
        <f t="shared" ref="R172:V172" si="51">IF(R148=0,"",R148/R124)</f>
        <v>0.75452677151602265</v>
      </c>
      <c r="S172" s="124">
        <f t="shared" si="51"/>
        <v>0.76240915734016368</v>
      </c>
      <c r="T172" s="124">
        <f t="shared" si="51"/>
        <v>0.77183253835187005</v>
      </c>
      <c r="U172" s="124">
        <f t="shared" si="51"/>
        <v>0.78223472906726899</v>
      </c>
      <c r="V172" s="124">
        <f t="shared" si="51"/>
        <v>0.79405653018094835</v>
      </c>
      <c r="W172" s="124">
        <f t="shared" ref="W172" si="52">IF(W148=0,"",W148/W124)</f>
        <v>0.807765465116702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0.49039743661313645</v>
      </c>
      <c r="C173" s="111">
        <f t="shared" si="53"/>
        <v>0.49900289311953272</v>
      </c>
      <c r="D173" s="111">
        <f t="shared" si="53"/>
        <v>0.50992702902255538</v>
      </c>
      <c r="E173" s="111">
        <f t="shared" si="53"/>
        <v>0.5218385648438183</v>
      </c>
      <c r="F173" s="111">
        <f t="shared" si="53"/>
        <v>0.53454039697158584</v>
      </c>
      <c r="G173" s="111">
        <f t="shared" si="53"/>
        <v>0.55635812713902877</v>
      </c>
      <c r="H173" s="111">
        <f t="shared" si="53"/>
        <v>0.57623680462917592</v>
      </c>
      <c r="I173" s="111">
        <f t="shared" si="53"/>
        <v>0.59904234595850558</v>
      </c>
      <c r="J173" s="111">
        <f t="shared" si="53"/>
        <v>0.62134806612111526</v>
      </c>
      <c r="K173" s="111">
        <f t="shared" si="53"/>
        <v>0.64429964516733085</v>
      </c>
      <c r="L173" s="111">
        <f t="shared" si="53"/>
        <v>0.66751224560505973</v>
      </c>
      <c r="M173" s="111">
        <f t="shared" si="53"/>
        <v>0.69326022150755395</v>
      </c>
      <c r="N173" s="111">
        <f t="shared" si="53"/>
        <v>0.71834792554208471</v>
      </c>
      <c r="O173" s="111">
        <f t="shared" si="53"/>
        <v>0.73667466834574236</v>
      </c>
      <c r="P173" s="111">
        <f t="shared" si="53"/>
        <v>0.74052066095935654</v>
      </c>
      <c r="Q173" s="111">
        <f t="shared" si="53"/>
        <v>0.74546369878189322</v>
      </c>
      <c r="R173" s="111">
        <f t="shared" ref="R173:V173" si="54">IF(R149=0,"",R149/R125)</f>
        <v>0.75167797636330558</v>
      </c>
      <c r="S173" s="111">
        <f t="shared" si="54"/>
        <v>0.76016667536942462</v>
      </c>
      <c r="T173" s="111">
        <f t="shared" si="54"/>
        <v>0.76974734860928207</v>
      </c>
      <c r="U173" s="111">
        <f t="shared" si="54"/>
        <v>0.78062297518228851</v>
      </c>
      <c r="V173" s="111">
        <f t="shared" si="54"/>
        <v>0.7940255025279549</v>
      </c>
      <c r="W173" s="111">
        <f t="shared" ref="W173" si="55">IF(W149=0,"",W149/W125)</f>
        <v>0.81309234096734107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0.73840546204190027</v>
      </c>
      <c r="C174" s="111">
        <f t="shared" si="56"/>
        <v>0.75839832952899122</v>
      </c>
      <c r="D174" s="111">
        <f t="shared" si="56"/>
        <v>0.7381750355892398</v>
      </c>
      <c r="E174" s="111">
        <f t="shared" si="56"/>
        <v>0.69670835030801681</v>
      </c>
      <c r="F174" s="111">
        <f t="shared" si="56"/>
        <v>0.69070685310444402</v>
      </c>
      <c r="G174" s="111">
        <f t="shared" si="56"/>
        <v>0.74602915671036563</v>
      </c>
      <c r="H174" s="111">
        <f t="shared" si="56"/>
        <v>0.74943134278915713</v>
      </c>
      <c r="I174" s="111">
        <f t="shared" si="56"/>
        <v>0.8074492673459357</v>
      </c>
      <c r="J174" s="111">
        <f t="shared" si="56"/>
        <v>0.81346015676727224</v>
      </c>
      <c r="K174" s="111">
        <f t="shared" si="56"/>
        <v>0.8421640888244788</v>
      </c>
      <c r="L174" s="111">
        <f t="shared" si="56"/>
        <v>0.85999327222277921</v>
      </c>
      <c r="M174" s="111">
        <f t="shared" si="56"/>
        <v>0.87191441300785011</v>
      </c>
      <c r="N174" s="111">
        <f t="shared" si="56"/>
        <v>0.88602514047067937</v>
      </c>
      <c r="O174" s="111">
        <f t="shared" si="56"/>
        <v>0.89345804642054449</v>
      </c>
      <c r="P174" s="111">
        <f t="shared" si="56"/>
        <v>0.88982441178908556</v>
      </c>
      <c r="Q174" s="111">
        <f t="shared" si="56"/>
        <v>0.89223485984060391</v>
      </c>
      <c r="R174" s="111">
        <f t="shared" ref="R174:V174" si="57">IF(R150=0,"",R150/R126)</f>
        <v>0.89655449395631948</v>
      </c>
      <c r="S174" s="111">
        <f t="shared" si="57"/>
        <v>0.89802804344645459</v>
      </c>
      <c r="T174" s="111">
        <f t="shared" si="57"/>
        <v>0.89986183437315514</v>
      </c>
      <c r="U174" s="111">
        <f t="shared" si="57"/>
        <v>0.90772888800460927</v>
      </c>
      <c r="V174" s="111">
        <f t="shared" si="57"/>
        <v>0.91316896177817186</v>
      </c>
      <c r="W174" s="111">
        <f t="shared" ref="W174" si="58">IF(W150=0,"",W150/W126)</f>
        <v>0.91992794470682848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0.49039743661313645</v>
      </c>
      <c r="C175" s="112">
        <f t="shared" si="59"/>
        <v>0.51175026210091346</v>
      </c>
      <c r="D175" s="112">
        <f t="shared" si="59"/>
        <v>0.51337524279957658</v>
      </c>
      <c r="E175" s="112">
        <f t="shared" si="59"/>
        <v>0.51526792250938414</v>
      </c>
      <c r="F175" s="112">
        <f t="shared" si="59"/>
        <v>0.52084314749198246</v>
      </c>
      <c r="G175" s="112">
        <f t="shared" si="59"/>
        <v>0.55645929977653164</v>
      </c>
      <c r="H175" s="112">
        <f t="shared" si="59"/>
        <v>0.56729509830755298</v>
      </c>
      <c r="I175" s="112">
        <f t="shared" si="59"/>
        <v>0.60389865182791891</v>
      </c>
      <c r="J175" s="112">
        <f t="shared" si="59"/>
        <v>0.61664765541977484</v>
      </c>
      <c r="K175" s="112">
        <f t="shared" si="59"/>
        <v>0.65669907107598746</v>
      </c>
      <c r="L175" s="112">
        <f t="shared" si="59"/>
        <v>0.68074250397716818</v>
      </c>
      <c r="M175" s="112">
        <f t="shared" si="59"/>
        <v>0.70796647666410073</v>
      </c>
      <c r="N175" s="112">
        <f t="shared" si="59"/>
        <v>0.73177188391400094</v>
      </c>
      <c r="O175" s="112">
        <f t="shared" si="59"/>
        <v>0.74602824198831796</v>
      </c>
      <c r="P175" s="112">
        <f t="shared" si="59"/>
        <v>0.74729935299439165</v>
      </c>
      <c r="Q175" s="112">
        <f t="shared" si="59"/>
        <v>0.74943765879071256</v>
      </c>
      <c r="R175" s="112">
        <f t="shared" ref="R175:V175" si="60">IF(R151=0,"",R151/R127)</f>
        <v>0.75467496534612122</v>
      </c>
      <c r="S175" s="112">
        <f t="shared" si="60"/>
        <v>0.75833452504390719</v>
      </c>
      <c r="T175" s="112">
        <f t="shared" si="60"/>
        <v>0.76406311582376385</v>
      </c>
      <c r="U175" s="112">
        <f t="shared" si="60"/>
        <v>0.76990730495096937</v>
      </c>
      <c r="V175" s="112">
        <f t="shared" si="60"/>
        <v>0.78210077588992766</v>
      </c>
      <c r="W175" s="112">
        <f t="shared" ref="W175" si="61">IF(W151=0,"",W151/W127)</f>
        <v>0.80453247254878268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0.58374745767524761</v>
      </c>
      <c r="C177" s="112">
        <f t="shared" si="65"/>
        <v>0.58724102187915761</v>
      </c>
      <c r="D177" s="112">
        <f t="shared" si="65"/>
        <v>0.59016647351850682</v>
      </c>
      <c r="E177" s="112">
        <f t="shared" si="65"/>
        <v>0.59248538650044735</v>
      </c>
      <c r="F177" s="112">
        <f t="shared" si="65"/>
        <v>0.59560089175667663</v>
      </c>
      <c r="G177" s="112">
        <f t="shared" si="65"/>
        <v>0.60054788873364939</v>
      </c>
      <c r="H177" s="112">
        <f t="shared" si="65"/>
        <v>0.60646587460466539</v>
      </c>
      <c r="I177" s="112">
        <f t="shared" si="65"/>
        <v>0.61020149972700388</v>
      </c>
      <c r="J177" s="112">
        <f t="shared" si="65"/>
        <v>0.6116807942749829</v>
      </c>
      <c r="K177" s="112">
        <f t="shared" si="65"/>
        <v>0.61498250501746199</v>
      </c>
      <c r="L177" s="112">
        <f t="shared" si="65"/>
        <v>0.61814598153981015</v>
      </c>
      <c r="M177" s="112">
        <f t="shared" si="65"/>
        <v>0.62125741733035522</v>
      </c>
      <c r="N177" s="112">
        <f t="shared" si="65"/>
        <v>0.62639794741764976</v>
      </c>
      <c r="O177" s="112">
        <f t="shared" si="65"/>
        <v>0.6353017820727207</v>
      </c>
      <c r="P177" s="112">
        <f t="shared" si="65"/>
        <v>0.64941168099855773</v>
      </c>
      <c r="Q177" s="112">
        <f t="shared" si="65"/>
        <v>0.66951593770900208</v>
      </c>
      <c r="R177" s="112">
        <f t="shared" ref="R177:V177" si="66">IF(R153=0,"",R153/R129)</f>
        <v>0.68963427490055107</v>
      </c>
      <c r="S177" s="112">
        <f t="shared" si="66"/>
        <v>0.70960917311520322</v>
      </c>
      <c r="T177" s="112">
        <f t="shared" si="66"/>
        <v>0.72882942107762683</v>
      </c>
      <c r="U177" s="112">
        <f t="shared" si="66"/>
        <v>0.74456991687619989</v>
      </c>
      <c r="V177" s="112">
        <f t="shared" si="66"/>
        <v>0.758360851633333</v>
      </c>
      <c r="W177" s="112">
        <f t="shared" ref="W177" si="67">IF(W153=0,"",W153/W129)</f>
        <v>0.7736880977663978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0.8045870355696747</v>
      </c>
      <c r="C178" s="113">
        <f t="shared" si="68"/>
        <v>0.81003962708292621</v>
      </c>
      <c r="D178" s="113">
        <f t="shared" si="68"/>
        <v>0.79495669713823791</v>
      </c>
      <c r="E178" s="113">
        <f t="shared" si="68"/>
        <v>0.75913256609050639</v>
      </c>
      <c r="F178" s="113">
        <f t="shared" si="68"/>
        <v>0.75139862559683512</v>
      </c>
      <c r="G178" s="113">
        <f t="shared" si="68"/>
        <v>0.77952262914384551</v>
      </c>
      <c r="H178" s="113">
        <f t="shared" si="68"/>
        <v>0.77763895476198064</v>
      </c>
      <c r="I178" s="113">
        <f t="shared" si="68"/>
        <v>0.8116364101389657</v>
      </c>
      <c r="J178" s="113">
        <f t="shared" si="68"/>
        <v>0.81012306588889493</v>
      </c>
      <c r="K178" s="113">
        <f t="shared" si="68"/>
        <v>0.81816249618720482</v>
      </c>
      <c r="L178" s="113">
        <f t="shared" si="68"/>
        <v>0.82552162366834814</v>
      </c>
      <c r="M178" s="113">
        <f t="shared" si="68"/>
        <v>0.82382214653602048</v>
      </c>
      <c r="N178" s="113">
        <f t="shared" si="68"/>
        <v>0.82841369828480527</v>
      </c>
      <c r="O178" s="113">
        <f t="shared" si="68"/>
        <v>0.83024286293009608</v>
      </c>
      <c r="P178" s="113">
        <f t="shared" si="68"/>
        <v>0.82439808295547279</v>
      </c>
      <c r="Q178" s="113">
        <f t="shared" si="68"/>
        <v>0.84603932476983978</v>
      </c>
      <c r="R178" s="113">
        <f t="shared" ref="R178:V178" si="69">IF(R154=0,"",R154/R130)</f>
        <v>0.85939593338064602</v>
      </c>
      <c r="S178" s="113">
        <f t="shared" si="69"/>
        <v>0.87430022971618593</v>
      </c>
      <c r="T178" s="113">
        <f t="shared" si="69"/>
        <v>0.88586534884448054</v>
      </c>
      <c r="U178" s="113">
        <f t="shared" si="69"/>
        <v>0.90185293608724038</v>
      </c>
      <c r="V178" s="113">
        <f t="shared" si="69"/>
        <v>0.90406201164536226</v>
      </c>
      <c r="W178" s="113">
        <f t="shared" ref="W178" si="70">IF(W154=0,"",W154/W130)</f>
        <v>0.90261028721402781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0.58374745767524761</v>
      </c>
      <c r="C179" s="111">
        <f t="shared" si="71"/>
        <v>0.58616407948915694</v>
      </c>
      <c r="D179" s="111">
        <f t="shared" si="71"/>
        <v>0.59211124247848523</v>
      </c>
      <c r="E179" s="111">
        <f t="shared" si="71"/>
        <v>0.59335612183345998</v>
      </c>
      <c r="F179" s="111">
        <f t="shared" si="71"/>
        <v>0.59537527578851779</v>
      </c>
      <c r="G179" s="111">
        <f t="shared" si="71"/>
        <v>0.60168767788440625</v>
      </c>
      <c r="H179" s="111">
        <f t="shared" si="71"/>
        <v>0.60510581630800198</v>
      </c>
      <c r="I179" s="111">
        <f t="shared" si="71"/>
        <v>0.60995388803835571</v>
      </c>
      <c r="J179" s="111">
        <f t="shared" si="71"/>
        <v>0.61151467049973807</v>
      </c>
      <c r="K179" s="111">
        <f t="shared" si="71"/>
        <v>0.61647375516087244</v>
      </c>
      <c r="L179" s="111">
        <f t="shared" si="71"/>
        <v>0.62053953313413113</v>
      </c>
      <c r="M179" s="111">
        <f t="shared" si="71"/>
        <v>0.62527408781233085</v>
      </c>
      <c r="N179" s="111">
        <f t="shared" si="71"/>
        <v>0.62912298605761219</v>
      </c>
      <c r="O179" s="111">
        <f t="shared" si="71"/>
        <v>0.63090480991406184</v>
      </c>
      <c r="P179" s="111">
        <f t="shared" si="71"/>
        <v>0.63189187347698272</v>
      </c>
      <c r="Q179" s="111">
        <f t="shared" si="71"/>
        <v>0.66480582489329221</v>
      </c>
      <c r="R179" s="111">
        <f t="shared" ref="R179:V179" si="72">IF(R155=0,"",R155/R131)</f>
        <v>0.68328463874182288</v>
      </c>
      <c r="S179" s="111">
        <f t="shared" si="72"/>
        <v>0.7111949985813435</v>
      </c>
      <c r="T179" s="111">
        <f t="shared" si="72"/>
        <v>0.73556864250651299</v>
      </c>
      <c r="U179" s="111">
        <f t="shared" si="72"/>
        <v>0.75743051127953298</v>
      </c>
      <c r="V179" s="111">
        <f t="shared" si="72"/>
        <v>0.7630415523889067</v>
      </c>
      <c r="W179" s="111">
        <f t="shared" ref="W179" si="73">IF(W155=0,"",W155/W131)</f>
        <v>0.76853141929240398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0.65398937739970076</v>
      </c>
      <c r="C181" s="112">
        <f t="shared" si="77"/>
        <v>0.65763341799343555</v>
      </c>
      <c r="D181" s="112">
        <f t="shared" si="77"/>
        <v>0.66111661716373815</v>
      </c>
      <c r="E181" s="112">
        <f t="shared" si="77"/>
        <v>0.66430553953953186</v>
      </c>
      <c r="F181" s="112">
        <f t="shared" si="77"/>
        <v>0.6688887582064762</v>
      </c>
      <c r="G181" s="112">
        <f t="shared" si="77"/>
        <v>0.67447815014079671</v>
      </c>
      <c r="H181" s="112">
        <f t="shared" si="77"/>
        <v>0.68006028006394093</v>
      </c>
      <c r="I181" s="112">
        <f t="shared" si="77"/>
        <v>0.68241295638899258</v>
      </c>
      <c r="J181" s="112">
        <f t="shared" si="77"/>
        <v>0.68308639444699049</v>
      </c>
      <c r="K181" s="112">
        <f t="shared" si="77"/>
        <v>0.68439204008195165</v>
      </c>
      <c r="L181" s="112">
        <f t="shared" si="77"/>
        <v>0.68611470307116307</v>
      </c>
      <c r="M181" s="112">
        <f t="shared" si="77"/>
        <v>0.68773386956128268</v>
      </c>
      <c r="N181" s="112">
        <f t="shared" si="77"/>
        <v>0.69117626489484341</v>
      </c>
      <c r="O181" s="112">
        <f t="shared" si="77"/>
        <v>0.69653837493070625</v>
      </c>
      <c r="P181" s="112">
        <f t="shared" si="77"/>
        <v>0.70285878567009163</v>
      </c>
      <c r="Q181" s="112">
        <f t="shared" si="77"/>
        <v>0.71020978123083445</v>
      </c>
      <c r="R181" s="112">
        <f t="shared" ref="R181:V181" si="78">IF(R157=0,"",R157/R133)</f>
        <v>0.71691963083345323</v>
      </c>
      <c r="S181" s="112">
        <f t="shared" si="78"/>
        <v>0.72461722071755641</v>
      </c>
      <c r="T181" s="112">
        <f t="shared" si="78"/>
        <v>0.73437751287835262</v>
      </c>
      <c r="U181" s="112">
        <f t="shared" si="78"/>
        <v>0.7455434342698577</v>
      </c>
      <c r="V181" s="112">
        <f t="shared" si="78"/>
        <v>0.75646200208846437</v>
      </c>
      <c r="W181" s="112">
        <f t="shared" ref="W181" si="79">IF(W157=0,"",W157/W133)</f>
        <v>0.76516777158978333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0.84752446916405433</v>
      </c>
      <c r="C182" s="113">
        <f t="shared" si="80"/>
        <v>0.85299081352926243</v>
      </c>
      <c r="D182" s="113">
        <f t="shared" si="80"/>
        <v>0.84006213010049846</v>
      </c>
      <c r="E182" s="113">
        <f t="shared" si="80"/>
        <v>0.81128623391338883</v>
      </c>
      <c r="F182" s="113">
        <f t="shared" si="80"/>
        <v>0.80635519377601628</v>
      </c>
      <c r="G182" s="113">
        <f t="shared" si="80"/>
        <v>0.82950407579118535</v>
      </c>
      <c r="H182" s="113">
        <f t="shared" si="80"/>
        <v>0.82892650857866013</v>
      </c>
      <c r="I182" s="113">
        <f t="shared" si="80"/>
        <v>0.85546368115365368</v>
      </c>
      <c r="J182" s="113">
        <f t="shared" si="80"/>
        <v>0.85367809643678827</v>
      </c>
      <c r="K182" s="113">
        <f t="shared" si="80"/>
        <v>0.85861521194323209</v>
      </c>
      <c r="L182" s="113">
        <f t="shared" si="80"/>
        <v>0.86353505403689179</v>
      </c>
      <c r="M182" s="113">
        <f t="shared" si="80"/>
        <v>0.86151331280946819</v>
      </c>
      <c r="N182" s="113">
        <f t="shared" si="80"/>
        <v>0.86545910309437335</v>
      </c>
      <c r="O182" s="113">
        <f t="shared" si="80"/>
        <v>0.86805821598484034</v>
      </c>
      <c r="P182" s="113">
        <f t="shared" si="80"/>
        <v>0.86552478378813102</v>
      </c>
      <c r="Q182" s="113">
        <f t="shared" si="80"/>
        <v>0.87018244576571935</v>
      </c>
      <c r="R182" s="113">
        <f t="shared" ref="R182:V182" si="81">IF(R158=0,"",R158/R134)</f>
        <v>0.87576577883225837</v>
      </c>
      <c r="S182" s="113">
        <f t="shared" si="81"/>
        <v>0.88001666284187474</v>
      </c>
      <c r="T182" s="113">
        <f t="shared" si="81"/>
        <v>0.88406212420546348</v>
      </c>
      <c r="U182" s="113">
        <f t="shared" si="81"/>
        <v>0.89536524901802228</v>
      </c>
      <c r="V182" s="113">
        <f t="shared" si="81"/>
        <v>0.90076491370836298</v>
      </c>
      <c r="W182" s="113">
        <f t="shared" ref="W182" si="82">IF(W158=0,"",W158/W134)</f>
        <v>0.90081847699710094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0.65398937739970076</v>
      </c>
      <c r="C183" s="111">
        <f t="shared" si="83"/>
        <v>0.65835288103873557</v>
      </c>
      <c r="D183" s="111">
        <f t="shared" si="83"/>
        <v>0.66208336241357701</v>
      </c>
      <c r="E183" s="111">
        <f t="shared" si="83"/>
        <v>0.66542970134609625</v>
      </c>
      <c r="F183" s="111">
        <f t="shared" si="83"/>
        <v>0.66971795047404081</v>
      </c>
      <c r="G183" s="111">
        <f t="shared" si="83"/>
        <v>0.67497876694609893</v>
      </c>
      <c r="H183" s="111">
        <f t="shared" si="83"/>
        <v>0.67992216755033619</v>
      </c>
      <c r="I183" s="111">
        <f t="shared" si="83"/>
        <v>0.68232712582754462</v>
      </c>
      <c r="J183" s="111">
        <f t="shared" si="83"/>
        <v>0.68303699529183015</v>
      </c>
      <c r="K183" s="111">
        <f t="shared" si="83"/>
        <v>0.68536083613921628</v>
      </c>
      <c r="L183" s="111">
        <f t="shared" si="83"/>
        <v>0.6870221698428528</v>
      </c>
      <c r="M183" s="111">
        <f t="shared" si="83"/>
        <v>0.68895021168913873</v>
      </c>
      <c r="N183" s="111">
        <f t="shared" si="83"/>
        <v>0.69275184502348786</v>
      </c>
      <c r="O183" s="111">
        <f t="shared" si="83"/>
        <v>0.69696657901170633</v>
      </c>
      <c r="P183" s="111">
        <f t="shared" si="83"/>
        <v>0.70215363180341617</v>
      </c>
      <c r="Q183" s="111">
        <f t="shared" si="83"/>
        <v>0.70770813931558385</v>
      </c>
      <c r="R183" s="111">
        <f t="shared" ref="R183:V183" si="84">IF(R159=0,"",R159/R135)</f>
        <v>0.71423075411573411</v>
      </c>
      <c r="S183" s="111">
        <f t="shared" si="84"/>
        <v>0.72324397324251288</v>
      </c>
      <c r="T183" s="111">
        <f t="shared" si="84"/>
        <v>0.73332473574173984</v>
      </c>
      <c r="U183" s="111">
        <f t="shared" si="84"/>
        <v>0.74430817125448601</v>
      </c>
      <c r="V183" s="111">
        <f t="shared" si="84"/>
        <v>0.75610012739837984</v>
      </c>
      <c r="W183" s="111">
        <f t="shared" ref="W183" si="85">IF(W159=0,"",W159/W135)</f>
        <v>0.76483550222729679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0.65083870791268827</v>
      </c>
      <c r="C185" s="124">
        <f t="shared" si="89"/>
        <v>0.65309591663476196</v>
      </c>
      <c r="D185" s="124">
        <f t="shared" si="89"/>
        <v>0.64943264966469227</v>
      </c>
      <c r="E185" s="124">
        <f t="shared" si="89"/>
        <v>0.67052735070837099</v>
      </c>
      <c r="F185" s="124">
        <f t="shared" si="89"/>
        <v>0.6722711076413993</v>
      </c>
      <c r="G185" s="124">
        <f t="shared" si="89"/>
        <v>0.66530362434129209</v>
      </c>
      <c r="H185" s="124">
        <f t="shared" si="89"/>
        <v>0.67411340125355756</v>
      </c>
      <c r="I185" s="124">
        <f t="shared" si="89"/>
        <v>0.67201336783708965</v>
      </c>
      <c r="J185" s="124">
        <f t="shared" si="89"/>
        <v>0.67860357627074885</v>
      </c>
      <c r="K185" s="124">
        <f t="shared" si="89"/>
        <v>0.66680853896757419</v>
      </c>
      <c r="L185" s="124">
        <f t="shared" si="89"/>
        <v>0.66853242483881037</v>
      </c>
      <c r="M185" s="124">
        <f t="shared" si="89"/>
        <v>0.67414981648450756</v>
      </c>
      <c r="N185" s="124">
        <f t="shared" si="89"/>
        <v>0.67887209834404638</v>
      </c>
      <c r="O185" s="124">
        <f t="shared" si="89"/>
        <v>0.68427975126464025</v>
      </c>
      <c r="P185" s="124">
        <f t="shared" si="89"/>
        <v>0.68884800607237162</v>
      </c>
      <c r="Q185" s="124">
        <f t="shared" si="89"/>
        <v>0.69495117340945955</v>
      </c>
      <c r="R185" s="124">
        <f t="shared" ref="R185:V185" si="90">IF(R161=0,"",R161/R137)</f>
        <v>0.69889285901703613</v>
      </c>
      <c r="S185" s="124">
        <f t="shared" si="90"/>
        <v>0.70316716175534555</v>
      </c>
      <c r="T185" s="124">
        <f t="shared" si="90"/>
        <v>0.70875301997191009</v>
      </c>
      <c r="U185" s="124">
        <f t="shared" si="90"/>
        <v>0.71790670299828196</v>
      </c>
      <c r="V185" s="124">
        <f t="shared" si="90"/>
        <v>0.72064112754650567</v>
      </c>
      <c r="W185" s="124">
        <f t="shared" ref="W185" si="91">IF(W161=0,"",W161/W137)</f>
        <v>0.73158034453822951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0.56887239622198926</v>
      </c>
      <c r="C186" s="111">
        <f t="shared" si="92"/>
        <v>0.56982105207756129</v>
      </c>
      <c r="D186" s="111">
        <f t="shared" si="92"/>
        <v>0.57096514756883976</v>
      </c>
      <c r="E186" s="111">
        <f t="shared" si="92"/>
        <v>0.57212497270477891</v>
      </c>
      <c r="F186" s="111">
        <f t="shared" si="92"/>
        <v>0.57324972004550478</v>
      </c>
      <c r="G186" s="111">
        <f t="shared" si="92"/>
        <v>0.57458200503801959</v>
      </c>
      <c r="H186" s="111">
        <f t="shared" si="92"/>
        <v>0.57578586351382099</v>
      </c>
      <c r="I186" s="111">
        <f t="shared" si="92"/>
        <v>0.57638825741445354</v>
      </c>
      <c r="J186" s="111">
        <f t="shared" si="92"/>
        <v>0.57664013207386167</v>
      </c>
      <c r="K186" s="111">
        <f t="shared" si="92"/>
        <v>0.57695417364926094</v>
      </c>
      <c r="L186" s="111">
        <f t="shared" si="92"/>
        <v>0.57727356182879563</v>
      </c>
      <c r="M186" s="111">
        <f t="shared" si="92"/>
        <v>0.57757830885022465</v>
      </c>
      <c r="N186" s="111">
        <f t="shared" si="92"/>
        <v>0.57786724732454808</v>
      </c>
      <c r="O186" s="111">
        <f t="shared" si="92"/>
        <v>0.57813256960070269</v>
      </c>
      <c r="P186" s="111">
        <f t="shared" si="92"/>
        <v>0.57825056291997801</v>
      </c>
      <c r="Q186" s="111">
        <f t="shared" si="92"/>
        <v>0.5783485970539084</v>
      </c>
      <c r="R186" s="111">
        <f t="shared" ref="R186:V186" si="93">IF(R162=0,"",R162/R138)</f>
        <v>0.57857136780780749</v>
      </c>
      <c r="S186" s="111">
        <f t="shared" si="93"/>
        <v>0.57906584542906425</v>
      </c>
      <c r="T186" s="111">
        <f t="shared" si="93"/>
        <v>0.57991965483197339</v>
      </c>
      <c r="U186" s="111">
        <f t="shared" si="93"/>
        <v>0.58114866835348944</v>
      </c>
      <c r="V186" s="111">
        <f t="shared" si="93"/>
        <v>0.58277146160640769</v>
      </c>
      <c r="W186" s="111">
        <f t="shared" ref="W186" si="94">IF(W162=0,"",W162/W138)</f>
        <v>0.5844927400908303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0.61313370421011459</v>
      </c>
      <c r="C187" s="111">
        <f t="shared" si="95"/>
        <v>0.61411068264626423</v>
      </c>
      <c r="D187" s="111">
        <f t="shared" si="95"/>
        <v>0.61501882359393822</v>
      </c>
      <c r="E187" s="111">
        <f t="shared" si="95"/>
        <v>0.61589267013466586</v>
      </c>
      <c r="F187" s="111">
        <f t="shared" si="95"/>
        <v>0.61700782321373437</v>
      </c>
      <c r="G187" s="111">
        <f t="shared" si="95"/>
        <v>0.61860741184714341</v>
      </c>
      <c r="H187" s="111">
        <f t="shared" si="95"/>
        <v>0.62005194657845675</v>
      </c>
      <c r="I187" s="111">
        <f t="shared" si="95"/>
        <v>0.6207170962504347</v>
      </c>
      <c r="J187" s="111">
        <f t="shared" si="95"/>
        <v>0.62088849734784357</v>
      </c>
      <c r="K187" s="111">
        <f t="shared" si="95"/>
        <v>0.62120870010568308</v>
      </c>
      <c r="L187" s="111">
        <f t="shared" si="95"/>
        <v>0.62145124969794163</v>
      </c>
      <c r="M187" s="111">
        <f t="shared" si="95"/>
        <v>0.62165685173066099</v>
      </c>
      <c r="N187" s="111">
        <f t="shared" si="95"/>
        <v>0.62183868184024882</v>
      </c>
      <c r="O187" s="111">
        <f t="shared" si="95"/>
        <v>0.62200470911024719</v>
      </c>
      <c r="P187" s="111">
        <f t="shared" si="95"/>
        <v>0.62210194800612684</v>
      </c>
      <c r="Q187" s="111">
        <f t="shared" si="95"/>
        <v>0.62217640183002809</v>
      </c>
      <c r="R187" s="111">
        <f t="shared" ref="R187:V187" si="96">IF(R163=0,"",R163/R139)</f>
        <v>0.62232891746672625</v>
      </c>
      <c r="S187" s="111">
        <f t="shared" si="96"/>
        <v>0.62269552151545982</v>
      </c>
      <c r="T187" s="111">
        <f t="shared" si="96"/>
        <v>0.62325703186404191</v>
      </c>
      <c r="U187" s="111">
        <f t="shared" si="96"/>
        <v>0.62408776836098412</v>
      </c>
      <c r="V187" s="111">
        <f t="shared" si="96"/>
        <v>0.62520075186958757</v>
      </c>
      <c r="W187" s="111">
        <f t="shared" ref="W187" si="97">IF(W163=0,"",W163/W139)</f>
        <v>0.62648276552907867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0.75586009570239854</v>
      </c>
      <c r="C188" s="45">
        <f t="shared" si="98"/>
        <v>0.7583845109322398</v>
      </c>
      <c r="D188" s="45">
        <f t="shared" si="98"/>
        <v>0.76100690817447569</v>
      </c>
      <c r="E188" s="45">
        <f t="shared" si="98"/>
        <v>0.76361791908082732</v>
      </c>
      <c r="F188" s="45">
        <f t="shared" si="98"/>
        <v>0.76676866366404361</v>
      </c>
      <c r="G188" s="45">
        <f t="shared" si="98"/>
        <v>0.77037254041935166</v>
      </c>
      <c r="H188" s="45">
        <f t="shared" si="98"/>
        <v>0.77408485055014054</v>
      </c>
      <c r="I188" s="45">
        <f t="shared" si="98"/>
        <v>0.77596652849495029</v>
      </c>
      <c r="J188" s="45">
        <f t="shared" si="98"/>
        <v>0.7768502007327599</v>
      </c>
      <c r="K188" s="45">
        <f t="shared" si="98"/>
        <v>0.77822656471777185</v>
      </c>
      <c r="L188" s="45">
        <f t="shared" si="98"/>
        <v>0.78002691104514621</v>
      </c>
      <c r="M188" s="45">
        <f t="shared" si="98"/>
        <v>0.78208588356612674</v>
      </c>
      <c r="N188" s="45">
        <f t="shared" si="98"/>
        <v>0.78510491884224476</v>
      </c>
      <c r="O188" s="45">
        <f t="shared" si="98"/>
        <v>0.78849608712259545</v>
      </c>
      <c r="P188" s="45">
        <f t="shared" si="98"/>
        <v>0.79159397402912346</v>
      </c>
      <c r="Q188" s="45">
        <f t="shared" si="98"/>
        <v>0.79560510581664723</v>
      </c>
      <c r="R188" s="45">
        <f t="shared" ref="R188:V188" si="99">IF(R164=0,"",R164/R140)</f>
        <v>0.80004821832655804</v>
      </c>
      <c r="S188" s="45">
        <f t="shared" si="99"/>
        <v>0.80595471739727687</v>
      </c>
      <c r="T188" s="45">
        <f t="shared" si="99"/>
        <v>0.81489290023899863</v>
      </c>
      <c r="U188" s="45">
        <f t="shared" si="99"/>
        <v>0.82745229273868859</v>
      </c>
      <c r="V188" s="45">
        <f t="shared" si="99"/>
        <v>0.84100807853548387</v>
      </c>
      <c r="W188" s="45">
        <f t="shared" ref="W188" si="100">IF(W164=0,"",W164/W140)</f>
        <v>0.85437785574895608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29.800976136413176</v>
      </c>
      <c r="C190" s="117">
        <f t="shared" si="101"/>
        <v>29.835580612588799</v>
      </c>
      <c r="D190" s="117">
        <f t="shared" si="101"/>
        <v>37.027136618073747</v>
      </c>
      <c r="E190" s="117">
        <f t="shared" si="101"/>
        <v>28.43478380889783</v>
      </c>
      <c r="F190" s="117">
        <f t="shared" si="101"/>
        <v>26.048488086614771</v>
      </c>
      <c r="G190" s="117">
        <f t="shared" si="101"/>
        <v>31.344287072790479</v>
      </c>
      <c r="H190" s="117">
        <f t="shared" si="101"/>
        <v>27.934152534546875</v>
      </c>
      <c r="I190" s="117">
        <f t="shared" si="101"/>
        <v>29.12593497386187</v>
      </c>
      <c r="J190" s="117">
        <f t="shared" si="101"/>
        <v>28.183528404273023</v>
      </c>
      <c r="K190" s="117">
        <f t="shared" si="101"/>
        <v>30.117199808707753</v>
      </c>
      <c r="L190" s="117">
        <f t="shared" si="101"/>
        <v>29.2921627170048</v>
      </c>
      <c r="M190" s="117">
        <f t="shared" si="101"/>
        <v>30.853667591276562</v>
      </c>
      <c r="N190" s="117">
        <f t="shared" si="101"/>
        <v>29.85527163274994</v>
      </c>
      <c r="O190" s="117">
        <f t="shared" si="101"/>
        <v>28.255268226621141</v>
      </c>
      <c r="P190" s="117">
        <f t="shared" si="101"/>
        <v>26.617737459385783</v>
      </c>
      <c r="Q190" s="117">
        <f t="shared" si="101"/>
        <v>28.394679092779569</v>
      </c>
      <c r="R190" s="117">
        <f t="shared" ref="R190:V190" si="102">R191+R194+R196+R209</f>
        <v>27.042738782825566</v>
      </c>
      <c r="S190" s="117">
        <f t="shared" si="102"/>
        <v>26.145882882627618</v>
      </c>
      <c r="T190" s="117">
        <f t="shared" si="102"/>
        <v>24.397266901895595</v>
      </c>
      <c r="U190" s="117">
        <f t="shared" si="102"/>
        <v>23.277801918309635</v>
      </c>
      <c r="V190" s="117">
        <f t="shared" si="102"/>
        <v>26.607982784581193</v>
      </c>
      <c r="W190" s="117">
        <f t="shared" ref="W190" si="103">W191+W194+W196+W209</f>
        <v>25.177145728755224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9.3782999575204276</v>
      </c>
      <c r="C196" s="122">
        <v>8.6077735293959652</v>
      </c>
      <c r="D196" s="122">
        <v>10.822626948219268</v>
      </c>
      <c r="E196" s="122">
        <v>9.2190017926132519</v>
      </c>
      <c r="F196" s="122">
        <v>8.2165811557481483</v>
      </c>
      <c r="G196" s="122">
        <v>8.6188137088599444</v>
      </c>
      <c r="H196" s="122">
        <v>6.9875235514440979</v>
      </c>
      <c r="I196" s="122">
        <v>7.1999365432350517</v>
      </c>
      <c r="J196" s="122">
        <v>7.7065775149452413</v>
      </c>
      <c r="K196" s="122">
        <v>7.0647139454905368</v>
      </c>
      <c r="L196" s="122">
        <v>6.9043952540288895</v>
      </c>
      <c r="M196" s="122">
        <v>8.2053374214127235</v>
      </c>
      <c r="N196" s="122">
        <v>6.9399705951661286</v>
      </c>
      <c r="O196" s="122">
        <v>5.2726826359372598</v>
      </c>
      <c r="P196" s="122">
        <v>4.0165865666622622</v>
      </c>
      <c r="Q196" s="122">
        <v>6.3713969646888824</v>
      </c>
      <c r="R196" s="122">
        <v>5.6894763837925417</v>
      </c>
      <c r="S196" s="122">
        <v>5.8770405884501873</v>
      </c>
      <c r="T196" s="122">
        <v>5.3644385879548784</v>
      </c>
      <c r="U196" s="122">
        <v>5.3544187831550571</v>
      </c>
      <c r="V196" s="122">
        <v>3.1952052807705291</v>
      </c>
      <c r="W196" s="122">
        <v>4.362716725831409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9.3697131717177022</v>
      </c>
      <c r="C201" s="101">
        <v>8.6004753292176677</v>
      </c>
      <c r="D201" s="101">
        <v>10.810298950008907</v>
      </c>
      <c r="E201" s="101">
        <v>9.2065444693623117</v>
      </c>
      <c r="F201" s="101">
        <v>8.2058868677112251</v>
      </c>
      <c r="G201" s="101">
        <v>8.6070823340202125</v>
      </c>
      <c r="H201" s="101">
        <v>6.9794477172194958</v>
      </c>
      <c r="I201" s="101">
        <v>7.1923426453642163</v>
      </c>
      <c r="J201" s="101">
        <v>7.698266147285997</v>
      </c>
      <c r="K201" s="101">
        <v>7.0557250508289249</v>
      </c>
      <c r="L201" s="101">
        <v>6.8957972986991667</v>
      </c>
      <c r="M201" s="101">
        <v>8.1920661015168292</v>
      </c>
      <c r="N201" s="101">
        <v>6.9280920839939375</v>
      </c>
      <c r="O201" s="101">
        <v>5.2641477129656469</v>
      </c>
      <c r="P201" s="101">
        <v>4.0099337764402856</v>
      </c>
      <c r="Q201" s="101">
        <v>6.3606201648415253</v>
      </c>
      <c r="R201" s="101">
        <v>5.6808171095537991</v>
      </c>
      <c r="S201" s="101">
        <v>5.8681216802445233</v>
      </c>
      <c r="T201" s="101">
        <v>5.3557082598635111</v>
      </c>
      <c r="U201" s="101">
        <v>5.3457267014995065</v>
      </c>
      <c r="V201" s="101">
        <v>3.1897512379571151</v>
      </c>
      <c r="W201" s="101">
        <v>4.3550729241691215</v>
      </c>
      <c r="DA201" s="131" t="s">
        <v>2160</v>
      </c>
    </row>
    <row r="202" spans="1:105" ht="12" customHeight="1" x14ac:dyDescent="0.25">
      <c r="A202" s="107" t="s">
        <v>123</v>
      </c>
      <c r="B202" s="104">
        <v>8.5867858027251186E-3</v>
      </c>
      <c r="C202" s="104">
        <v>7.2982001782972124E-3</v>
      </c>
      <c r="D202" s="104">
        <v>1.232799821036186E-2</v>
      </c>
      <c r="E202" s="104">
        <v>1.2457323250940264E-2</v>
      </c>
      <c r="F202" s="104">
        <v>1.069428803692382E-2</v>
      </c>
      <c r="G202" s="104">
        <v>1.1731374839731917E-2</v>
      </c>
      <c r="H202" s="104">
        <v>8.0758342246017665E-3</v>
      </c>
      <c r="I202" s="104">
        <v>7.5938978708352065E-3</v>
      </c>
      <c r="J202" s="104">
        <v>8.3113676592442409E-3</v>
      </c>
      <c r="K202" s="104">
        <v>8.9888946616118633E-3</v>
      </c>
      <c r="L202" s="104">
        <v>8.597955329722809E-3</v>
      </c>
      <c r="M202" s="104">
        <v>1.3271319895894E-2</v>
      </c>
      <c r="N202" s="104">
        <v>1.1878511172190945E-2</v>
      </c>
      <c r="O202" s="104">
        <v>8.5349229716130542E-3</v>
      </c>
      <c r="P202" s="104">
        <v>6.6527902219769546E-3</v>
      </c>
      <c r="Q202" s="104">
        <v>1.0776799847357308E-2</v>
      </c>
      <c r="R202" s="104">
        <v>8.6592742387429679E-3</v>
      </c>
      <c r="S202" s="104">
        <v>8.9189082056641503E-3</v>
      </c>
      <c r="T202" s="104">
        <v>8.7303280913670431E-3</v>
      </c>
      <c r="U202" s="104">
        <v>8.6920816555510795E-3</v>
      </c>
      <c r="V202" s="104">
        <v>5.4540428134140801E-3</v>
      </c>
      <c r="W202" s="104">
        <v>7.6438016622877199E-3</v>
      </c>
      <c r="DA202" s="132" t="s">
        <v>2161</v>
      </c>
    </row>
    <row r="203" spans="1:105" ht="12" customHeight="1" x14ac:dyDescent="0.25">
      <c r="A203" s="108" t="s">
        <v>50</v>
      </c>
      <c r="B203" s="98">
        <v>8.5867858027251186E-3</v>
      </c>
      <c r="C203" s="98">
        <v>7.2982001782972124E-3</v>
      </c>
      <c r="D203" s="98">
        <v>1.232799821036186E-2</v>
      </c>
      <c r="E203" s="98">
        <v>1.2457323250940264E-2</v>
      </c>
      <c r="F203" s="98">
        <v>1.069428803692382E-2</v>
      </c>
      <c r="G203" s="98">
        <v>1.1731374839731917E-2</v>
      </c>
      <c r="H203" s="98">
        <v>8.0758342246017665E-3</v>
      </c>
      <c r="I203" s="98">
        <v>7.5938978708352065E-3</v>
      </c>
      <c r="J203" s="98">
        <v>8.3113676592442409E-3</v>
      </c>
      <c r="K203" s="98">
        <v>8.9888946616118633E-3</v>
      </c>
      <c r="L203" s="98">
        <v>8.597955329722809E-3</v>
      </c>
      <c r="M203" s="98">
        <v>1.3271319895894E-2</v>
      </c>
      <c r="N203" s="98">
        <v>1.1878511172190945E-2</v>
      </c>
      <c r="O203" s="98">
        <v>8.5349229716130542E-3</v>
      </c>
      <c r="P203" s="98">
        <v>6.6527902219769546E-3</v>
      </c>
      <c r="Q203" s="98">
        <v>1.0776799847357308E-2</v>
      </c>
      <c r="R203" s="98">
        <v>8.6592742387429679E-3</v>
      </c>
      <c r="S203" s="98">
        <v>8.9189082056641503E-3</v>
      </c>
      <c r="T203" s="98">
        <v>8.7303280913670431E-3</v>
      </c>
      <c r="U203" s="98">
        <v>8.6920816555510795E-3</v>
      </c>
      <c r="V203" s="98">
        <v>5.4540428134140801E-3</v>
      </c>
      <c r="W203" s="98">
        <v>7.6438016622877199E-3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20.422676178892747</v>
      </c>
      <c r="C209" s="122">
        <v>21.227807083192832</v>
      </c>
      <c r="D209" s="122">
        <v>26.204509669854477</v>
      </c>
      <c r="E209" s="122">
        <v>19.215782016284578</v>
      </c>
      <c r="F209" s="122">
        <v>17.831906930866623</v>
      </c>
      <c r="G209" s="122">
        <v>22.725473363930536</v>
      </c>
      <c r="H209" s="122">
        <v>20.946628983102777</v>
      </c>
      <c r="I209" s="122">
        <v>21.925998430626819</v>
      </c>
      <c r="J209" s="122">
        <v>20.476950889327782</v>
      </c>
      <c r="K209" s="122">
        <v>23.052485863217218</v>
      </c>
      <c r="L209" s="122">
        <v>22.387767462975912</v>
      </c>
      <c r="M209" s="122">
        <v>22.648330169863836</v>
      </c>
      <c r="N209" s="122">
        <v>22.915301037583809</v>
      </c>
      <c r="O209" s="122">
        <v>22.982585590683879</v>
      </c>
      <c r="P209" s="122">
        <v>22.601150892723521</v>
      </c>
      <c r="Q209" s="122">
        <v>22.023282128090688</v>
      </c>
      <c r="R209" s="122">
        <v>21.353262399033024</v>
      </c>
      <c r="S209" s="122">
        <v>20.268842294177432</v>
      </c>
      <c r="T209" s="122">
        <v>19.032828313940716</v>
      </c>
      <c r="U209" s="122">
        <v>17.923383135154577</v>
      </c>
      <c r="V209" s="122">
        <v>23.412777503810663</v>
      </c>
      <c r="W209" s="122">
        <v>20.814429002923816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20.422676178892747</v>
      </c>
      <c r="C211" s="98">
        <v>21.227807083192832</v>
      </c>
      <c r="D211" s="98">
        <v>26.204509669854477</v>
      </c>
      <c r="E211" s="98">
        <v>19.215782016284578</v>
      </c>
      <c r="F211" s="98">
        <v>17.831906930866623</v>
      </c>
      <c r="G211" s="98">
        <v>22.725473363930536</v>
      </c>
      <c r="H211" s="98">
        <v>20.946628983102777</v>
      </c>
      <c r="I211" s="98">
        <v>21.925998430626819</v>
      </c>
      <c r="J211" s="98">
        <v>20.476950889327782</v>
      </c>
      <c r="K211" s="98">
        <v>23.052485863217218</v>
      </c>
      <c r="L211" s="98">
        <v>22.387767462975912</v>
      </c>
      <c r="M211" s="98">
        <v>22.648330169863836</v>
      </c>
      <c r="N211" s="98">
        <v>22.915301037583809</v>
      </c>
      <c r="O211" s="98">
        <v>22.982585590683879</v>
      </c>
      <c r="P211" s="98">
        <v>22.601150892723521</v>
      </c>
      <c r="Q211" s="98">
        <v>22.023282128090688</v>
      </c>
      <c r="R211" s="98">
        <v>21.353262399033024</v>
      </c>
      <c r="S211" s="98">
        <v>20.268842294177432</v>
      </c>
      <c r="T211" s="98">
        <v>19.032828313940716</v>
      </c>
      <c r="U211" s="98">
        <v>17.923383135154577</v>
      </c>
      <c r="V211" s="98">
        <v>23.412777503810663</v>
      </c>
      <c r="W211" s="98">
        <v>20.814429002923816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20578.602031859817</v>
      </c>
      <c r="C214" s="117">
        <f t="shared" si="108"/>
        <v>24185.786537224569</v>
      </c>
      <c r="D214" s="117">
        <f t="shared" si="108"/>
        <v>19327.541123832547</v>
      </c>
      <c r="E214" s="117">
        <f t="shared" si="108"/>
        <v>20983.577563374187</v>
      </c>
      <c r="F214" s="117">
        <f t="shared" si="108"/>
        <v>20150.076464560421</v>
      </c>
      <c r="G214" s="117">
        <f t="shared" si="108"/>
        <v>22350.429363742136</v>
      </c>
      <c r="H214" s="117">
        <f t="shared" si="108"/>
        <v>18412.801140312247</v>
      </c>
      <c r="I214" s="117">
        <f t="shared" si="108"/>
        <v>19453.974064940623</v>
      </c>
      <c r="J214" s="117">
        <f t="shared" si="108"/>
        <v>18761.485763951616</v>
      </c>
      <c r="K214" s="117">
        <f t="shared" si="108"/>
        <v>17416.346250965846</v>
      </c>
      <c r="L214" s="117">
        <f t="shared" si="108"/>
        <v>16909.183891852706</v>
      </c>
      <c r="M214" s="117">
        <f t="shared" si="108"/>
        <v>16525.695237378943</v>
      </c>
      <c r="N214" s="117">
        <f t="shared" si="108"/>
        <v>15432.277335799055</v>
      </c>
      <c r="O214" s="117">
        <f t="shared" si="108"/>
        <v>15437.629919066072</v>
      </c>
      <c r="P214" s="117">
        <f t="shared" si="108"/>
        <v>12906.258615324092</v>
      </c>
      <c r="Q214" s="117">
        <f t="shared" si="108"/>
        <v>14430.509321368598</v>
      </c>
      <c r="R214" s="117">
        <f t="shared" ref="R214:V214" si="109">R215+R218+R220+R233</f>
        <v>14581.015121463395</v>
      </c>
      <c r="S214" s="117">
        <f t="shared" si="109"/>
        <v>14279.772194098008</v>
      </c>
      <c r="T214" s="117">
        <f t="shared" si="109"/>
        <v>13126.89020887472</v>
      </c>
      <c r="U214" s="117">
        <f t="shared" si="109"/>
        <v>12491.028406951988</v>
      </c>
      <c r="V214" s="117">
        <f t="shared" si="109"/>
        <v>12647.725335545712</v>
      </c>
      <c r="W214" s="117">
        <f t="shared" ref="W214" si="110">W215+W218+W220+W233</f>
        <v>14008.215120060511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16761.947010337833</v>
      </c>
      <c r="C215" s="122">
        <f t="shared" si="111"/>
        <v>20198.612855096628</v>
      </c>
      <c r="D215" s="122">
        <f t="shared" si="111"/>
        <v>15569.689615797977</v>
      </c>
      <c r="E215" s="122">
        <f t="shared" si="111"/>
        <v>16924.618583865627</v>
      </c>
      <c r="F215" s="122">
        <f t="shared" si="111"/>
        <v>16164.06649199186</v>
      </c>
      <c r="G215" s="122">
        <f t="shared" si="111"/>
        <v>18453.558657424779</v>
      </c>
      <c r="H215" s="122">
        <f t="shared" si="111"/>
        <v>14614.181653907792</v>
      </c>
      <c r="I215" s="122">
        <f t="shared" si="111"/>
        <v>15727.619341058629</v>
      </c>
      <c r="J215" s="122">
        <f t="shared" si="111"/>
        <v>15053.368616598133</v>
      </c>
      <c r="K215" s="122">
        <f t="shared" si="111"/>
        <v>13934.136447524324</v>
      </c>
      <c r="L215" s="122">
        <f t="shared" si="111"/>
        <v>13634.802607740796</v>
      </c>
      <c r="M215" s="122">
        <f t="shared" si="111"/>
        <v>13227.39592123398</v>
      </c>
      <c r="N215" s="122">
        <f t="shared" si="111"/>
        <v>12247.430418512567</v>
      </c>
      <c r="O215" s="122">
        <f t="shared" si="111"/>
        <v>12305.944213714543</v>
      </c>
      <c r="P215" s="122">
        <f t="shared" si="111"/>
        <v>9930.5859068383725</v>
      </c>
      <c r="Q215" s="122">
        <f t="shared" si="111"/>
        <v>11367.308837546751</v>
      </c>
      <c r="R215" s="122">
        <f t="shared" ref="R215:V215" si="112">SUM(R216:R217)</f>
        <v>11587.943032984644</v>
      </c>
      <c r="S215" s="122">
        <f t="shared" si="112"/>
        <v>11275.414354933782</v>
      </c>
      <c r="T215" s="122">
        <f t="shared" si="112"/>
        <v>10227.048136062882</v>
      </c>
      <c r="U215" s="122">
        <f t="shared" si="112"/>
        <v>9674.6475786156407</v>
      </c>
      <c r="V215" s="122">
        <f t="shared" si="112"/>
        <v>9805.2343491756874</v>
      </c>
      <c r="W215" s="122">
        <f t="shared" ref="W215" si="113">SUM(W216:W217)</f>
        <v>11131.60503944431</v>
      </c>
      <c r="DA215" s="130" t="s">
        <v>2318</v>
      </c>
    </row>
    <row r="216" spans="1:105" ht="12" customHeight="1" x14ac:dyDescent="0.25">
      <c r="A216" s="97" t="s">
        <v>204</v>
      </c>
      <c r="B216" s="98">
        <v>16685.979251098921</v>
      </c>
      <c r="C216" s="98">
        <v>20107.870379053889</v>
      </c>
      <c r="D216" s="98">
        <v>15499.252666077226</v>
      </c>
      <c r="E216" s="98">
        <v>16847.197356525343</v>
      </c>
      <c r="F216" s="98">
        <v>16089.194298833176</v>
      </c>
      <c r="G216" s="98">
        <v>18368.042190194556</v>
      </c>
      <c r="H216" s="98">
        <v>14544.368245937874</v>
      </c>
      <c r="I216" s="98">
        <v>15652.396152747082</v>
      </c>
      <c r="J216" s="98">
        <v>14979.468101816825</v>
      </c>
      <c r="K216" s="98">
        <v>13864.280477665434</v>
      </c>
      <c r="L216" s="98">
        <v>13565.182790870953</v>
      </c>
      <c r="M216" s="98">
        <v>13158.645328213095</v>
      </c>
      <c r="N216" s="98">
        <v>12182.613129919138</v>
      </c>
      <c r="O216" s="98">
        <v>12239.771388304047</v>
      </c>
      <c r="P216" s="98">
        <v>9877.6463820834069</v>
      </c>
      <c r="Q216" s="98">
        <v>11306.430129106191</v>
      </c>
      <c r="R216" s="98">
        <v>11525.717363166388</v>
      </c>
      <c r="S216" s="98">
        <v>11214.7019744999</v>
      </c>
      <c r="T216" s="98">
        <v>10171.896208496539</v>
      </c>
      <c r="U216" s="98">
        <v>9622.1456596734606</v>
      </c>
      <c r="V216" s="98">
        <v>9751.3769054930581</v>
      </c>
      <c r="W216" s="98">
        <v>11069.163542344055</v>
      </c>
      <c r="DA216" s="63" t="s">
        <v>2319</v>
      </c>
    </row>
    <row r="217" spans="1:105" ht="12" customHeight="1" x14ac:dyDescent="0.25">
      <c r="A217" s="97" t="s">
        <v>53</v>
      </c>
      <c r="B217" s="98">
        <v>75.967759238911313</v>
      </c>
      <c r="C217" s="98">
        <v>90.742476042738389</v>
      </c>
      <c r="D217" s="98">
        <v>70.436949720751059</v>
      </c>
      <c r="E217" s="98">
        <v>77.421227340284418</v>
      </c>
      <c r="F217" s="98">
        <v>74.872193158683572</v>
      </c>
      <c r="G217" s="98">
        <v>85.516467230221707</v>
      </c>
      <c r="H217" s="98">
        <v>69.813407969918401</v>
      </c>
      <c r="I217" s="98">
        <v>75.22318831154692</v>
      </c>
      <c r="J217" s="98">
        <v>73.900514781307479</v>
      </c>
      <c r="K217" s="98">
        <v>69.855969858891385</v>
      </c>
      <c r="L217" s="98">
        <v>69.619816869843092</v>
      </c>
      <c r="M217" s="98">
        <v>68.750593020885205</v>
      </c>
      <c r="N217" s="98">
        <v>64.817288593429964</v>
      </c>
      <c r="O217" s="98">
        <v>66.172825410496472</v>
      </c>
      <c r="P217" s="98">
        <v>52.939524754965454</v>
      </c>
      <c r="Q217" s="98">
        <v>60.878708440559237</v>
      </c>
      <c r="R217" s="98">
        <v>62.225669818255099</v>
      </c>
      <c r="S217" s="98">
        <v>60.712380433883311</v>
      </c>
      <c r="T217" s="98">
        <v>55.151927566342501</v>
      </c>
      <c r="U217" s="98">
        <v>52.501918942179181</v>
      </c>
      <c r="V217" s="98">
        <v>53.857443682628542</v>
      </c>
      <c r="W217" s="98">
        <v>62.441497100254402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7.7007185983167767</v>
      </c>
      <c r="C218" s="122">
        <f t="shared" si="114"/>
        <v>9.1540874221840696</v>
      </c>
      <c r="D218" s="122">
        <f t="shared" si="114"/>
        <v>10.886891133770142</v>
      </c>
      <c r="E218" s="122">
        <f t="shared" si="114"/>
        <v>25.130617516026987</v>
      </c>
      <c r="F218" s="122">
        <f t="shared" si="114"/>
        <v>14.421719070419408</v>
      </c>
      <c r="G218" s="122">
        <f t="shared" si="114"/>
        <v>18.084381607308558</v>
      </c>
      <c r="H218" s="122">
        <f t="shared" si="114"/>
        <v>27.276017452866835</v>
      </c>
      <c r="I218" s="122">
        <f t="shared" si="114"/>
        <v>33.061973341368649</v>
      </c>
      <c r="J218" s="122">
        <f t="shared" si="114"/>
        <v>39.288042091415974</v>
      </c>
      <c r="K218" s="122">
        <f t="shared" si="114"/>
        <v>43.223131950279701</v>
      </c>
      <c r="L218" s="122">
        <f t="shared" si="114"/>
        <v>51.983733536121349</v>
      </c>
      <c r="M218" s="122">
        <f t="shared" si="114"/>
        <v>53.920834676508875</v>
      </c>
      <c r="N218" s="122">
        <f t="shared" si="114"/>
        <v>90.986776448384958</v>
      </c>
      <c r="O218" s="122">
        <f t="shared" si="114"/>
        <v>85.595403679455913</v>
      </c>
      <c r="P218" s="122">
        <f t="shared" si="114"/>
        <v>33.128342593632922</v>
      </c>
      <c r="Q218" s="122">
        <f t="shared" si="114"/>
        <v>98.360671848849321</v>
      </c>
      <c r="R218" s="122">
        <f t="shared" si="114"/>
        <v>58.037616926729427</v>
      </c>
      <c r="S218" s="122">
        <f t="shared" si="114"/>
        <v>94.96290869301663</v>
      </c>
      <c r="T218" s="122">
        <f t="shared" si="114"/>
        <v>68.669642969397472</v>
      </c>
      <c r="U218" s="122">
        <f t="shared" si="114"/>
        <v>85.766881368907576</v>
      </c>
      <c r="V218" s="122">
        <f t="shared" si="114"/>
        <v>60.719687014247569</v>
      </c>
      <c r="W218" s="122">
        <f t="shared" si="114"/>
        <v>102.21332706653965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7.7007185983167767</v>
      </c>
      <c r="C219" s="98">
        <f>RES_hhdet_fech!C86</f>
        <v>9.1540874221840696</v>
      </c>
      <c r="D219" s="98">
        <f>RES_hhdet_fech!D86</f>
        <v>10.886891133770142</v>
      </c>
      <c r="E219" s="98">
        <f>RES_hhdet_fech!E86</f>
        <v>25.130617516026987</v>
      </c>
      <c r="F219" s="98">
        <f>RES_hhdet_fech!F86</f>
        <v>14.421719070419408</v>
      </c>
      <c r="G219" s="98">
        <f>RES_hhdet_fech!G86</f>
        <v>18.084381607308558</v>
      </c>
      <c r="H219" s="98">
        <f>RES_hhdet_fech!H86</f>
        <v>27.276017452866835</v>
      </c>
      <c r="I219" s="98">
        <f>RES_hhdet_fech!I86</f>
        <v>33.061973341368649</v>
      </c>
      <c r="J219" s="98">
        <f>RES_hhdet_fech!J86</f>
        <v>39.288042091415974</v>
      </c>
      <c r="K219" s="98">
        <f>RES_hhdet_fech!K86</f>
        <v>43.223131950279701</v>
      </c>
      <c r="L219" s="98">
        <f>RES_hhdet_fech!L86</f>
        <v>51.983733536121349</v>
      </c>
      <c r="M219" s="98">
        <f>RES_hhdet_fech!M86</f>
        <v>53.920834676508875</v>
      </c>
      <c r="N219" s="98">
        <f>RES_hhdet_fech!N86</f>
        <v>90.986776448384958</v>
      </c>
      <c r="O219" s="98">
        <f>RES_hhdet_fech!O86</f>
        <v>85.595403679455913</v>
      </c>
      <c r="P219" s="98">
        <f>RES_hhdet_fech!P86</f>
        <v>33.128342593632922</v>
      </c>
      <c r="Q219" s="98">
        <f>RES_hhdet_fech!Q86</f>
        <v>98.360671848849321</v>
      </c>
      <c r="R219" s="98">
        <f>RES_hhdet_fech!R86</f>
        <v>58.037616926729427</v>
      </c>
      <c r="S219" s="98">
        <f>RES_hhdet_fech!S86</f>
        <v>94.96290869301663</v>
      </c>
      <c r="T219" s="98">
        <f>RES_hhdet_fech!T86</f>
        <v>68.669642969397472</v>
      </c>
      <c r="U219" s="98">
        <f>RES_hhdet_fech!U86</f>
        <v>85.766881368907576</v>
      </c>
      <c r="V219" s="98">
        <f>RES_hhdet_fech!V86</f>
        <v>60.719687014247569</v>
      </c>
      <c r="W219" s="98">
        <f>RES_hhdet_fech!W86</f>
        <v>102.21332706653965</v>
      </c>
      <c r="DA219" s="63" t="s">
        <v>2322</v>
      </c>
    </row>
    <row r="220" spans="1:105" ht="12" customHeight="1" x14ac:dyDescent="0.25">
      <c r="A220" s="121" t="s">
        <v>55</v>
      </c>
      <c r="B220" s="122">
        <v>2957.4764405582973</v>
      </c>
      <c r="C220" s="122">
        <v>3006.5457097990043</v>
      </c>
      <c r="D220" s="122">
        <v>2821.6657612690774</v>
      </c>
      <c r="E220" s="122">
        <v>2990.2684060640458</v>
      </c>
      <c r="F220" s="122">
        <v>3018.0625322955293</v>
      </c>
      <c r="G220" s="122">
        <v>2891.4488271092109</v>
      </c>
      <c r="H220" s="122">
        <v>2879.5445990598023</v>
      </c>
      <c r="I220" s="122">
        <v>2800.3310803151089</v>
      </c>
      <c r="J220" s="122">
        <v>2774.5183073471635</v>
      </c>
      <c r="K220" s="122">
        <v>2718.5163978884934</v>
      </c>
      <c r="L220" s="122">
        <v>2563.224033836038</v>
      </c>
      <c r="M220" s="122">
        <v>2585.3826231746352</v>
      </c>
      <c r="N220" s="122">
        <v>2450.852573806314</v>
      </c>
      <c r="O220" s="122">
        <v>2406.1556921656797</v>
      </c>
      <c r="P220" s="122">
        <v>2298.3577673363075</v>
      </c>
      <c r="Q220" s="122">
        <v>2318.636216666936</v>
      </c>
      <c r="R220" s="122">
        <v>2291.8976484724744</v>
      </c>
      <c r="S220" s="122">
        <v>2265.5376291975726</v>
      </c>
      <c r="T220" s="122">
        <v>2196.0297654705537</v>
      </c>
      <c r="U220" s="122">
        <v>2107.0598780970681</v>
      </c>
      <c r="V220" s="122">
        <v>1974.5717283606382</v>
      </c>
      <c r="W220" s="122">
        <v>2023.6262382557486</v>
      </c>
      <c r="DA220" s="130" t="s">
        <v>2323</v>
      </c>
    </row>
    <row r="221" spans="1:105" ht="12" customHeight="1" x14ac:dyDescent="0.25">
      <c r="A221" s="97" t="s">
        <v>132</v>
      </c>
      <c r="B221" s="98">
        <v>3427.5856309079686</v>
      </c>
      <c r="C221" s="98">
        <v>3597.7593274189107</v>
      </c>
      <c r="D221" s="98">
        <v>3128.6768157246643</v>
      </c>
      <c r="E221" s="98">
        <v>3244.2500429676475</v>
      </c>
      <c r="F221" s="98">
        <v>3238.9133308541836</v>
      </c>
      <c r="G221" s="98">
        <v>3139.649030768931</v>
      </c>
      <c r="H221" s="98">
        <v>3070.3883717950703</v>
      </c>
      <c r="I221" s="98">
        <v>3041.866871603112</v>
      </c>
      <c r="J221" s="98">
        <v>2877.5502592582702</v>
      </c>
      <c r="K221" s="98">
        <v>2823.6633773493227</v>
      </c>
      <c r="L221" s="98">
        <v>2641.4779480540205</v>
      </c>
      <c r="M221" s="98">
        <v>2628.7903181424299</v>
      </c>
      <c r="N221" s="98">
        <v>2488.0269417110562</v>
      </c>
      <c r="O221" s="98">
        <v>2455.119634424243</v>
      </c>
      <c r="P221" s="98">
        <v>2304.3691926039096</v>
      </c>
      <c r="Q221" s="98">
        <v>2320.8087611597398</v>
      </c>
      <c r="R221" s="98">
        <v>2322.0723931505263</v>
      </c>
      <c r="S221" s="98">
        <v>2274.6028232495087</v>
      </c>
      <c r="T221" s="98">
        <v>2189.3247384063902</v>
      </c>
      <c r="U221" s="98">
        <v>2099.5013698087246</v>
      </c>
      <c r="V221" s="98">
        <v>1961.5981208114599</v>
      </c>
      <c r="W221" s="98">
        <v>2021.3282602648037</v>
      </c>
      <c r="DA221" s="63" t="s">
        <v>2324</v>
      </c>
    </row>
    <row r="222" spans="1:105" ht="12" customHeight="1" x14ac:dyDescent="0.25">
      <c r="A222" s="97" t="s">
        <v>131</v>
      </c>
      <c r="B222" s="98">
        <v>2276.363452839556</v>
      </c>
      <c r="C222" s="98">
        <v>2367.2775991575782</v>
      </c>
      <c r="D222" s="98">
        <v>2161.3124844737322</v>
      </c>
      <c r="E222" s="98">
        <v>2430.0678569314641</v>
      </c>
      <c r="F222" s="98">
        <v>2506.7818613952545</v>
      </c>
      <c r="G222" s="98">
        <v>2341.3325356181749</v>
      </c>
      <c r="H222" s="98">
        <v>2360.9706347506954</v>
      </c>
      <c r="I222" s="98">
        <v>2256.4117796241558</v>
      </c>
      <c r="J222" s="98">
        <v>2197.9698544873841</v>
      </c>
      <c r="K222" s="98">
        <v>2159.572527799713</v>
      </c>
      <c r="L222" s="98">
        <v>2049.6434125126111</v>
      </c>
      <c r="M222" s="98">
        <v>2089.5278072429387</v>
      </c>
      <c r="N222" s="98">
        <v>2016.5896298502346</v>
      </c>
      <c r="O222" s="98">
        <v>2023.8993371200474</v>
      </c>
      <c r="P222" s="98">
        <v>1917.5139075829393</v>
      </c>
      <c r="Q222" s="98">
        <v>1939.090403337113</v>
      </c>
      <c r="R222" s="98">
        <v>1946.9456240897837</v>
      </c>
      <c r="S222" s="98">
        <v>1925.8155716241101</v>
      </c>
      <c r="T222" s="98">
        <v>1873.4473634752492</v>
      </c>
      <c r="U222" s="98">
        <v>1806.4823654276181</v>
      </c>
      <c r="V222" s="98">
        <v>1706.601561292337</v>
      </c>
      <c r="W222" s="98">
        <v>1786.986883779932</v>
      </c>
      <c r="DA222" s="63" t="s">
        <v>2325</v>
      </c>
    </row>
    <row r="223" spans="1:105" ht="12" customHeight="1" x14ac:dyDescent="0.25">
      <c r="A223" s="100" t="s">
        <v>204</v>
      </c>
      <c r="B223" s="101">
        <v>1168.5267862716926</v>
      </c>
      <c r="C223" s="101">
        <v>1171.4050782414974</v>
      </c>
      <c r="D223" s="101">
        <v>1162.8786985344404</v>
      </c>
      <c r="E223" s="101">
        <v>1520.4673332279613</v>
      </c>
      <c r="F223" s="101">
        <v>1618.1140819198959</v>
      </c>
      <c r="G223" s="101">
        <v>1340.6440450511411</v>
      </c>
      <c r="H223" s="101">
        <v>1367.1794318710847</v>
      </c>
      <c r="I223" s="101">
        <v>1096.8751894960492</v>
      </c>
      <c r="J223" s="101">
        <v>1069.5355275192121</v>
      </c>
      <c r="K223" s="101">
        <v>992.88428593310982</v>
      </c>
      <c r="L223" s="101">
        <v>898.8477040348165</v>
      </c>
      <c r="M223" s="101">
        <v>916.46463279248871</v>
      </c>
      <c r="N223" s="101">
        <v>856.88451734408613</v>
      </c>
      <c r="O223" s="101">
        <v>849.03215583134352</v>
      </c>
      <c r="P223" s="101">
        <v>836.02169275756</v>
      </c>
      <c r="Q223" s="101">
        <v>833.98944984641798</v>
      </c>
      <c r="R223" s="101">
        <v>820.96299551185086</v>
      </c>
      <c r="S223" s="101">
        <v>812.60751803903486</v>
      </c>
      <c r="T223" s="101">
        <v>795.14308681268869</v>
      </c>
      <c r="U223" s="101">
        <v>724.43037195314241</v>
      </c>
      <c r="V223" s="101">
        <v>680.06660419841637</v>
      </c>
      <c r="W223" s="101">
        <v>732.02804799333944</v>
      </c>
      <c r="DA223" s="131" t="s">
        <v>2326</v>
      </c>
    </row>
    <row r="224" spans="1:105" ht="12" customHeight="1" x14ac:dyDescent="0.25">
      <c r="A224" s="103" t="s">
        <v>52</v>
      </c>
      <c r="B224" s="104">
        <v>1107.8366665678634</v>
      </c>
      <c r="C224" s="104">
        <v>1195.8725209160807</v>
      </c>
      <c r="D224" s="104">
        <v>998.43378593929174</v>
      </c>
      <c r="E224" s="104">
        <v>909.60052370350309</v>
      </c>
      <c r="F224" s="104">
        <v>888.66777947535843</v>
      </c>
      <c r="G224" s="104">
        <v>1000.6884905670338</v>
      </c>
      <c r="H224" s="104">
        <v>993.79120287961086</v>
      </c>
      <c r="I224" s="104">
        <v>1159.5365901281061</v>
      </c>
      <c r="J224" s="104">
        <v>1128.4343269681713</v>
      </c>
      <c r="K224" s="104">
        <v>1166.6882418666032</v>
      </c>
      <c r="L224" s="104">
        <v>1150.7957084777945</v>
      </c>
      <c r="M224" s="104">
        <v>1173.0631744504499</v>
      </c>
      <c r="N224" s="104">
        <v>1159.7051125061482</v>
      </c>
      <c r="O224" s="104">
        <v>1174.8671812887039</v>
      </c>
      <c r="P224" s="104">
        <v>1081.4922148253791</v>
      </c>
      <c r="Q224" s="104">
        <v>1105.1009534906952</v>
      </c>
      <c r="R224" s="104">
        <v>1125.9826285779329</v>
      </c>
      <c r="S224" s="104">
        <v>1113.2080535850755</v>
      </c>
      <c r="T224" s="104">
        <v>1078.3042766625601</v>
      </c>
      <c r="U224" s="104">
        <v>1082.0519934744755</v>
      </c>
      <c r="V224" s="104">
        <v>1026.5349570939209</v>
      </c>
      <c r="W224" s="104">
        <v>1054.9588357865923</v>
      </c>
      <c r="DA224" s="132" t="s">
        <v>2327</v>
      </c>
    </row>
    <row r="225" spans="1:105" ht="12" customHeight="1" x14ac:dyDescent="0.25">
      <c r="A225" s="106" t="s">
        <v>124</v>
      </c>
      <c r="B225" s="101">
        <v>2706.8641924828821</v>
      </c>
      <c r="C225" s="101">
        <v>2413.6727298416495</v>
      </c>
      <c r="D225" s="101">
        <v>3094.2080288753773</v>
      </c>
      <c r="E225" s="101">
        <v>2893.2679896203217</v>
      </c>
      <c r="F225" s="101">
        <v>2842.8283333963241</v>
      </c>
      <c r="G225" s="101">
        <v>3105.479525261047</v>
      </c>
      <c r="H225" s="101">
        <v>2697.2881626949838</v>
      </c>
      <c r="I225" s="101">
        <v>2789.6045812822317</v>
      </c>
      <c r="J225" s="101">
        <v>3098.2976852604452</v>
      </c>
      <c r="K225" s="101">
        <v>2847.2450526539419</v>
      </c>
      <c r="L225" s="101">
        <v>2748.9418609527934</v>
      </c>
      <c r="M225" s="101">
        <v>3364.7115211610012</v>
      </c>
      <c r="N225" s="101">
        <v>2990.3649907749405</v>
      </c>
      <c r="O225" s="101">
        <v>2426.8241820221438</v>
      </c>
      <c r="P225" s="101">
        <v>1900.9761187378422</v>
      </c>
      <c r="Q225" s="101">
        <v>2900.7165680462299</v>
      </c>
      <c r="R225" s="101">
        <v>2488.6057567583384</v>
      </c>
      <c r="S225" s="101">
        <v>2644.6097806153844</v>
      </c>
      <c r="T225" s="101">
        <v>2456.1736057275107</v>
      </c>
      <c r="U225" s="101">
        <v>2540.7978611545741</v>
      </c>
      <c r="V225" s="101">
        <v>1640.5970574410287</v>
      </c>
      <c r="W225" s="101">
        <v>2323.5765475785715</v>
      </c>
      <c r="DA225" s="131" t="s">
        <v>2328</v>
      </c>
    </row>
    <row r="226" spans="1:105" ht="12" customHeight="1" x14ac:dyDescent="0.25">
      <c r="A226" s="107" t="s">
        <v>123</v>
      </c>
      <c r="B226" s="104">
        <v>1963.8957884963461</v>
      </c>
      <c r="C226" s="104">
        <v>1749.8027335241338</v>
      </c>
      <c r="D226" s="104">
        <v>2296.9893998181665</v>
      </c>
      <c r="E226" s="104">
        <v>2258.1103946479898</v>
      </c>
      <c r="F226" s="104">
        <v>2253.668274757576</v>
      </c>
      <c r="G226" s="104">
        <v>2392.2808565472151</v>
      </c>
      <c r="H226" s="104">
        <v>2104.535766906949</v>
      </c>
      <c r="I226" s="104">
        <v>2097.6737649997663</v>
      </c>
      <c r="J226" s="104">
        <v>2339.3384986616825</v>
      </c>
      <c r="K226" s="104">
        <v>2140.0378337911948</v>
      </c>
      <c r="L226" s="104">
        <v>2057.9189138565553</v>
      </c>
      <c r="M226" s="104">
        <v>2535.9961437431984</v>
      </c>
      <c r="N226" s="104">
        <v>2260.5152956709285</v>
      </c>
      <c r="O226" s="104">
        <v>1856.6302101187516</v>
      </c>
      <c r="P226" s="104">
        <v>1497.3877126969837</v>
      </c>
      <c r="Q226" s="104">
        <v>2295.2611143915628</v>
      </c>
      <c r="R226" s="104">
        <v>1996.8821025473255</v>
      </c>
      <c r="S226" s="104">
        <v>2147.8342804102158</v>
      </c>
      <c r="T226" s="104">
        <v>2023.6782654273522</v>
      </c>
      <c r="U226" s="104">
        <v>2101.5430185433356</v>
      </c>
      <c r="V226" s="104">
        <v>1379.1128825129294</v>
      </c>
      <c r="W226" s="104">
        <v>1999.385425374534</v>
      </c>
      <c r="DA226" s="132" t="s">
        <v>2329</v>
      </c>
    </row>
    <row r="227" spans="1:105" ht="12" customHeight="1" x14ac:dyDescent="0.25">
      <c r="A227" s="108" t="s">
        <v>50</v>
      </c>
      <c r="B227" s="98">
        <v>921.96601543610802</v>
      </c>
      <c r="C227" s="98">
        <v>803.20040701457242</v>
      </c>
      <c r="D227" s="98">
        <v>1154.6831936213166</v>
      </c>
      <c r="E227" s="98">
        <v>1337.5468940920832</v>
      </c>
      <c r="F227" s="98">
        <v>1384.653475255044</v>
      </c>
      <c r="G227" s="98">
        <v>1324.1965269856009</v>
      </c>
      <c r="H227" s="98">
        <v>1185.0434678349716</v>
      </c>
      <c r="I227" s="98">
        <v>1013.0221751102154</v>
      </c>
      <c r="J227" s="98">
        <v>1143.3801697102592</v>
      </c>
      <c r="K227" s="98">
        <v>1014.6349643549404</v>
      </c>
      <c r="L227" s="98">
        <v>946.24442350356662</v>
      </c>
      <c r="M227" s="98">
        <v>1192.3017396615166</v>
      </c>
      <c r="N227" s="98">
        <v>1045.8277136987977</v>
      </c>
      <c r="O227" s="98">
        <v>853.91583941765646</v>
      </c>
      <c r="P227" s="98">
        <v>714.31227392929804</v>
      </c>
      <c r="Q227" s="98">
        <v>1054.2544508381077</v>
      </c>
      <c r="R227" s="98">
        <v>886.50497740993603</v>
      </c>
      <c r="S227" s="98">
        <v>934.82548546274813</v>
      </c>
      <c r="T227" s="98">
        <v>873.46604829665955</v>
      </c>
      <c r="U227" s="98">
        <v>850.31418437822367</v>
      </c>
      <c r="V227" s="98">
        <v>558.36505090296771</v>
      </c>
      <c r="W227" s="98">
        <v>841.23543562772045</v>
      </c>
      <c r="DA227" s="63" t="s">
        <v>2330</v>
      </c>
    </row>
    <row r="228" spans="1:105" ht="12" customHeight="1" x14ac:dyDescent="0.25">
      <c r="A228" s="108" t="s">
        <v>52</v>
      </c>
      <c r="B228" s="98">
        <v>1041.9297730602379</v>
      </c>
      <c r="C228" s="98">
        <v>946.60232650956152</v>
      </c>
      <c r="D228" s="98">
        <v>1142.3062061968501</v>
      </c>
      <c r="E228" s="98">
        <v>920.56350055590656</v>
      </c>
      <c r="F228" s="98">
        <v>869.01479950253156</v>
      </c>
      <c r="G228" s="98">
        <v>1068.0843295616141</v>
      </c>
      <c r="H228" s="98">
        <v>919.49229907197719</v>
      </c>
      <c r="I228" s="98">
        <v>1084.6515898895509</v>
      </c>
      <c r="J228" s="98">
        <v>1195.958328951423</v>
      </c>
      <c r="K228" s="98">
        <v>1125.4028694362544</v>
      </c>
      <c r="L228" s="98">
        <v>1111.6744903529889</v>
      </c>
      <c r="M228" s="98">
        <v>1343.6944040816823</v>
      </c>
      <c r="N228" s="98">
        <v>1214.6875819721308</v>
      </c>
      <c r="O228" s="98">
        <v>1002.7143707010953</v>
      </c>
      <c r="P228" s="98">
        <v>783.0754387676858</v>
      </c>
      <c r="Q228" s="98">
        <v>1241.0066635534552</v>
      </c>
      <c r="R228" s="98">
        <v>1110.3771251373894</v>
      </c>
      <c r="S228" s="98">
        <v>1213.0087949474678</v>
      </c>
      <c r="T228" s="98">
        <v>1150.212217130693</v>
      </c>
      <c r="U228" s="98">
        <v>1251.2288341651117</v>
      </c>
      <c r="V228" s="98">
        <v>820.74783160996185</v>
      </c>
      <c r="W228" s="98">
        <v>1158.1499897468134</v>
      </c>
      <c r="DA228" s="63" t="s">
        <v>2331</v>
      </c>
    </row>
    <row r="229" spans="1:105" ht="12" customHeight="1" x14ac:dyDescent="0.25">
      <c r="A229" s="106" t="s">
        <v>122</v>
      </c>
      <c r="B229" s="101">
        <v>2340.8641004775809</v>
      </c>
      <c r="C229" s="101">
        <v>2251.7433747171362</v>
      </c>
      <c r="D229" s="101">
        <v>2386.3623083053835</v>
      </c>
      <c r="E229" s="101">
        <v>2663.9777829050331</v>
      </c>
      <c r="F229" s="101">
        <v>2752.5803357277587</v>
      </c>
      <c r="G229" s="101">
        <v>2528.2025143745627</v>
      </c>
      <c r="H229" s="101">
        <v>2683.7300356731866</v>
      </c>
      <c r="I229" s="101">
        <v>2507.7454231889001</v>
      </c>
      <c r="J229" s="101">
        <v>2694.4630188537235</v>
      </c>
      <c r="K229" s="101">
        <v>2681.1842437760247</v>
      </c>
      <c r="L229" s="101">
        <v>2574.6999361619955</v>
      </c>
      <c r="M229" s="101">
        <v>2620.1526659450342</v>
      </c>
      <c r="N229" s="101">
        <v>2526.4113850921381</v>
      </c>
      <c r="O229" s="101">
        <v>2493.1720074717123</v>
      </c>
      <c r="P229" s="101">
        <v>2471.9485015096188</v>
      </c>
      <c r="Q229" s="101">
        <v>2435.6526878749728</v>
      </c>
      <c r="R229" s="101">
        <v>2378.7516511387967</v>
      </c>
      <c r="S229" s="101">
        <v>2368.2310117127149</v>
      </c>
      <c r="T229" s="101">
        <v>2320.21303900066</v>
      </c>
      <c r="U229" s="101">
        <v>2210.7796870489733</v>
      </c>
      <c r="V229" s="101">
        <v>2111.4287389873666</v>
      </c>
      <c r="W229" s="101">
        <v>2109.9166404186185</v>
      </c>
      <c r="DA229" s="131" t="s">
        <v>2332</v>
      </c>
    </row>
    <row r="230" spans="1:105" ht="12" customHeight="1" x14ac:dyDescent="0.25">
      <c r="A230" s="107" t="s">
        <v>121</v>
      </c>
      <c r="B230" s="104">
        <v>1806.3198306930642</v>
      </c>
      <c r="C230" s="104">
        <v>1736.1879916846892</v>
      </c>
      <c r="D230" s="104">
        <v>1878.2177744984763</v>
      </c>
      <c r="E230" s="104">
        <v>2181.4982346389384</v>
      </c>
      <c r="F230" s="104">
        <v>2283.4429017060361</v>
      </c>
      <c r="G230" s="104">
        <v>2055.8189036900376</v>
      </c>
      <c r="H230" s="104">
        <v>2202.077352909012</v>
      </c>
      <c r="I230" s="104">
        <v>2000.5741374480051</v>
      </c>
      <c r="J230" s="104">
        <v>2156.1233649996943</v>
      </c>
      <c r="K230" s="104">
        <v>2136.7124355730584</v>
      </c>
      <c r="L230" s="104">
        <v>2045.3196305564845</v>
      </c>
      <c r="M230" s="104">
        <v>2091.2297375576659</v>
      </c>
      <c r="N230" s="104">
        <v>2017.348231198381</v>
      </c>
      <c r="O230" s="104">
        <v>2000.2413314715907</v>
      </c>
      <c r="P230" s="104">
        <v>2007.1405562715449</v>
      </c>
      <c r="Q230" s="104">
        <v>1987.665095452091</v>
      </c>
      <c r="R230" s="104">
        <v>1947.0297736567743</v>
      </c>
      <c r="S230" s="104">
        <v>1950.1945460674176</v>
      </c>
      <c r="T230" s="104">
        <v>1927.6071586355226</v>
      </c>
      <c r="U230" s="104">
        <v>1841.1997440141292</v>
      </c>
      <c r="V230" s="104">
        <v>1773.488439972223</v>
      </c>
      <c r="W230" s="104">
        <v>1792.4700164180674</v>
      </c>
      <c r="DA230" s="132" t="s">
        <v>2333</v>
      </c>
    </row>
    <row r="231" spans="1:105" ht="12" customHeight="1" x14ac:dyDescent="0.25">
      <c r="A231" s="108" t="s">
        <v>53</v>
      </c>
      <c r="B231" s="98">
        <v>795.98589481045065</v>
      </c>
      <c r="C231" s="98">
        <v>747.07372037511152</v>
      </c>
      <c r="D231" s="98">
        <v>888.97117409272551</v>
      </c>
      <c r="E231" s="98">
        <v>1230.4700961990325</v>
      </c>
      <c r="F231" s="98">
        <v>1338.7856193185046</v>
      </c>
      <c r="G231" s="98">
        <v>1078.4179873333301</v>
      </c>
      <c r="H231" s="98">
        <v>1176.9545496445794</v>
      </c>
      <c r="I231" s="98">
        <v>910.23075910776367</v>
      </c>
      <c r="J231" s="98">
        <v>995.34668209731603</v>
      </c>
      <c r="K231" s="98">
        <v>960.14314027170724</v>
      </c>
      <c r="L231" s="98">
        <v>891.80256863890622</v>
      </c>
      <c r="M231" s="98">
        <v>931.06470215390232</v>
      </c>
      <c r="N231" s="98">
        <v>883.37663221169942</v>
      </c>
      <c r="O231" s="98">
        <v>870.91189108614981</v>
      </c>
      <c r="P231" s="98">
        <v>906.20765969548859</v>
      </c>
      <c r="Q231" s="98">
        <v>882.79509639522462</v>
      </c>
      <c r="R231" s="98">
        <v>846.44422380781987</v>
      </c>
      <c r="S231" s="98">
        <v>845.47698016268714</v>
      </c>
      <c r="T231" s="98">
        <v>838.03302852308855</v>
      </c>
      <c r="U231" s="98">
        <v>753.45965363149912</v>
      </c>
      <c r="V231" s="98">
        <v>721.57593401176416</v>
      </c>
      <c r="W231" s="98">
        <v>755.98105942508175</v>
      </c>
      <c r="DA231" s="63" t="s">
        <v>2334</v>
      </c>
    </row>
    <row r="232" spans="1:105" ht="12" customHeight="1" x14ac:dyDescent="0.25">
      <c r="A232" s="108" t="s">
        <v>52</v>
      </c>
      <c r="B232" s="98">
        <v>1010.3339358826133</v>
      </c>
      <c r="C232" s="98">
        <v>989.11427130957793</v>
      </c>
      <c r="D232" s="98">
        <v>989.24660040575054</v>
      </c>
      <c r="E232" s="98">
        <v>951.028138439906</v>
      </c>
      <c r="F232" s="98">
        <v>944.65728238753115</v>
      </c>
      <c r="G232" s="98">
        <v>977.40091635670797</v>
      </c>
      <c r="H232" s="98">
        <v>1025.1228032644331</v>
      </c>
      <c r="I232" s="98">
        <v>1090.3433783402413</v>
      </c>
      <c r="J232" s="98">
        <v>1160.7766829023785</v>
      </c>
      <c r="K232" s="98">
        <v>1176.5692953013508</v>
      </c>
      <c r="L232" s="98">
        <v>1153.5170619175785</v>
      </c>
      <c r="M232" s="98">
        <v>1160.1650354037633</v>
      </c>
      <c r="N232" s="98">
        <v>1133.9715989866818</v>
      </c>
      <c r="O232" s="98">
        <v>1129.3294403854411</v>
      </c>
      <c r="P232" s="98">
        <v>1100.9328965760565</v>
      </c>
      <c r="Q232" s="98">
        <v>1104.8699990568664</v>
      </c>
      <c r="R232" s="98">
        <v>1100.5855498489545</v>
      </c>
      <c r="S232" s="98">
        <v>1104.7175659047305</v>
      </c>
      <c r="T232" s="98">
        <v>1089.5741301124342</v>
      </c>
      <c r="U232" s="98">
        <v>1087.7400903826301</v>
      </c>
      <c r="V232" s="98">
        <v>1051.9125059604589</v>
      </c>
      <c r="W232" s="98">
        <v>1036.4889569929858</v>
      </c>
      <c r="DA232" s="63" t="s">
        <v>2335</v>
      </c>
    </row>
    <row r="233" spans="1:105" ht="12" customHeight="1" x14ac:dyDescent="0.25">
      <c r="A233" s="121" t="s">
        <v>54</v>
      </c>
      <c r="B233" s="122">
        <v>851.47786236536774</v>
      </c>
      <c r="C233" s="122">
        <v>971.47388490675269</v>
      </c>
      <c r="D233" s="122">
        <v>925.29885563172138</v>
      </c>
      <c r="E233" s="122">
        <v>1043.5599559284838</v>
      </c>
      <c r="F233" s="122">
        <v>953.52572120261107</v>
      </c>
      <c r="G233" s="122">
        <v>987.33749760083413</v>
      </c>
      <c r="H233" s="122">
        <v>891.79886989178613</v>
      </c>
      <c r="I233" s="122">
        <v>892.96167022551367</v>
      </c>
      <c r="J233" s="122">
        <v>894.31079791490322</v>
      </c>
      <c r="K233" s="122">
        <v>720.4702736027516</v>
      </c>
      <c r="L233" s="122">
        <v>659.17351673975224</v>
      </c>
      <c r="M233" s="122">
        <v>658.99585829381829</v>
      </c>
      <c r="N233" s="122">
        <v>643.00756703178934</v>
      </c>
      <c r="O233" s="122">
        <v>639.93460950639439</v>
      </c>
      <c r="P233" s="122">
        <v>644.18659855577994</v>
      </c>
      <c r="Q233" s="122">
        <v>646.20359530606231</v>
      </c>
      <c r="R233" s="122">
        <v>643.13682307954855</v>
      </c>
      <c r="S233" s="122">
        <v>643.8573012736382</v>
      </c>
      <c r="T233" s="122">
        <v>635.14266437188826</v>
      </c>
      <c r="U233" s="122">
        <v>623.55406887037111</v>
      </c>
      <c r="V233" s="122">
        <v>807.1995709951392</v>
      </c>
      <c r="W233" s="122">
        <v>750.77051529391315</v>
      </c>
      <c r="DA233" s="130" t="s">
        <v>2336</v>
      </c>
    </row>
    <row r="234" spans="1:105" ht="12" customHeight="1" x14ac:dyDescent="0.25">
      <c r="A234" s="97" t="s">
        <v>207</v>
      </c>
      <c r="B234" s="98">
        <v>1068.8556212556609</v>
      </c>
      <c r="C234" s="98">
        <v>1333.8679818015739</v>
      </c>
      <c r="D234" s="98">
        <v>1051.0478327268872</v>
      </c>
      <c r="E234" s="98">
        <v>1181.7144832257486</v>
      </c>
      <c r="F234" s="98">
        <v>1065.6875821336864</v>
      </c>
      <c r="G234" s="98">
        <v>1168.5765555784767</v>
      </c>
      <c r="H234" s="98">
        <v>1011.3324220085144</v>
      </c>
      <c r="I234" s="98">
        <v>1098.5095939721073</v>
      </c>
      <c r="J234" s="98">
        <v>1041.9840113678483</v>
      </c>
      <c r="K234" s="98">
        <v>836.18982480009674</v>
      </c>
      <c r="L234" s="98">
        <v>779.28017592750598</v>
      </c>
      <c r="M234" s="98">
        <v>767.25761939044969</v>
      </c>
      <c r="N234" s="98">
        <v>761.30156736127321</v>
      </c>
      <c r="O234" s="98">
        <v>762.99543130107486</v>
      </c>
      <c r="P234" s="98">
        <v>768.14971474823267</v>
      </c>
      <c r="Q234" s="98">
        <v>771.62042874299993</v>
      </c>
      <c r="R234" s="98">
        <v>776.40980705898414</v>
      </c>
      <c r="S234" s="98">
        <v>779.23163762598369</v>
      </c>
      <c r="T234" s="98">
        <v>770.16230216342876</v>
      </c>
      <c r="U234" s="98">
        <v>754.73006776731188</v>
      </c>
      <c r="V234" s="98">
        <v>1017.2269504188915</v>
      </c>
      <c r="W234" s="98">
        <v>929.16475367483758</v>
      </c>
      <c r="DA234" s="63" t="s">
        <v>2337</v>
      </c>
    </row>
    <row r="235" spans="1:105" ht="12" customHeight="1" x14ac:dyDescent="0.25">
      <c r="A235" s="97" t="s">
        <v>50</v>
      </c>
      <c r="B235" s="98">
        <v>949.96162038814271</v>
      </c>
      <c r="C235" s="98">
        <v>992.46693559870221</v>
      </c>
      <c r="D235" s="98">
        <v>1264.3809422699983</v>
      </c>
      <c r="E235" s="98">
        <v>989.50038256573225</v>
      </c>
      <c r="F235" s="98">
        <v>963.8323551057681</v>
      </c>
      <c r="G235" s="98">
        <v>1130.9642367051056</v>
      </c>
      <c r="H235" s="98">
        <v>979.47700980532511</v>
      </c>
      <c r="I235" s="98">
        <v>933.47519017954676</v>
      </c>
      <c r="J235" s="98">
        <v>847.7771349994448</v>
      </c>
      <c r="K235" s="98">
        <v>830.79224321997845</v>
      </c>
      <c r="L235" s="98">
        <v>743.72757911879319</v>
      </c>
      <c r="M235" s="98">
        <v>713.75364201018454</v>
      </c>
      <c r="N235" s="98">
        <v>707.74243153070643</v>
      </c>
      <c r="O235" s="98">
        <v>708.85571635640088</v>
      </c>
      <c r="P235" s="98">
        <v>715.06693371359279</v>
      </c>
      <c r="Q235" s="98">
        <v>718.10951073933893</v>
      </c>
      <c r="R235" s="98">
        <v>722.12902191984301</v>
      </c>
      <c r="S235" s="98">
        <v>724.94079367505549</v>
      </c>
      <c r="T235" s="98">
        <v>717.7514900418787</v>
      </c>
      <c r="U235" s="98">
        <v>706.05835523216035</v>
      </c>
      <c r="V235" s="98">
        <v>948.81008965097908</v>
      </c>
      <c r="W235" s="98">
        <v>862.23579373951929</v>
      </c>
      <c r="DA235" s="63" t="s">
        <v>2338</v>
      </c>
    </row>
    <row r="236" spans="1:105" ht="12" customHeight="1" x14ac:dyDescent="0.25">
      <c r="A236" s="109" t="s">
        <v>120</v>
      </c>
      <c r="B236" s="33">
        <v>669.81821739097268</v>
      </c>
      <c r="C236" s="33">
        <v>779.45026770380105</v>
      </c>
      <c r="D236" s="33">
        <v>631.34926006798753</v>
      </c>
      <c r="E236" s="33">
        <v>1007.9079296412392</v>
      </c>
      <c r="F236" s="33">
        <v>891.35674364741089</v>
      </c>
      <c r="G236" s="33">
        <v>810.20217940329132</v>
      </c>
      <c r="H236" s="33">
        <v>784.03570918196033</v>
      </c>
      <c r="I236" s="33">
        <v>767.52079710858936</v>
      </c>
      <c r="J236" s="33">
        <v>846.64512840702128</v>
      </c>
      <c r="K236" s="33">
        <v>584.66567327458563</v>
      </c>
      <c r="L236" s="33">
        <v>539.63976178848873</v>
      </c>
      <c r="M236" s="33">
        <v>569.21637230613112</v>
      </c>
      <c r="N236" s="33">
        <v>551.19777135793265</v>
      </c>
      <c r="O236" s="33">
        <v>551.47914347099072</v>
      </c>
      <c r="P236" s="33">
        <v>559.57925537298217</v>
      </c>
      <c r="Q236" s="33">
        <v>567.13521793643349</v>
      </c>
      <c r="R236" s="33">
        <v>561.97871634979799</v>
      </c>
      <c r="S236" s="33">
        <v>563.11525711180627</v>
      </c>
      <c r="T236" s="33">
        <v>555.3547900581375</v>
      </c>
      <c r="U236" s="33">
        <v>548.01302105157458</v>
      </c>
      <c r="V236" s="33">
        <v>681.66988239789214</v>
      </c>
      <c r="W236" s="33">
        <v>649.59064193177039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9907.7877294258669</v>
      </c>
      <c r="C238" s="117">
        <f t="shared" si="115"/>
        <v>11792.700853642511</v>
      </c>
      <c r="D238" s="117">
        <f t="shared" si="115"/>
        <v>9674.9129992642047</v>
      </c>
      <c r="E238" s="117">
        <f t="shared" si="115"/>
        <v>10712.622950740501</v>
      </c>
      <c r="F238" s="117">
        <f t="shared" si="115"/>
        <v>10489.540194363002</v>
      </c>
      <c r="G238" s="117">
        <f t="shared" si="115"/>
        <v>11987.445141032524</v>
      </c>
      <c r="H238" s="117">
        <f t="shared" si="115"/>
        <v>10304.786661216269</v>
      </c>
      <c r="I238" s="117">
        <f t="shared" si="115"/>
        <v>11213.59483034571</v>
      </c>
      <c r="J238" s="117">
        <f t="shared" si="115"/>
        <v>11102.852117756016</v>
      </c>
      <c r="K238" s="117">
        <f t="shared" si="115"/>
        <v>10605.130889838163</v>
      </c>
      <c r="L238" s="117">
        <f t="shared" si="115"/>
        <v>10603.834207753265</v>
      </c>
      <c r="M238" s="117">
        <f t="shared" si="115"/>
        <v>10671.836411691882</v>
      </c>
      <c r="N238" s="117">
        <f t="shared" si="115"/>
        <v>10358.890552145105</v>
      </c>
      <c r="O238" s="117">
        <f t="shared" si="115"/>
        <v>10602.438865165705</v>
      </c>
      <c r="P238" s="117">
        <f t="shared" si="115"/>
        <v>8857.2834753286879</v>
      </c>
      <c r="Q238" s="117">
        <f t="shared" si="115"/>
        <v>10103.041519500954</v>
      </c>
      <c r="R238" s="117">
        <f t="shared" ref="R238:V238" si="116">R239+R242+R244+R257</f>
        <v>10198.326645411988</v>
      </c>
      <c r="S238" s="117">
        <f t="shared" si="116"/>
        <v>10189.830801552474</v>
      </c>
      <c r="T238" s="117">
        <f t="shared" si="116"/>
        <v>9440.1895266293122</v>
      </c>
      <c r="U238" s="117">
        <f t="shared" si="116"/>
        <v>9171.5580226691436</v>
      </c>
      <c r="V238" s="117">
        <f t="shared" si="116"/>
        <v>9349.4662315131682</v>
      </c>
      <c r="W238" s="117">
        <f t="shared" ref="W238" si="117">W239+W242+W244+W257</f>
        <v>10635.021536414471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7718.3580877695467</v>
      </c>
      <c r="C239" s="122">
        <f t="shared" si="118"/>
        <v>9479.3185742193473</v>
      </c>
      <c r="D239" s="122">
        <f t="shared" si="118"/>
        <v>7451.1913202609685</v>
      </c>
      <c r="E239" s="122">
        <f t="shared" si="118"/>
        <v>8240.9871912123854</v>
      </c>
      <c r="F239" s="122">
        <f t="shared" si="118"/>
        <v>8050.5572207050691</v>
      </c>
      <c r="G239" s="122">
        <f t="shared" si="118"/>
        <v>9552.1672428344173</v>
      </c>
      <c r="H239" s="122">
        <f t="shared" si="118"/>
        <v>7854.124777717856</v>
      </c>
      <c r="I239" s="122">
        <f t="shared" si="118"/>
        <v>8753.0106320857703</v>
      </c>
      <c r="J239" s="122">
        <f t="shared" si="118"/>
        <v>8587.4171593856117</v>
      </c>
      <c r="K239" s="122">
        <f t="shared" si="118"/>
        <v>8190.4850693657099</v>
      </c>
      <c r="L239" s="122">
        <f t="shared" si="118"/>
        <v>8263.530571997675</v>
      </c>
      <c r="M239" s="122">
        <f t="shared" si="118"/>
        <v>8260.3717494073517</v>
      </c>
      <c r="N239" s="122">
        <f t="shared" si="118"/>
        <v>7895.9722820475008</v>
      </c>
      <c r="O239" s="122">
        <f t="shared" si="118"/>
        <v>8143.6633564952826</v>
      </c>
      <c r="P239" s="122">
        <f t="shared" si="118"/>
        <v>6607.7131165062701</v>
      </c>
      <c r="Q239" s="122">
        <f t="shared" si="118"/>
        <v>7621.4908597402409</v>
      </c>
      <c r="R239" s="122">
        <f t="shared" ref="R239:V239" si="119">SUM(R240:R241)</f>
        <v>7837.797269534356</v>
      </c>
      <c r="S239" s="122">
        <f t="shared" si="119"/>
        <v>7703.5188897647777</v>
      </c>
      <c r="T239" s="122">
        <f t="shared" si="119"/>
        <v>7067.1277260983134</v>
      </c>
      <c r="U239" s="122">
        <f t="shared" si="119"/>
        <v>6782.9232896407893</v>
      </c>
      <c r="V239" s="122">
        <f t="shared" si="119"/>
        <v>6987.1326159709088</v>
      </c>
      <c r="W239" s="122">
        <f t="shared" ref="W239" si="120">SUM(W240:W241)</f>
        <v>8085.3999158124452</v>
      </c>
      <c r="DA239" s="130" t="s">
        <v>2486</v>
      </c>
    </row>
    <row r="240" spans="1:105" ht="12" customHeight="1" x14ac:dyDescent="0.25">
      <c r="A240" s="97" t="s">
        <v>204</v>
      </c>
      <c r="B240" s="98">
        <v>7642.3903285306351</v>
      </c>
      <c r="C240" s="98">
        <v>9388.5760981766089</v>
      </c>
      <c r="D240" s="98">
        <v>7380.7543705402177</v>
      </c>
      <c r="E240" s="98">
        <v>8163.5659638721008</v>
      </c>
      <c r="F240" s="98">
        <v>7975.6850275463858</v>
      </c>
      <c r="G240" s="98">
        <v>9466.6507756041956</v>
      </c>
      <c r="H240" s="98">
        <v>7784.3113697479375</v>
      </c>
      <c r="I240" s="98">
        <v>8677.787443774223</v>
      </c>
      <c r="J240" s="98">
        <v>8513.516644604304</v>
      </c>
      <c r="K240" s="98">
        <v>8120.6290995068184</v>
      </c>
      <c r="L240" s="98">
        <v>8193.9107551278321</v>
      </c>
      <c r="M240" s="98">
        <v>8191.6211563864672</v>
      </c>
      <c r="N240" s="98">
        <v>7831.1549934540708</v>
      </c>
      <c r="O240" s="98">
        <v>8077.4905310847862</v>
      </c>
      <c r="P240" s="98">
        <v>6554.7735917513046</v>
      </c>
      <c r="Q240" s="98">
        <v>7560.6121512996815</v>
      </c>
      <c r="R240" s="98">
        <v>7775.5715997161005</v>
      </c>
      <c r="S240" s="98">
        <v>7642.8065093308942</v>
      </c>
      <c r="T240" s="98">
        <v>7011.9757985319711</v>
      </c>
      <c r="U240" s="98">
        <v>6730.4213706986102</v>
      </c>
      <c r="V240" s="98">
        <v>6933.2751722882804</v>
      </c>
      <c r="W240" s="98">
        <v>8022.9584187121909</v>
      </c>
      <c r="DA240" s="63" t="s">
        <v>2487</v>
      </c>
    </row>
    <row r="241" spans="1:105" ht="12" customHeight="1" x14ac:dyDescent="0.25">
      <c r="A241" s="97" t="s">
        <v>53</v>
      </c>
      <c r="B241" s="98">
        <v>75.967759238911313</v>
      </c>
      <c r="C241" s="98">
        <v>90.742476042738389</v>
      </c>
      <c r="D241" s="98">
        <v>70.436949720751059</v>
      </c>
      <c r="E241" s="98">
        <v>77.421227340284418</v>
      </c>
      <c r="F241" s="98">
        <v>74.872193158683572</v>
      </c>
      <c r="G241" s="98">
        <v>85.516467230221707</v>
      </c>
      <c r="H241" s="98">
        <v>69.813407969918401</v>
      </c>
      <c r="I241" s="98">
        <v>75.22318831154692</v>
      </c>
      <c r="J241" s="98">
        <v>73.900514781307479</v>
      </c>
      <c r="K241" s="98">
        <v>69.855969858891385</v>
      </c>
      <c r="L241" s="98">
        <v>69.619816869843092</v>
      </c>
      <c r="M241" s="98">
        <v>68.750593020885205</v>
      </c>
      <c r="N241" s="98">
        <v>64.817288593429964</v>
      </c>
      <c r="O241" s="98">
        <v>66.172825410496472</v>
      </c>
      <c r="P241" s="98">
        <v>52.939524754965454</v>
      </c>
      <c r="Q241" s="98">
        <v>60.878708440559237</v>
      </c>
      <c r="R241" s="98">
        <v>62.225669818255099</v>
      </c>
      <c r="S241" s="98">
        <v>60.712380433883311</v>
      </c>
      <c r="T241" s="98">
        <v>55.151927566342501</v>
      </c>
      <c r="U241" s="98">
        <v>52.501918942179181</v>
      </c>
      <c r="V241" s="98">
        <v>53.857443682628542</v>
      </c>
      <c r="W241" s="98">
        <v>62.441497100254402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13.264182763055105</v>
      </c>
      <c r="C242" s="122">
        <f t="shared" si="121"/>
        <v>16.914714932328145</v>
      </c>
      <c r="D242" s="122">
        <f t="shared" si="121"/>
        <v>21.398196609494278</v>
      </c>
      <c r="E242" s="122">
        <f t="shared" si="121"/>
        <v>51.836839403011162</v>
      </c>
      <c r="F242" s="122">
        <f t="shared" si="121"/>
        <v>31.104278946168328</v>
      </c>
      <c r="G242" s="122">
        <f t="shared" si="121"/>
        <v>41.091919015733637</v>
      </c>
      <c r="H242" s="122">
        <f t="shared" si="121"/>
        <v>64.748447814040091</v>
      </c>
      <c r="I242" s="122">
        <f t="shared" si="121"/>
        <v>81.409116299034721</v>
      </c>
      <c r="J242" s="122">
        <f t="shared" si="121"/>
        <v>99.027467115987065</v>
      </c>
      <c r="K242" s="122">
        <f t="shared" si="121"/>
        <v>111.2457690696082</v>
      </c>
      <c r="L242" s="122">
        <f t="shared" si="121"/>
        <v>136.92481780042178</v>
      </c>
      <c r="M242" s="122">
        <f t="shared" si="121"/>
        <v>145.46292905240421</v>
      </c>
      <c r="N242" s="122">
        <f t="shared" si="121"/>
        <v>252.32591911988226</v>
      </c>
      <c r="O242" s="122">
        <f t="shared" si="121"/>
        <v>244.5821931503086</v>
      </c>
      <c r="P242" s="122">
        <f t="shared" si="121"/>
        <v>97.2910398018265</v>
      </c>
      <c r="Q242" s="122">
        <f t="shared" si="121"/>
        <v>298.13027668850731</v>
      </c>
      <c r="R242" s="122">
        <f t="shared" si="121"/>
        <v>181.74750950933176</v>
      </c>
      <c r="S242" s="122">
        <f t="shared" si="121"/>
        <v>306.30596587670351</v>
      </c>
      <c r="T242" s="122">
        <f t="shared" si="121"/>
        <v>227.93529086501695</v>
      </c>
      <c r="U242" s="122">
        <f t="shared" si="121"/>
        <v>292.76567443268948</v>
      </c>
      <c r="V242" s="122">
        <f t="shared" si="121"/>
        <v>212.71083132982153</v>
      </c>
      <c r="W242" s="122">
        <f t="shared" si="121"/>
        <v>365.75727878714395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13.264182763055105</v>
      </c>
      <c r="C243" s="98">
        <f>RES_hhdet_tesh!C86</f>
        <v>16.914714932328145</v>
      </c>
      <c r="D243" s="98">
        <f>RES_hhdet_tesh!D86</f>
        <v>21.398196609494278</v>
      </c>
      <c r="E243" s="98">
        <f>RES_hhdet_tesh!E86</f>
        <v>51.836839403011162</v>
      </c>
      <c r="F243" s="98">
        <f>RES_hhdet_tesh!F86</f>
        <v>31.104278946168328</v>
      </c>
      <c r="G243" s="98">
        <f>RES_hhdet_tesh!G86</f>
        <v>41.091919015733637</v>
      </c>
      <c r="H243" s="98">
        <f>RES_hhdet_tesh!H86</f>
        <v>64.748447814040091</v>
      </c>
      <c r="I243" s="98">
        <f>RES_hhdet_tesh!I86</f>
        <v>81.409116299034721</v>
      </c>
      <c r="J243" s="98">
        <f>RES_hhdet_tesh!J86</f>
        <v>99.027467115987065</v>
      </c>
      <c r="K243" s="98">
        <f>RES_hhdet_tesh!K86</f>
        <v>111.2457690696082</v>
      </c>
      <c r="L243" s="98">
        <f>RES_hhdet_tesh!L86</f>
        <v>136.92481780042178</v>
      </c>
      <c r="M243" s="98">
        <f>RES_hhdet_tesh!M86</f>
        <v>145.46292905240421</v>
      </c>
      <c r="N243" s="98">
        <f>RES_hhdet_tesh!N86</f>
        <v>252.32591911988226</v>
      </c>
      <c r="O243" s="98">
        <f>RES_hhdet_tesh!O86</f>
        <v>244.5821931503086</v>
      </c>
      <c r="P243" s="98">
        <f>RES_hhdet_tesh!P86</f>
        <v>97.2910398018265</v>
      </c>
      <c r="Q243" s="98">
        <f>RES_hhdet_tesh!Q86</f>
        <v>298.13027668850731</v>
      </c>
      <c r="R243" s="98">
        <f>RES_hhdet_tesh!R86</f>
        <v>181.74750950933176</v>
      </c>
      <c r="S243" s="98">
        <f>RES_hhdet_tesh!S86</f>
        <v>306.30596587670351</v>
      </c>
      <c r="T243" s="98">
        <f>RES_hhdet_tesh!T86</f>
        <v>227.93529086501695</v>
      </c>
      <c r="U243" s="98">
        <f>RES_hhdet_tesh!U86</f>
        <v>292.76567443268948</v>
      </c>
      <c r="V243" s="98">
        <f>RES_hhdet_tesh!V86</f>
        <v>212.71083132982153</v>
      </c>
      <c r="W243" s="98">
        <f>RES_hhdet_tesh!W86</f>
        <v>365.75727878714395</v>
      </c>
      <c r="DA243" s="63" t="s">
        <v>2490</v>
      </c>
    </row>
    <row r="244" spans="1:105" ht="12" customHeight="1" x14ac:dyDescent="0.25">
      <c r="A244" s="121" t="s">
        <v>55</v>
      </c>
      <c r="B244" s="122">
        <v>1621.9907071351327</v>
      </c>
      <c r="C244" s="122">
        <v>1662.0019371409251</v>
      </c>
      <c r="D244" s="122">
        <v>1601.4041948491251</v>
      </c>
      <c r="E244" s="122">
        <v>1720.0634275710324</v>
      </c>
      <c r="F244" s="122">
        <v>1766.8509019543217</v>
      </c>
      <c r="G244" s="122">
        <v>1737.3067635804766</v>
      </c>
      <c r="H244" s="122">
        <v>1784.7398662675405</v>
      </c>
      <c r="I244" s="122">
        <v>1779.092902603225</v>
      </c>
      <c r="J244" s="122">
        <v>1809.5249854918163</v>
      </c>
      <c r="K244" s="122">
        <v>1822.9843208922241</v>
      </c>
      <c r="L244" s="122">
        <v>1762.6999484196158</v>
      </c>
      <c r="M244" s="122">
        <v>1821.739796299298</v>
      </c>
      <c r="N244" s="122">
        <v>1774.0724546957515</v>
      </c>
      <c r="O244" s="122">
        <v>1776.2990201014438</v>
      </c>
      <c r="P244" s="122">
        <v>1708.5326650668978</v>
      </c>
      <c r="Q244" s="122">
        <v>1734.3404362528458</v>
      </c>
      <c r="R244" s="122">
        <v>1729.2981333471005</v>
      </c>
      <c r="S244" s="122">
        <v>1727.2666347989534</v>
      </c>
      <c r="T244" s="122">
        <v>1694.9672281793992</v>
      </c>
      <c r="U244" s="122">
        <v>1648.2154128717727</v>
      </c>
      <c r="V244" s="122">
        <v>1567.9215752154466</v>
      </c>
      <c r="W244" s="122">
        <v>1634.6153895670168</v>
      </c>
      <c r="DA244" s="130" t="s">
        <v>2491</v>
      </c>
    </row>
    <row r="245" spans="1:105" ht="12" customHeight="1" x14ac:dyDescent="0.25">
      <c r="A245" s="97" t="s">
        <v>132</v>
      </c>
      <c r="B245" s="98">
        <v>1680.8792071692878</v>
      </c>
      <c r="C245" s="98">
        <v>1795.2923131298205</v>
      </c>
      <c r="D245" s="98">
        <v>1595.396873414227</v>
      </c>
      <c r="E245" s="98">
        <v>1692.974786416733</v>
      </c>
      <c r="F245" s="98">
        <v>1731.3300176313567</v>
      </c>
      <c r="G245" s="98">
        <v>1746.7692546324693</v>
      </c>
      <c r="H245" s="98">
        <v>1769.2707843337691</v>
      </c>
      <c r="I245" s="98">
        <v>1822.2070668585882</v>
      </c>
      <c r="J245" s="98">
        <v>1787.9602887564401</v>
      </c>
      <c r="K245" s="98">
        <v>1819.2853120981561</v>
      </c>
      <c r="L245" s="98">
        <v>1763.2188768217848</v>
      </c>
      <c r="M245" s="98">
        <v>1822.4357582523344</v>
      </c>
      <c r="N245" s="98">
        <v>1787.2689922709544</v>
      </c>
      <c r="O245" s="98">
        <v>1808.6244424385998</v>
      </c>
      <c r="P245" s="98">
        <v>1706.4329976014262</v>
      </c>
      <c r="Q245" s="98">
        <v>1730.0786832595631</v>
      </c>
      <c r="R245" s="98">
        <v>1745.4506774524857</v>
      </c>
      <c r="S245" s="98">
        <v>1729.0772659354859</v>
      </c>
      <c r="T245" s="98">
        <v>1685.2269126330289</v>
      </c>
      <c r="U245" s="98">
        <v>1638.9190056993766</v>
      </c>
      <c r="V245" s="98">
        <v>1557.5589336352114</v>
      </c>
      <c r="W245" s="98">
        <v>1643.5265270021519</v>
      </c>
      <c r="DA245" s="63" t="s">
        <v>2492</v>
      </c>
    </row>
    <row r="246" spans="1:105" ht="12" customHeight="1" x14ac:dyDescent="0.25">
      <c r="A246" s="97" t="s">
        <v>131</v>
      </c>
      <c r="B246" s="98">
        <v>1680.8792071692878</v>
      </c>
      <c r="C246" s="98">
        <v>1795.3393767325081</v>
      </c>
      <c r="D246" s="98">
        <v>1595.4269201458656</v>
      </c>
      <c r="E246" s="98">
        <v>1693.0485677392583</v>
      </c>
      <c r="F246" s="98">
        <v>1731.4514109036168</v>
      </c>
      <c r="G246" s="98">
        <v>1746.702337125769</v>
      </c>
      <c r="H246" s="98">
        <v>1769.3853930869823</v>
      </c>
      <c r="I246" s="98">
        <v>1821.9380382882634</v>
      </c>
      <c r="J246" s="98">
        <v>1787.9609024010454</v>
      </c>
      <c r="K246" s="98">
        <v>1818.7144301248215</v>
      </c>
      <c r="L246" s="98">
        <v>1762.6795452165841</v>
      </c>
      <c r="M246" s="98">
        <v>1821.8894115158068</v>
      </c>
      <c r="N246" s="98">
        <v>1786.7491100597695</v>
      </c>
      <c r="O246" s="98">
        <v>1808.2691478951126</v>
      </c>
      <c r="P246" s="98">
        <v>1706.2506849123797</v>
      </c>
      <c r="Q246" s="98">
        <v>1730.1240542397491</v>
      </c>
      <c r="R246" s="98">
        <v>1745.5428487662869</v>
      </c>
      <c r="S246" s="98">
        <v>1729.436389824315</v>
      </c>
      <c r="T246" s="98">
        <v>1685.8437810983887</v>
      </c>
      <c r="U246" s="98">
        <v>1639.7962287695477</v>
      </c>
      <c r="V246" s="98">
        <v>1558.4155758943307</v>
      </c>
      <c r="W246" s="98">
        <v>1643.8991712137329</v>
      </c>
      <c r="DA246" s="63" t="s">
        <v>2493</v>
      </c>
    </row>
    <row r="247" spans="1:105" ht="12" customHeight="1" x14ac:dyDescent="0.25">
      <c r="A247" s="100" t="s">
        <v>204</v>
      </c>
      <c r="B247" s="101">
        <v>573.04254060142443</v>
      </c>
      <c r="C247" s="101">
        <v>599.4668558164276</v>
      </c>
      <c r="D247" s="101">
        <v>596.99313420657393</v>
      </c>
      <c r="E247" s="101">
        <v>783.44804403575506</v>
      </c>
      <c r="F247" s="101">
        <v>842.78363142825822</v>
      </c>
      <c r="G247" s="101">
        <v>746.01384655873505</v>
      </c>
      <c r="H247" s="101">
        <v>775.59419020737141</v>
      </c>
      <c r="I247" s="101">
        <v>662.4014481601572</v>
      </c>
      <c r="J247" s="101">
        <v>659.52657543287432</v>
      </c>
      <c r="K247" s="101">
        <v>652.02618825821833</v>
      </c>
      <c r="L247" s="101">
        <v>611.88383673878946</v>
      </c>
      <c r="M247" s="101">
        <v>648.82623706535708</v>
      </c>
      <c r="N247" s="101">
        <v>627.04399755362135</v>
      </c>
      <c r="O247" s="101">
        <v>633.40196660640891</v>
      </c>
      <c r="P247" s="101">
        <v>624.75847008700077</v>
      </c>
      <c r="Q247" s="101">
        <v>625.02310074905392</v>
      </c>
      <c r="R247" s="101">
        <v>619.56022018835392</v>
      </c>
      <c r="S247" s="101">
        <v>616.22833623923975</v>
      </c>
      <c r="T247" s="101">
        <v>607.53950443582858</v>
      </c>
      <c r="U247" s="101">
        <v>557.74423529507214</v>
      </c>
      <c r="V247" s="101">
        <v>531.88061880040982</v>
      </c>
      <c r="W247" s="101">
        <v>588.94033542714044</v>
      </c>
      <c r="DA247" s="131" t="s">
        <v>2494</v>
      </c>
    </row>
    <row r="248" spans="1:105" ht="12" customHeight="1" x14ac:dyDescent="0.25">
      <c r="A248" s="103" t="s">
        <v>52</v>
      </c>
      <c r="B248" s="104">
        <v>1107.8366665678634</v>
      </c>
      <c r="C248" s="104">
        <v>1195.8725209160807</v>
      </c>
      <c r="D248" s="104">
        <v>998.43378593929174</v>
      </c>
      <c r="E248" s="104">
        <v>909.60052370350309</v>
      </c>
      <c r="F248" s="104">
        <v>888.66777947535843</v>
      </c>
      <c r="G248" s="104">
        <v>1000.6884905670338</v>
      </c>
      <c r="H248" s="104">
        <v>993.79120287961086</v>
      </c>
      <c r="I248" s="104">
        <v>1159.5365901281061</v>
      </c>
      <c r="J248" s="104">
        <v>1128.4343269681713</v>
      </c>
      <c r="K248" s="104">
        <v>1166.6882418666032</v>
      </c>
      <c r="L248" s="104">
        <v>1150.7957084777945</v>
      </c>
      <c r="M248" s="104">
        <v>1173.0631744504499</v>
      </c>
      <c r="N248" s="104">
        <v>1159.7051125061482</v>
      </c>
      <c r="O248" s="104">
        <v>1174.8671812887039</v>
      </c>
      <c r="P248" s="104">
        <v>1081.4922148253791</v>
      </c>
      <c r="Q248" s="104">
        <v>1105.1009534906952</v>
      </c>
      <c r="R248" s="104">
        <v>1125.9826285779329</v>
      </c>
      <c r="S248" s="104">
        <v>1113.2080535850755</v>
      </c>
      <c r="T248" s="104">
        <v>1078.3042766625601</v>
      </c>
      <c r="U248" s="104">
        <v>1082.0519934744755</v>
      </c>
      <c r="V248" s="104">
        <v>1026.5349570939209</v>
      </c>
      <c r="W248" s="104">
        <v>1054.9588357865923</v>
      </c>
      <c r="DA248" s="132" t="s">
        <v>2495</v>
      </c>
    </row>
    <row r="249" spans="1:105" ht="12" customHeight="1" x14ac:dyDescent="0.25">
      <c r="A249" s="106" t="s">
        <v>124</v>
      </c>
      <c r="B249" s="101">
        <v>1580.1250906340442</v>
      </c>
      <c r="C249" s="101">
        <v>1417.4076403540666</v>
      </c>
      <c r="D249" s="101">
        <v>1826.0978407340313</v>
      </c>
      <c r="E249" s="101">
        <v>1714.2190030795687</v>
      </c>
      <c r="F249" s="101">
        <v>1693.1910904819977</v>
      </c>
      <c r="G249" s="101">
        <v>1864.9891724010974</v>
      </c>
      <c r="H249" s="101">
        <v>1635.8132246496241</v>
      </c>
      <c r="I249" s="101">
        <v>1702.2208991437385</v>
      </c>
      <c r="J249" s="101">
        <v>1895.1691890204502</v>
      </c>
      <c r="K249" s="101">
        <v>1751.0058948796961</v>
      </c>
      <c r="L249" s="101">
        <v>1699.2473648345367</v>
      </c>
      <c r="M249" s="101">
        <v>2090.3519896981743</v>
      </c>
      <c r="N249" s="101">
        <v>1873.1584922510217</v>
      </c>
      <c r="O249" s="101">
        <v>1541.7657276158409</v>
      </c>
      <c r="P249" s="101">
        <v>1234.5160968076559</v>
      </c>
      <c r="Q249" s="101">
        <v>1942.07597308351</v>
      </c>
      <c r="R249" s="101">
        <v>1716.2278265753744</v>
      </c>
      <c r="S249" s="101">
        <v>1876.6393596348619</v>
      </c>
      <c r="T249" s="101">
        <v>1790.1315871285285</v>
      </c>
      <c r="U249" s="101">
        <v>1891.8016522790881</v>
      </c>
      <c r="V249" s="101">
        <v>1244.1645816681189</v>
      </c>
      <c r="W249" s="101">
        <v>1797.7235191106786</v>
      </c>
      <c r="DA249" s="131" t="s">
        <v>2496</v>
      </c>
    </row>
    <row r="250" spans="1:105" ht="12" customHeight="1" x14ac:dyDescent="0.25">
      <c r="A250" s="107" t="s">
        <v>123</v>
      </c>
      <c r="B250" s="104">
        <v>1580.125090634044</v>
      </c>
      <c r="C250" s="104">
        <v>1417.4095537325743</v>
      </c>
      <c r="D250" s="104">
        <v>1826.0071066409932</v>
      </c>
      <c r="E250" s="104">
        <v>1714.2051384047745</v>
      </c>
      <c r="F250" s="104">
        <v>1693.4032442040329</v>
      </c>
      <c r="G250" s="104">
        <v>1864.837062946176</v>
      </c>
      <c r="H250" s="104">
        <v>1636.5689940367231</v>
      </c>
      <c r="I250" s="104">
        <v>1702.5484042670987</v>
      </c>
      <c r="J250" s="104">
        <v>1895.1520766877265</v>
      </c>
      <c r="K250" s="104">
        <v>1750.8986960296629</v>
      </c>
      <c r="L250" s="104">
        <v>1698.8565631446668</v>
      </c>
      <c r="M250" s="104">
        <v>2089.2097867455923</v>
      </c>
      <c r="N250" s="104">
        <v>1872.6418361161238</v>
      </c>
      <c r="O250" s="104">
        <v>1541.4539810514982</v>
      </c>
      <c r="P250" s="104">
        <v>1234.4435597884735</v>
      </c>
      <c r="Q250" s="104">
        <v>1941.8811633903081</v>
      </c>
      <c r="R250" s="104">
        <v>1716.1123583697656</v>
      </c>
      <c r="S250" s="104">
        <v>1877.8520047549505</v>
      </c>
      <c r="T250" s="104">
        <v>1792.7064525517949</v>
      </c>
      <c r="U250" s="104">
        <v>1895.2827415869488</v>
      </c>
      <c r="V250" s="104">
        <v>1246.8035668506732</v>
      </c>
      <c r="W250" s="104">
        <v>1804.6658530488494</v>
      </c>
      <c r="DA250" s="132" t="s">
        <v>2497</v>
      </c>
    </row>
    <row r="251" spans="1:105" ht="12" customHeight="1" x14ac:dyDescent="0.25">
      <c r="A251" s="108" t="s">
        <v>50</v>
      </c>
      <c r="B251" s="98">
        <v>538.19531757380616</v>
      </c>
      <c r="C251" s="98">
        <v>470.80722722301306</v>
      </c>
      <c r="D251" s="98">
        <v>683.70090044414303</v>
      </c>
      <c r="E251" s="98">
        <v>793.64163784886807</v>
      </c>
      <c r="F251" s="98">
        <v>824.38844470150161</v>
      </c>
      <c r="G251" s="98">
        <v>796.75273338456168</v>
      </c>
      <c r="H251" s="98">
        <v>717.07669496474603</v>
      </c>
      <c r="I251" s="98">
        <v>617.8968143775478</v>
      </c>
      <c r="J251" s="98">
        <v>699.19374773630386</v>
      </c>
      <c r="K251" s="98">
        <v>625.49582659340808</v>
      </c>
      <c r="L251" s="98">
        <v>587.18207279167825</v>
      </c>
      <c r="M251" s="98">
        <v>745.51538266391003</v>
      </c>
      <c r="N251" s="98">
        <v>657.95425414399301</v>
      </c>
      <c r="O251" s="98">
        <v>538.73961035040304</v>
      </c>
      <c r="P251" s="98">
        <v>451.36812102078784</v>
      </c>
      <c r="Q251" s="98">
        <v>700.87449983685303</v>
      </c>
      <c r="R251" s="98">
        <v>605.735233232376</v>
      </c>
      <c r="S251" s="98">
        <v>664.84320980748282</v>
      </c>
      <c r="T251" s="98">
        <v>642.49423542110208</v>
      </c>
      <c r="U251" s="98">
        <v>644.05390742183715</v>
      </c>
      <c r="V251" s="98">
        <v>426.0557352407115</v>
      </c>
      <c r="W251" s="98">
        <v>646.51586330203565</v>
      </c>
      <c r="DA251" s="63" t="s">
        <v>2498</v>
      </c>
    </row>
    <row r="252" spans="1:105" ht="12" customHeight="1" x14ac:dyDescent="0.25">
      <c r="A252" s="108" t="s">
        <v>52</v>
      </c>
      <c r="B252" s="98">
        <v>1041.9297730602379</v>
      </c>
      <c r="C252" s="98">
        <v>946.60232650956152</v>
      </c>
      <c r="D252" s="98">
        <v>1142.3062061968501</v>
      </c>
      <c r="E252" s="98">
        <v>920.56350055590656</v>
      </c>
      <c r="F252" s="98">
        <v>869.01479950253156</v>
      </c>
      <c r="G252" s="98">
        <v>1068.0843295616141</v>
      </c>
      <c r="H252" s="98">
        <v>919.49229907197719</v>
      </c>
      <c r="I252" s="98">
        <v>1084.6515898895509</v>
      </c>
      <c r="J252" s="98">
        <v>1195.958328951423</v>
      </c>
      <c r="K252" s="98">
        <v>1125.4028694362544</v>
      </c>
      <c r="L252" s="98">
        <v>1111.6744903529889</v>
      </c>
      <c r="M252" s="98">
        <v>1343.6944040816823</v>
      </c>
      <c r="N252" s="98">
        <v>1214.6875819721308</v>
      </c>
      <c r="O252" s="98">
        <v>1002.7143707010953</v>
      </c>
      <c r="P252" s="98">
        <v>783.0754387676858</v>
      </c>
      <c r="Q252" s="98">
        <v>1241.0066635534552</v>
      </c>
      <c r="R252" s="98">
        <v>1110.3771251373894</v>
      </c>
      <c r="S252" s="98">
        <v>1213.0087949474678</v>
      </c>
      <c r="T252" s="98">
        <v>1150.212217130693</v>
      </c>
      <c r="U252" s="98">
        <v>1251.2288341651117</v>
      </c>
      <c r="V252" s="98">
        <v>820.74783160996185</v>
      </c>
      <c r="W252" s="98">
        <v>1158.1499897468134</v>
      </c>
      <c r="DA252" s="63" t="s">
        <v>2499</v>
      </c>
    </row>
    <row r="253" spans="1:105" ht="12" customHeight="1" x14ac:dyDescent="0.25">
      <c r="A253" s="106" t="s">
        <v>122</v>
      </c>
      <c r="B253" s="101">
        <v>1530.9002556486437</v>
      </c>
      <c r="C253" s="101">
        <v>1480.821691959304</v>
      </c>
      <c r="D253" s="101">
        <v>1577.6637765939047</v>
      </c>
      <c r="E253" s="101">
        <v>1769.6951983940537</v>
      </c>
      <c r="F253" s="101">
        <v>1841.1700426285061</v>
      </c>
      <c r="G253" s="101">
        <v>1705.2173550766659</v>
      </c>
      <c r="H253" s="101">
        <v>1825.0981996759174</v>
      </c>
      <c r="I253" s="101">
        <v>1711.3179681093025</v>
      </c>
      <c r="J253" s="101">
        <v>1840.5510285195435</v>
      </c>
      <c r="K253" s="101">
        <v>1834.981154433458</v>
      </c>
      <c r="L253" s="101">
        <v>1766.5394821971304</v>
      </c>
      <c r="M253" s="101">
        <v>1801.9677317916892</v>
      </c>
      <c r="N253" s="101">
        <v>1746.1955847357917</v>
      </c>
      <c r="O253" s="101">
        <v>1736.5899785070731</v>
      </c>
      <c r="P253" s="101">
        <v>1737.4307220100529</v>
      </c>
      <c r="Q253" s="101">
        <v>1729.8243626099786</v>
      </c>
      <c r="R253" s="101">
        <v>1705.3737555788937</v>
      </c>
      <c r="S253" s="101">
        <v>1716.0609737243944</v>
      </c>
      <c r="T253" s="101">
        <v>1703.9122809292282</v>
      </c>
      <c r="U253" s="101">
        <v>1648.232280296533</v>
      </c>
      <c r="V253" s="101">
        <v>1597.215611161505</v>
      </c>
      <c r="W253" s="101">
        <v>1614.4402139893164</v>
      </c>
      <c r="DA253" s="131" t="s">
        <v>2500</v>
      </c>
    </row>
    <row r="254" spans="1:105" ht="12" customHeight="1" x14ac:dyDescent="0.25">
      <c r="A254" s="107" t="s">
        <v>121</v>
      </c>
      <c r="B254" s="104">
        <v>1530.9002556486439</v>
      </c>
      <c r="C254" s="104">
        <v>1480.9524074668593</v>
      </c>
      <c r="D254" s="104">
        <v>1577.8196244378075</v>
      </c>
      <c r="E254" s="104">
        <v>1769.8194870689301</v>
      </c>
      <c r="F254" s="104">
        <v>1841.2660434816394</v>
      </c>
      <c r="G254" s="104">
        <v>1705.3101596994527</v>
      </c>
      <c r="H254" s="104">
        <v>1825.3602917670053</v>
      </c>
      <c r="I254" s="104">
        <v>1711.4185160420659</v>
      </c>
      <c r="J254" s="104">
        <v>1840.6352899158219</v>
      </c>
      <c r="K254" s="104">
        <v>1834.6138007313009</v>
      </c>
      <c r="L254" s="104">
        <v>1766.2051976953096</v>
      </c>
      <c r="M254" s="104">
        <v>1801.6222590489797</v>
      </c>
      <c r="N254" s="104">
        <v>1745.9323908019717</v>
      </c>
      <c r="O254" s="104">
        <v>1736.3259217363709</v>
      </c>
      <c r="P254" s="104">
        <v>1737.2298959993182</v>
      </c>
      <c r="Q254" s="104">
        <v>1729.6312741236525</v>
      </c>
      <c r="R254" s="104">
        <v>1705.1420461361208</v>
      </c>
      <c r="S254" s="104">
        <v>1716.2036963226737</v>
      </c>
      <c r="T254" s="104">
        <v>1704.1244792969778</v>
      </c>
      <c r="U254" s="104">
        <v>1648.5462672911297</v>
      </c>
      <c r="V254" s="104">
        <v>1597.4961615943587</v>
      </c>
      <c r="W254" s="104">
        <v>1614.6901102526924</v>
      </c>
      <c r="DA254" s="132" t="s">
        <v>2501</v>
      </c>
    </row>
    <row r="255" spans="1:105" ht="12" customHeight="1" x14ac:dyDescent="0.25">
      <c r="A255" s="108" t="s">
        <v>53</v>
      </c>
      <c r="B255" s="98">
        <v>520.56631976603023</v>
      </c>
      <c r="C255" s="98">
        <v>491.83813615728144</v>
      </c>
      <c r="D255" s="98">
        <v>588.57302403205711</v>
      </c>
      <c r="E255" s="98">
        <v>818.79134862902436</v>
      </c>
      <c r="F255" s="98">
        <v>896.60876109410844</v>
      </c>
      <c r="G255" s="98">
        <v>727.90924334274473</v>
      </c>
      <c r="H255" s="98">
        <v>800.23748850257221</v>
      </c>
      <c r="I255" s="98">
        <v>621.07513770182447</v>
      </c>
      <c r="J255" s="98">
        <v>679.85860701344325</v>
      </c>
      <c r="K255" s="98">
        <v>658.04450542995016</v>
      </c>
      <c r="L255" s="98">
        <v>612.68813577773096</v>
      </c>
      <c r="M255" s="98">
        <v>641.457223645216</v>
      </c>
      <c r="N255" s="98">
        <v>611.96079181528978</v>
      </c>
      <c r="O255" s="98">
        <v>606.99648135092968</v>
      </c>
      <c r="P255" s="98">
        <v>636.29699942326158</v>
      </c>
      <c r="Q255" s="98">
        <v>624.76127506678597</v>
      </c>
      <c r="R255" s="98">
        <v>604.55649628716651</v>
      </c>
      <c r="S255" s="98">
        <v>611.48613041794306</v>
      </c>
      <c r="T255" s="98">
        <v>614.55034918454385</v>
      </c>
      <c r="U255" s="98">
        <v>560.80617690849954</v>
      </c>
      <c r="V255" s="98">
        <v>545.58365563389975</v>
      </c>
      <c r="W255" s="98">
        <v>578.2011532597063</v>
      </c>
      <c r="DA255" s="63" t="s">
        <v>2502</v>
      </c>
    </row>
    <row r="256" spans="1:105" ht="12" customHeight="1" x14ac:dyDescent="0.25">
      <c r="A256" s="108" t="s">
        <v>52</v>
      </c>
      <c r="B256" s="98">
        <v>1010.3339358826133</v>
      </c>
      <c r="C256" s="98">
        <v>989.11427130957793</v>
      </c>
      <c r="D256" s="98">
        <v>989.24660040575054</v>
      </c>
      <c r="E256" s="98">
        <v>951.028138439906</v>
      </c>
      <c r="F256" s="98">
        <v>944.65728238753115</v>
      </c>
      <c r="G256" s="98">
        <v>977.40091635670797</v>
      </c>
      <c r="H256" s="98">
        <v>1025.1228032644331</v>
      </c>
      <c r="I256" s="98">
        <v>1090.3433783402413</v>
      </c>
      <c r="J256" s="98">
        <v>1160.7766829023785</v>
      </c>
      <c r="K256" s="98">
        <v>1176.5692953013508</v>
      </c>
      <c r="L256" s="98">
        <v>1153.5170619175785</v>
      </c>
      <c r="M256" s="98">
        <v>1160.1650354037633</v>
      </c>
      <c r="N256" s="98">
        <v>1133.9715989866818</v>
      </c>
      <c r="O256" s="98">
        <v>1129.3294403854411</v>
      </c>
      <c r="P256" s="98">
        <v>1100.9328965760565</v>
      </c>
      <c r="Q256" s="98">
        <v>1104.8699990568664</v>
      </c>
      <c r="R256" s="98">
        <v>1100.5855498489545</v>
      </c>
      <c r="S256" s="98">
        <v>1104.7175659047305</v>
      </c>
      <c r="T256" s="98">
        <v>1089.5741301124342</v>
      </c>
      <c r="U256" s="98">
        <v>1087.7400903826301</v>
      </c>
      <c r="V256" s="98">
        <v>1051.9125059604589</v>
      </c>
      <c r="W256" s="98">
        <v>1036.4889569929858</v>
      </c>
      <c r="DA256" s="63" t="s">
        <v>2503</v>
      </c>
    </row>
    <row r="257" spans="1:105" ht="12" customHeight="1" x14ac:dyDescent="0.25">
      <c r="A257" s="121" t="s">
        <v>54</v>
      </c>
      <c r="B257" s="122">
        <v>554.17475175813365</v>
      </c>
      <c r="C257" s="122">
        <v>634.4656273499088</v>
      </c>
      <c r="D257" s="122">
        <v>600.91928754461628</v>
      </c>
      <c r="E257" s="122">
        <v>699.73549255407056</v>
      </c>
      <c r="F257" s="122">
        <v>641.02779275744342</v>
      </c>
      <c r="G257" s="122">
        <v>656.87921560189682</v>
      </c>
      <c r="H257" s="122">
        <v>601.17356941683067</v>
      </c>
      <c r="I257" s="122">
        <v>600.08217935768016</v>
      </c>
      <c r="J257" s="122">
        <v>606.88250576260032</v>
      </c>
      <c r="K257" s="122">
        <v>480.41573051061931</v>
      </c>
      <c r="L257" s="122">
        <v>440.67886953555279</v>
      </c>
      <c r="M257" s="122">
        <v>444.26193693282818</v>
      </c>
      <c r="N257" s="122">
        <v>436.51989628197094</v>
      </c>
      <c r="O257" s="122">
        <v>437.89429541867025</v>
      </c>
      <c r="P257" s="122">
        <v>443.74665395369232</v>
      </c>
      <c r="Q257" s="122">
        <v>449.07994681935958</v>
      </c>
      <c r="R257" s="122">
        <v>449.48373302119944</v>
      </c>
      <c r="S257" s="122">
        <v>452.73931111204064</v>
      </c>
      <c r="T257" s="122">
        <v>450.15928148658116</v>
      </c>
      <c r="U257" s="122">
        <v>447.65364572389183</v>
      </c>
      <c r="V257" s="122">
        <v>581.70120899699282</v>
      </c>
      <c r="W257" s="122">
        <v>549.24895224786508</v>
      </c>
      <c r="DA257" s="130" t="s">
        <v>2504</v>
      </c>
    </row>
    <row r="258" spans="1:105" ht="12" customHeight="1" x14ac:dyDescent="0.25">
      <c r="A258" s="97" t="s">
        <v>207</v>
      </c>
      <c r="B258" s="98">
        <v>608.04245847905088</v>
      </c>
      <c r="C258" s="98">
        <v>760.06605672274611</v>
      </c>
      <c r="D258" s="98">
        <v>600.11168091481636</v>
      </c>
      <c r="E258" s="98">
        <v>676.08836646037332</v>
      </c>
      <c r="F258" s="98">
        <v>610.90510811410661</v>
      </c>
      <c r="G258" s="98">
        <v>671.44306034470389</v>
      </c>
      <c r="H258" s="98">
        <v>582.31091190569646</v>
      </c>
      <c r="I258" s="98">
        <v>633.16803062264171</v>
      </c>
      <c r="J258" s="98">
        <v>600.84979793400828</v>
      </c>
      <c r="K258" s="98">
        <v>482.44320938146001</v>
      </c>
      <c r="L258" s="98">
        <v>449.8578428202419</v>
      </c>
      <c r="M258" s="98">
        <v>443.15135825998516</v>
      </c>
      <c r="N258" s="98">
        <v>439.93124111492295</v>
      </c>
      <c r="O258" s="98">
        <v>441.11250929168688</v>
      </c>
      <c r="P258" s="98">
        <v>444.18300495998602</v>
      </c>
      <c r="Q258" s="98">
        <v>446.26559242164927</v>
      </c>
      <c r="R258" s="98">
        <v>449.20848404951226</v>
      </c>
      <c r="S258" s="98">
        <v>451.22642702696447</v>
      </c>
      <c r="T258" s="98">
        <v>446.63225643521355</v>
      </c>
      <c r="U258" s="98">
        <v>438.61037384931211</v>
      </c>
      <c r="V258" s="98">
        <v>592.81083668104623</v>
      </c>
      <c r="W258" s="98">
        <v>543.09005287122716</v>
      </c>
      <c r="DA258" s="63" t="s">
        <v>2505</v>
      </c>
    </row>
    <row r="259" spans="1:105" ht="12" customHeight="1" x14ac:dyDescent="0.25">
      <c r="A259" s="97" t="s">
        <v>50</v>
      </c>
      <c r="B259" s="98">
        <v>582.45348716602473</v>
      </c>
      <c r="C259" s="98">
        <v>609.48454732436505</v>
      </c>
      <c r="D259" s="98">
        <v>777.61807968948938</v>
      </c>
      <c r="E259" s="98">
        <v>609.42603271768223</v>
      </c>
      <c r="F259" s="98">
        <v>594.69210336677702</v>
      </c>
      <c r="G259" s="98">
        <v>699.62285935982527</v>
      </c>
      <c r="H259" s="98">
        <v>607.32662655863794</v>
      </c>
      <c r="I259" s="98">
        <v>579.42400947007047</v>
      </c>
      <c r="J259" s="98">
        <v>526.37507143566518</v>
      </c>
      <c r="K259" s="98">
        <v>516.09536946856724</v>
      </c>
      <c r="L259" s="98">
        <v>462.19043347819877</v>
      </c>
      <c r="M259" s="98">
        <v>443.70984200334453</v>
      </c>
      <c r="N259" s="98">
        <v>440.10162070546698</v>
      </c>
      <c r="O259" s="98">
        <v>440.911593653399</v>
      </c>
      <c r="P259" s="98">
        <v>444.844532417994</v>
      </c>
      <c r="Q259" s="98">
        <v>446.79079151172385</v>
      </c>
      <c r="R259" s="98">
        <v>449.40177248268168</v>
      </c>
      <c r="S259" s="98">
        <v>451.41738558532001</v>
      </c>
      <c r="T259" s="98">
        <v>447.34366329949478</v>
      </c>
      <c r="U259" s="98">
        <v>440.64238324946598</v>
      </c>
      <c r="V259" s="98">
        <v>593.19678143124293</v>
      </c>
      <c r="W259" s="98">
        <v>540.1758646000942</v>
      </c>
      <c r="DA259" s="63" t="s">
        <v>2506</v>
      </c>
    </row>
    <row r="260" spans="1:105" ht="12" customHeight="1" x14ac:dyDescent="0.25">
      <c r="A260" s="109" t="s">
        <v>120</v>
      </c>
      <c r="B260" s="33">
        <v>506.28886190035064</v>
      </c>
      <c r="C260" s="33">
        <v>591.12301006855046</v>
      </c>
      <c r="D260" s="33">
        <v>480.46114838258211</v>
      </c>
      <c r="E260" s="33">
        <v>769.6565558577081</v>
      </c>
      <c r="F260" s="33">
        <v>683.46441917445873</v>
      </c>
      <c r="G260" s="33">
        <v>624.15751120020877</v>
      </c>
      <c r="H260" s="33">
        <v>606.91016476809114</v>
      </c>
      <c r="I260" s="33">
        <v>595.57044848002909</v>
      </c>
      <c r="J260" s="33">
        <v>657.71643795240777</v>
      </c>
      <c r="K260" s="33">
        <v>455.00235842088398</v>
      </c>
      <c r="L260" s="33">
        <v>420.93353646501339</v>
      </c>
      <c r="M260" s="33">
        <v>445.17608947534592</v>
      </c>
      <c r="N260" s="33">
        <v>432.74808154799581</v>
      </c>
      <c r="O260" s="33">
        <v>434.83914675659662</v>
      </c>
      <c r="P260" s="33">
        <v>442.95956654495672</v>
      </c>
      <c r="Q260" s="33">
        <v>451.21567507866348</v>
      </c>
      <c r="R260" s="33">
        <v>449.61007075310204</v>
      </c>
      <c r="S260" s="33">
        <v>453.84539790764074</v>
      </c>
      <c r="T260" s="33">
        <v>452.55467553209581</v>
      </c>
      <c r="U260" s="33">
        <v>453.45463071978071</v>
      </c>
      <c r="V260" s="33">
        <v>573.28987799096069</v>
      </c>
      <c r="W260" s="33">
        <v>554.99585976825392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104.0882140948051</v>
      </c>
      <c r="C262" s="117">
        <f t="shared" si="122"/>
        <v>103.27196537449871</v>
      </c>
      <c r="D262" s="117">
        <f t="shared" si="122"/>
        <v>127.49249935637218</v>
      </c>
      <c r="E262" s="117">
        <f t="shared" si="122"/>
        <v>99.169888566508433</v>
      </c>
      <c r="F262" s="117">
        <f t="shared" si="122"/>
        <v>90.376160426526582</v>
      </c>
      <c r="G262" s="117">
        <f t="shared" si="122"/>
        <v>99.962326541854637</v>
      </c>
      <c r="H262" s="117">
        <f t="shared" si="122"/>
        <v>81.527434542725857</v>
      </c>
      <c r="I262" s="117">
        <f t="shared" si="122"/>
        <v>78.371367382041413</v>
      </c>
      <c r="J262" s="117">
        <f t="shared" si="122"/>
        <v>74.771649769380417</v>
      </c>
      <c r="K262" s="117">
        <f t="shared" si="122"/>
        <v>76.308087860534144</v>
      </c>
      <c r="L262" s="117">
        <f t="shared" si="122"/>
        <v>70.710804066608574</v>
      </c>
      <c r="M262" s="117">
        <f t="shared" si="122"/>
        <v>71.895335610586955</v>
      </c>
      <c r="N262" s="117">
        <f t="shared" si="122"/>
        <v>66.241123110741682</v>
      </c>
      <c r="O262" s="117">
        <f t="shared" si="122"/>
        <v>60.827592336552044</v>
      </c>
      <c r="P262" s="117">
        <f t="shared" si="122"/>
        <v>57.179118738141163</v>
      </c>
      <c r="Q262" s="117">
        <f t="shared" si="122"/>
        <v>60.536055747908705</v>
      </c>
      <c r="R262" s="117">
        <f t="shared" ref="R262:V262" si="123">R263+R266+R268+R281</f>
        <v>58.165433750657229</v>
      </c>
      <c r="S262" s="117">
        <f t="shared" si="123"/>
        <v>58.060029717709696</v>
      </c>
      <c r="T262" s="117">
        <f t="shared" si="123"/>
        <v>55.718696177807296</v>
      </c>
      <c r="U262" s="117">
        <f t="shared" si="123"/>
        <v>53.591281657779135</v>
      </c>
      <c r="V262" s="117">
        <f t="shared" si="123"/>
        <v>62.198556735838743</v>
      </c>
      <c r="W262" s="117">
        <f t="shared" ref="W262" si="124">W263+W266+W268+W281</f>
        <v>59.106969752382803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32.756326147012544</v>
      </c>
      <c r="C268" s="122">
        <v>29.794683784508869</v>
      </c>
      <c r="D268" s="122">
        <v>37.264662765108042</v>
      </c>
      <c r="E268" s="122">
        <v>32.152429454442021</v>
      </c>
      <c r="F268" s="122">
        <v>28.507721992166303</v>
      </c>
      <c r="G268" s="122">
        <v>27.486880411977079</v>
      </c>
      <c r="H268" s="122">
        <v>20.393490307306894</v>
      </c>
      <c r="I268" s="122">
        <v>19.373416594648184</v>
      </c>
      <c r="J268" s="122">
        <v>20.445754931831122</v>
      </c>
      <c r="K268" s="122">
        <v>17.899898260334442</v>
      </c>
      <c r="L268" s="122">
        <v>16.66709777365255</v>
      </c>
      <c r="M268" s="122">
        <v>19.120109010228951</v>
      </c>
      <c r="N268" s="122">
        <v>15.39799912840328</v>
      </c>
      <c r="O268" s="122">
        <v>11.350966033181475</v>
      </c>
      <c r="P268" s="122">
        <v>8.6282645385481924</v>
      </c>
      <c r="Q268" s="122">
        <v>13.583504169432267</v>
      </c>
      <c r="R268" s="122">
        <v>12.237327895486057</v>
      </c>
      <c r="S268" s="122">
        <v>13.050664716482956</v>
      </c>
      <c r="T268" s="122">
        <v>12.251352786714806</v>
      </c>
      <c r="U268" s="122">
        <v>12.327201946677757</v>
      </c>
      <c r="V268" s="122">
        <v>7.4690801834786829</v>
      </c>
      <c r="W268" s="122">
        <v>10.242104817204025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614.89126996441144</v>
      </c>
      <c r="C273" s="101">
        <v>548.28989731082925</v>
      </c>
      <c r="D273" s="101">
        <v>702.88029583933076</v>
      </c>
      <c r="E273" s="101">
        <v>657.23475652215245</v>
      </c>
      <c r="F273" s="101">
        <v>645.77688421430912</v>
      </c>
      <c r="G273" s="101">
        <v>705.44072895829947</v>
      </c>
      <c r="H273" s="101">
        <v>612.71597903779264</v>
      </c>
      <c r="I273" s="101">
        <v>633.68657668407195</v>
      </c>
      <c r="J273" s="101">
        <v>703.80930218376272</v>
      </c>
      <c r="K273" s="101">
        <v>646.78018616086945</v>
      </c>
      <c r="L273" s="101">
        <v>624.44963313403662</v>
      </c>
      <c r="M273" s="101">
        <v>764.32786914693304</v>
      </c>
      <c r="N273" s="101">
        <v>679.29131130443557</v>
      </c>
      <c r="O273" s="101">
        <v>551.27738118815023</v>
      </c>
      <c r="P273" s="101">
        <v>431.82573513248821</v>
      </c>
      <c r="Q273" s="101">
        <v>658.92677559738172</v>
      </c>
      <c r="R273" s="101">
        <v>565.31168370522425</v>
      </c>
      <c r="S273" s="101">
        <v>600.7495577645908</v>
      </c>
      <c r="T273" s="101">
        <v>557.94439627706117</v>
      </c>
      <c r="U273" s="101">
        <v>577.16764213987335</v>
      </c>
      <c r="V273" s="101">
        <v>372.67802756830417</v>
      </c>
      <c r="W273" s="101">
        <v>527.82364854794832</v>
      </c>
      <c r="DA273" s="131" t="s">
        <v>2664</v>
      </c>
    </row>
    <row r="274" spans="1:105" ht="12" customHeight="1" x14ac:dyDescent="0.25">
      <c r="A274" s="107" t="s">
        <v>123</v>
      </c>
      <c r="B274" s="104">
        <v>209.43380006646632</v>
      </c>
      <c r="C274" s="104">
        <v>182.45500445743031</v>
      </c>
      <c r="D274" s="104">
        <v>262.29783426301833</v>
      </c>
      <c r="E274" s="104">
        <v>303.83715246195766</v>
      </c>
      <c r="F274" s="104">
        <v>314.53788343893586</v>
      </c>
      <c r="G274" s="104">
        <v>300.80448307004917</v>
      </c>
      <c r="H274" s="104">
        <v>269.19447415339221</v>
      </c>
      <c r="I274" s="104">
        <v>230.11811729803657</v>
      </c>
      <c r="J274" s="104">
        <v>259.73023935138252</v>
      </c>
      <c r="K274" s="104">
        <v>230.48447850286828</v>
      </c>
      <c r="L274" s="104">
        <v>214.94888324307021</v>
      </c>
      <c r="M274" s="104">
        <v>270.84326318151017</v>
      </c>
      <c r="N274" s="104">
        <v>237.57022344381892</v>
      </c>
      <c r="O274" s="104">
        <v>193.97552208211485</v>
      </c>
      <c r="P274" s="104">
        <v>162.2631761457794</v>
      </c>
      <c r="Q274" s="104">
        <v>239.48444105238462</v>
      </c>
      <c r="R274" s="104">
        <v>201.37847066844111</v>
      </c>
      <c r="S274" s="104">
        <v>212.35495727771789</v>
      </c>
      <c r="T274" s="104">
        <v>198.41654753106914</v>
      </c>
      <c r="U274" s="104">
        <v>193.15737012335731</v>
      </c>
      <c r="V274" s="104">
        <v>126.83820496311814</v>
      </c>
      <c r="W274" s="104">
        <v>191.09504155719301</v>
      </c>
      <c r="DA274" s="132" t="s">
        <v>2665</v>
      </c>
    </row>
    <row r="275" spans="1:105" ht="12" customHeight="1" x14ac:dyDescent="0.25">
      <c r="A275" s="108" t="s">
        <v>50</v>
      </c>
      <c r="B275" s="98">
        <v>209.43380006646632</v>
      </c>
      <c r="C275" s="98">
        <v>182.45500445743031</v>
      </c>
      <c r="D275" s="98">
        <v>262.29783426301833</v>
      </c>
      <c r="E275" s="98">
        <v>303.83715246195766</v>
      </c>
      <c r="F275" s="98">
        <v>314.53788343893586</v>
      </c>
      <c r="G275" s="98">
        <v>300.80448307004917</v>
      </c>
      <c r="H275" s="98">
        <v>269.19447415339221</v>
      </c>
      <c r="I275" s="98">
        <v>230.11811729803657</v>
      </c>
      <c r="J275" s="98">
        <v>259.73023935138252</v>
      </c>
      <c r="K275" s="98">
        <v>230.48447850286828</v>
      </c>
      <c r="L275" s="98">
        <v>214.94888324307021</v>
      </c>
      <c r="M275" s="98">
        <v>270.84326318151017</v>
      </c>
      <c r="N275" s="98">
        <v>237.57022344381892</v>
      </c>
      <c r="O275" s="98">
        <v>193.97552208211485</v>
      </c>
      <c r="P275" s="98">
        <v>162.2631761457794</v>
      </c>
      <c r="Q275" s="98">
        <v>239.48444105238462</v>
      </c>
      <c r="R275" s="98">
        <v>201.37847066844111</v>
      </c>
      <c r="S275" s="98">
        <v>212.35495727771789</v>
      </c>
      <c r="T275" s="98">
        <v>198.41654753106914</v>
      </c>
      <c r="U275" s="98">
        <v>193.15737012335731</v>
      </c>
      <c r="V275" s="98">
        <v>126.83820496311814</v>
      </c>
      <c r="W275" s="98">
        <v>191.09504155719301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71.331887947792552</v>
      </c>
      <c r="C281" s="122">
        <v>73.477281589989829</v>
      </c>
      <c r="D281" s="122">
        <v>90.227836591264136</v>
      </c>
      <c r="E281" s="122">
        <v>67.017459112066405</v>
      </c>
      <c r="F281" s="122">
        <v>61.868438434360272</v>
      </c>
      <c r="G281" s="122">
        <v>72.475446129877554</v>
      </c>
      <c r="H281" s="122">
        <v>61.133944235418966</v>
      </c>
      <c r="I281" s="122">
        <v>58.997950787393229</v>
      </c>
      <c r="J281" s="122">
        <v>54.325894837549299</v>
      </c>
      <c r="K281" s="122">
        <v>58.408189600199698</v>
      </c>
      <c r="L281" s="122">
        <v>54.043706292956024</v>
      </c>
      <c r="M281" s="122">
        <v>52.775226600358003</v>
      </c>
      <c r="N281" s="122">
        <v>50.843123982338398</v>
      </c>
      <c r="O281" s="122">
        <v>49.476626303370573</v>
      </c>
      <c r="P281" s="122">
        <v>48.550854199592969</v>
      </c>
      <c r="Q281" s="122">
        <v>46.952551578476438</v>
      </c>
      <c r="R281" s="122">
        <v>45.928105855171175</v>
      </c>
      <c r="S281" s="122">
        <v>45.00936500122674</v>
      </c>
      <c r="T281" s="122">
        <v>43.467343391092491</v>
      </c>
      <c r="U281" s="122">
        <v>41.264079711101381</v>
      </c>
      <c r="V281" s="122">
        <v>54.729476552360062</v>
      </c>
      <c r="W281" s="122">
        <v>48.86486493517878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215.79328168737052</v>
      </c>
      <c r="C283" s="98">
        <v>225.44878909060125</v>
      </c>
      <c r="D283" s="98">
        <v>287.21677484605283</v>
      </c>
      <c r="E283" s="98">
        <v>224.77490690363177</v>
      </c>
      <c r="F283" s="98">
        <v>218.94415778582629</v>
      </c>
      <c r="G283" s="98">
        <v>256.90983600993178</v>
      </c>
      <c r="H283" s="98">
        <v>222.49799754737768</v>
      </c>
      <c r="I283" s="98">
        <v>212.04822420118589</v>
      </c>
      <c r="J283" s="98">
        <v>192.5810539864739</v>
      </c>
      <c r="K283" s="98">
        <v>188.72276596985031</v>
      </c>
      <c r="L283" s="98">
        <v>168.94515687262506</v>
      </c>
      <c r="M283" s="98">
        <v>162.13627731903352</v>
      </c>
      <c r="N283" s="98">
        <v>160.7707707465153</v>
      </c>
      <c r="O283" s="98">
        <v>161.02366452752003</v>
      </c>
      <c r="P283" s="98">
        <v>162.43460466237977</v>
      </c>
      <c r="Q283" s="98">
        <v>163.12575645954823</v>
      </c>
      <c r="R283" s="98">
        <v>164.03882861931157</v>
      </c>
      <c r="S283" s="98">
        <v>164.6775506912256</v>
      </c>
      <c r="T283" s="98">
        <v>163.04442847791316</v>
      </c>
      <c r="U283" s="98">
        <v>160.38821597453759</v>
      </c>
      <c r="V283" s="98">
        <v>215.53169996511639</v>
      </c>
      <c r="W283" s="98">
        <v>195.86548290586921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275.64729615528847</v>
      </c>
      <c r="C286" s="118">
        <f t="shared" si="129"/>
        <v>321.71457114250836</v>
      </c>
      <c r="D286" s="118">
        <f t="shared" si="129"/>
        <v>255.31758419858051</v>
      </c>
      <c r="E286" s="118">
        <f t="shared" si="129"/>
        <v>275.23800825124505</v>
      </c>
      <c r="F286" s="118">
        <f t="shared" si="129"/>
        <v>262.42729074595894</v>
      </c>
      <c r="G286" s="118">
        <f t="shared" si="129"/>
        <v>289.03068369982645</v>
      </c>
      <c r="H286" s="118">
        <f t="shared" si="129"/>
        <v>236.45280447993426</v>
      </c>
      <c r="I286" s="118">
        <f t="shared" si="129"/>
        <v>248.11496585841587</v>
      </c>
      <c r="J286" s="118">
        <f t="shared" si="129"/>
        <v>237.68374982584027</v>
      </c>
      <c r="K286" s="118">
        <f t="shared" si="129"/>
        <v>219.21293631713382</v>
      </c>
      <c r="L286" s="118">
        <f t="shared" si="129"/>
        <v>211.51370572936523</v>
      </c>
      <c r="M286" s="118">
        <f t="shared" si="129"/>
        <v>205.54347310172815</v>
      </c>
      <c r="N286" s="118">
        <f t="shared" si="129"/>
        <v>191.14591083526301</v>
      </c>
      <c r="O286" s="118">
        <f t="shared" si="129"/>
        <v>190.78868991581476</v>
      </c>
      <c r="P286" s="118">
        <f t="shared" si="129"/>
        <v>159.37690774870822</v>
      </c>
      <c r="Q286" s="118">
        <f t="shared" si="129"/>
        <v>177.93476351872502</v>
      </c>
      <c r="R286" s="118">
        <f t="shared" ref="R286:V286" si="130">R287+R290+R292+R305</f>
        <v>179.15580623810226</v>
      </c>
      <c r="S286" s="118">
        <f t="shared" si="130"/>
        <v>174.67108549909688</v>
      </c>
      <c r="T286" s="118">
        <f t="shared" si="130"/>
        <v>159.69452808850022</v>
      </c>
      <c r="U286" s="118">
        <f t="shared" si="130"/>
        <v>150.95159870097223</v>
      </c>
      <c r="V286" s="118">
        <f t="shared" si="130"/>
        <v>151.71340417541884</v>
      </c>
      <c r="W286" s="118">
        <f t="shared" ref="W286" si="131">W287+W290+W292+W305</f>
        <v>166.76446571500605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224.5237730213432</v>
      </c>
      <c r="C287" s="123">
        <f t="shared" si="132"/>
        <v>268.67797176451325</v>
      </c>
      <c r="D287" s="123">
        <f t="shared" si="132"/>
        <v>205.67621685334183</v>
      </c>
      <c r="E287" s="123">
        <f t="shared" si="132"/>
        <v>221.99733555282853</v>
      </c>
      <c r="F287" s="123">
        <f t="shared" si="132"/>
        <v>210.51494193540762</v>
      </c>
      <c r="G287" s="123">
        <f t="shared" si="132"/>
        <v>238.63723549323896</v>
      </c>
      <c r="H287" s="123">
        <f t="shared" si="132"/>
        <v>187.6718382451993</v>
      </c>
      <c r="I287" s="123">
        <f t="shared" si="132"/>
        <v>200.58923296672103</v>
      </c>
      <c r="J287" s="123">
        <f t="shared" si="132"/>
        <v>190.70670336665631</v>
      </c>
      <c r="K287" s="123">
        <f t="shared" si="132"/>
        <v>175.38368390763986</v>
      </c>
      <c r="L287" s="123">
        <f t="shared" si="132"/>
        <v>170.55510454536073</v>
      </c>
      <c r="M287" s="123">
        <f t="shared" si="132"/>
        <v>164.51984976659179</v>
      </c>
      <c r="N287" s="123">
        <f t="shared" si="132"/>
        <v>151.6980411768161</v>
      </c>
      <c r="O287" s="123">
        <f t="shared" si="132"/>
        <v>152.08519617457802</v>
      </c>
      <c r="P287" s="123">
        <f t="shared" si="132"/>
        <v>122.63089723660069</v>
      </c>
      <c r="Q287" s="123">
        <f t="shared" si="132"/>
        <v>140.16410403880087</v>
      </c>
      <c r="R287" s="123">
        <f t="shared" ref="R287:V287" si="133">SUM(R288:R289)</f>
        <v>142.38016073789007</v>
      </c>
      <c r="S287" s="123">
        <f t="shared" si="133"/>
        <v>137.9215885280295</v>
      </c>
      <c r="T287" s="123">
        <f t="shared" si="133"/>
        <v>124.41664399103259</v>
      </c>
      <c r="U287" s="123">
        <f t="shared" si="133"/>
        <v>116.91619547096064</v>
      </c>
      <c r="V287" s="123">
        <f t="shared" si="133"/>
        <v>117.61683958066489</v>
      </c>
      <c r="W287" s="123">
        <f t="shared" ref="W287" si="134">SUM(W288:W289)</f>
        <v>132.51910761243226</v>
      </c>
      <c r="DA287" s="130" t="s">
        <v>2822</v>
      </c>
    </row>
    <row r="288" spans="1:105" ht="12" customHeight="1" x14ac:dyDescent="0.25">
      <c r="A288" s="97" t="s">
        <v>204</v>
      </c>
      <c r="B288" s="99">
        <v>223.50619624927862</v>
      </c>
      <c r="C288" s="99">
        <v>267.47093321236332</v>
      </c>
      <c r="D288" s="99">
        <v>204.745741956106</v>
      </c>
      <c r="E288" s="99">
        <v>220.98181451762142</v>
      </c>
      <c r="F288" s="99">
        <v>209.53983363557566</v>
      </c>
      <c r="G288" s="99">
        <v>237.53135593321397</v>
      </c>
      <c r="H288" s="99">
        <v>186.77531109655988</v>
      </c>
      <c r="I288" s="99">
        <v>199.62984036460401</v>
      </c>
      <c r="J288" s="99">
        <v>189.7704794615629</v>
      </c>
      <c r="K288" s="99">
        <v>174.50443334317663</v>
      </c>
      <c r="L288" s="99">
        <v>169.68424374258507</v>
      </c>
      <c r="M288" s="99">
        <v>163.66474288822258</v>
      </c>
      <c r="N288" s="99">
        <v>150.8952070003383</v>
      </c>
      <c r="O288" s="99">
        <v>151.26738756442964</v>
      </c>
      <c r="P288" s="99">
        <v>121.97715721754399</v>
      </c>
      <c r="Q288" s="99">
        <v>139.41344178922554</v>
      </c>
      <c r="R288" s="99">
        <v>141.61559874051682</v>
      </c>
      <c r="S288" s="99">
        <v>137.17895081298224</v>
      </c>
      <c r="T288" s="99">
        <v>123.74569596711115</v>
      </c>
      <c r="U288" s="99">
        <v>116.28172020271292</v>
      </c>
      <c r="V288" s="99">
        <v>116.97080277131755</v>
      </c>
      <c r="W288" s="99">
        <v>131.77575645647684</v>
      </c>
      <c r="DA288" s="63" t="s">
        <v>2823</v>
      </c>
    </row>
    <row r="289" spans="1:105" ht="12" customHeight="1" x14ac:dyDescent="0.25">
      <c r="A289" s="97" t="s">
        <v>53</v>
      </c>
      <c r="B289" s="99">
        <v>1.0175767720645956</v>
      </c>
      <c r="C289" s="99">
        <v>1.2070385521499343</v>
      </c>
      <c r="D289" s="99">
        <v>0.93047489723581311</v>
      </c>
      <c r="E289" s="99">
        <v>1.0155210352071236</v>
      </c>
      <c r="F289" s="99">
        <v>0.97510829983195757</v>
      </c>
      <c r="G289" s="99">
        <v>1.1058795600249907</v>
      </c>
      <c r="H289" s="99">
        <v>0.89652714863943073</v>
      </c>
      <c r="I289" s="99">
        <v>0.95939260211703292</v>
      </c>
      <c r="J289" s="99">
        <v>0.93622390509340458</v>
      </c>
      <c r="K289" s="99">
        <v>0.87925056446322958</v>
      </c>
      <c r="L289" s="99">
        <v>0.87086080277567079</v>
      </c>
      <c r="M289" s="99">
        <v>0.85510687836921895</v>
      </c>
      <c r="N289" s="99">
        <v>0.80283417647780131</v>
      </c>
      <c r="O289" s="99">
        <v>0.81780861014838546</v>
      </c>
      <c r="P289" s="99">
        <v>0.65374001905669321</v>
      </c>
      <c r="Q289" s="99">
        <v>0.75066224957532968</v>
      </c>
      <c r="R289" s="99">
        <v>0.76456199737323782</v>
      </c>
      <c r="S289" s="99">
        <v>0.74263771504727283</v>
      </c>
      <c r="T289" s="99">
        <v>0.67094802392144148</v>
      </c>
      <c r="U289" s="99">
        <v>0.63447526824772404</v>
      </c>
      <c r="V289" s="99">
        <v>0.64603680934734131</v>
      </c>
      <c r="W289" s="99">
        <v>0.74335115595540957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0.10314997378307932</v>
      </c>
      <c r="C290" s="123">
        <f t="shared" si="135"/>
        <v>0.12176586875503492</v>
      </c>
      <c r="D290" s="123">
        <f t="shared" si="135"/>
        <v>0.14381626332589353</v>
      </c>
      <c r="E290" s="123">
        <f t="shared" si="135"/>
        <v>0.32963402405261127</v>
      </c>
      <c r="F290" s="123">
        <f t="shared" si="135"/>
        <v>0.18782324078054355</v>
      </c>
      <c r="G290" s="123">
        <f t="shared" si="135"/>
        <v>0.23386312160643932</v>
      </c>
      <c r="H290" s="123">
        <f t="shared" si="135"/>
        <v>0.3502721162644688</v>
      </c>
      <c r="I290" s="123">
        <f t="shared" si="135"/>
        <v>0.42167067558648857</v>
      </c>
      <c r="J290" s="123">
        <f t="shared" si="135"/>
        <v>0.49772865993084148</v>
      </c>
      <c r="K290" s="123">
        <f t="shared" si="135"/>
        <v>0.54403314765967525</v>
      </c>
      <c r="L290" s="123">
        <f t="shared" si="135"/>
        <v>0.65025445273977533</v>
      </c>
      <c r="M290" s="123">
        <f t="shared" si="135"/>
        <v>0.67065714771777207</v>
      </c>
      <c r="N290" s="123">
        <f t="shared" si="135"/>
        <v>1.1269723761279515</v>
      </c>
      <c r="O290" s="123">
        <f t="shared" si="135"/>
        <v>1.0578459916732252</v>
      </c>
      <c r="P290" s="123">
        <f t="shared" si="135"/>
        <v>0.40909553719495567</v>
      </c>
      <c r="Q290" s="123">
        <f t="shared" si="135"/>
        <v>1.2128319586787832</v>
      </c>
      <c r="R290" s="123">
        <f t="shared" si="135"/>
        <v>0.71310371507267101</v>
      </c>
      <c r="S290" s="123">
        <f t="shared" si="135"/>
        <v>1.1615923642266888</v>
      </c>
      <c r="T290" s="123">
        <f t="shared" si="135"/>
        <v>0.83539711641602743</v>
      </c>
      <c r="U290" s="123">
        <f t="shared" si="135"/>
        <v>1.0364757357390735</v>
      </c>
      <c r="V290" s="123">
        <f t="shared" si="135"/>
        <v>0.72835155516128258</v>
      </c>
      <c r="W290" s="123">
        <f t="shared" si="135"/>
        <v>1.2168253222207102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0.10314997378307932</v>
      </c>
      <c r="C291" s="99">
        <f>RES_hhdet_fecs!C86</f>
        <v>0.12176586875503492</v>
      </c>
      <c r="D291" s="99">
        <f>RES_hhdet_fecs!D86</f>
        <v>0.14381626332589353</v>
      </c>
      <c r="E291" s="99">
        <f>RES_hhdet_fecs!E86</f>
        <v>0.32963402405261127</v>
      </c>
      <c r="F291" s="99">
        <f>RES_hhdet_fecs!F86</f>
        <v>0.18782324078054355</v>
      </c>
      <c r="G291" s="99">
        <f>RES_hhdet_fecs!G86</f>
        <v>0.23386312160643932</v>
      </c>
      <c r="H291" s="99">
        <f>RES_hhdet_fecs!H86</f>
        <v>0.3502721162644688</v>
      </c>
      <c r="I291" s="99">
        <f>RES_hhdet_fecs!I86</f>
        <v>0.42167067558648857</v>
      </c>
      <c r="J291" s="99">
        <f>RES_hhdet_fecs!J86</f>
        <v>0.49772865993084148</v>
      </c>
      <c r="K291" s="99">
        <f>RES_hhdet_fecs!K86</f>
        <v>0.54403314765967525</v>
      </c>
      <c r="L291" s="99">
        <f>RES_hhdet_fecs!L86</f>
        <v>0.65025445273977533</v>
      </c>
      <c r="M291" s="99">
        <f>RES_hhdet_fecs!M86</f>
        <v>0.67065714771777207</v>
      </c>
      <c r="N291" s="99">
        <f>RES_hhdet_fecs!N86</f>
        <v>1.1269723761279515</v>
      </c>
      <c r="O291" s="99">
        <f>RES_hhdet_fecs!O86</f>
        <v>1.0578459916732252</v>
      </c>
      <c r="P291" s="99">
        <f>RES_hhdet_fecs!P86</f>
        <v>0.40909553719495567</v>
      </c>
      <c r="Q291" s="99">
        <f>RES_hhdet_fecs!Q86</f>
        <v>1.2128319586787832</v>
      </c>
      <c r="R291" s="99">
        <f>RES_hhdet_fecs!R86</f>
        <v>0.71310371507267101</v>
      </c>
      <c r="S291" s="99">
        <f>RES_hhdet_fecs!S86</f>
        <v>1.1615923642266888</v>
      </c>
      <c r="T291" s="99">
        <f>RES_hhdet_fecs!T86</f>
        <v>0.83539711641602743</v>
      </c>
      <c r="U291" s="99">
        <f>RES_hhdet_fecs!U86</f>
        <v>1.0364757357390735</v>
      </c>
      <c r="V291" s="99">
        <f>RES_hhdet_fecs!V86</f>
        <v>0.72835155516128258</v>
      </c>
      <c r="W291" s="99">
        <f>RES_hhdet_fecs!W86</f>
        <v>1.2168253222207102</v>
      </c>
      <c r="DA291" s="63" t="s">
        <v>2826</v>
      </c>
    </row>
    <row r="292" spans="1:105" ht="12" customHeight="1" x14ac:dyDescent="0.25">
      <c r="A292" s="121" t="s">
        <v>55</v>
      </c>
      <c r="B292" s="123">
        <v>39.614954554285873</v>
      </c>
      <c r="C292" s="123">
        <v>39.992479143055036</v>
      </c>
      <c r="D292" s="123">
        <v>37.274316529314099</v>
      </c>
      <c r="E292" s="123">
        <v>39.222840706546712</v>
      </c>
      <c r="F292" s="123">
        <v>39.306152264245625</v>
      </c>
      <c r="G292" s="123">
        <v>37.39156048331558</v>
      </c>
      <c r="H292" s="123">
        <v>36.978425546673321</v>
      </c>
      <c r="I292" s="123">
        <v>35.7152758642153</v>
      </c>
      <c r="J292" s="123">
        <v>35.149557105855749</v>
      </c>
      <c r="K292" s="123">
        <v>34.216933530152218</v>
      </c>
      <c r="L292" s="123">
        <v>32.062872902603999</v>
      </c>
      <c r="M292" s="123">
        <v>32.15650028824173</v>
      </c>
      <c r="N292" s="123">
        <v>30.35653373442306</v>
      </c>
      <c r="O292" s="123">
        <v>29.736902273761888</v>
      </c>
      <c r="P292" s="123">
        <v>28.381978447522936</v>
      </c>
      <c r="Q292" s="123">
        <v>28.589842375671221</v>
      </c>
      <c r="R292" s="123">
        <v>28.160369330039284</v>
      </c>
      <c r="S292" s="123">
        <v>27.712200975765395</v>
      </c>
      <c r="T292" s="123">
        <v>26.715690577500649</v>
      </c>
      <c r="U292" s="123">
        <v>25.46340035384171</v>
      </c>
      <c r="V292" s="123">
        <v>23.68560280608018</v>
      </c>
      <c r="W292" s="123">
        <v>24.090788550663675</v>
      </c>
      <c r="DA292" s="130" t="s">
        <v>2827</v>
      </c>
    </row>
    <row r="293" spans="1:105" ht="12" customHeight="1" x14ac:dyDescent="0.25">
      <c r="A293" s="97" t="s">
        <v>132</v>
      </c>
      <c r="B293" s="99">
        <v>45.911996842047508</v>
      </c>
      <c r="C293" s="99">
        <v>47.856686294369197</v>
      </c>
      <c r="D293" s="99">
        <v>41.329944725556992</v>
      </c>
      <c r="E293" s="99">
        <v>42.554274522473065</v>
      </c>
      <c r="F293" s="99">
        <v>42.182432998304542</v>
      </c>
      <c r="G293" s="99">
        <v>40.60122922796085</v>
      </c>
      <c r="H293" s="99">
        <v>39.42919579813654</v>
      </c>
      <c r="I293" s="99">
        <v>38.795810690105192</v>
      </c>
      <c r="J293" s="99">
        <v>36.454838627277724</v>
      </c>
      <c r="K293" s="99">
        <v>35.540378630539308</v>
      </c>
      <c r="L293" s="99">
        <v>33.041735956547633</v>
      </c>
      <c r="M293" s="99">
        <v>32.696396991821267</v>
      </c>
      <c r="N293" s="99">
        <v>30.816979607592639</v>
      </c>
      <c r="O293" s="99">
        <v>30.342031846474825</v>
      </c>
      <c r="P293" s="99">
        <v>28.456212383078459</v>
      </c>
      <c r="Q293" s="99">
        <v>28.616630840440688</v>
      </c>
      <c r="R293" s="99">
        <v>28.531124086535463</v>
      </c>
      <c r="S293" s="99">
        <v>27.823087008384746</v>
      </c>
      <c r="T293" s="99">
        <v>26.634120905187224</v>
      </c>
      <c r="U293" s="99">
        <v>25.372057281618371</v>
      </c>
      <c r="V293" s="99">
        <v>23.529980343265461</v>
      </c>
      <c r="W293" s="99">
        <v>24.063431669819092</v>
      </c>
      <c r="DA293" s="63" t="s">
        <v>2828</v>
      </c>
    </row>
    <row r="294" spans="1:105" ht="12" customHeight="1" x14ac:dyDescent="0.25">
      <c r="A294" s="97" t="s">
        <v>131</v>
      </c>
      <c r="B294" s="99">
        <v>30.491547961833614</v>
      </c>
      <c r="C294" s="99">
        <v>31.489060585897434</v>
      </c>
      <c r="D294" s="99">
        <v>28.55102357296872</v>
      </c>
      <c r="E294" s="99">
        <v>31.874785643065355</v>
      </c>
      <c r="F294" s="99">
        <v>32.647418164098752</v>
      </c>
      <c r="G294" s="99">
        <v>30.27758136209096</v>
      </c>
      <c r="H294" s="99">
        <v>30.319022273006819</v>
      </c>
      <c r="I294" s="99">
        <v>28.778157603947832</v>
      </c>
      <c r="J294" s="99">
        <v>27.845434183176518</v>
      </c>
      <c r="K294" s="99">
        <v>27.181719299048542</v>
      </c>
      <c r="L294" s="99">
        <v>25.638592399081396</v>
      </c>
      <c r="M294" s="99">
        <v>25.989151831379832</v>
      </c>
      <c r="N294" s="99">
        <v>24.977704404293632</v>
      </c>
      <c r="O294" s="99">
        <v>25.012719249975373</v>
      </c>
      <c r="P294" s="99">
        <v>23.679010801228774</v>
      </c>
      <c r="Q294" s="99">
        <v>23.909869338312124</v>
      </c>
      <c r="R294" s="99">
        <v>23.92197045815443</v>
      </c>
      <c r="S294" s="99">
        <v>23.556699070148923</v>
      </c>
      <c r="T294" s="99">
        <v>22.791330455903271</v>
      </c>
      <c r="U294" s="99">
        <v>21.830980780945481</v>
      </c>
      <c r="V294" s="99">
        <v>20.471217200383155</v>
      </c>
      <c r="W294" s="99">
        <v>21.273653378332522</v>
      </c>
      <c r="DA294" s="63" t="s">
        <v>2829</v>
      </c>
    </row>
    <row r="295" spans="1:105" ht="12" customHeight="1" x14ac:dyDescent="0.25">
      <c r="A295" s="100" t="s">
        <v>204</v>
      </c>
      <c r="B295" s="102">
        <v>15.652241518745697</v>
      </c>
      <c r="C295" s="102">
        <v>15.581799740132245</v>
      </c>
      <c r="D295" s="102">
        <v>15.361673692661036</v>
      </c>
      <c r="E295" s="102">
        <v>19.943710701610808</v>
      </c>
      <c r="F295" s="102">
        <v>21.073731178289432</v>
      </c>
      <c r="G295" s="102">
        <v>17.336904747245324</v>
      </c>
      <c r="H295" s="102">
        <v>17.556992465716654</v>
      </c>
      <c r="I295" s="102">
        <v>13.9894886918359</v>
      </c>
      <c r="J295" s="102">
        <v>13.549631300585311</v>
      </c>
      <c r="K295" s="102">
        <v>12.497057454313495</v>
      </c>
      <c r="L295" s="102">
        <v>11.243511808889838</v>
      </c>
      <c r="M295" s="102">
        <v>11.398813840702594</v>
      </c>
      <c r="N295" s="102">
        <v>10.613467344085239</v>
      </c>
      <c r="O295" s="102">
        <v>10.492914622043324</v>
      </c>
      <c r="P295" s="102">
        <v>10.323871245252791</v>
      </c>
      <c r="Q295" s="102">
        <v>10.28347040501132</v>
      </c>
      <c r="R295" s="102">
        <v>10.087108896558894</v>
      </c>
      <c r="S295" s="102">
        <v>9.9398670602931727</v>
      </c>
      <c r="T295" s="102">
        <v>9.6732735621981565</v>
      </c>
      <c r="U295" s="102">
        <v>8.7545972382069799</v>
      </c>
      <c r="V295" s="102">
        <v>8.1576107048269666</v>
      </c>
      <c r="W295" s="102">
        <v>8.7146196189683263</v>
      </c>
      <c r="DA295" s="131" t="s">
        <v>2830</v>
      </c>
    </row>
    <row r="296" spans="1:105" ht="12" customHeight="1" x14ac:dyDescent="0.25">
      <c r="A296" s="103" t="s">
        <v>52</v>
      </c>
      <c r="B296" s="105">
        <v>14.839306443087917</v>
      </c>
      <c r="C296" s="105">
        <v>15.907260845765189</v>
      </c>
      <c r="D296" s="105">
        <v>13.189349880307685</v>
      </c>
      <c r="E296" s="105">
        <v>11.931074941454549</v>
      </c>
      <c r="F296" s="105">
        <v>11.573686985809321</v>
      </c>
      <c r="G296" s="105">
        <v>12.940676614845639</v>
      </c>
      <c r="H296" s="105">
        <v>12.762029807290167</v>
      </c>
      <c r="I296" s="105">
        <v>14.788668912111927</v>
      </c>
      <c r="J296" s="105">
        <v>14.2958028825912</v>
      </c>
      <c r="K296" s="105">
        <v>14.684661844735047</v>
      </c>
      <c r="L296" s="105">
        <v>14.395080590191556</v>
      </c>
      <c r="M296" s="105">
        <v>14.590337990677236</v>
      </c>
      <c r="N296" s="105">
        <v>14.364237060208392</v>
      </c>
      <c r="O296" s="105">
        <v>14.51980462793205</v>
      </c>
      <c r="P296" s="105">
        <v>13.355139555975978</v>
      </c>
      <c r="Q296" s="105">
        <v>13.626398933300806</v>
      </c>
      <c r="R296" s="105">
        <v>13.834861561595536</v>
      </c>
      <c r="S296" s="105">
        <v>13.616832009855756</v>
      </c>
      <c r="T296" s="105">
        <v>13.118056893705109</v>
      </c>
      <c r="U296" s="105">
        <v>13.076383542738498</v>
      </c>
      <c r="V296" s="105">
        <v>12.31360649555619</v>
      </c>
      <c r="W296" s="105">
        <v>12.559033759364194</v>
      </c>
      <c r="DA296" s="132" t="s">
        <v>2831</v>
      </c>
    </row>
    <row r="297" spans="1:105" ht="12" customHeight="1" x14ac:dyDescent="0.25">
      <c r="A297" s="106" t="s">
        <v>124</v>
      </c>
      <c r="B297" s="102">
        <v>36.25804097685063</v>
      </c>
      <c r="C297" s="102">
        <v>32.106199480601312</v>
      </c>
      <c r="D297" s="102">
        <v>40.87461068527579</v>
      </c>
      <c r="E297" s="102">
        <v>37.950502787005654</v>
      </c>
      <c r="F297" s="102">
        <v>37.023965586490995</v>
      </c>
      <c r="G297" s="102">
        <v>40.159356932001742</v>
      </c>
      <c r="H297" s="102">
        <v>34.637931822520216</v>
      </c>
      <c r="I297" s="102">
        <v>35.578470657606182</v>
      </c>
      <c r="J297" s="102">
        <v>39.251422897666991</v>
      </c>
      <c r="K297" s="102">
        <v>35.837192222340519</v>
      </c>
      <c r="L297" s="102">
        <v>34.385981225554914</v>
      </c>
      <c r="M297" s="102">
        <v>41.849645785584592</v>
      </c>
      <c r="N297" s="102">
        <v>37.038994793438405</v>
      </c>
      <c r="O297" s="102">
        <v>29.992337474821017</v>
      </c>
      <c r="P297" s="102">
        <v>23.474788824458283</v>
      </c>
      <c r="Q297" s="102">
        <v>35.767158668880768</v>
      </c>
      <c r="R297" s="102">
        <v>30.577306658473312</v>
      </c>
      <c r="S297" s="102">
        <v>32.349035742498842</v>
      </c>
      <c r="T297" s="102">
        <v>29.880457490602314</v>
      </c>
      <c r="U297" s="102">
        <v>30.705037777660706</v>
      </c>
      <c r="V297" s="102">
        <v>19.679472621454927</v>
      </c>
      <c r="W297" s="102">
        <v>27.661625566411566</v>
      </c>
      <c r="DA297" s="131" t="s">
        <v>2832</v>
      </c>
    </row>
    <row r="298" spans="1:105" ht="12" customHeight="1" x14ac:dyDescent="0.25">
      <c r="A298" s="107" t="s">
        <v>123</v>
      </c>
      <c r="B298" s="105">
        <v>26.306090335566477</v>
      </c>
      <c r="C298" s="105">
        <v>23.275531483472072</v>
      </c>
      <c r="D298" s="105">
        <v>30.343321001560984</v>
      </c>
      <c r="E298" s="105">
        <v>29.619248936805459</v>
      </c>
      <c r="F298" s="105">
        <v>29.350958574521332</v>
      </c>
      <c r="G298" s="105">
        <v>30.936433493825273</v>
      </c>
      <c r="H298" s="105">
        <v>27.025946808495128</v>
      </c>
      <c r="I298" s="105">
        <v>26.753621283117525</v>
      </c>
      <c r="J298" s="105">
        <v>29.636391993122643</v>
      </c>
      <c r="K298" s="105">
        <v>26.935843523960152</v>
      </c>
      <c r="L298" s="105">
        <v>25.742109042298537</v>
      </c>
      <c r="M298" s="105">
        <v>31.542240593820875</v>
      </c>
      <c r="N298" s="105">
        <v>27.998994947150532</v>
      </c>
      <c r="O298" s="105">
        <v>22.945494049523756</v>
      </c>
      <c r="P298" s="105">
        <v>18.490953146343998</v>
      </c>
      <c r="Q298" s="105">
        <v>28.301616700265882</v>
      </c>
      <c r="R298" s="105">
        <v>24.53553611076687</v>
      </c>
      <c r="S298" s="105">
        <v>26.272446095917672</v>
      </c>
      <c r="T298" s="105">
        <v>24.618957000332749</v>
      </c>
      <c r="U298" s="105">
        <v>25.396730201287966</v>
      </c>
      <c r="V298" s="105">
        <v>16.542888511358026</v>
      </c>
      <c r="W298" s="105">
        <v>23.802207444934929</v>
      </c>
      <c r="DA298" s="132" t="s">
        <v>2833</v>
      </c>
    </row>
    <row r="299" spans="1:105" ht="12" customHeight="1" x14ac:dyDescent="0.25">
      <c r="A299" s="108" t="s">
        <v>50</v>
      </c>
      <c r="B299" s="99">
        <v>12.349596872934919</v>
      </c>
      <c r="C299" s="99">
        <v>10.684013690705219</v>
      </c>
      <c r="D299" s="99">
        <v>15.253410747969836</v>
      </c>
      <c r="E299" s="99">
        <v>17.544374497660545</v>
      </c>
      <c r="F299" s="99">
        <v>18.033224874965008</v>
      </c>
      <c r="G299" s="99">
        <v>17.124209173738343</v>
      </c>
      <c r="H299" s="99">
        <v>15.218045818500268</v>
      </c>
      <c r="I299" s="99">
        <v>12.920031740160361</v>
      </c>
      <c r="J299" s="99">
        <v>14.485147372251626</v>
      </c>
      <c r="K299" s="99">
        <v>12.770824983681189</v>
      </c>
      <c r="L299" s="99">
        <v>11.836388191237353</v>
      </c>
      <c r="M299" s="99">
        <v>14.829623627630802</v>
      </c>
      <c r="N299" s="99">
        <v>12.953738878706236</v>
      </c>
      <c r="O299" s="99">
        <v>10.553270492619369</v>
      </c>
      <c r="P299" s="99">
        <v>8.8209050181767896</v>
      </c>
      <c r="Q299" s="99">
        <v>12.999438358053117</v>
      </c>
      <c r="R299" s="99">
        <v>10.892418164231888</v>
      </c>
      <c r="S299" s="99">
        <v>11.434845043640596</v>
      </c>
      <c r="T299" s="99">
        <v>10.626107643511672</v>
      </c>
      <c r="U299" s="99">
        <v>10.275878122138314</v>
      </c>
      <c r="V299" s="99">
        <v>6.6977626725489934</v>
      </c>
      <c r="W299" s="99">
        <v>10.014707566996671</v>
      </c>
      <c r="DA299" s="63" t="s">
        <v>2834</v>
      </c>
    </row>
    <row r="300" spans="1:105" ht="12" customHeight="1" x14ac:dyDescent="0.25">
      <c r="A300" s="108" t="s">
        <v>52</v>
      </c>
      <c r="B300" s="99">
        <v>13.956493462631556</v>
      </c>
      <c r="C300" s="99">
        <v>12.591517792766854</v>
      </c>
      <c r="D300" s="99">
        <v>15.08991025359115</v>
      </c>
      <c r="E300" s="99">
        <v>12.074874439144914</v>
      </c>
      <c r="F300" s="99">
        <v>11.317733699556317</v>
      </c>
      <c r="G300" s="99">
        <v>13.812224320086928</v>
      </c>
      <c r="H300" s="99">
        <v>11.807900989994858</v>
      </c>
      <c r="I300" s="99">
        <v>13.833589542957164</v>
      </c>
      <c r="J300" s="99">
        <v>15.151244620871013</v>
      </c>
      <c r="K300" s="99">
        <v>14.165018540278963</v>
      </c>
      <c r="L300" s="99">
        <v>13.905720851061188</v>
      </c>
      <c r="M300" s="99">
        <v>16.712616966190076</v>
      </c>
      <c r="N300" s="99">
        <v>15.045256068444296</v>
      </c>
      <c r="O300" s="99">
        <v>12.392223556904389</v>
      </c>
      <c r="P300" s="99">
        <v>9.6700481281672079</v>
      </c>
      <c r="Q300" s="99">
        <v>15.302178342212764</v>
      </c>
      <c r="R300" s="99">
        <v>13.643117946534979</v>
      </c>
      <c r="S300" s="99">
        <v>14.83760105227708</v>
      </c>
      <c r="T300" s="99">
        <v>13.992849356821081</v>
      </c>
      <c r="U300" s="99">
        <v>15.120852079149648</v>
      </c>
      <c r="V300" s="99">
        <v>9.8451258388090359</v>
      </c>
      <c r="W300" s="99">
        <v>13.787499877938254</v>
      </c>
      <c r="DA300" s="63" t="s">
        <v>2835</v>
      </c>
    </row>
    <row r="301" spans="1:105" ht="12" customHeight="1" x14ac:dyDescent="0.25">
      <c r="A301" s="106" t="s">
        <v>122</v>
      </c>
      <c r="B301" s="102">
        <v>31.355524489207067</v>
      </c>
      <c r="C301" s="102">
        <v>29.952247077230602</v>
      </c>
      <c r="D301" s="102">
        <v>31.523940664536109</v>
      </c>
      <c r="E301" s="102">
        <v>34.942942249855562</v>
      </c>
      <c r="F301" s="102">
        <v>35.848608383005271</v>
      </c>
      <c r="G301" s="102">
        <v>32.694141547308256</v>
      </c>
      <c r="H301" s="102">
        <v>34.463821586203139</v>
      </c>
      <c r="I301" s="102">
        <v>31.983653724379106</v>
      </c>
      <c r="J301" s="102">
        <v>34.135360181267274</v>
      </c>
      <c r="K301" s="102">
        <v>33.747047883409053</v>
      </c>
      <c r="L301" s="102">
        <v>32.206422741737342</v>
      </c>
      <c r="M301" s="102">
        <v>32.588963506779031</v>
      </c>
      <c r="N301" s="102">
        <v>31.292413610775139</v>
      </c>
      <c r="O301" s="102">
        <v>30.812308854019108</v>
      </c>
      <c r="P301" s="102">
        <v>30.525617068983774</v>
      </c>
      <c r="Q301" s="102">
        <v>30.032708851725932</v>
      </c>
      <c r="R301" s="102">
        <v>29.227537750280902</v>
      </c>
      <c r="S301" s="102">
        <v>28.968352989514443</v>
      </c>
      <c r="T301" s="102">
        <v>28.226435997574935</v>
      </c>
      <c r="U301" s="102">
        <v>26.716833655581354</v>
      </c>
      <c r="V301" s="102">
        <v>25.327245268784448</v>
      </c>
      <c r="W301" s="102">
        <v>25.118055243078793</v>
      </c>
      <c r="DA301" s="131" t="s">
        <v>2836</v>
      </c>
    </row>
    <row r="302" spans="1:105" ht="12" customHeight="1" x14ac:dyDescent="0.25">
      <c r="A302" s="107" t="s">
        <v>121</v>
      </c>
      <c r="B302" s="105">
        <v>24.195383950346152</v>
      </c>
      <c r="C302" s="105">
        <v>23.094430867812893</v>
      </c>
      <c r="D302" s="105">
        <v>24.811331235118576</v>
      </c>
      <c r="E302" s="105">
        <v>28.614340299799601</v>
      </c>
      <c r="F302" s="105">
        <v>29.738732521523396</v>
      </c>
      <c r="G302" s="105">
        <v>26.585383825354537</v>
      </c>
      <c r="H302" s="105">
        <v>28.278552611808408</v>
      </c>
      <c r="I302" s="105">
        <v>25.515217721231021</v>
      </c>
      <c r="J302" s="105">
        <v>27.315293305016837</v>
      </c>
      <c r="K302" s="105">
        <v>26.893987999424919</v>
      </c>
      <c r="L302" s="105">
        <v>25.584507048176508</v>
      </c>
      <c r="M302" s="105">
        <v>26.010320118876439</v>
      </c>
      <c r="N302" s="105">
        <v>24.987100525326007</v>
      </c>
      <c r="O302" s="105">
        <v>24.720337587287926</v>
      </c>
      <c r="P302" s="105">
        <v>24.785793064440927</v>
      </c>
      <c r="Q302" s="105">
        <v>24.50881745317005</v>
      </c>
      <c r="R302" s="105">
        <v>23.923004397382474</v>
      </c>
      <c r="S302" s="105">
        <v>23.854904242576485</v>
      </c>
      <c r="T302" s="105">
        <v>23.450208742524602</v>
      </c>
      <c r="U302" s="105">
        <v>22.250533409408323</v>
      </c>
      <c r="V302" s="105">
        <v>21.273546140170801</v>
      </c>
      <c r="W302" s="105">
        <v>21.338928766881754</v>
      </c>
      <c r="DA302" s="132" t="s">
        <v>2837</v>
      </c>
    </row>
    <row r="303" spans="1:105" ht="12" customHeight="1" x14ac:dyDescent="0.25">
      <c r="A303" s="108" t="s">
        <v>53</v>
      </c>
      <c r="B303" s="99">
        <v>10.662112000735313</v>
      </c>
      <c r="C303" s="99">
        <v>9.9374275545019266</v>
      </c>
      <c r="D303" s="99">
        <v>11.743344439798223</v>
      </c>
      <c r="E303" s="99">
        <v>16.139866401126724</v>
      </c>
      <c r="F303" s="99">
        <v>17.435858547997345</v>
      </c>
      <c r="G303" s="99">
        <v>13.945856838830586</v>
      </c>
      <c r="H303" s="99">
        <v>15.114169858685576</v>
      </c>
      <c r="I303" s="99">
        <v>11.609035406616909</v>
      </c>
      <c r="J303" s="99">
        <v>12.609754619336167</v>
      </c>
      <c r="K303" s="99">
        <v>12.084957087485693</v>
      </c>
      <c r="L303" s="99">
        <v>11.155385574975492</v>
      </c>
      <c r="M303" s="99">
        <v>11.580406743207739</v>
      </c>
      <c r="N303" s="99">
        <v>10.941601637950958</v>
      </c>
      <c r="O303" s="99">
        <v>10.763319214383875</v>
      </c>
      <c r="P303" s="99">
        <v>11.19058426498405</v>
      </c>
      <c r="Q303" s="99">
        <v>10.885266293405977</v>
      </c>
      <c r="R303" s="99">
        <v>10.400194779899183</v>
      </c>
      <c r="S303" s="99">
        <v>10.341928420297414</v>
      </c>
      <c r="T303" s="99">
        <v>10.195049008796696</v>
      </c>
      <c r="U303" s="99">
        <v>9.1054103446802586</v>
      </c>
      <c r="V303" s="99">
        <v>8.6555280428422368</v>
      </c>
      <c r="W303" s="99">
        <v>8.9997745169652585</v>
      </c>
      <c r="DA303" s="63" t="s">
        <v>2838</v>
      </c>
    </row>
    <row r="304" spans="1:105" ht="12" customHeight="1" x14ac:dyDescent="0.25">
      <c r="A304" s="108" t="s">
        <v>52</v>
      </c>
      <c r="B304" s="99">
        <v>13.533271949610835</v>
      </c>
      <c r="C304" s="99">
        <v>13.15700331331097</v>
      </c>
      <c r="D304" s="99">
        <v>13.067986795320349</v>
      </c>
      <c r="E304" s="99">
        <v>12.474473898672878</v>
      </c>
      <c r="F304" s="99">
        <v>12.302873973526046</v>
      </c>
      <c r="G304" s="99">
        <v>12.639526986523958</v>
      </c>
      <c r="H304" s="99">
        <v>13.164382753122839</v>
      </c>
      <c r="I304" s="99">
        <v>13.90618231461411</v>
      </c>
      <c r="J304" s="99">
        <v>14.705538685680672</v>
      </c>
      <c r="K304" s="99">
        <v>14.809030911939221</v>
      </c>
      <c r="L304" s="99">
        <v>14.42912147320102</v>
      </c>
      <c r="M304" s="99">
        <v>14.429913375668697</v>
      </c>
      <c r="N304" s="99">
        <v>14.045498887375052</v>
      </c>
      <c r="O304" s="99">
        <v>13.957018372904054</v>
      </c>
      <c r="P304" s="99">
        <v>13.595208799456879</v>
      </c>
      <c r="Q304" s="99">
        <v>13.623551159764075</v>
      </c>
      <c r="R304" s="99">
        <v>13.522809617483293</v>
      </c>
      <c r="S304" s="99">
        <v>13.512975822279071</v>
      </c>
      <c r="T304" s="99">
        <v>13.255159733727908</v>
      </c>
      <c r="U304" s="99">
        <v>13.145123064728066</v>
      </c>
      <c r="V304" s="99">
        <v>12.618018097328566</v>
      </c>
      <c r="W304" s="99">
        <v>12.339154249916497</v>
      </c>
      <c r="DA304" s="63" t="s">
        <v>2839</v>
      </c>
    </row>
    <row r="305" spans="1:105" ht="12" customHeight="1" x14ac:dyDescent="0.25">
      <c r="A305" s="121" t="s">
        <v>54</v>
      </c>
      <c r="B305" s="123">
        <v>11.405418605876337</v>
      </c>
      <c r="C305" s="123">
        <v>12.922354366185004</v>
      </c>
      <c r="D305" s="123">
        <v>12.223234552598697</v>
      </c>
      <c r="E305" s="123">
        <v>13.688197967817192</v>
      </c>
      <c r="F305" s="123">
        <v>12.418373305525156</v>
      </c>
      <c r="G305" s="123">
        <v>12.768024601665424</v>
      </c>
      <c r="H305" s="123">
        <v>11.452268571797157</v>
      </c>
      <c r="I305" s="123">
        <v>11.388786351893064</v>
      </c>
      <c r="J305" s="123">
        <v>11.329760693397375</v>
      </c>
      <c r="K305" s="123">
        <v>9.0682857316820602</v>
      </c>
      <c r="L305" s="123">
        <v>8.2454738286607103</v>
      </c>
      <c r="M305" s="123">
        <v>8.1964658991768431</v>
      </c>
      <c r="N305" s="123">
        <v>7.9643635478958821</v>
      </c>
      <c r="O305" s="123">
        <v>7.9087454758016156</v>
      </c>
      <c r="P305" s="123">
        <v>7.9549365273896244</v>
      </c>
      <c r="Q305" s="123">
        <v>7.9679851455741355</v>
      </c>
      <c r="R305" s="123">
        <v>7.9021724551002483</v>
      </c>
      <c r="S305" s="123">
        <v>7.8757036310752744</v>
      </c>
      <c r="T305" s="123">
        <v>7.7267964035509502</v>
      </c>
      <c r="U305" s="123">
        <v>7.5355271404307889</v>
      </c>
      <c r="V305" s="123">
        <v>9.6826102335125022</v>
      </c>
      <c r="W305" s="123">
        <v>8.9377442296894429</v>
      </c>
      <c r="DA305" s="130" t="s">
        <v>2840</v>
      </c>
    </row>
    <row r="306" spans="1:105" ht="12" customHeight="1" x14ac:dyDescent="0.25">
      <c r="A306" s="97" t="s">
        <v>207</v>
      </c>
      <c r="B306" s="99">
        <v>14.317161171753161</v>
      </c>
      <c r="C306" s="99">
        <v>17.742849299754901</v>
      </c>
      <c r="D306" s="99">
        <v>13.884383523472751</v>
      </c>
      <c r="E306" s="99">
        <v>15.50034734078984</v>
      </c>
      <c r="F306" s="99">
        <v>13.879128719577091</v>
      </c>
      <c r="G306" s="99">
        <v>15.111766996403022</v>
      </c>
      <c r="H306" s="99">
        <v>12.987289963277274</v>
      </c>
      <c r="I306" s="99">
        <v>14.010333800882634</v>
      </c>
      <c r="J306" s="99">
        <v>13.200589238851279</v>
      </c>
      <c r="K306" s="99">
        <v>10.524803777530176</v>
      </c>
      <c r="L306" s="99">
        <v>9.747864761898839</v>
      </c>
      <c r="M306" s="99">
        <v>9.5430052162991252</v>
      </c>
      <c r="N306" s="99">
        <v>9.4295662491766077</v>
      </c>
      <c r="O306" s="99">
        <v>9.4296144882899657</v>
      </c>
      <c r="P306" s="99">
        <v>9.4857332301760433</v>
      </c>
      <c r="Q306" s="99">
        <v>9.5144319203822434</v>
      </c>
      <c r="R306" s="99">
        <v>9.5396873123098018</v>
      </c>
      <c r="S306" s="99">
        <v>9.5316111594290653</v>
      </c>
      <c r="T306" s="99">
        <v>9.3693710725477928</v>
      </c>
      <c r="U306" s="99">
        <v>9.1207630473213399</v>
      </c>
      <c r="V306" s="99">
        <v>12.201954056774376</v>
      </c>
      <c r="W306" s="99">
        <v>11.061485162795686</v>
      </c>
      <c r="DA306" s="63" t="s">
        <v>2841</v>
      </c>
    </row>
    <row r="307" spans="1:105" ht="12" customHeight="1" x14ac:dyDescent="0.25">
      <c r="A307" s="97" t="s">
        <v>50</v>
      </c>
      <c r="B307" s="99">
        <v>12.724593813801585</v>
      </c>
      <c r="C307" s="99">
        <v>13.201599793656991</v>
      </c>
      <c r="D307" s="99">
        <v>16.702522354953743</v>
      </c>
      <c r="E307" s="99">
        <v>12.979107763616419</v>
      </c>
      <c r="F307" s="99">
        <v>12.552603168953862</v>
      </c>
      <c r="G307" s="99">
        <v>14.625373018793717</v>
      </c>
      <c r="H307" s="99">
        <v>12.578210350897303</v>
      </c>
      <c r="I307" s="99">
        <v>11.905493662525013</v>
      </c>
      <c r="J307" s="99">
        <v>10.740239392470928</v>
      </c>
      <c r="K307" s="99">
        <v>10.456866467939571</v>
      </c>
      <c r="L307" s="99">
        <v>9.3031442155136226</v>
      </c>
      <c r="M307" s="99">
        <v>8.8775328608231909</v>
      </c>
      <c r="N307" s="99">
        <v>8.7661768103324427</v>
      </c>
      <c r="O307" s="99">
        <v>8.7605192100080984</v>
      </c>
      <c r="P307" s="99">
        <v>8.8302241668478381</v>
      </c>
      <c r="Q307" s="99">
        <v>8.8546178882779163</v>
      </c>
      <c r="R307" s="99">
        <v>8.8727434991506513</v>
      </c>
      <c r="S307" s="99">
        <v>8.8675220887721711</v>
      </c>
      <c r="T307" s="99">
        <v>8.7317699518476708</v>
      </c>
      <c r="U307" s="99">
        <v>8.5325750631673536</v>
      </c>
      <c r="V307" s="99">
        <v>11.381272505371298</v>
      </c>
      <c r="W307" s="99">
        <v>10.264711830232372</v>
      </c>
      <c r="DA307" s="63" t="s">
        <v>2842</v>
      </c>
    </row>
    <row r="308" spans="1:105" ht="12" customHeight="1" x14ac:dyDescent="0.25">
      <c r="A308" s="109" t="s">
        <v>120</v>
      </c>
      <c r="B308" s="110">
        <v>8.9721148333364411</v>
      </c>
      <c r="C308" s="110">
        <v>10.368094013204566</v>
      </c>
      <c r="D308" s="110">
        <v>8.3401487459443526</v>
      </c>
      <c r="E308" s="110">
        <v>13.220556419287833</v>
      </c>
      <c r="F308" s="110">
        <v>11.608707080339769</v>
      </c>
      <c r="G308" s="110">
        <v>10.477350839080932</v>
      </c>
      <c r="H308" s="110">
        <v>10.068399741884402</v>
      </c>
      <c r="I308" s="110">
        <v>9.7889200291170972</v>
      </c>
      <c r="J308" s="110">
        <v>10.725898333607041</v>
      </c>
      <c r="K308" s="110">
        <v>7.3589647998212167</v>
      </c>
      <c r="L308" s="110">
        <v>6.7502492435363139</v>
      </c>
      <c r="M308" s="110">
        <v>7.0798056256981479</v>
      </c>
      <c r="N308" s="110">
        <v>6.8271971637116611</v>
      </c>
      <c r="O308" s="110">
        <v>6.8155528957706215</v>
      </c>
      <c r="P308" s="110">
        <v>6.9101367034268968</v>
      </c>
      <c r="Q308" s="110">
        <v>6.9930359794874661</v>
      </c>
      <c r="R308" s="110">
        <v>6.9049890681546122</v>
      </c>
      <c r="S308" s="110">
        <v>6.8880617900526104</v>
      </c>
      <c r="T308" s="110">
        <v>6.7561409982741774</v>
      </c>
      <c r="U308" s="110">
        <v>6.6226285732121388</v>
      </c>
      <c r="V308" s="110">
        <v>8.1768425261252293</v>
      </c>
      <c r="W308" s="110">
        <v>7.7332219277591712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132.71333467008904</v>
      </c>
      <c r="C310" s="118">
        <f t="shared" si="136"/>
        <v>156.86418516521223</v>
      </c>
      <c r="D310" s="118">
        <f t="shared" si="136"/>
        <v>127.80598413823255</v>
      </c>
      <c r="E310" s="118">
        <f t="shared" si="136"/>
        <v>140.51564825889801</v>
      </c>
      <c r="F310" s="118">
        <f t="shared" si="136"/>
        <v>136.61196865525517</v>
      </c>
      <c r="G310" s="118">
        <f t="shared" si="136"/>
        <v>155.01892194283516</v>
      </c>
      <c r="H310" s="118">
        <f t="shared" si="136"/>
        <v>132.3316146763471</v>
      </c>
      <c r="I310" s="118">
        <f t="shared" si="136"/>
        <v>143.01760088677423</v>
      </c>
      <c r="J310" s="118">
        <f t="shared" si="136"/>
        <v>140.65877075580778</v>
      </c>
      <c r="K310" s="118">
        <f t="shared" si="136"/>
        <v>133.48275515939727</v>
      </c>
      <c r="L310" s="118">
        <f t="shared" si="136"/>
        <v>132.64130797597917</v>
      </c>
      <c r="M310" s="118">
        <f t="shared" si="136"/>
        <v>132.73428372751096</v>
      </c>
      <c r="N310" s="118">
        <f t="shared" si="136"/>
        <v>128.30637544591875</v>
      </c>
      <c r="O310" s="118">
        <f t="shared" si="136"/>
        <v>131.03212291021529</v>
      </c>
      <c r="P310" s="118">
        <f t="shared" si="136"/>
        <v>109.37689174115232</v>
      </c>
      <c r="Q310" s="118">
        <f t="shared" si="136"/>
        <v>124.5751112145617</v>
      </c>
      <c r="R310" s="118">
        <f t="shared" ref="R310:V310" si="137">R311+R314+R316+R329</f>
        <v>125.30605154841462</v>
      </c>
      <c r="S310" s="118">
        <f t="shared" si="137"/>
        <v>124.64266116898861</v>
      </c>
      <c r="T310" s="118">
        <f t="shared" si="137"/>
        <v>114.84415482517407</v>
      </c>
      <c r="U310" s="118">
        <f t="shared" si="137"/>
        <v>110.83645805577555</v>
      </c>
      <c r="V310" s="118">
        <f t="shared" si="137"/>
        <v>112.14975907324178</v>
      </c>
      <c r="W310" s="118">
        <f t="shared" ref="W310" si="138">W311+W314+W316+W329</f>
        <v>126.60739924302942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103.38625210585791</v>
      </c>
      <c r="C311" s="123">
        <f t="shared" si="139"/>
        <v>126.09202951222898</v>
      </c>
      <c r="D311" s="123">
        <f t="shared" si="139"/>
        <v>98.430532632245288</v>
      </c>
      <c r="E311" s="123">
        <f t="shared" si="139"/>
        <v>108.09562352667687</v>
      </c>
      <c r="F311" s="123">
        <f t="shared" si="139"/>
        <v>104.84753862550851</v>
      </c>
      <c r="G311" s="123">
        <f t="shared" si="139"/>
        <v>123.52646045763773</v>
      </c>
      <c r="H311" s="123">
        <f t="shared" si="139"/>
        <v>100.86079876031474</v>
      </c>
      <c r="I311" s="123">
        <f t="shared" si="139"/>
        <v>111.63543895394521</v>
      </c>
      <c r="J311" s="123">
        <f t="shared" si="139"/>
        <v>108.79146446297415</v>
      </c>
      <c r="K311" s="123">
        <f t="shared" si="139"/>
        <v>103.09052519082357</v>
      </c>
      <c r="L311" s="123">
        <f t="shared" si="139"/>
        <v>103.36690314979009</v>
      </c>
      <c r="M311" s="123">
        <f t="shared" si="139"/>
        <v>102.74094215680785</v>
      </c>
      <c r="N311" s="123">
        <f t="shared" si="139"/>
        <v>97.800394649517969</v>
      </c>
      <c r="O311" s="123">
        <f t="shared" si="139"/>
        <v>100.64490929286097</v>
      </c>
      <c r="P311" s="123">
        <f t="shared" si="139"/>
        <v>81.597379627039487</v>
      </c>
      <c r="Q311" s="123">
        <f t="shared" si="139"/>
        <v>93.976459429596062</v>
      </c>
      <c r="R311" s="123">
        <f t="shared" ref="R311:V311" si="140">SUM(R312:R313)</f>
        <v>96.302409486377059</v>
      </c>
      <c r="S311" s="123">
        <f t="shared" si="140"/>
        <v>94.229935068162732</v>
      </c>
      <c r="T311" s="123">
        <f t="shared" si="140"/>
        <v>85.974789855210602</v>
      </c>
      <c r="U311" s="123">
        <f t="shared" si="140"/>
        <v>81.970281475581189</v>
      </c>
      <c r="V311" s="123">
        <f t="shared" si="140"/>
        <v>83.812831672969637</v>
      </c>
      <c r="W311" s="123">
        <f t="shared" ref="W311" si="141">SUM(W312:W313)</f>
        <v>96.254760902529114</v>
      </c>
      <c r="DA311" s="130" t="s">
        <v>2990</v>
      </c>
    </row>
    <row r="312" spans="1:105" ht="12" customHeight="1" x14ac:dyDescent="0.25">
      <c r="A312" s="97" t="s">
        <v>204</v>
      </c>
      <c r="B312" s="99">
        <v>102.36867533379331</v>
      </c>
      <c r="C312" s="99">
        <v>124.88499096007904</v>
      </c>
      <c r="D312" s="99">
        <v>97.500057735009477</v>
      </c>
      <c r="E312" s="99">
        <v>107.08010249146975</v>
      </c>
      <c r="F312" s="99">
        <v>103.87243032567655</v>
      </c>
      <c r="G312" s="99">
        <v>122.42058089761274</v>
      </c>
      <c r="H312" s="99">
        <v>99.964271611675301</v>
      </c>
      <c r="I312" s="99">
        <v>110.67604635182818</v>
      </c>
      <c r="J312" s="99">
        <v>107.85524055788075</v>
      </c>
      <c r="K312" s="99">
        <v>102.21127462636034</v>
      </c>
      <c r="L312" s="99">
        <v>102.49604234701442</v>
      </c>
      <c r="M312" s="99">
        <v>101.88583527843863</v>
      </c>
      <c r="N312" s="99">
        <v>96.997560473040167</v>
      </c>
      <c r="O312" s="99">
        <v>99.827100682712583</v>
      </c>
      <c r="P312" s="99">
        <v>80.943639607982789</v>
      </c>
      <c r="Q312" s="99">
        <v>93.225797180020734</v>
      </c>
      <c r="R312" s="99">
        <v>95.537847489003823</v>
      </c>
      <c r="S312" s="99">
        <v>93.487297353115466</v>
      </c>
      <c r="T312" s="99">
        <v>85.303841831289162</v>
      </c>
      <c r="U312" s="99">
        <v>81.335806207333462</v>
      </c>
      <c r="V312" s="99">
        <v>83.1667948636223</v>
      </c>
      <c r="W312" s="99">
        <v>95.511409746573705</v>
      </c>
      <c r="DA312" s="63" t="s">
        <v>2991</v>
      </c>
    </row>
    <row r="313" spans="1:105" ht="12" customHeight="1" x14ac:dyDescent="0.25">
      <c r="A313" s="97" t="s">
        <v>53</v>
      </c>
      <c r="B313" s="99">
        <v>1.0175767720645956</v>
      </c>
      <c r="C313" s="99">
        <v>1.2070385521499343</v>
      </c>
      <c r="D313" s="99">
        <v>0.93047489723581311</v>
      </c>
      <c r="E313" s="99">
        <v>1.0155210352071236</v>
      </c>
      <c r="F313" s="99">
        <v>0.97510829983195757</v>
      </c>
      <c r="G313" s="99">
        <v>1.1058795600249907</v>
      </c>
      <c r="H313" s="99">
        <v>0.89652714863943073</v>
      </c>
      <c r="I313" s="99">
        <v>0.95939260211703292</v>
      </c>
      <c r="J313" s="99">
        <v>0.93622390509340458</v>
      </c>
      <c r="K313" s="99">
        <v>0.87925056446322958</v>
      </c>
      <c r="L313" s="99">
        <v>0.87086080277567079</v>
      </c>
      <c r="M313" s="99">
        <v>0.85510687836921895</v>
      </c>
      <c r="N313" s="99">
        <v>0.80283417647780131</v>
      </c>
      <c r="O313" s="99">
        <v>0.81780861014838546</v>
      </c>
      <c r="P313" s="99">
        <v>0.65374001905669321</v>
      </c>
      <c r="Q313" s="99">
        <v>0.75066224957532968</v>
      </c>
      <c r="R313" s="99">
        <v>0.76456199737323782</v>
      </c>
      <c r="S313" s="99">
        <v>0.74263771504727283</v>
      </c>
      <c r="T313" s="99">
        <v>0.67094802392144148</v>
      </c>
      <c r="U313" s="99">
        <v>0.63447526824772404</v>
      </c>
      <c r="V313" s="99">
        <v>0.64603680934734131</v>
      </c>
      <c r="W313" s="99">
        <v>0.74335115595540957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0.17767174410998057</v>
      </c>
      <c r="C314" s="123">
        <f t="shared" si="142"/>
        <v>0.22499620808594931</v>
      </c>
      <c r="D314" s="123">
        <f t="shared" si="142"/>
        <v>0.28267102522449505</v>
      </c>
      <c r="E314" s="123">
        <f t="shared" si="142"/>
        <v>0.67993498192737278</v>
      </c>
      <c r="F314" s="123">
        <f t="shared" si="142"/>
        <v>0.4050908525734766</v>
      </c>
      <c r="G314" s="123">
        <f t="shared" si="142"/>
        <v>0.53139137751521281</v>
      </c>
      <c r="H314" s="123">
        <f t="shared" si="142"/>
        <v>0.83148413729584325</v>
      </c>
      <c r="I314" s="123">
        <f t="shared" si="142"/>
        <v>1.0382876035339499</v>
      </c>
      <c r="J314" s="123">
        <f t="shared" si="142"/>
        <v>1.2545498803249042</v>
      </c>
      <c r="K314" s="123">
        <f t="shared" si="142"/>
        <v>1.4002082491472174</v>
      </c>
      <c r="L314" s="123">
        <f t="shared" si="142"/>
        <v>1.7127660213831946</v>
      </c>
      <c r="M314" s="123">
        <f t="shared" si="142"/>
        <v>1.8092404110995546</v>
      </c>
      <c r="N314" s="123">
        <f t="shared" si="142"/>
        <v>3.1253370185118872</v>
      </c>
      <c r="O314" s="123">
        <f t="shared" si="142"/>
        <v>3.0227124534351533</v>
      </c>
      <c r="P314" s="123">
        <f t="shared" si="142"/>
        <v>1.2014283563836849</v>
      </c>
      <c r="Q314" s="123">
        <f t="shared" si="142"/>
        <v>3.6760823266153801</v>
      </c>
      <c r="R314" s="123">
        <f t="shared" si="142"/>
        <v>2.2331176071535102</v>
      </c>
      <c r="S314" s="123">
        <f t="shared" si="142"/>
        <v>3.7467541377618359</v>
      </c>
      <c r="T314" s="123">
        <f t="shared" si="142"/>
        <v>2.7729354119831742</v>
      </c>
      <c r="U314" s="123">
        <f t="shared" si="142"/>
        <v>3.5380150585348593</v>
      </c>
      <c r="V314" s="123">
        <f t="shared" si="142"/>
        <v>2.551532664560205</v>
      </c>
      <c r="W314" s="123">
        <f t="shared" si="142"/>
        <v>4.3542533188945711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0.17767174410998057</v>
      </c>
      <c r="C315" s="99">
        <f>RES_hhdet_tess!C86</f>
        <v>0.22499620808594931</v>
      </c>
      <c r="D315" s="99">
        <f>RES_hhdet_tess!D86</f>
        <v>0.28267102522449505</v>
      </c>
      <c r="E315" s="99">
        <f>RES_hhdet_tess!E86</f>
        <v>0.67993498192737278</v>
      </c>
      <c r="F315" s="99">
        <f>RES_hhdet_tess!F86</f>
        <v>0.4050908525734766</v>
      </c>
      <c r="G315" s="99">
        <f>RES_hhdet_tess!G86</f>
        <v>0.53139137751521281</v>
      </c>
      <c r="H315" s="99">
        <f>RES_hhdet_tess!H86</f>
        <v>0.83148413729584325</v>
      </c>
      <c r="I315" s="99">
        <f>RES_hhdet_tess!I86</f>
        <v>1.0382876035339499</v>
      </c>
      <c r="J315" s="99">
        <f>RES_hhdet_tess!J86</f>
        <v>1.2545498803249042</v>
      </c>
      <c r="K315" s="99">
        <f>RES_hhdet_tess!K86</f>
        <v>1.4002082491472174</v>
      </c>
      <c r="L315" s="99">
        <f>RES_hhdet_tess!L86</f>
        <v>1.7127660213831946</v>
      </c>
      <c r="M315" s="99">
        <f>RES_hhdet_tess!M86</f>
        <v>1.8092404110995546</v>
      </c>
      <c r="N315" s="99">
        <f>RES_hhdet_tess!N86</f>
        <v>3.1253370185118872</v>
      </c>
      <c r="O315" s="99">
        <f>RES_hhdet_tess!O86</f>
        <v>3.0227124534351533</v>
      </c>
      <c r="P315" s="99">
        <f>RES_hhdet_tess!P86</f>
        <v>1.2014283563836849</v>
      </c>
      <c r="Q315" s="99">
        <f>RES_hhdet_tess!Q86</f>
        <v>3.6760823266153801</v>
      </c>
      <c r="R315" s="99">
        <f>RES_hhdet_tess!R86</f>
        <v>2.2331176071535102</v>
      </c>
      <c r="S315" s="99">
        <f>RES_hhdet_tess!S86</f>
        <v>3.7467541377618359</v>
      </c>
      <c r="T315" s="99">
        <f>RES_hhdet_tess!T86</f>
        <v>2.7729354119831742</v>
      </c>
      <c r="U315" s="99">
        <f>RES_hhdet_tess!U86</f>
        <v>3.5380150585348593</v>
      </c>
      <c r="V315" s="99">
        <f>RES_hhdet_tess!V86</f>
        <v>2.551532664560205</v>
      </c>
      <c r="W315" s="99">
        <f>RES_hhdet_tess!W86</f>
        <v>4.3542533188945711</v>
      </c>
      <c r="DA315" s="63" t="s">
        <v>2994</v>
      </c>
    </row>
    <row r="316" spans="1:105" ht="12" customHeight="1" x14ac:dyDescent="0.25">
      <c r="A316" s="121" t="s">
        <v>55</v>
      </c>
      <c r="B316" s="123">
        <v>21.726322911469257</v>
      </c>
      <c r="C316" s="123">
        <v>22.107622575034476</v>
      </c>
      <c r="D316" s="123">
        <v>21.154612877795575</v>
      </c>
      <c r="E316" s="123">
        <v>22.561778630961587</v>
      </c>
      <c r="F316" s="123">
        <v>23.010825599963386</v>
      </c>
      <c r="G316" s="123">
        <v>22.466457064515446</v>
      </c>
      <c r="H316" s="123">
        <v>22.919204059733101</v>
      </c>
      <c r="I316" s="123">
        <v>22.690457657382332</v>
      </c>
      <c r="J316" s="123">
        <v>22.924340287677513</v>
      </c>
      <c r="K316" s="123">
        <v>22.945211359743087</v>
      </c>
      <c r="L316" s="123">
        <v>22.049272192186386</v>
      </c>
      <c r="M316" s="123">
        <v>22.658455177851963</v>
      </c>
      <c r="N316" s="123">
        <v>21.973859584153974</v>
      </c>
      <c r="O316" s="123">
        <v>21.95270677692228</v>
      </c>
      <c r="P316" s="123">
        <v>21.098341592404527</v>
      </c>
      <c r="Q316" s="123">
        <v>21.385208831724366</v>
      </c>
      <c r="R316" s="123">
        <v>21.247752555293363</v>
      </c>
      <c r="S316" s="123">
        <v>21.128035793974554</v>
      </c>
      <c r="T316" s="123">
        <v>20.620039272255461</v>
      </c>
      <c r="U316" s="123">
        <v>19.918356076918769</v>
      </c>
      <c r="V316" s="123">
        <v>18.807707579440162</v>
      </c>
      <c r="W316" s="123">
        <v>19.45970701865496</v>
      </c>
      <c r="DA316" s="130" t="s">
        <v>2995</v>
      </c>
    </row>
    <row r="317" spans="1:105" ht="12" customHeight="1" x14ac:dyDescent="0.25">
      <c r="A317" s="97" t="s">
        <v>132</v>
      </c>
      <c r="B317" s="99">
        <v>22.515125561130514</v>
      </c>
      <c r="C317" s="99">
        <v>23.880624916004116</v>
      </c>
      <c r="D317" s="99">
        <v>21.07525592356971</v>
      </c>
      <c r="E317" s="99">
        <v>22.206461544777206</v>
      </c>
      <c r="F317" s="99">
        <v>22.548214480141034</v>
      </c>
      <c r="G317" s="99">
        <v>22.588823852810695</v>
      </c>
      <c r="H317" s="99">
        <v>22.720553795816326</v>
      </c>
      <c r="I317" s="99">
        <v>23.24033344916268</v>
      </c>
      <c r="J317" s="99">
        <v>22.651143481816348</v>
      </c>
      <c r="K317" s="99">
        <v>22.898653340769069</v>
      </c>
      <c r="L317" s="99">
        <v>22.055763367044559</v>
      </c>
      <c r="M317" s="99">
        <v>22.667111421048933</v>
      </c>
      <c r="N317" s="99">
        <v>22.137313372586899</v>
      </c>
      <c r="O317" s="99">
        <v>22.352206247437799</v>
      </c>
      <c r="P317" s="99">
        <v>21.07241320231709</v>
      </c>
      <c r="Q317" s="99">
        <v>21.332659472990915</v>
      </c>
      <c r="R317" s="99">
        <v>21.446217616737343</v>
      </c>
      <c r="S317" s="99">
        <v>21.150183549678061</v>
      </c>
      <c r="T317" s="99">
        <v>20.501543949306917</v>
      </c>
      <c r="U317" s="99">
        <v>19.806010841672379</v>
      </c>
      <c r="V317" s="99">
        <v>18.683404466534256</v>
      </c>
      <c r="W317" s="99">
        <v>19.565791988120857</v>
      </c>
      <c r="DA317" s="63" t="s">
        <v>2996</v>
      </c>
    </row>
    <row r="318" spans="1:105" ht="12" customHeight="1" x14ac:dyDescent="0.25">
      <c r="A318" s="97" t="s">
        <v>131</v>
      </c>
      <c r="B318" s="99">
        <v>22.515125561130514</v>
      </c>
      <c r="C318" s="99">
        <v>23.881250946781812</v>
      </c>
      <c r="D318" s="99">
        <v>21.075652842085411</v>
      </c>
      <c r="E318" s="99">
        <v>22.207429321801722</v>
      </c>
      <c r="F318" s="99">
        <v>22.549795462109515</v>
      </c>
      <c r="G318" s="99">
        <v>22.5879584907902</v>
      </c>
      <c r="H318" s="99">
        <v>22.722025574113864</v>
      </c>
      <c r="I318" s="99">
        <v>23.236902272873547</v>
      </c>
      <c r="J318" s="99">
        <v>22.651151255899524</v>
      </c>
      <c r="K318" s="99">
        <v>22.891467866165964</v>
      </c>
      <c r="L318" s="99">
        <v>22.049016972472085</v>
      </c>
      <c r="M318" s="99">
        <v>22.660316063629438</v>
      </c>
      <c r="N318" s="99">
        <v>22.130874053449375</v>
      </c>
      <c r="O318" s="99">
        <v>22.347815276748545</v>
      </c>
      <c r="P318" s="99">
        <v>21.070161857950794</v>
      </c>
      <c r="Q318" s="99">
        <v>21.333218917876067</v>
      </c>
      <c r="R318" s="99">
        <v>21.44735011854867</v>
      </c>
      <c r="S318" s="99">
        <v>21.154576376022753</v>
      </c>
      <c r="T318" s="99">
        <v>20.509048431853873</v>
      </c>
      <c r="U318" s="99">
        <v>19.816611908337634</v>
      </c>
      <c r="V318" s="99">
        <v>18.693680157209343</v>
      </c>
      <c r="W318" s="99">
        <v>19.570228228734916</v>
      </c>
      <c r="DA318" s="63" t="s">
        <v>2997</v>
      </c>
    </row>
    <row r="319" spans="1:105" ht="12" customHeight="1" x14ac:dyDescent="0.25">
      <c r="A319" s="100" t="s">
        <v>204</v>
      </c>
      <c r="B319" s="102">
        <v>7.6758191180425959</v>
      </c>
      <c r="C319" s="102">
        <v>7.973990101016625</v>
      </c>
      <c r="D319" s="102">
        <v>7.8863029617777265</v>
      </c>
      <c r="E319" s="102">
        <v>10.276354380347174</v>
      </c>
      <c r="F319" s="102">
        <v>10.976108476300192</v>
      </c>
      <c r="G319" s="102">
        <v>9.6472818759445609</v>
      </c>
      <c r="H319" s="102">
        <v>9.9599957668236971</v>
      </c>
      <c r="I319" s="102">
        <v>8.448233360761618</v>
      </c>
      <c r="J319" s="102">
        <v>8.3553483733083276</v>
      </c>
      <c r="K319" s="102">
        <v>8.2068060214309178</v>
      </c>
      <c r="L319" s="102">
        <v>7.6539363822805271</v>
      </c>
      <c r="M319" s="102">
        <v>8.0699780729522015</v>
      </c>
      <c r="N319" s="102">
        <v>7.7666369932409838</v>
      </c>
      <c r="O319" s="102">
        <v>7.8280106488164982</v>
      </c>
      <c r="P319" s="102">
        <v>7.715022301974817</v>
      </c>
      <c r="Q319" s="102">
        <v>7.7068199845752643</v>
      </c>
      <c r="R319" s="102">
        <v>7.6124885569531342</v>
      </c>
      <c r="S319" s="102">
        <v>7.5377443661670007</v>
      </c>
      <c r="T319" s="102">
        <v>7.3909915381487643</v>
      </c>
      <c r="U319" s="102">
        <v>6.7402283655991351</v>
      </c>
      <c r="V319" s="102">
        <v>6.3800736616531513</v>
      </c>
      <c r="W319" s="102">
        <v>7.0111944693707198</v>
      </c>
      <c r="DA319" s="131" t="s">
        <v>2998</v>
      </c>
    </row>
    <row r="320" spans="1:105" ht="12" customHeight="1" x14ac:dyDescent="0.25">
      <c r="A320" s="103" t="s">
        <v>52</v>
      </c>
      <c r="B320" s="105">
        <v>14.839306443087917</v>
      </c>
      <c r="C320" s="105">
        <v>15.907260845765189</v>
      </c>
      <c r="D320" s="105">
        <v>13.189349880307685</v>
      </c>
      <c r="E320" s="105">
        <v>11.931074941454549</v>
      </c>
      <c r="F320" s="105">
        <v>11.573686985809321</v>
      </c>
      <c r="G320" s="105">
        <v>12.940676614845639</v>
      </c>
      <c r="H320" s="105">
        <v>12.762029807290167</v>
      </c>
      <c r="I320" s="105">
        <v>14.788668912111927</v>
      </c>
      <c r="J320" s="105">
        <v>14.2958028825912</v>
      </c>
      <c r="K320" s="105">
        <v>14.684661844735047</v>
      </c>
      <c r="L320" s="105">
        <v>14.395080590191556</v>
      </c>
      <c r="M320" s="105">
        <v>14.590337990677236</v>
      </c>
      <c r="N320" s="105">
        <v>14.364237060208392</v>
      </c>
      <c r="O320" s="105">
        <v>14.51980462793205</v>
      </c>
      <c r="P320" s="105">
        <v>13.355139555975978</v>
      </c>
      <c r="Q320" s="105">
        <v>13.626398933300806</v>
      </c>
      <c r="R320" s="105">
        <v>13.834861561595536</v>
      </c>
      <c r="S320" s="105">
        <v>13.616832009855756</v>
      </c>
      <c r="T320" s="105">
        <v>13.118056893705109</v>
      </c>
      <c r="U320" s="105">
        <v>13.076383542738498</v>
      </c>
      <c r="V320" s="105">
        <v>12.31360649555619</v>
      </c>
      <c r="W320" s="105">
        <v>12.559033759364194</v>
      </c>
      <c r="DA320" s="132" t="s">
        <v>2999</v>
      </c>
    </row>
    <row r="321" spans="1:105" ht="12" customHeight="1" x14ac:dyDescent="0.25">
      <c r="A321" s="106" t="s">
        <v>124</v>
      </c>
      <c r="B321" s="102">
        <v>21.165539240521504</v>
      </c>
      <c r="C321" s="102">
        <v>18.854077391644399</v>
      </c>
      <c r="D321" s="102">
        <v>24.122824844571085</v>
      </c>
      <c r="E321" s="102">
        <v>22.485118311645351</v>
      </c>
      <c r="F321" s="102">
        <v>22.051506919682545</v>
      </c>
      <c r="G321" s="102">
        <v>24.117617018414691</v>
      </c>
      <c r="H321" s="102">
        <v>21.006723617241487</v>
      </c>
      <c r="I321" s="102">
        <v>21.710036153264493</v>
      </c>
      <c r="J321" s="102">
        <v>24.009341534468195</v>
      </c>
      <c r="K321" s="102">
        <v>22.039246245687274</v>
      </c>
      <c r="L321" s="102">
        <v>21.255556115880125</v>
      </c>
      <c r="M321" s="102">
        <v>25.999402856942464</v>
      </c>
      <c r="N321" s="102">
        <v>23.201150313022833</v>
      </c>
      <c r="O321" s="102">
        <v>19.05418544628024</v>
      </c>
      <c r="P321" s="102">
        <v>15.24480207157761</v>
      </c>
      <c r="Q321" s="102">
        <v>23.946682775382371</v>
      </c>
      <c r="R321" s="102">
        <v>21.087158705828038</v>
      </c>
      <c r="S321" s="102">
        <v>22.955172504308756</v>
      </c>
      <c r="T321" s="102">
        <v>21.777756534410319</v>
      </c>
      <c r="U321" s="102">
        <v>22.862047425793413</v>
      </c>
      <c r="V321" s="102">
        <v>14.924141616901421</v>
      </c>
      <c r="W321" s="102">
        <v>21.401470465603317</v>
      </c>
      <c r="DA321" s="131" t="s">
        <v>3000</v>
      </c>
    </row>
    <row r="322" spans="1:105" ht="12" customHeight="1" x14ac:dyDescent="0.25">
      <c r="A322" s="107" t="s">
        <v>123</v>
      </c>
      <c r="B322" s="105">
        <v>21.1655392405215</v>
      </c>
      <c r="C322" s="105">
        <v>18.854102843028627</v>
      </c>
      <c r="D322" s="105">
        <v>24.121626243606251</v>
      </c>
      <c r="E322" s="105">
        <v>22.484936451070631</v>
      </c>
      <c r="F322" s="105">
        <v>22.054269932844967</v>
      </c>
      <c r="G322" s="105">
        <v>24.115649973440402</v>
      </c>
      <c r="H322" s="105">
        <v>21.016429027611039</v>
      </c>
      <c r="I322" s="105">
        <v>21.714213136446936</v>
      </c>
      <c r="J322" s="105">
        <v>24.00912474335361</v>
      </c>
      <c r="K322" s="105">
        <v>22.037896974471199</v>
      </c>
      <c r="L322" s="105">
        <v>21.250667653245952</v>
      </c>
      <c r="M322" s="105">
        <v>25.985196352557114</v>
      </c>
      <c r="N322" s="105">
        <v>23.194750952426546</v>
      </c>
      <c r="O322" s="105">
        <v>19.050332671022087</v>
      </c>
      <c r="P322" s="105">
        <v>15.243906325865458</v>
      </c>
      <c r="Q322" s="105">
        <v>23.94428068298777</v>
      </c>
      <c r="R322" s="105">
        <v>21.085739956907037</v>
      </c>
      <c r="S322" s="105">
        <v>22.970005656866935</v>
      </c>
      <c r="T322" s="105">
        <v>21.809080931287038</v>
      </c>
      <c r="U322" s="105">
        <v>22.90411569904704</v>
      </c>
      <c r="V322" s="105">
        <v>14.95579706600329</v>
      </c>
      <c r="W322" s="105">
        <v>21.484117298200587</v>
      </c>
      <c r="DA322" s="132" t="s">
        <v>3001</v>
      </c>
    </row>
    <row r="323" spans="1:105" ht="12" customHeight="1" x14ac:dyDescent="0.25">
      <c r="A323" s="108" t="s">
        <v>50</v>
      </c>
      <c r="B323" s="99">
        <v>7.2090457778899477</v>
      </c>
      <c r="C323" s="99">
        <v>6.2625850502617757</v>
      </c>
      <c r="D323" s="99">
        <v>9.0317159900150994</v>
      </c>
      <c r="E323" s="99">
        <v>10.410062011925717</v>
      </c>
      <c r="F323" s="99">
        <v>10.736536233288653</v>
      </c>
      <c r="G323" s="99">
        <v>10.303425653353472</v>
      </c>
      <c r="H323" s="99">
        <v>9.2085280376161815</v>
      </c>
      <c r="I323" s="99">
        <v>7.8806235934897737</v>
      </c>
      <c r="J323" s="99">
        <v>8.8578801224826016</v>
      </c>
      <c r="K323" s="99">
        <v>7.8728784341922298</v>
      </c>
      <c r="L323" s="99">
        <v>7.3449468021847695</v>
      </c>
      <c r="M323" s="99">
        <v>9.27257938636704</v>
      </c>
      <c r="N323" s="99">
        <v>8.1494948839822499</v>
      </c>
      <c r="O323" s="99">
        <v>6.6581091141176998</v>
      </c>
      <c r="P323" s="99">
        <v>5.5738581976982502</v>
      </c>
      <c r="Q323" s="99">
        <v>8.6421023407750077</v>
      </c>
      <c r="R323" s="99">
        <v>7.4426220103720553</v>
      </c>
      <c r="S323" s="99">
        <v>8.1324046045898548</v>
      </c>
      <c r="T323" s="99">
        <v>7.8162315744659603</v>
      </c>
      <c r="U323" s="99">
        <v>7.7832636198973919</v>
      </c>
      <c r="V323" s="99">
        <v>5.110671227194258</v>
      </c>
      <c r="W323" s="99">
        <v>7.6966174202623296</v>
      </c>
      <c r="DA323" s="63" t="s">
        <v>3002</v>
      </c>
    </row>
    <row r="324" spans="1:105" ht="12" customHeight="1" x14ac:dyDescent="0.25">
      <c r="A324" s="108" t="s">
        <v>52</v>
      </c>
      <c r="B324" s="99">
        <v>13.956493462631556</v>
      </c>
      <c r="C324" s="99">
        <v>12.591517792766854</v>
      </c>
      <c r="D324" s="99">
        <v>15.08991025359115</v>
      </c>
      <c r="E324" s="99">
        <v>12.074874439144914</v>
      </c>
      <c r="F324" s="99">
        <v>11.317733699556317</v>
      </c>
      <c r="G324" s="99">
        <v>13.812224320086928</v>
      </c>
      <c r="H324" s="99">
        <v>11.807900989994858</v>
      </c>
      <c r="I324" s="99">
        <v>13.833589542957164</v>
      </c>
      <c r="J324" s="99">
        <v>15.151244620871013</v>
      </c>
      <c r="K324" s="99">
        <v>14.165018540278963</v>
      </c>
      <c r="L324" s="99">
        <v>13.905720851061188</v>
      </c>
      <c r="M324" s="99">
        <v>16.712616966190076</v>
      </c>
      <c r="N324" s="99">
        <v>15.045256068444296</v>
      </c>
      <c r="O324" s="99">
        <v>12.392223556904389</v>
      </c>
      <c r="P324" s="99">
        <v>9.6700481281672079</v>
      </c>
      <c r="Q324" s="99">
        <v>15.302178342212764</v>
      </c>
      <c r="R324" s="99">
        <v>13.643117946534979</v>
      </c>
      <c r="S324" s="99">
        <v>14.83760105227708</v>
      </c>
      <c r="T324" s="99">
        <v>13.992849356821081</v>
      </c>
      <c r="U324" s="99">
        <v>15.120852079149648</v>
      </c>
      <c r="V324" s="99">
        <v>9.8451258388090359</v>
      </c>
      <c r="W324" s="99">
        <v>13.787499877938254</v>
      </c>
      <c r="DA324" s="63" t="s">
        <v>3003</v>
      </c>
    </row>
    <row r="325" spans="1:105" ht="12" customHeight="1" x14ac:dyDescent="0.25">
      <c r="A325" s="106" t="s">
        <v>122</v>
      </c>
      <c r="B325" s="102">
        <v>20.506179938737599</v>
      </c>
      <c r="C325" s="102">
        <v>19.697598621983055</v>
      </c>
      <c r="D325" s="102">
        <v>20.841001011808515</v>
      </c>
      <c r="E325" s="102">
        <v>23.212790104389001</v>
      </c>
      <c r="F325" s="102">
        <v>23.978731144738671</v>
      </c>
      <c r="G325" s="102">
        <v>22.051484111269836</v>
      </c>
      <c r="H325" s="102">
        <v>23.437476159986996</v>
      </c>
      <c r="I325" s="102">
        <v>21.82605969417536</v>
      </c>
      <c r="J325" s="102">
        <v>23.317400109371231</v>
      </c>
      <c r="K325" s="102">
        <v>23.096210947669626</v>
      </c>
      <c r="L325" s="102">
        <v>22.097300176431474</v>
      </c>
      <c r="M325" s="102">
        <v>22.41253397750857</v>
      </c>
      <c r="N325" s="102">
        <v>21.628573559040117</v>
      </c>
      <c r="O325" s="102">
        <v>21.461955537041483</v>
      </c>
      <c r="P325" s="102">
        <v>21.455198144936151</v>
      </c>
      <c r="Q325" s="102">
        <v>21.329523583353623</v>
      </c>
      <c r="R325" s="102">
        <v>20.953795574102205</v>
      </c>
      <c r="S325" s="102">
        <v>20.990967432027077</v>
      </c>
      <c r="T325" s="102">
        <v>20.728859865319073</v>
      </c>
      <c r="U325" s="102">
        <v>19.918559916398639</v>
      </c>
      <c r="V325" s="102">
        <v>19.159098663410269</v>
      </c>
      <c r="W325" s="102">
        <v>19.21952635701567</v>
      </c>
      <c r="DA325" s="131" t="s">
        <v>3004</v>
      </c>
    </row>
    <row r="326" spans="1:105" ht="12" customHeight="1" x14ac:dyDescent="0.25">
      <c r="A326" s="107" t="s">
        <v>121</v>
      </c>
      <c r="B326" s="105">
        <v>20.506179938737603</v>
      </c>
      <c r="C326" s="105">
        <v>19.69933737393103</v>
      </c>
      <c r="D326" s="105">
        <v>20.843059768002743</v>
      </c>
      <c r="E326" s="105">
        <v>23.214420377740524</v>
      </c>
      <c r="F326" s="105">
        <v>23.979981425046113</v>
      </c>
      <c r="G326" s="105">
        <v>22.052684239604645</v>
      </c>
      <c r="H326" s="105">
        <v>23.440841884164293</v>
      </c>
      <c r="I326" s="105">
        <v>21.827342077241227</v>
      </c>
      <c r="J326" s="105">
        <v>23.318467592239326</v>
      </c>
      <c r="K326" s="105">
        <v>23.091587206124963</v>
      </c>
      <c r="L326" s="105">
        <v>22.093118676354344</v>
      </c>
      <c r="M326" s="105">
        <v>22.408237052848005</v>
      </c>
      <c r="N326" s="105">
        <v>21.625313609577596</v>
      </c>
      <c r="O326" s="105">
        <v>21.458692144564154</v>
      </c>
      <c r="P326" s="105">
        <v>21.452718183117593</v>
      </c>
      <c r="Q326" s="105">
        <v>21.327142714225062</v>
      </c>
      <c r="R326" s="105">
        <v>20.950948578081206</v>
      </c>
      <c r="S326" s="105">
        <v>20.992713223964639</v>
      </c>
      <c r="T326" s="105">
        <v>20.731441353977829</v>
      </c>
      <c r="U326" s="105">
        <v>19.922354386898707</v>
      </c>
      <c r="V326" s="105">
        <v>19.162463953221831</v>
      </c>
      <c r="W326" s="105">
        <v>19.222501312532053</v>
      </c>
      <c r="DA326" s="132" t="s">
        <v>3005</v>
      </c>
    </row>
    <row r="327" spans="1:105" ht="12" customHeight="1" x14ac:dyDescent="0.25">
      <c r="A327" s="108" t="s">
        <v>53</v>
      </c>
      <c r="B327" s="99">
        <v>6.9729079891267638</v>
      </c>
      <c r="C327" s="99">
        <v>6.5423340606200604</v>
      </c>
      <c r="D327" s="99">
        <v>7.7750729726823922</v>
      </c>
      <c r="E327" s="99">
        <v>10.739946479067649</v>
      </c>
      <c r="F327" s="99">
        <v>11.677107451520069</v>
      </c>
      <c r="G327" s="99">
        <v>9.4131572530806888</v>
      </c>
      <c r="H327" s="99">
        <v>10.276459131041456</v>
      </c>
      <c r="I327" s="99">
        <v>7.9211597626271164</v>
      </c>
      <c r="J327" s="99">
        <v>8.6129289065586523</v>
      </c>
      <c r="K327" s="99">
        <v>8.2825562941857438</v>
      </c>
      <c r="L327" s="99">
        <v>7.6639972031533228</v>
      </c>
      <c r="M327" s="99">
        <v>7.9783236771793034</v>
      </c>
      <c r="N327" s="99">
        <v>7.579814722202542</v>
      </c>
      <c r="O327" s="99">
        <v>7.501673771660097</v>
      </c>
      <c r="P327" s="99">
        <v>7.8575093836607142</v>
      </c>
      <c r="Q327" s="99">
        <v>7.7035915544609868</v>
      </c>
      <c r="R327" s="99">
        <v>7.4281389605979156</v>
      </c>
      <c r="S327" s="99">
        <v>7.4797374016855658</v>
      </c>
      <c r="T327" s="99">
        <v>7.4762816202499236</v>
      </c>
      <c r="U327" s="99">
        <v>6.7772313221706417</v>
      </c>
      <c r="V327" s="99">
        <v>6.5444458558932634</v>
      </c>
      <c r="W327" s="99">
        <v>6.8833470626155515</v>
      </c>
      <c r="DA327" s="63" t="s">
        <v>3006</v>
      </c>
    </row>
    <row r="328" spans="1:105" ht="12" customHeight="1" x14ac:dyDescent="0.25">
      <c r="A328" s="108" t="s">
        <v>52</v>
      </c>
      <c r="B328" s="99">
        <v>13.533271949610835</v>
      </c>
      <c r="C328" s="99">
        <v>13.15700331331097</v>
      </c>
      <c r="D328" s="99">
        <v>13.067986795320349</v>
      </c>
      <c r="E328" s="99">
        <v>12.474473898672878</v>
      </c>
      <c r="F328" s="99">
        <v>12.302873973526046</v>
      </c>
      <c r="G328" s="99">
        <v>12.639526986523958</v>
      </c>
      <c r="H328" s="99">
        <v>13.164382753122839</v>
      </c>
      <c r="I328" s="99">
        <v>13.90618231461411</v>
      </c>
      <c r="J328" s="99">
        <v>14.705538685680672</v>
      </c>
      <c r="K328" s="99">
        <v>14.809030911939221</v>
      </c>
      <c r="L328" s="99">
        <v>14.42912147320102</v>
      </c>
      <c r="M328" s="99">
        <v>14.429913375668697</v>
      </c>
      <c r="N328" s="99">
        <v>14.045498887375052</v>
      </c>
      <c r="O328" s="99">
        <v>13.957018372904054</v>
      </c>
      <c r="P328" s="99">
        <v>13.595208799456879</v>
      </c>
      <c r="Q328" s="99">
        <v>13.623551159764075</v>
      </c>
      <c r="R328" s="99">
        <v>13.522809617483293</v>
      </c>
      <c r="S328" s="99">
        <v>13.512975822279071</v>
      </c>
      <c r="T328" s="99">
        <v>13.255159733727908</v>
      </c>
      <c r="U328" s="99">
        <v>13.145123064728066</v>
      </c>
      <c r="V328" s="99">
        <v>12.618018097328566</v>
      </c>
      <c r="W328" s="99">
        <v>12.339154249916497</v>
      </c>
      <c r="DA328" s="63" t="s">
        <v>3007</v>
      </c>
    </row>
    <row r="329" spans="1:105" ht="12" customHeight="1" x14ac:dyDescent="0.25">
      <c r="A329" s="121" t="s">
        <v>54</v>
      </c>
      <c r="B329" s="123">
        <v>7.4230879086518877</v>
      </c>
      <c r="C329" s="123">
        <v>8.4395368698628133</v>
      </c>
      <c r="D329" s="123">
        <v>7.9381676029671899</v>
      </c>
      <c r="E329" s="123">
        <v>9.1783111193321698</v>
      </c>
      <c r="F329" s="123">
        <v>8.3485135772097809</v>
      </c>
      <c r="G329" s="123">
        <v>8.4946130431667903</v>
      </c>
      <c r="H329" s="123">
        <v>7.7201277190034023</v>
      </c>
      <c r="I329" s="123">
        <v>7.6534166719127406</v>
      </c>
      <c r="J329" s="123">
        <v>7.6884161248312193</v>
      </c>
      <c r="K329" s="123">
        <v>6.0468103596834153</v>
      </c>
      <c r="L329" s="123">
        <v>5.5123666126194957</v>
      </c>
      <c r="M329" s="123">
        <v>5.5256459817515937</v>
      </c>
      <c r="N329" s="123">
        <v>5.4067841937349126</v>
      </c>
      <c r="O329" s="123">
        <v>5.4117943869968785</v>
      </c>
      <c r="P329" s="123">
        <v>5.4797421653246188</v>
      </c>
      <c r="Q329" s="123">
        <v>5.5373606266258895</v>
      </c>
      <c r="R329" s="123">
        <v>5.5227718995906843</v>
      </c>
      <c r="S329" s="123">
        <v>5.5379361690894697</v>
      </c>
      <c r="T329" s="123">
        <v>5.4763902857248308</v>
      </c>
      <c r="U329" s="123">
        <v>5.4098054447407398</v>
      </c>
      <c r="V329" s="123">
        <v>6.9776871562717853</v>
      </c>
      <c r="W329" s="123">
        <v>6.5386780029507747</v>
      </c>
      <c r="DA329" s="130" t="s">
        <v>3008</v>
      </c>
    </row>
    <row r="330" spans="1:105" ht="12" customHeight="1" x14ac:dyDescent="0.25">
      <c r="A330" s="97" t="s">
        <v>207</v>
      </c>
      <c r="B330" s="99">
        <v>8.1446377828716443</v>
      </c>
      <c r="C330" s="99">
        <v>10.110249054839958</v>
      </c>
      <c r="D330" s="99">
        <v>7.9274990873819862</v>
      </c>
      <c r="E330" s="99">
        <v>8.86813579926398</v>
      </c>
      <c r="F330" s="99">
        <v>7.9562066529730933</v>
      </c>
      <c r="G330" s="99">
        <v>8.6829493804606201</v>
      </c>
      <c r="H330" s="99">
        <v>7.4778979662099854</v>
      </c>
      <c r="I330" s="99">
        <v>8.0753918852855566</v>
      </c>
      <c r="J330" s="99">
        <v>7.6119895221439995</v>
      </c>
      <c r="K330" s="99">
        <v>6.0723294662855407</v>
      </c>
      <c r="L330" s="99">
        <v>5.6271846113267481</v>
      </c>
      <c r="M330" s="99">
        <v>5.5118328141789199</v>
      </c>
      <c r="N330" s="99">
        <v>5.4490374918761502</v>
      </c>
      <c r="O330" s="99">
        <v>5.4515672544590936</v>
      </c>
      <c r="P330" s="99">
        <v>5.4851305800580379</v>
      </c>
      <c r="Q330" s="99">
        <v>5.5026583529179938</v>
      </c>
      <c r="R330" s="99">
        <v>5.5193899367418675</v>
      </c>
      <c r="S330" s="99">
        <v>5.5194304743358957</v>
      </c>
      <c r="T330" s="99">
        <v>5.4334824383845923</v>
      </c>
      <c r="U330" s="99">
        <v>5.3005192993185108</v>
      </c>
      <c r="V330" s="99">
        <v>7.1109506001206384</v>
      </c>
      <c r="W330" s="99">
        <v>6.4653577722765139</v>
      </c>
      <c r="DA330" s="63" t="s">
        <v>3009</v>
      </c>
    </row>
    <row r="331" spans="1:105" ht="12" customHeight="1" x14ac:dyDescent="0.25">
      <c r="A331" s="97" t="s">
        <v>50</v>
      </c>
      <c r="B331" s="99">
        <v>7.8018773396252756</v>
      </c>
      <c r="C331" s="99">
        <v>8.107243461305476</v>
      </c>
      <c r="D331" s="99">
        <v>10.272365649795104</v>
      </c>
      <c r="E331" s="99">
        <v>7.9937373364992883</v>
      </c>
      <c r="F331" s="99">
        <v>7.7450543569420471</v>
      </c>
      <c r="G331" s="99">
        <v>9.0473641504550226</v>
      </c>
      <c r="H331" s="99">
        <v>7.7991438125471655</v>
      </c>
      <c r="I331" s="99">
        <v>7.3899434556304779</v>
      </c>
      <c r="J331" s="99">
        <v>6.6684910975473901</v>
      </c>
      <c r="K331" s="99">
        <v>6.4958964257274463</v>
      </c>
      <c r="L331" s="99">
        <v>5.7814505988511167</v>
      </c>
      <c r="M331" s="99">
        <v>5.5187791293948321</v>
      </c>
      <c r="N331" s="99">
        <v>5.4511478325156828</v>
      </c>
      <c r="O331" s="99">
        <v>5.4490842028758193</v>
      </c>
      <c r="P331" s="99">
        <v>5.4932996555268181</v>
      </c>
      <c r="Q331" s="99">
        <v>5.509134297308556</v>
      </c>
      <c r="R331" s="99">
        <v>5.5217648567863575</v>
      </c>
      <c r="S331" s="99">
        <v>5.5217662916178467</v>
      </c>
      <c r="T331" s="99">
        <v>5.4421370231082076</v>
      </c>
      <c r="U331" s="99">
        <v>5.3250757295446975</v>
      </c>
      <c r="V331" s="99">
        <v>7.1155801275908006</v>
      </c>
      <c r="W331" s="99">
        <v>6.4306650547630264</v>
      </c>
      <c r="DA331" s="63" t="s">
        <v>3010</v>
      </c>
    </row>
    <row r="332" spans="1:105" ht="12" customHeight="1" x14ac:dyDescent="0.25">
      <c r="A332" s="109" t="s">
        <v>120</v>
      </c>
      <c r="B332" s="110">
        <v>6.781663576578592</v>
      </c>
      <c r="C332" s="110">
        <v>7.8630019075036275</v>
      </c>
      <c r="D332" s="110">
        <v>6.3469108108663423</v>
      </c>
      <c r="E332" s="110">
        <v>10.095453781987251</v>
      </c>
      <c r="F332" s="110">
        <v>8.9011928148594475</v>
      </c>
      <c r="G332" s="110">
        <v>8.0714633827676021</v>
      </c>
      <c r="H332" s="110">
        <v>7.7937957094756598</v>
      </c>
      <c r="I332" s="110">
        <v>7.5958742927086806</v>
      </c>
      <c r="J332" s="110">
        <v>8.3324162735018046</v>
      </c>
      <c r="K332" s="110">
        <v>5.7269418960438712</v>
      </c>
      <c r="L332" s="110">
        <v>5.2653760662204654</v>
      </c>
      <c r="M332" s="110">
        <v>5.5370160382505711</v>
      </c>
      <c r="N332" s="110">
        <v>5.3600660751358458</v>
      </c>
      <c r="O332" s="110">
        <v>5.3740367898922097</v>
      </c>
      <c r="P332" s="110">
        <v>5.470022574150204</v>
      </c>
      <c r="Q332" s="110">
        <v>5.5636951304397471</v>
      </c>
      <c r="R332" s="110">
        <v>5.5243242015414582</v>
      </c>
      <c r="S332" s="110">
        <v>5.5514658934168333</v>
      </c>
      <c r="T332" s="110">
        <v>5.505531332507247</v>
      </c>
      <c r="U332" s="110">
        <v>5.4799091968611355</v>
      </c>
      <c r="V332" s="110">
        <v>6.8767906213838126</v>
      </c>
      <c r="W332" s="110">
        <v>6.6070935686696899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1.3942460587189252</v>
      </c>
      <c r="C334" s="118">
        <f t="shared" si="143"/>
        <v>1.3737033526019631</v>
      </c>
      <c r="D334" s="118">
        <f t="shared" si="143"/>
        <v>1.6841809690405833</v>
      </c>
      <c r="E334" s="118">
        <f t="shared" si="143"/>
        <v>1.3007945153826561</v>
      </c>
      <c r="F334" s="118">
        <f t="shared" si="143"/>
        <v>1.1770263487817945</v>
      </c>
      <c r="G334" s="118">
        <f t="shared" si="143"/>
        <v>1.2926901364806771</v>
      </c>
      <c r="H334" s="118">
        <f t="shared" si="143"/>
        <v>1.0469558864390627</v>
      </c>
      <c r="I334" s="118">
        <f t="shared" si="143"/>
        <v>0.99954431302116198</v>
      </c>
      <c r="J334" s="118">
        <f t="shared" si="143"/>
        <v>0.94726005826244097</v>
      </c>
      <c r="K334" s="118">
        <f t="shared" si="143"/>
        <v>0.96046092352613055</v>
      </c>
      <c r="L334" s="118">
        <f t="shared" si="143"/>
        <v>0.88450775027869866</v>
      </c>
      <c r="M334" s="118">
        <f t="shared" si="143"/>
        <v>0.89422059217147942</v>
      </c>
      <c r="N334" s="118">
        <f t="shared" si="143"/>
        <v>0.82046994984864974</v>
      </c>
      <c r="O334" s="118">
        <f t="shared" si="143"/>
        <v>0.75174859829300122</v>
      </c>
      <c r="P334" s="118">
        <f t="shared" si="143"/>
        <v>0.70609395053194635</v>
      </c>
      <c r="Q334" s="118">
        <f t="shared" si="143"/>
        <v>0.74643718554757965</v>
      </c>
      <c r="R334" s="118">
        <f t="shared" ref="R334:V334" si="144">R335+R338+R340+R353</f>
        <v>0.71467419051288039</v>
      </c>
      <c r="S334" s="118">
        <f t="shared" si="144"/>
        <v>0.71019399168662734</v>
      </c>
      <c r="T334" s="118">
        <f t="shared" si="144"/>
        <v>0.67784301919473589</v>
      </c>
      <c r="U334" s="118">
        <f t="shared" si="144"/>
        <v>0.64764000041609582</v>
      </c>
      <c r="V334" s="118">
        <f t="shared" si="144"/>
        <v>0.74609105802382392</v>
      </c>
      <c r="W334" s="118">
        <f t="shared" ref="W334" si="145">W335+W338+W340+W353</f>
        <v>0.70365440181408101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0.4387660891845705</v>
      </c>
      <c r="C340" s="123">
        <v>0.39632301812086879</v>
      </c>
      <c r="D340" s="123">
        <v>0.49226767193009302</v>
      </c>
      <c r="E340" s="123">
        <v>0.4217379337127804</v>
      </c>
      <c r="F340" s="123">
        <v>0.37127423614997185</v>
      </c>
      <c r="G340" s="123">
        <v>0.35545410376487485</v>
      </c>
      <c r="H340" s="123">
        <v>0.26188834276495626</v>
      </c>
      <c r="I340" s="123">
        <v>0.24708754010342482</v>
      </c>
      <c r="J340" s="123">
        <v>0.25902126096831235</v>
      </c>
      <c r="K340" s="123">
        <v>0.22529922182778508</v>
      </c>
      <c r="L340" s="123">
        <v>0.20848549737267311</v>
      </c>
      <c r="M340" s="123">
        <v>0.23781230112225063</v>
      </c>
      <c r="N340" s="123">
        <v>0.1907213371296527</v>
      </c>
      <c r="O340" s="123">
        <v>0.14028292879821933</v>
      </c>
      <c r="P340" s="123">
        <v>0.1065487808960284</v>
      </c>
      <c r="Q340" s="123">
        <v>0.16749080356883192</v>
      </c>
      <c r="R340" s="123">
        <v>0.15035910237063035</v>
      </c>
      <c r="S340" s="123">
        <v>0.15963656433223877</v>
      </c>
      <c r="T340" s="123">
        <v>0.14904322124957181</v>
      </c>
      <c r="U340" s="123">
        <v>0.14897178844978803</v>
      </c>
      <c r="V340" s="123">
        <v>8.9593942834134174E-2</v>
      </c>
      <c r="W340" s="123">
        <v>0.12192981925242886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8.2363765883013897</v>
      </c>
      <c r="C345" s="102">
        <v>7.2932442740133956</v>
      </c>
      <c r="D345" s="102">
        <v>9.2850765632672481</v>
      </c>
      <c r="E345" s="102">
        <v>8.620836213096208</v>
      </c>
      <c r="F345" s="102">
        <v>8.4103640226272969</v>
      </c>
      <c r="G345" s="102">
        <v>9.122599520673516</v>
      </c>
      <c r="H345" s="102">
        <v>7.868352592803693</v>
      </c>
      <c r="I345" s="102">
        <v>8.082005394581822</v>
      </c>
      <c r="J345" s="102">
        <v>8.9163532254340332</v>
      </c>
      <c r="K345" s="102">
        <v>8.1407765852268721</v>
      </c>
      <c r="L345" s="102">
        <v>7.8111194951970555</v>
      </c>
      <c r="M345" s="102">
        <v>9.5065655366533957</v>
      </c>
      <c r="N345" s="102">
        <v>8.4137780572774705</v>
      </c>
      <c r="O345" s="102">
        <v>6.8130593807803432</v>
      </c>
      <c r="P345" s="102">
        <v>5.332533029363943</v>
      </c>
      <c r="Q345" s="102">
        <v>8.1248677632229569</v>
      </c>
      <c r="R345" s="102">
        <v>6.9459409805387988</v>
      </c>
      <c r="S345" s="102">
        <v>7.3484069592660379</v>
      </c>
      <c r="T345" s="102">
        <v>6.7876447235652195</v>
      </c>
      <c r="U345" s="102">
        <v>6.9749563815734099</v>
      </c>
      <c r="V345" s="102">
        <v>4.4703890006897025</v>
      </c>
      <c r="W345" s="102">
        <v>6.2836148636660516</v>
      </c>
      <c r="DA345" s="131" t="s">
        <v>3168</v>
      </c>
    </row>
    <row r="346" spans="1:105" ht="12" customHeight="1" x14ac:dyDescent="0.25">
      <c r="A346" s="107" t="s">
        <v>123</v>
      </c>
      <c r="B346" s="105">
        <v>2.8053344256558965</v>
      </c>
      <c r="C346" s="105">
        <v>2.4269805499805983</v>
      </c>
      <c r="D346" s="105">
        <v>3.4649647855088284</v>
      </c>
      <c r="E346" s="105">
        <v>3.9853801108885696</v>
      </c>
      <c r="F346" s="105">
        <v>4.0964273625970522</v>
      </c>
      <c r="G346" s="105">
        <v>3.8899353559064034</v>
      </c>
      <c r="H346" s="105">
        <v>3.4569312881305216</v>
      </c>
      <c r="I346" s="105">
        <v>2.9349144100948279</v>
      </c>
      <c r="J346" s="105">
        <v>3.2904460770806798</v>
      </c>
      <c r="K346" s="105">
        <v>2.901020603293019</v>
      </c>
      <c r="L346" s="105">
        <v>2.6887539415214774</v>
      </c>
      <c r="M346" s="105">
        <v>3.3686973032526137</v>
      </c>
      <c r="N346" s="105">
        <v>2.9425713236869089</v>
      </c>
      <c r="O346" s="105">
        <v>2.3972809251034159</v>
      </c>
      <c r="P346" s="105">
        <v>2.00375678392904</v>
      </c>
      <c r="Q346" s="105">
        <v>2.952952417415347</v>
      </c>
      <c r="R346" s="105">
        <v>2.4743217101869162</v>
      </c>
      <c r="S346" s="105">
        <v>2.5975394001133978</v>
      </c>
      <c r="T346" s="105">
        <v>2.4138266123001109</v>
      </c>
      <c r="U346" s="105">
        <v>2.3342684742249395</v>
      </c>
      <c r="V346" s="105">
        <v>1.5214637686962293</v>
      </c>
      <c r="W346" s="105">
        <v>2.2749409709189643</v>
      </c>
      <c r="DA346" s="132" t="s">
        <v>3169</v>
      </c>
    </row>
    <row r="347" spans="1:105" ht="12" customHeight="1" x14ac:dyDescent="0.25">
      <c r="A347" s="108" t="s">
        <v>50</v>
      </c>
      <c r="B347" s="99">
        <v>2.8053344256558965</v>
      </c>
      <c r="C347" s="99">
        <v>2.4269805499805983</v>
      </c>
      <c r="D347" s="99">
        <v>3.4649647855088284</v>
      </c>
      <c r="E347" s="99">
        <v>3.9853801108885696</v>
      </c>
      <c r="F347" s="99">
        <v>4.0964273625970522</v>
      </c>
      <c r="G347" s="99">
        <v>3.8899353559064034</v>
      </c>
      <c r="H347" s="99">
        <v>3.4569312881305216</v>
      </c>
      <c r="I347" s="99">
        <v>2.9349144100948279</v>
      </c>
      <c r="J347" s="99">
        <v>3.2904460770806798</v>
      </c>
      <c r="K347" s="99">
        <v>2.901020603293019</v>
      </c>
      <c r="L347" s="99">
        <v>2.6887539415214774</v>
      </c>
      <c r="M347" s="99">
        <v>3.3686973032526137</v>
      </c>
      <c r="N347" s="99">
        <v>2.9425713236869089</v>
      </c>
      <c r="O347" s="99">
        <v>2.3972809251034159</v>
      </c>
      <c r="P347" s="99">
        <v>2.00375678392904</v>
      </c>
      <c r="Q347" s="99">
        <v>2.952952417415347</v>
      </c>
      <c r="R347" s="99">
        <v>2.4743217101869162</v>
      </c>
      <c r="S347" s="99">
        <v>2.5975394001133978</v>
      </c>
      <c r="T347" s="99">
        <v>2.4138266123001109</v>
      </c>
      <c r="U347" s="99">
        <v>2.3342684742249395</v>
      </c>
      <c r="V347" s="99">
        <v>1.5214637686962293</v>
      </c>
      <c r="W347" s="99">
        <v>2.2749409709189643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0.95547996953435477</v>
      </c>
      <c r="C353" s="123">
        <v>0.9773803344810944</v>
      </c>
      <c r="D353" s="123">
        <v>1.1919132971104904</v>
      </c>
      <c r="E353" s="123">
        <v>0.87905658166987577</v>
      </c>
      <c r="F353" s="123">
        <v>0.80575211263182256</v>
      </c>
      <c r="G353" s="123">
        <v>0.93723603271580225</v>
      </c>
      <c r="H353" s="123">
        <v>0.78506754367410647</v>
      </c>
      <c r="I353" s="123">
        <v>0.75245677291773716</v>
      </c>
      <c r="J353" s="123">
        <v>0.68823879729412862</v>
      </c>
      <c r="K353" s="123">
        <v>0.73516170169834549</v>
      </c>
      <c r="L353" s="123">
        <v>0.67602225290602558</v>
      </c>
      <c r="M353" s="123">
        <v>0.65640829104922882</v>
      </c>
      <c r="N353" s="123">
        <v>0.62974861271899707</v>
      </c>
      <c r="O353" s="123">
        <v>0.61146566949478187</v>
      </c>
      <c r="P353" s="123">
        <v>0.59954516963591797</v>
      </c>
      <c r="Q353" s="123">
        <v>0.5789463819787477</v>
      </c>
      <c r="R353" s="123">
        <v>0.56431508814225007</v>
      </c>
      <c r="S353" s="123">
        <v>0.55055742735438862</v>
      </c>
      <c r="T353" s="123">
        <v>0.52879979794516407</v>
      </c>
      <c r="U353" s="123">
        <v>0.49866821196630778</v>
      </c>
      <c r="V353" s="123">
        <v>0.65649711518968978</v>
      </c>
      <c r="W353" s="123">
        <v>0.58172458256165216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2.8905187307431683</v>
      </c>
      <c r="C355" s="99">
        <v>2.9988754091271228</v>
      </c>
      <c r="D355" s="99">
        <v>3.7941449781512921</v>
      </c>
      <c r="E355" s="99">
        <v>2.9483341195831061</v>
      </c>
      <c r="F355" s="99">
        <v>2.8514493358595594</v>
      </c>
      <c r="G355" s="99">
        <v>3.3222997349491807</v>
      </c>
      <c r="H355" s="99">
        <v>2.8572662633098318</v>
      </c>
      <c r="I355" s="99">
        <v>2.7044519403791827</v>
      </c>
      <c r="J355" s="99">
        <v>2.4397527803936963</v>
      </c>
      <c r="K355" s="99">
        <v>2.3753817868571532</v>
      </c>
      <c r="L355" s="99">
        <v>2.1133022399960741</v>
      </c>
      <c r="M355" s="99">
        <v>2.0166203646645959</v>
      </c>
      <c r="N355" s="99">
        <v>1.9913247242351182</v>
      </c>
      <c r="O355" s="99">
        <v>1.9900395437454397</v>
      </c>
      <c r="P355" s="99">
        <v>2.0058737217411551</v>
      </c>
      <c r="Q355" s="99">
        <v>2.0114149995012114</v>
      </c>
      <c r="R355" s="99">
        <v>2.0155324132670627</v>
      </c>
      <c r="S355" s="99">
        <v>2.0143463176854866</v>
      </c>
      <c r="T355" s="99">
        <v>1.9835088622617167</v>
      </c>
      <c r="U355" s="99">
        <v>1.9382597513490967</v>
      </c>
      <c r="V355" s="99">
        <v>2.5853698623201438</v>
      </c>
      <c r="W355" s="99">
        <v>2.3317319393555858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16.876666780508419</v>
      </c>
      <c r="D360" s="117">
        <f t="shared" si="150"/>
        <v>13.152605226259846</v>
      </c>
      <c r="E360" s="117">
        <f t="shared" si="150"/>
        <v>10.90836414669073</v>
      </c>
      <c r="F360" s="117">
        <f t="shared" si="150"/>
        <v>13.38078774931556</v>
      </c>
      <c r="G360" s="117">
        <f t="shared" si="150"/>
        <v>28.131069417161505</v>
      </c>
      <c r="H360" s="117">
        <f t="shared" si="150"/>
        <v>33.747656605527339</v>
      </c>
      <c r="I360" s="117">
        <f t="shared" si="150"/>
        <v>29.816016083566844</v>
      </c>
      <c r="J360" s="117">
        <f t="shared" si="150"/>
        <v>17.034736159623073</v>
      </c>
      <c r="K360" s="117">
        <f t="shared" si="150"/>
        <v>26.069207153955919</v>
      </c>
      <c r="L360" s="117">
        <f t="shared" si="150"/>
        <v>27.710453073172555</v>
      </c>
      <c r="M360" s="117">
        <f t="shared" si="150"/>
        <v>18.110995611429573</v>
      </c>
      <c r="N360" s="117">
        <f t="shared" si="150"/>
        <v>21.948141160371033</v>
      </c>
      <c r="O360" s="117">
        <f t="shared" si="150"/>
        <v>15.246478719339967</v>
      </c>
      <c r="P360" s="117">
        <f t="shared" si="150"/>
        <v>7.7669538266774829</v>
      </c>
      <c r="Q360" s="117">
        <f t="shared" si="150"/>
        <v>11.720239959369472</v>
      </c>
      <c r="R360" s="117">
        <f t="shared" ref="R360:V360" si="151">R361+R364+R366+R379</f>
        <v>9.5422148005400853</v>
      </c>
      <c r="S360" s="117">
        <f t="shared" si="151"/>
        <v>5.183284616798054</v>
      </c>
      <c r="T360" s="117">
        <f t="shared" si="151"/>
        <v>5.8030586879780577</v>
      </c>
      <c r="U360" s="117">
        <f t="shared" si="151"/>
        <v>9.7492797473064066</v>
      </c>
      <c r="V360" s="117">
        <f t="shared" si="151"/>
        <v>7.6644378730705514</v>
      </c>
      <c r="W360" s="117">
        <f t="shared" ref="W360" si="152">W361+W364+W366+W379</f>
        <v>9.2595507318975976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14.482087789625451</v>
      </c>
      <c r="D361" s="122">
        <f t="shared" si="153"/>
        <v>10.730228356359298</v>
      </c>
      <c r="E361" s="122">
        <f t="shared" si="153"/>
        <v>8.8508628638710931</v>
      </c>
      <c r="F361" s="122">
        <f t="shared" si="153"/>
        <v>10.775250860823693</v>
      </c>
      <c r="G361" s="122">
        <f t="shared" si="153"/>
        <v>23.287017012922419</v>
      </c>
      <c r="H361" s="122">
        <f t="shared" si="153"/>
        <v>26.489965549921422</v>
      </c>
      <c r="I361" s="122">
        <f t="shared" si="153"/>
        <v>23.93003002269732</v>
      </c>
      <c r="J361" s="122">
        <f t="shared" si="153"/>
        <v>13.479359091090847</v>
      </c>
      <c r="K361" s="122">
        <f t="shared" si="153"/>
        <v>20.44098106604126</v>
      </c>
      <c r="L361" s="122">
        <f t="shared" si="153"/>
        <v>21.775422113254855</v>
      </c>
      <c r="M361" s="122">
        <f t="shared" si="153"/>
        <v>14.179831374283372</v>
      </c>
      <c r="N361" s="122">
        <f t="shared" si="153"/>
        <v>16.833809970739519</v>
      </c>
      <c r="O361" s="122">
        <f t="shared" si="153"/>
        <v>11.618738167534932</v>
      </c>
      <c r="P361" s="122">
        <f t="shared" si="153"/>
        <v>5.5512643493839455</v>
      </c>
      <c r="Q361" s="122">
        <f t="shared" si="153"/>
        <v>8.6217070084700609</v>
      </c>
      <c r="R361" s="122">
        <f t="shared" ref="R361:V361" si="154">SUM(R362:R363)</f>
        <v>7.1218268257779336</v>
      </c>
      <c r="S361" s="122">
        <f t="shared" si="154"/>
        <v>3.8179416067289047</v>
      </c>
      <c r="T361" s="122">
        <f t="shared" si="154"/>
        <v>4.168964379955713</v>
      </c>
      <c r="U361" s="122">
        <f t="shared" si="154"/>
        <v>6.8448478039083929</v>
      </c>
      <c r="V361" s="122">
        <f t="shared" si="154"/>
        <v>5.3672573002956243</v>
      </c>
      <c r="W361" s="122">
        <f t="shared" ref="W361" si="155">SUM(W362:W363)</f>
        <v>6.5408803019920994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14.401515636740175</v>
      </c>
      <c r="D362" s="98">
        <v>10.670096757560376</v>
      </c>
      <c r="E362" s="98">
        <v>8.8005932229775325</v>
      </c>
      <c r="F362" s="98">
        <v>10.71348049557637</v>
      </c>
      <c r="G362" s="98">
        <v>23.156039485184412</v>
      </c>
      <c r="H362" s="98">
        <v>26.339209462203875</v>
      </c>
      <c r="I362" s="98">
        <v>23.795890696921163</v>
      </c>
      <c r="J362" s="98">
        <v>13.40229549848995</v>
      </c>
      <c r="K362" s="98">
        <v>20.323060566122717</v>
      </c>
      <c r="L362" s="98">
        <v>21.649141690128783</v>
      </c>
      <c r="M362" s="98">
        <v>14.097296087810379</v>
      </c>
      <c r="N362" s="98">
        <v>16.735844309111137</v>
      </c>
      <c r="O362" s="98">
        <v>11.551059003901477</v>
      </c>
      <c r="P362" s="98">
        <v>5.5190730402847246</v>
      </c>
      <c r="Q362" s="98">
        <v>8.5712901063232163</v>
      </c>
      <c r="R362" s="98">
        <v>7.079744075565932</v>
      </c>
      <c r="S362" s="98">
        <v>3.7951349721316312</v>
      </c>
      <c r="T362" s="98">
        <v>4.1438577005424353</v>
      </c>
      <c r="U362" s="98">
        <v>6.803292376389324</v>
      </c>
      <c r="V362" s="98">
        <v>5.3343692049624067</v>
      </c>
      <c r="W362" s="98">
        <v>6.5002933112431602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8.0572152885276388E-2</v>
      </c>
      <c r="D363" s="98">
        <v>6.0131598798921278E-2</v>
      </c>
      <c r="E363" s="98">
        <v>5.0269640893560175E-2</v>
      </c>
      <c r="F363" s="98">
        <v>6.1770365247322462E-2</v>
      </c>
      <c r="G363" s="98">
        <v>0.13097752773800703</v>
      </c>
      <c r="H363" s="98">
        <v>0.15075608771754467</v>
      </c>
      <c r="I363" s="98">
        <v>0.13413932577615625</v>
      </c>
      <c r="J363" s="98">
        <v>7.7063592600896694E-2</v>
      </c>
      <c r="K363" s="98">
        <v>0.11792049991854318</v>
      </c>
      <c r="L363" s="98">
        <v>0.12628042312607057</v>
      </c>
      <c r="M363" s="98">
        <v>8.2535286472993713E-2</v>
      </c>
      <c r="N363" s="98">
        <v>9.7965661628382106E-2</v>
      </c>
      <c r="O363" s="98">
        <v>6.7679163633454914E-2</v>
      </c>
      <c r="P363" s="98">
        <v>3.2191309099221251E-2</v>
      </c>
      <c r="Q363" s="98">
        <v>5.0416902146845077E-2</v>
      </c>
      <c r="R363" s="98">
        <v>4.2082750212001203E-2</v>
      </c>
      <c r="S363" s="98">
        <v>2.2806634597273428E-2</v>
      </c>
      <c r="T363" s="98">
        <v>2.5106679413277794E-2</v>
      </c>
      <c r="U363" s="98">
        <v>4.155542751906894E-2</v>
      </c>
      <c r="V363" s="98">
        <v>3.2888095333217952E-2</v>
      </c>
      <c r="W363" s="98">
        <v>4.0586990748939206E-2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2.9255487300158853E-2</v>
      </c>
      <c r="D364" s="122">
        <f t="shared" si="156"/>
        <v>3.2960647131152744E-2</v>
      </c>
      <c r="E364" s="122">
        <f t="shared" si="156"/>
        <v>4.5483391318169669E-2</v>
      </c>
      <c r="F364" s="122">
        <f t="shared" si="156"/>
        <v>3.2317148197079856E-2</v>
      </c>
      <c r="G364" s="122">
        <f t="shared" si="156"/>
        <v>8.9900232013017056E-2</v>
      </c>
      <c r="H364" s="122">
        <f t="shared" si="156"/>
        <v>0.10758792536703023</v>
      </c>
      <c r="I364" s="122">
        <f t="shared" si="156"/>
        <v>0.18094650408801061</v>
      </c>
      <c r="J364" s="122">
        <f t="shared" si="156"/>
        <v>0.10160522679890439</v>
      </c>
      <c r="K364" s="122">
        <f t="shared" si="156"/>
        <v>9.4466814309298819E-2</v>
      </c>
      <c r="L364" s="122">
        <f t="shared" si="156"/>
        <v>0.14589643004873412</v>
      </c>
      <c r="M364" s="122">
        <f t="shared" si="156"/>
        <v>0.13141247126591726</v>
      </c>
      <c r="N364" s="122">
        <f t="shared" si="156"/>
        <v>0.18959805025462889</v>
      </c>
      <c r="O364" s="122">
        <f t="shared" si="156"/>
        <v>0.1043619074465502</v>
      </c>
      <c r="P364" s="122">
        <f t="shared" si="156"/>
        <v>1.055659888859074E-2</v>
      </c>
      <c r="Q364" s="122">
        <f t="shared" si="156"/>
        <v>5.1560393431811201E-2</v>
      </c>
      <c r="R364" s="122">
        <f t="shared" si="156"/>
        <v>3.3773171225625356E-2</v>
      </c>
      <c r="S364" s="122">
        <f t="shared" si="156"/>
        <v>4.0897506309539228E-2</v>
      </c>
      <c r="T364" s="122">
        <f t="shared" si="156"/>
        <v>3.2452184791620951E-2</v>
      </c>
      <c r="U364" s="122">
        <f t="shared" si="156"/>
        <v>5.9677868813987914E-2</v>
      </c>
      <c r="V364" s="122">
        <f t="shared" si="156"/>
        <v>3.2154039673358142E-2</v>
      </c>
      <c r="W364" s="122">
        <f t="shared" si="156"/>
        <v>7.4745284264719963E-2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2.9255487300158853E-2</v>
      </c>
      <c r="D365" s="98">
        <v>3.2960647131152744E-2</v>
      </c>
      <c r="E365" s="98">
        <v>4.5483391318169669E-2</v>
      </c>
      <c r="F365" s="98">
        <v>3.2317148197079856E-2</v>
      </c>
      <c r="G365" s="98">
        <v>8.9900232013017056E-2</v>
      </c>
      <c r="H365" s="98">
        <v>0.10758792536703023</v>
      </c>
      <c r="I365" s="98">
        <v>0.18094650408801061</v>
      </c>
      <c r="J365" s="98">
        <v>0.10160522679890439</v>
      </c>
      <c r="K365" s="98">
        <v>9.4466814309298819E-2</v>
      </c>
      <c r="L365" s="98">
        <v>0.14589643004873412</v>
      </c>
      <c r="M365" s="98">
        <v>0.13141247126591726</v>
      </c>
      <c r="N365" s="98">
        <v>0.18959805025462889</v>
      </c>
      <c r="O365" s="98">
        <v>0.1043619074465502</v>
      </c>
      <c r="P365" s="98">
        <v>1.055659888859074E-2</v>
      </c>
      <c r="Q365" s="98">
        <v>5.1560393431811201E-2</v>
      </c>
      <c r="R365" s="98">
        <v>3.3773171225625356E-2</v>
      </c>
      <c r="S365" s="98">
        <v>4.0897506309539228E-2</v>
      </c>
      <c r="T365" s="98">
        <v>3.2452184791620951E-2</v>
      </c>
      <c r="U365" s="98">
        <v>5.9677868813987914E-2</v>
      </c>
      <c r="V365" s="98">
        <v>3.2154039673358142E-2</v>
      </c>
      <c r="W365" s="98">
        <v>7.4745284264719963E-2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1.7072899842907212</v>
      </c>
      <c r="D366" s="122">
        <v>1.753539804936558</v>
      </c>
      <c r="E366" s="122">
        <v>1.438926422489065</v>
      </c>
      <c r="F366" s="122">
        <v>1.8998436063975455</v>
      </c>
      <c r="G366" s="122">
        <v>3.4228954430706477</v>
      </c>
      <c r="H366" s="122">
        <v>5.3294347463962657</v>
      </c>
      <c r="I366" s="122">
        <v>4.2151243969209551</v>
      </c>
      <c r="J366" s="122">
        <v>2.5422628560444771</v>
      </c>
      <c r="K366" s="122">
        <v>4.2401115408808323</v>
      </c>
      <c r="L366" s="122">
        <v>4.5442605808523044</v>
      </c>
      <c r="M366" s="122">
        <v>2.9862783509689148</v>
      </c>
      <c r="N366" s="122">
        <v>3.8702710763457442</v>
      </c>
      <c r="O366" s="122">
        <v>2.7615650281260402</v>
      </c>
      <c r="P366" s="122">
        <v>1.7134820464717648</v>
      </c>
      <c r="Q366" s="122">
        <v>2.3678116787282137</v>
      </c>
      <c r="R366" s="122">
        <v>1.8337818580460836</v>
      </c>
      <c r="S366" s="122">
        <v>1.0110821217625618</v>
      </c>
      <c r="T366" s="122">
        <v>1.2239958329617706</v>
      </c>
      <c r="U366" s="122">
        <v>2.1690596967473792</v>
      </c>
      <c r="V366" s="122">
        <v>1.5765245536637846</v>
      </c>
      <c r="W366" s="122">
        <v>1.8750722237531154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0.41395061008176132</v>
      </c>
      <c r="D367" s="98">
        <v>0.53307935177940813</v>
      </c>
      <c r="E367" s="98">
        <v>0.52202746946315337</v>
      </c>
      <c r="F367" s="98">
        <v>0.44692383180158124</v>
      </c>
      <c r="G367" s="98">
        <v>1.4075522575348944</v>
      </c>
      <c r="H367" s="98">
        <v>1.4697450662926554</v>
      </c>
      <c r="I367" s="98">
        <v>2.3114396799407659</v>
      </c>
      <c r="J367" s="98">
        <v>1.6077635299311179</v>
      </c>
      <c r="K367" s="98">
        <v>1.8441629405461428</v>
      </c>
      <c r="L367" s="98">
        <v>1.8247563186344224</v>
      </c>
      <c r="M367" s="98">
        <v>1.5922986987975392</v>
      </c>
      <c r="N367" s="98">
        <v>1.5748442470620763</v>
      </c>
      <c r="O367" s="98">
        <v>1.0149835768597144</v>
      </c>
      <c r="P367" s="98">
        <v>0.27139464793112578</v>
      </c>
      <c r="Q367" s="98">
        <v>0.42699699783476691</v>
      </c>
      <c r="R367" s="98">
        <v>0.40413760000726467</v>
      </c>
      <c r="S367" s="98">
        <v>0.25929366875721593</v>
      </c>
      <c r="T367" s="98">
        <v>0.29182728446487877</v>
      </c>
      <c r="U367" s="98">
        <v>0.4842902701986081</v>
      </c>
      <c r="V367" s="98">
        <v>0.43990634435991455</v>
      </c>
      <c r="W367" s="98">
        <v>0.89020319906199741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2.4101478947172596E-3</v>
      </c>
      <c r="D368" s="98">
        <v>0</v>
      </c>
      <c r="E368" s="98">
        <v>0</v>
      </c>
      <c r="F368" s="98">
        <v>3.6740291877388528E-4</v>
      </c>
      <c r="G368" s="98">
        <v>5.3510088749903007E-3</v>
      </c>
      <c r="H368" s="98">
        <v>1.2521222846755547E-3</v>
      </c>
      <c r="I368" s="98">
        <v>9.737096219815191E-3</v>
      </c>
      <c r="J368" s="98">
        <v>6.8738671365305625E-4</v>
      </c>
      <c r="K368" s="98">
        <v>1.1544134581999961E-2</v>
      </c>
      <c r="L368" s="98">
        <v>6.4155178452814819E-3</v>
      </c>
      <c r="M368" s="98">
        <v>7.2483499147803837E-3</v>
      </c>
      <c r="N368" s="98">
        <v>8.3336286189789124E-3</v>
      </c>
      <c r="O368" s="98">
        <v>4.2564552212384765E-3</v>
      </c>
      <c r="P368" s="98">
        <v>0</v>
      </c>
      <c r="Q368" s="98">
        <v>4.6098649856812931E-4</v>
      </c>
      <c r="R368" s="98">
        <v>1.5272201325729506E-3</v>
      </c>
      <c r="S368" s="98">
        <v>2.9817452547376531E-4</v>
      </c>
      <c r="T368" s="98">
        <v>7.1613467028752698E-4</v>
      </c>
      <c r="U368" s="98">
        <v>8.2141605292373923E-4</v>
      </c>
      <c r="V368" s="98">
        <v>1.4132848513653774E-3</v>
      </c>
      <c r="W368" s="98">
        <v>4.1487535772949677E-3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1.0760129899037114E-3</v>
      </c>
      <c r="D369" s="101">
        <v>0</v>
      </c>
      <c r="E369" s="101">
        <v>0</v>
      </c>
      <c r="F369" s="101">
        <v>2.1600423314255274E-4</v>
      </c>
      <c r="G369" s="101">
        <v>2.7997256326732158E-3</v>
      </c>
      <c r="H369" s="101">
        <v>6.6273393019053331E-4</v>
      </c>
      <c r="I369" s="101">
        <v>4.3452485909110366E-3</v>
      </c>
      <c r="J369" s="101">
        <v>3.0711740326124707E-4</v>
      </c>
      <c r="K369" s="101">
        <v>4.9730687458332534E-3</v>
      </c>
      <c r="L369" s="101">
        <v>2.6549314221732665E-3</v>
      </c>
      <c r="M369" s="101">
        <v>3.0377362646346103E-3</v>
      </c>
      <c r="N369" s="101">
        <v>3.4158058962507325E-3</v>
      </c>
      <c r="O369" s="101">
        <v>1.7288717600010357E-3</v>
      </c>
      <c r="P369" s="101">
        <v>0</v>
      </c>
      <c r="Q369" s="101">
        <v>1.8996712973896399E-4</v>
      </c>
      <c r="R369" s="101">
        <v>6.1243831991932419E-4</v>
      </c>
      <c r="S369" s="101">
        <v>1.1855619007697274E-4</v>
      </c>
      <c r="T369" s="101">
        <v>2.8435137801211989E-4</v>
      </c>
      <c r="U369" s="101">
        <v>3.0536357476920511E-4</v>
      </c>
      <c r="V369" s="101">
        <v>5.2220828715995123E-4</v>
      </c>
      <c r="W369" s="101">
        <v>1.5941509719830328E-3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1.3341349048135481E-3</v>
      </c>
      <c r="D370" s="104">
        <v>0</v>
      </c>
      <c r="E370" s="104">
        <v>0</v>
      </c>
      <c r="F370" s="104">
        <v>1.5139868563133254E-4</v>
      </c>
      <c r="G370" s="104">
        <v>2.5512832423170849E-3</v>
      </c>
      <c r="H370" s="104">
        <v>5.8938835448502135E-4</v>
      </c>
      <c r="I370" s="104">
        <v>5.3918476289041535E-3</v>
      </c>
      <c r="J370" s="104">
        <v>3.8026931039180913E-4</v>
      </c>
      <c r="K370" s="104">
        <v>6.571065836166708E-3</v>
      </c>
      <c r="L370" s="104">
        <v>3.7605864231082154E-3</v>
      </c>
      <c r="M370" s="104">
        <v>4.2106136501457734E-3</v>
      </c>
      <c r="N370" s="104">
        <v>4.9178227227281799E-3</v>
      </c>
      <c r="O370" s="104">
        <v>2.5275834612374405E-3</v>
      </c>
      <c r="P370" s="104">
        <v>0</v>
      </c>
      <c r="Q370" s="104">
        <v>2.7101936882916529E-4</v>
      </c>
      <c r="R370" s="104">
        <v>9.1478181265362629E-4</v>
      </c>
      <c r="S370" s="104">
        <v>1.7961833539679257E-4</v>
      </c>
      <c r="T370" s="104">
        <v>4.3178329227540709E-4</v>
      </c>
      <c r="U370" s="104">
        <v>5.1605247815453411E-4</v>
      </c>
      <c r="V370" s="104">
        <v>8.9107656420542617E-4</v>
      </c>
      <c r="W370" s="104">
        <v>2.5546026053119351E-3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0.20171314453599498</v>
      </c>
      <c r="D371" s="101">
        <v>0.1948141408214944</v>
      </c>
      <c r="E371" s="101">
        <v>8.9491842293453999E-2</v>
      </c>
      <c r="F371" s="101">
        <v>0.10234971262778672</v>
      </c>
      <c r="G371" s="101">
        <v>0.18937845473429332</v>
      </c>
      <c r="H371" s="101">
        <v>0.22349579734247771</v>
      </c>
      <c r="I371" s="101">
        <v>0.15825417857852053</v>
      </c>
      <c r="J371" s="101">
        <v>9.0583337683183399E-2</v>
      </c>
      <c r="K371" s="101">
        <v>0.19310426520736579</v>
      </c>
      <c r="L371" s="101">
        <v>0.17572116657898362</v>
      </c>
      <c r="M371" s="101">
        <v>9.8326638187544446E-2</v>
      </c>
      <c r="N371" s="101">
        <v>9.4142591814700943E-2</v>
      </c>
      <c r="O371" s="101">
        <v>6.3483388594367751E-2</v>
      </c>
      <c r="P371" s="101">
        <v>5.8173509911946308E-2</v>
      </c>
      <c r="Q371" s="101">
        <v>0.15014269201143812</v>
      </c>
      <c r="R371" s="101">
        <v>0.10933113465065246</v>
      </c>
      <c r="S371" s="101">
        <v>4.7845726208571734E-2</v>
      </c>
      <c r="T371" s="101">
        <v>4.4983185186082186E-2</v>
      </c>
      <c r="U371" s="101">
        <v>5.7310439226490519E-2</v>
      </c>
      <c r="V371" s="101">
        <v>2.0753073952645921E-2</v>
      </c>
      <c r="W371" s="101">
        <v>5.2125589350417854E-2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2.9634179688308674E-4</v>
      </c>
      <c r="D372" s="104">
        <v>9.7306606421422896E-4</v>
      </c>
      <c r="E372" s="104">
        <v>0</v>
      </c>
      <c r="F372" s="104">
        <v>0</v>
      </c>
      <c r="G372" s="104">
        <v>8.0692234449154408E-4</v>
      </c>
      <c r="H372" s="104">
        <v>0</v>
      </c>
      <c r="I372" s="104">
        <v>5.2995260731580473E-4</v>
      </c>
      <c r="J372" s="104">
        <v>1.961078050652001E-4</v>
      </c>
      <c r="K372" s="104">
        <v>1.0764338325767462E-3</v>
      </c>
      <c r="L372" s="104">
        <v>6.8848214380088876E-4</v>
      </c>
      <c r="M372" s="104">
        <v>8.4176787798798157E-4</v>
      </c>
      <c r="N372" s="104">
        <v>3.7029610485568034E-4</v>
      </c>
      <c r="O372" s="104">
        <v>0</v>
      </c>
      <c r="P372" s="104">
        <v>0</v>
      </c>
      <c r="Q372" s="104">
        <v>1.0851731970755434E-3</v>
      </c>
      <c r="R372" s="104">
        <v>4.7190558532973835E-4</v>
      </c>
      <c r="S372" s="104">
        <v>3.3935793176370491E-4</v>
      </c>
      <c r="T372" s="104">
        <v>3.1924970236004498E-4</v>
      </c>
      <c r="U372" s="104">
        <v>4.9791079453893048E-4</v>
      </c>
      <c r="V372" s="104">
        <v>0</v>
      </c>
      <c r="W372" s="104">
        <v>1.5386023563702131E-4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1.33864823157074E-4</v>
      </c>
      <c r="D373" s="98">
        <v>4.8377926248802138E-4</v>
      </c>
      <c r="E373" s="98">
        <v>0</v>
      </c>
      <c r="F373" s="98">
        <v>0</v>
      </c>
      <c r="G373" s="98">
        <v>4.4342428648750439E-4</v>
      </c>
      <c r="H373" s="98">
        <v>0</v>
      </c>
      <c r="I373" s="98">
        <v>2.5446909870950455E-4</v>
      </c>
      <c r="J373" s="98">
        <v>9.5177758150187284E-5</v>
      </c>
      <c r="K373" s="98">
        <v>5.0714759830489337E-4</v>
      </c>
      <c r="L373" s="98">
        <v>3.1437213607706801E-4</v>
      </c>
      <c r="M373" s="98">
        <v>3.9140980793590471E-4</v>
      </c>
      <c r="N373" s="98">
        <v>1.6764718387630645E-4</v>
      </c>
      <c r="O373" s="98">
        <v>0</v>
      </c>
      <c r="P373" s="98">
        <v>0</v>
      </c>
      <c r="Q373" s="98">
        <v>4.7157296610048235E-4</v>
      </c>
      <c r="R373" s="98">
        <v>1.9827596095246168E-4</v>
      </c>
      <c r="S373" s="98">
        <v>1.4109383689496816E-4</v>
      </c>
      <c r="T373" s="98">
        <v>1.3263937396912134E-4</v>
      </c>
      <c r="U373" s="98">
        <v>1.9509321092129147E-4</v>
      </c>
      <c r="V373" s="98">
        <v>0</v>
      </c>
      <c r="W373" s="98">
        <v>6.2641212739435848E-5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1.6247697372601274E-4</v>
      </c>
      <c r="D374" s="98">
        <v>4.8928680172620758E-4</v>
      </c>
      <c r="E374" s="98">
        <v>0</v>
      </c>
      <c r="F374" s="98">
        <v>0</v>
      </c>
      <c r="G374" s="98">
        <v>3.6349805800403974E-4</v>
      </c>
      <c r="H374" s="98">
        <v>0</v>
      </c>
      <c r="I374" s="98">
        <v>2.7548350860630017E-4</v>
      </c>
      <c r="J374" s="98">
        <v>1.0093004691501282E-4</v>
      </c>
      <c r="K374" s="98">
        <v>5.692862342718528E-4</v>
      </c>
      <c r="L374" s="98">
        <v>3.741100077238207E-4</v>
      </c>
      <c r="M374" s="98">
        <v>4.5035807005207692E-4</v>
      </c>
      <c r="N374" s="98">
        <v>2.0264892097937392E-4</v>
      </c>
      <c r="O374" s="98">
        <v>0</v>
      </c>
      <c r="P374" s="98">
        <v>0</v>
      </c>
      <c r="Q374" s="98">
        <v>6.1360023097506097E-4</v>
      </c>
      <c r="R374" s="98">
        <v>2.7362962437727667E-4</v>
      </c>
      <c r="S374" s="98">
        <v>1.9826409486873678E-4</v>
      </c>
      <c r="T374" s="98">
        <v>1.8661032839092367E-4</v>
      </c>
      <c r="U374" s="98">
        <v>3.0281758361763901E-4</v>
      </c>
      <c r="V374" s="98">
        <v>0</v>
      </c>
      <c r="W374" s="98">
        <v>9.1219022897585475E-5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0.85441895383566613</v>
      </c>
      <c r="D375" s="101">
        <v>0.81205832110313492</v>
      </c>
      <c r="E375" s="101">
        <v>0.64577690400330512</v>
      </c>
      <c r="F375" s="101">
        <v>1.0835491281392458</v>
      </c>
      <c r="G375" s="101">
        <v>1.4505521763925058</v>
      </c>
      <c r="H375" s="101">
        <v>3.0053617509982016</v>
      </c>
      <c r="I375" s="101">
        <v>1.3540519172697152</v>
      </c>
      <c r="J375" s="101">
        <v>0.67580442208550939</v>
      </c>
      <c r="K375" s="101">
        <v>1.3200986133725676</v>
      </c>
      <c r="L375" s="101">
        <v>1.8959495998203129</v>
      </c>
      <c r="M375" s="101">
        <v>0.85597572692215151</v>
      </c>
      <c r="N375" s="101">
        <v>1.4538077442652169</v>
      </c>
      <c r="O375" s="101">
        <v>1.2432596371942193</v>
      </c>
      <c r="P375" s="101">
        <v>0.99679559429841502</v>
      </c>
      <c r="Q375" s="101">
        <v>1.3761034223403923</v>
      </c>
      <c r="R375" s="101">
        <v>0.95774337222031036</v>
      </c>
      <c r="S375" s="101">
        <v>0.48386738215618585</v>
      </c>
      <c r="T375" s="101">
        <v>0.6276142468589393</v>
      </c>
      <c r="U375" s="101">
        <v>1.2360141231781554</v>
      </c>
      <c r="V375" s="101">
        <v>0.8212279210743797</v>
      </c>
      <c r="W375" s="101">
        <v>0.67386579214301856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0.23450078614569841</v>
      </c>
      <c r="D376" s="104">
        <v>0.21261492516830655</v>
      </c>
      <c r="E376" s="104">
        <v>0.1816302067291527</v>
      </c>
      <c r="F376" s="104">
        <v>0.26665353091015787</v>
      </c>
      <c r="G376" s="104">
        <v>0.36925462318947222</v>
      </c>
      <c r="H376" s="104">
        <v>0.62958000947825554</v>
      </c>
      <c r="I376" s="104">
        <v>0.3811115723048219</v>
      </c>
      <c r="J376" s="104">
        <v>0.16722807182594818</v>
      </c>
      <c r="K376" s="104">
        <v>0.87012515334017926</v>
      </c>
      <c r="L376" s="104">
        <v>0.64072949582950389</v>
      </c>
      <c r="M376" s="104">
        <v>0.43158716926891127</v>
      </c>
      <c r="N376" s="104">
        <v>0.73877256847991513</v>
      </c>
      <c r="O376" s="104">
        <v>0.43558197025650019</v>
      </c>
      <c r="P376" s="104">
        <v>0.38711829433027778</v>
      </c>
      <c r="Q376" s="104">
        <v>0.41302240684597247</v>
      </c>
      <c r="R376" s="104">
        <v>0.36057062544995355</v>
      </c>
      <c r="S376" s="104">
        <v>0.21943781218335096</v>
      </c>
      <c r="T376" s="104">
        <v>0.25853573207922265</v>
      </c>
      <c r="U376" s="104">
        <v>0.39012553729666238</v>
      </c>
      <c r="V376" s="104">
        <v>0.29322392942547898</v>
      </c>
      <c r="W376" s="104">
        <v>0.2545750293847498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9.9271076834983665E-2</v>
      </c>
      <c r="D377" s="98">
        <v>9.9328726511051069E-2</v>
      </c>
      <c r="E377" s="98">
        <v>0.10148777754080296</v>
      </c>
      <c r="F377" s="98">
        <v>0.15523959389402839</v>
      </c>
      <c r="G377" s="98">
        <v>0.19266729085537254</v>
      </c>
      <c r="H377" s="98">
        <v>0.33554400335287526</v>
      </c>
      <c r="I377" s="98">
        <v>0.17294332677567414</v>
      </c>
      <c r="J377" s="98">
        <v>7.6935355488374726E-2</v>
      </c>
      <c r="K377" s="98">
        <v>0.38974038856452164</v>
      </c>
      <c r="L377" s="98">
        <v>0.27832026730631093</v>
      </c>
      <c r="M377" s="98">
        <v>0.19111292326571935</v>
      </c>
      <c r="N377" s="98">
        <v>0.32101263678377973</v>
      </c>
      <c r="O377" s="98">
        <v>0.18732714416555332</v>
      </c>
      <c r="P377" s="98">
        <v>0.17167661128249642</v>
      </c>
      <c r="Q377" s="98">
        <v>0.17916761036401982</v>
      </c>
      <c r="R377" s="98">
        <v>0.15276679304497293</v>
      </c>
      <c r="S377" s="98">
        <v>9.2736122243449667E-2</v>
      </c>
      <c r="T377" s="98">
        <v>0.10971781070926898</v>
      </c>
      <c r="U377" s="98">
        <v>0.15606012742852157</v>
      </c>
      <c r="V377" s="98">
        <v>0.11705404509550008</v>
      </c>
      <c r="W377" s="98">
        <v>0.10564852280515372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0.13522970931071474</v>
      </c>
      <c r="D378" s="98">
        <v>0.11328619865725546</v>
      </c>
      <c r="E378" s="98">
        <v>8.0142429188349726E-2</v>
      </c>
      <c r="F378" s="98">
        <v>0.11141393701612949</v>
      </c>
      <c r="G378" s="98">
        <v>0.17658733233409965</v>
      </c>
      <c r="H378" s="98">
        <v>0.29403600612538022</v>
      </c>
      <c r="I378" s="98">
        <v>0.20816824552914776</v>
      </c>
      <c r="J378" s="98">
        <v>9.0292716337573437E-2</v>
      </c>
      <c r="K378" s="98">
        <v>0.48038476477565761</v>
      </c>
      <c r="L378" s="98">
        <v>0.36240922852319296</v>
      </c>
      <c r="M378" s="98">
        <v>0.24047424600319195</v>
      </c>
      <c r="N378" s="98">
        <v>0.4177599316961354</v>
      </c>
      <c r="O378" s="98">
        <v>0.24825482609094687</v>
      </c>
      <c r="P378" s="98">
        <v>0.21544168304778136</v>
      </c>
      <c r="Q378" s="98">
        <v>0.23385479648195265</v>
      </c>
      <c r="R378" s="98">
        <v>0.20780383240498065</v>
      </c>
      <c r="S378" s="98">
        <v>0.1267016899399013</v>
      </c>
      <c r="T378" s="98">
        <v>0.14881792136995364</v>
      </c>
      <c r="U378" s="98">
        <v>0.23406540986814081</v>
      </c>
      <c r="V378" s="98">
        <v>0.1761698843299789</v>
      </c>
      <c r="W378" s="98">
        <v>0.14892650657959608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0.65803351929208609</v>
      </c>
      <c r="D379" s="122">
        <v>0.63587641783283644</v>
      </c>
      <c r="E379" s="122">
        <v>0.57309146901240238</v>
      </c>
      <c r="F379" s="122">
        <v>0.67337613389724171</v>
      </c>
      <c r="G379" s="122">
        <v>1.3312567291554189</v>
      </c>
      <c r="H379" s="122">
        <v>1.8206683838426159</v>
      </c>
      <c r="I379" s="122">
        <v>1.4899151598605584</v>
      </c>
      <c r="J379" s="122">
        <v>0.91150898568884475</v>
      </c>
      <c r="K379" s="122">
        <v>1.2936477327245275</v>
      </c>
      <c r="L379" s="122">
        <v>1.2448739490166605</v>
      </c>
      <c r="M379" s="122">
        <v>0.81347341491136815</v>
      </c>
      <c r="N379" s="122">
        <v>1.0544620630311405</v>
      </c>
      <c r="O379" s="122">
        <v>0.76181361623244315</v>
      </c>
      <c r="P379" s="122">
        <v>0.49165083193318182</v>
      </c>
      <c r="Q379" s="122">
        <v>0.67916087873938569</v>
      </c>
      <c r="R379" s="122">
        <v>0.55283294549044226</v>
      </c>
      <c r="S379" s="122">
        <v>0.31336338199704805</v>
      </c>
      <c r="T379" s="122">
        <v>0.37764629026895291</v>
      </c>
      <c r="U379" s="122">
        <v>0.67569437783664676</v>
      </c>
      <c r="V379" s="122">
        <v>0.6885019794377838</v>
      </c>
      <c r="W379" s="122">
        <v>0.76885292188766252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3.4665677751407747E-2</v>
      </c>
      <c r="D380" s="98">
        <v>5.2461965759634438E-2</v>
      </c>
      <c r="E380" s="98">
        <v>6.3911084982871236E-2</v>
      </c>
      <c r="F380" s="98">
        <v>6.1722654757838585E-2</v>
      </c>
      <c r="G380" s="98">
        <v>0.1651312026375811</v>
      </c>
      <c r="H380" s="98">
        <v>0.22392089930954037</v>
      </c>
      <c r="I380" s="98">
        <v>0.23304338098187991</v>
      </c>
      <c r="J380" s="98">
        <v>0.22074393031910247</v>
      </c>
      <c r="K380" s="98">
        <v>0.18610986674719276</v>
      </c>
      <c r="L380" s="98">
        <v>0.16093320099158462</v>
      </c>
      <c r="M380" s="98">
        <v>0.10117791669404834</v>
      </c>
      <c r="N380" s="98">
        <v>0.11718316983007264</v>
      </c>
      <c r="O380" s="98">
        <v>8.3599174886872685E-2</v>
      </c>
      <c r="P380" s="98">
        <v>3.8360168183589581E-2</v>
      </c>
      <c r="Q380" s="98">
        <v>5.4725505829144379E-2</v>
      </c>
      <c r="R380" s="98">
        <v>6.0978479211896627E-2</v>
      </c>
      <c r="S380" s="98">
        <v>3.7036784407536702E-2</v>
      </c>
      <c r="T380" s="98">
        <v>4.4489669286388728E-2</v>
      </c>
      <c r="U380" s="98">
        <v>7.4175404221170832E-2</v>
      </c>
      <c r="V380" s="98">
        <v>9.8949739259864403E-2</v>
      </c>
      <c r="W380" s="98">
        <v>0.10873179713304021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0.27614634523899806</v>
      </c>
      <c r="D381" s="98">
        <v>0.30070853694684313</v>
      </c>
      <c r="E381" s="98">
        <v>0.15808026837003741</v>
      </c>
      <c r="F381" s="98">
        <v>0.19984050514630794</v>
      </c>
      <c r="G381" s="98">
        <v>0.57086329948602199</v>
      </c>
      <c r="H381" s="98">
        <v>0.64869322226675818</v>
      </c>
      <c r="I381" s="98">
        <v>0.57322872150905801</v>
      </c>
      <c r="J381" s="98">
        <v>0.28781848791484105</v>
      </c>
      <c r="K381" s="98">
        <v>0.70444869750834382</v>
      </c>
      <c r="L381" s="98">
        <v>0.53300959302343121</v>
      </c>
      <c r="M381" s="98">
        <v>0.31244558559753832</v>
      </c>
      <c r="N381" s="98">
        <v>0.33070296059630744</v>
      </c>
      <c r="O381" s="98">
        <v>0.24979358854548589</v>
      </c>
      <c r="P381" s="98">
        <v>0.16449029440600954</v>
      </c>
      <c r="Q381" s="98">
        <v>0.22200860526634511</v>
      </c>
      <c r="R381" s="98">
        <v>0.19683171009246203</v>
      </c>
      <c r="S381" s="98">
        <v>0.1212611544958479</v>
      </c>
      <c r="T381" s="98">
        <v>0.12452469480246862</v>
      </c>
      <c r="U381" s="98">
        <v>0.19414890229134585</v>
      </c>
      <c r="V381" s="98">
        <v>0.21792514825038845</v>
      </c>
      <c r="W381" s="98">
        <v>0.2289896507734194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0.34722149630168037</v>
      </c>
      <c r="D382" s="33">
        <v>0.2827059151263589</v>
      </c>
      <c r="E382" s="33">
        <v>0.35110011565949373</v>
      </c>
      <c r="F382" s="33">
        <v>0.41181297399309513</v>
      </c>
      <c r="G382" s="33">
        <v>0.59526222703181575</v>
      </c>
      <c r="H382" s="33">
        <v>0.94805426226631728</v>
      </c>
      <c r="I382" s="33">
        <v>0.68364305736962061</v>
      </c>
      <c r="J382" s="33">
        <v>0.40294656745490121</v>
      </c>
      <c r="K382" s="33">
        <v>0.40308916846899095</v>
      </c>
      <c r="L382" s="33">
        <v>0.55093115500164469</v>
      </c>
      <c r="M382" s="33">
        <v>0.39984991261978148</v>
      </c>
      <c r="N382" s="33">
        <v>0.6065759326047605</v>
      </c>
      <c r="O382" s="33">
        <v>0.42842085280008457</v>
      </c>
      <c r="P382" s="33">
        <v>0.28880036934358266</v>
      </c>
      <c r="Q382" s="33">
        <v>0.40242676764389623</v>
      </c>
      <c r="R382" s="33">
        <v>0.29502275618608359</v>
      </c>
      <c r="S382" s="33">
        <v>0.15506544309366341</v>
      </c>
      <c r="T382" s="33">
        <v>0.2086319261800956</v>
      </c>
      <c r="U382" s="33">
        <v>0.40737007132413006</v>
      </c>
      <c r="V382" s="33">
        <v>0.37162709192753096</v>
      </c>
      <c r="W382" s="33">
        <v>0.43113147398120288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10.101210199021452</v>
      </c>
      <c r="D384" s="117">
        <f t="shared" si="157"/>
        <v>8.0587289609232311</v>
      </c>
      <c r="E384" s="117">
        <f t="shared" si="157"/>
        <v>6.843773030443761</v>
      </c>
      <c r="F384" s="117">
        <f t="shared" si="157"/>
        <v>8.5119829464451602</v>
      </c>
      <c r="G384" s="117">
        <f t="shared" si="157"/>
        <v>18.136400360713235</v>
      </c>
      <c r="H384" s="117">
        <f t="shared" si="157"/>
        <v>22.237596080301365</v>
      </c>
      <c r="I384" s="117">
        <f t="shared" si="157"/>
        <v>20.098974420806673</v>
      </c>
      <c r="J384" s="117">
        <f t="shared" si="157"/>
        <v>11.673746444046387</v>
      </c>
      <c r="K384" s="117">
        <f t="shared" si="157"/>
        <v>18.097297188962177</v>
      </c>
      <c r="L384" s="117">
        <f t="shared" si="157"/>
        <v>19.612091094788809</v>
      </c>
      <c r="M384" s="117">
        <f t="shared" si="157"/>
        <v>13.124345797574692</v>
      </c>
      <c r="N384" s="117">
        <f t="shared" si="157"/>
        <v>16.216588219090706</v>
      </c>
      <c r="O384" s="117">
        <f t="shared" si="157"/>
        <v>11.315285368356518</v>
      </c>
      <c r="P384" s="117">
        <f t="shared" si="157"/>
        <v>5.7294565160520143</v>
      </c>
      <c r="Q384" s="117">
        <f t="shared" si="157"/>
        <v>8.8212714059198891</v>
      </c>
      <c r="R384" s="117">
        <f t="shared" ref="R384:V384" si="158">R385+R388+R390+R403</f>
        <v>7.2725964494858815</v>
      </c>
      <c r="S384" s="117">
        <f t="shared" si="158"/>
        <v>4.0830715915595635</v>
      </c>
      <c r="T384" s="117">
        <f t="shared" si="158"/>
        <v>4.6141416673971332</v>
      </c>
      <c r="U384" s="117">
        <f t="shared" si="158"/>
        <v>7.8833367891027706</v>
      </c>
      <c r="V384" s="117">
        <f t="shared" si="158"/>
        <v>6.2226767440130528</v>
      </c>
      <c r="W384" s="117">
        <f t="shared" ref="W384" si="159">W385+W388+W390+W403</f>
        <v>7.730189844032239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8.4168863217983745</v>
      </c>
      <c r="D385" s="122">
        <f t="shared" si="160"/>
        <v>6.3610370525732574</v>
      </c>
      <c r="E385" s="122">
        <f t="shared" si="160"/>
        <v>5.3508770261398162</v>
      </c>
      <c r="F385" s="122">
        <f t="shared" si="160"/>
        <v>6.6417963597443626</v>
      </c>
      <c r="G385" s="122">
        <f t="shared" si="160"/>
        <v>14.630155928193892</v>
      </c>
      <c r="H385" s="122">
        <f t="shared" si="160"/>
        <v>16.960311183266789</v>
      </c>
      <c r="I385" s="122">
        <f t="shared" si="160"/>
        <v>15.608524060914894</v>
      </c>
      <c r="J385" s="122">
        <f t="shared" si="160"/>
        <v>8.9549743925766627</v>
      </c>
      <c r="K385" s="122">
        <f t="shared" si="160"/>
        <v>13.825963563399529</v>
      </c>
      <c r="L385" s="122">
        <f t="shared" si="160"/>
        <v>14.988866447293175</v>
      </c>
      <c r="M385" s="122">
        <f t="shared" si="160"/>
        <v>9.9166002612319204</v>
      </c>
      <c r="N385" s="122">
        <f t="shared" si="160"/>
        <v>11.934071381204877</v>
      </c>
      <c r="O385" s="122">
        <f t="shared" si="160"/>
        <v>8.3290432509262278</v>
      </c>
      <c r="P385" s="122">
        <f t="shared" si="160"/>
        <v>4.0179985815320478</v>
      </c>
      <c r="Q385" s="122">
        <f t="shared" si="160"/>
        <v>6.3117626627012609</v>
      </c>
      <c r="R385" s="122">
        <f t="shared" ref="R385:V385" si="161">SUM(R386:R387)</f>
        <v>5.3006430572701619</v>
      </c>
      <c r="S385" s="122">
        <f t="shared" si="161"/>
        <v>2.8938305363168753</v>
      </c>
      <c r="T385" s="122">
        <f t="shared" si="161"/>
        <v>3.2171515669765745</v>
      </c>
      <c r="U385" s="122">
        <f t="shared" si="161"/>
        <v>5.3687042837519048</v>
      </c>
      <c r="V385" s="122">
        <f t="shared" si="161"/>
        <v>4.266698674634771</v>
      </c>
      <c r="W385" s="122">
        <f t="shared" ref="W385" si="162">SUM(W386:W387)</f>
        <v>5.2555122286332212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8.3363141689130984</v>
      </c>
      <c r="D386" s="98">
        <v>6.3009054537743356</v>
      </c>
      <c r="E386" s="98">
        <v>5.3006073852462556</v>
      </c>
      <c r="F386" s="98">
        <v>6.5800259944970403</v>
      </c>
      <c r="G386" s="98">
        <v>14.499178400455884</v>
      </c>
      <c r="H386" s="98">
        <v>16.809555095549246</v>
      </c>
      <c r="I386" s="98">
        <v>15.474384735138738</v>
      </c>
      <c r="J386" s="98">
        <v>8.8779107999757656</v>
      </c>
      <c r="K386" s="98">
        <v>13.708043063480986</v>
      </c>
      <c r="L386" s="98">
        <v>14.862586024167104</v>
      </c>
      <c r="M386" s="98">
        <v>9.8340649747589275</v>
      </c>
      <c r="N386" s="98">
        <v>11.836105719576494</v>
      </c>
      <c r="O386" s="98">
        <v>8.2613640872927725</v>
      </c>
      <c r="P386" s="98">
        <v>3.9858072724328264</v>
      </c>
      <c r="Q386" s="98">
        <v>6.2613457605544154</v>
      </c>
      <c r="R386" s="98">
        <v>5.2585603070581604</v>
      </c>
      <c r="S386" s="98">
        <v>2.8710239017196018</v>
      </c>
      <c r="T386" s="98">
        <v>3.1920448875632967</v>
      </c>
      <c r="U386" s="98">
        <v>5.327148856232836</v>
      </c>
      <c r="V386" s="98">
        <v>4.2338105793015535</v>
      </c>
      <c r="W386" s="98">
        <v>5.2149252378842821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8.0572152885276388E-2</v>
      </c>
      <c r="D387" s="98">
        <v>6.0131598798921278E-2</v>
      </c>
      <c r="E387" s="98">
        <v>5.0269640893560175E-2</v>
      </c>
      <c r="F387" s="98">
        <v>6.1770365247322462E-2</v>
      </c>
      <c r="G387" s="98">
        <v>0.13097752773800703</v>
      </c>
      <c r="H387" s="98">
        <v>0.15075608771754467</v>
      </c>
      <c r="I387" s="98">
        <v>0.13413932577615625</v>
      </c>
      <c r="J387" s="98">
        <v>7.7063592600896694E-2</v>
      </c>
      <c r="K387" s="98">
        <v>0.11792049991854318</v>
      </c>
      <c r="L387" s="98">
        <v>0.12628042312607057</v>
      </c>
      <c r="M387" s="98">
        <v>8.2535286472993713E-2</v>
      </c>
      <c r="N387" s="98">
        <v>9.7965661628382106E-2</v>
      </c>
      <c r="O387" s="98">
        <v>6.7679163633454914E-2</v>
      </c>
      <c r="P387" s="98">
        <v>3.2191309099221251E-2</v>
      </c>
      <c r="Q387" s="98">
        <v>5.0416902146845077E-2</v>
      </c>
      <c r="R387" s="98">
        <v>4.2082750212001203E-2</v>
      </c>
      <c r="S387" s="98">
        <v>2.2806634597273428E-2</v>
      </c>
      <c r="T387" s="98">
        <v>2.5106679413277794E-2</v>
      </c>
      <c r="U387" s="98">
        <v>4.155542751906894E-2</v>
      </c>
      <c r="V387" s="98">
        <v>3.2888095333217952E-2</v>
      </c>
      <c r="W387" s="98">
        <v>4.0586990748939206E-2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6.3252618672739888E-2</v>
      </c>
      <c r="D388" s="122">
        <f t="shared" si="163"/>
        <v>7.3509206597875479E-2</v>
      </c>
      <c r="E388" s="122">
        <f t="shared" si="163"/>
        <v>0.10456926637736802</v>
      </c>
      <c r="F388" s="122">
        <f t="shared" si="163"/>
        <v>7.6526760865788884E-2</v>
      </c>
      <c r="G388" s="122">
        <f t="shared" si="163"/>
        <v>0.21913854914455819</v>
      </c>
      <c r="H388" s="122">
        <f t="shared" si="163"/>
        <v>0.26980227614778374</v>
      </c>
      <c r="I388" s="122">
        <f t="shared" si="163"/>
        <v>0.4665921762396481</v>
      </c>
      <c r="J388" s="122">
        <f t="shared" si="163"/>
        <v>0.26933512775358287</v>
      </c>
      <c r="K388" s="122">
        <f t="shared" si="163"/>
        <v>0.25739995516728259</v>
      </c>
      <c r="L388" s="122">
        <f t="shared" si="163"/>
        <v>0.40860305839357303</v>
      </c>
      <c r="M388" s="122">
        <f t="shared" si="163"/>
        <v>0.37994757530790046</v>
      </c>
      <c r="N388" s="122">
        <f t="shared" si="163"/>
        <v>0.56895241827950105</v>
      </c>
      <c r="O388" s="122">
        <f t="shared" si="163"/>
        <v>0.32682882165313731</v>
      </c>
      <c r="P388" s="122">
        <f t="shared" si="163"/>
        <v>3.4558011399934793E-2</v>
      </c>
      <c r="Q388" s="122">
        <f t="shared" si="163"/>
        <v>0.17507565186885596</v>
      </c>
      <c r="R388" s="122">
        <f t="shared" si="163"/>
        <v>0.11726223702108597</v>
      </c>
      <c r="S388" s="122">
        <f t="shared" si="163"/>
        <v>0.14448881157367155</v>
      </c>
      <c r="T388" s="122">
        <f t="shared" si="163"/>
        <v>0.11630312480019503</v>
      </c>
      <c r="U388" s="122">
        <f t="shared" si="163"/>
        <v>0.2166396825862614</v>
      </c>
      <c r="V388" s="122">
        <f t="shared" si="163"/>
        <v>0.11824262951144006</v>
      </c>
      <c r="W388" s="122">
        <f t="shared" si="163"/>
        <v>0.27832289828179835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6.3252618672739888E-2</v>
      </c>
      <c r="D389" s="98">
        <v>7.3509206597875479E-2</v>
      </c>
      <c r="E389" s="98">
        <v>0.10456926637736802</v>
      </c>
      <c r="F389" s="98">
        <v>7.6526760865788884E-2</v>
      </c>
      <c r="G389" s="98">
        <v>0.21913854914455819</v>
      </c>
      <c r="H389" s="98">
        <v>0.26980227614778374</v>
      </c>
      <c r="I389" s="98">
        <v>0.4665921762396481</v>
      </c>
      <c r="J389" s="98">
        <v>0.26933512775358287</v>
      </c>
      <c r="K389" s="98">
        <v>0.25739995516728259</v>
      </c>
      <c r="L389" s="98">
        <v>0.40860305839357303</v>
      </c>
      <c r="M389" s="98">
        <v>0.37994757530790046</v>
      </c>
      <c r="N389" s="98">
        <v>0.56895241827950105</v>
      </c>
      <c r="O389" s="98">
        <v>0.32682882165313731</v>
      </c>
      <c r="P389" s="98">
        <v>3.4558011399934793E-2</v>
      </c>
      <c r="Q389" s="98">
        <v>0.17507565186885596</v>
      </c>
      <c r="R389" s="98">
        <v>0.11726223702108597</v>
      </c>
      <c r="S389" s="98">
        <v>0.14448881157367155</v>
      </c>
      <c r="T389" s="98">
        <v>0.11630312480019503</v>
      </c>
      <c r="U389" s="98">
        <v>0.2166396825862614</v>
      </c>
      <c r="V389" s="98">
        <v>0.11824262951144006</v>
      </c>
      <c r="W389" s="98">
        <v>0.27832289828179835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1.1625271832016466</v>
      </c>
      <c r="D390" s="122">
        <v>1.189370979889135</v>
      </c>
      <c r="E390" s="122">
        <v>0.9819552081012648</v>
      </c>
      <c r="F390" s="122">
        <v>1.3149906164648473</v>
      </c>
      <c r="G390" s="122">
        <v>2.3753318199652105</v>
      </c>
      <c r="H390" s="122">
        <v>3.7377868121495998</v>
      </c>
      <c r="I390" s="122">
        <v>3.0001132786135472</v>
      </c>
      <c r="J390" s="122">
        <v>1.8281279739994332</v>
      </c>
      <c r="K390" s="122">
        <v>3.1525241463940934</v>
      </c>
      <c r="L390" s="122">
        <v>3.357258272231312</v>
      </c>
      <c r="M390" s="122">
        <v>2.2597016080007446</v>
      </c>
      <c r="N390" s="122">
        <v>2.9596915361931031</v>
      </c>
      <c r="O390" s="122">
        <v>2.1142510091723756</v>
      </c>
      <c r="P390" s="122">
        <v>1.3203615727797366</v>
      </c>
      <c r="Q390" s="122">
        <v>1.837991683911141</v>
      </c>
      <c r="R390" s="122">
        <v>1.4538805065991416</v>
      </c>
      <c r="S390" s="122">
        <v>0.81765941261866049</v>
      </c>
      <c r="T390" s="122">
        <v>0.99888848613493875</v>
      </c>
      <c r="U390" s="122">
        <v>1.7794094477079274</v>
      </c>
      <c r="V390" s="122">
        <v>1.3156510107074473</v>
      </c>
      <c r="W390" s="122">
        <v>1.6047806541766771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0.25728297503627606</v>
      </c>
      <c r="D391" s="98">
        <v>0.33892915350296532</v>
      </c>
      <c r="E391" s="98">
        <v>0.33941958275700912</v>
      </c>
      <c r="F391" s="98">
        <v>0.29707767345436398</v>
      </c>
      <c r="G391" s="98">
        <v>0.95621535700255578</v>
      </c>
      <c r="H391" s="98">
        <v>1.0201023660289315</v>
      </c>
      <c r="I391" s="98">
        <v>1.6384845980069733</v>
      </c>
      <c r="J391" s="98">
        <v>1.1634963739653261</v>
      </c>
      <c r="K391" s="98">
        <v>1.3618236258323055</v>
      </c>
      <c r="L391" s="98">
        <v>1.374288429002622</v>
      </c>
      <c r="M391" s="98">
        <v>1.2207503866024669</v>
      </c>
      <c r="N391" s="98">
        <v>1.2259358261645579</v>
      </c>
      <c r="O391" s="98">
        <v>0.8000043983433589</v>
      </c>
      <c r="P391" s="98">
        <v>0.21622841638920684</v>
      </c>
      <c r="Q391" s="98">
        <v>0.344540917305109</v>
      </c>
      <c r="R391" s="98">
        <v>0.33215153072713205</v>
      </c>
      <c r="S391" s="98">
        <v>0.21746214658106869</v>
      </c>
      <c r="T391" s="98">
        <v>0.24967185330812944</v>
      </c>
      <c r="U391" s="98">
        <v>0.42186096463705219</v>
      </c>
      <c r="V391" s="98">
        <v>0.3889304173817365</v>
      </c>
      <c r="W391" s="98">
        <v>0.7963772379858326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2.0029099143863698E-3</v>
      </c>
      <c r="D392" s="98">
        <v>0</v>
      </c>
      <c r="E392" s="98">
        <v>0</v>
      </c>
      <c r="F392" s="98">
        <v>2.9498027710657274E-4</v>
      </c>
      <c r="G392" s="98">
        <v>4.4532663701367329E-3</v>
      </c>
      <c r="H392" s="98">
        <v>1.0493704736564283E-3</v>
      </c>
      <c r="I392" s="98">
        <v>8.4720157823303718E-3</v>
      </c>
      <c r="J392" s="98">
        <v>6.0252213453157368E-4</v>
      </c>
      <c r="K392" s="98">
        <v>1.0243432502941999E-2</v>
      </c>
      <c r="L392" s="98">
        <v>5.7601090421167079E-3</v>
      </c>
      <c r="M392" s="98">
        <v>6.5395219901761056E-3</v>
      </c>
      <c r="N392" s="98">
        <v>7.576853183200661E-3</v>
      </c>
      <c r="O392" s="98">
        <v>3.8902705467286948E-3</v>
      </c>
      <c r="P392" s="98">
        <v>0</v>
      </c>
      <c r="Q392" s="98">
        <v>4.2430252882788913E-4</v>
      </c>
      <c r="R392" s="98">
        <v>1.4181309824252582E-3</v>
      </c>
      <c r="S392" s="98">
        <v>2.7904800411250515E-4</v>
      </c>
      <c r="T392" s="98">
        <v>6.7505915892094215E-4</v>
      </c>
      <c r="U392" s="98">
        <v>7.8205198329496539E-4</v>
      </c>
      <c r="V392" s="98">
        <v>1.352771853871789E-3</v>
      </c>
      <c r="W392" s="98">
        <v>3.9807326723999793E-3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6.6877500957282174E-4</v>
      </c>
      <c r="D393" s="101">
        <v>0</v>
      </c>
      <c r="E393" s="101">
        <v>0</v>
      </c>
      <c r="F393" s="101">
        <v>1.4358159147524017E-4</v>
      </c>
      <c r="G393" s="101">
        <v>1.9019831278196482E-3</v>
      </c>
      <c r="H393" s="101">
        <v>4.5998211917140701E-4</v>
      </c>
      <c r="I393" s="101">
        <v>3.0801681534262178E-3</v>
      </c>
      <c r="J393" s="101">
        <v>2.222528241397645E-4</v>
      </c>
      <c r="K393" s="101">
        <v>3.6723666667752911E-3</v>
      </c>
      <c r="L393" s="101">
        <v>1.9995226190084926E-3</v>
      </c>
      <c r="M393" s="101">
        <v>2.3289083400303322E-3</v>
      </c>
      <c r="N393" s="101">
        <v>2.6590304604724806E-3</v>
      </c>
      <c r="O393" s="101">
        <v>1.3626870854912543E-3</v>
      </c>
      <c r="P393" s="101">
        <v>0</v>
      </c>
      <c r="Q393" s="101">
        <v>1.5328315999872381E-4</v>
      </c>
      <c r="R393" s="101">
        <v>5.0334916977163191E-4</v>
      </c>
      <c r="S393" s="101">
        <v>9.9429668715712564E-5</v>
      </c>
      <c r="T393" s="101">
        <v>2.43275866645535E-4</v>
      </c>
      <c r="U393" s="101">
        <v>2.6599950514043122E-4</v>
      </c>
      <c r="V393" s="101">
        <v>4.6169528966636292E-4</v>
      </c>
      <c r="W393" s="101">
        <v>1.4261300670880444E-3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1.3341349048135481E-3</v>
      </c>
      <c r="D394" s="104">
        <v>0</v>
      </c>
      <c r="E394" s="104">
        <v>0</v>
      </c>
      <c r="F394" s="104">
        <v>1.5139868563133254E-4</v>
      </c>
      <c r="G394" s="104">
        <v>2.5512832423170849E-3</v>
      </c>
      <c r="H394" s="104">
        <v>5.8938835448502135E-4</v>
      </c>
      <c r="I394" s="104">
        <v>5.3918476289041535E-3</v>
      </c>
      <c r="J394" s="104">
        <v>3.8026931039180913E-4</v>
      </c>
      <c r="K394" s="104">
        <v>6.571065836166708E-3</v>
      </c>
      <c r="L394" s="104">
        <v>3.7605864231082154E-3</v>
      </c>
      <c r="M394" s="104">
        <v>4.2106136501457734E-3</v>
      </c>
      <c r="N394" s="104">
        <v>4.9178227227281799E-3</v>
      </c>
      <c r="O394" s="104">
        <v>2.5275834612374405E-3</v>
      </c>
      <c r="P394" s="104">
        <v>0</v>
      </c>
      <c r="Q394" s="104">
        <v>2.7101936882916529E-4</v>
      </c>
      <c r="R394" s="104">
        <v>9.1478181265362629E-4</v>
      </c>
      <c r="S394" s="104">
        <v>1.7961833539679257E-4</v>
      </c>
      <c r="T394" s="104">
        <v>4.3178329227540709E-4</v>
      </c>
      <c r="U394" s="104">
        <v>5.1605247815453411E-4</v>
      </c>
      <c r="V394" s="104">
        <v>8.9107656420542617E-4</v>
      </c>
      <c r="W394" s="104">
        <v>2.5546026053119351E-3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0.12176854196570512</v>
      </c>
      <c r="D395" s="101">
        <v>0.11792892669992135</v>
      </c>
      <c r="E395" s="101">
        <v>5.4347127655406169E-2</v>
      </c>
      <c r="F395" s="101">
        <v>6.2358470250296311E-2</v>
      </c>
      <c r="G395" s="101">
        <v>0.11580603872712891</v>
      </c>
      <c r="H395" s="101">
        <v>0.13721994307522417</v>
      </c>
      <c r="I395" s="101">
        <v>9.7598117069513865E-2</v>
      </c>
      <c r="J395" s="101">
        <v>5.6158411058178308E-2</v>
      </c>
      <c r="K395" s="101">
        <v>0.12047711908244174</v>
      </c>
      <c r="L395" s="101">
        <v>0.11045223431647024</v>
      </c>
      <c r="M395" s="101">
        <v>6.277020349001923E-2</v>
      </c>
      <c r="N395" s="101">
        <v>6.164037771919155E-2</v>
      </c>
      <c r="O395" s="101">
        <v>4.3095565734788205E-2</v>
      </c>
      <c r="P395" s="101">
        <v>4.11986805094154E-2</v>
      </c>
      <c r="Q395" s="101">
        <v>0.11033338901374051</v>
      </c>
      <c r="R395" s="101">
        <v>8.2309362016391288E-2</v>
      </c>
      <c r="S395" s="101">
        <v>3.6849743266385848E-2</v>
      </c>
      <c r="T395" s="101">
        <v>3.5351242024085502E-2</v>
      </c>
      <c r="U395" s="101">
        <v>4.5788682266258901E-2</v>
      </c>
      <c r="V395" s="101">
        <v>1.6777683991850055E-2</v>
      </c>
      <c r="W395" s="101">
        <v>4.2373136776449938E-2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2.4328739574303252E-4</v>
      </c>
      <c r="D396" s="104">
        <v>7.8213807496703186E-4</v>
      </c>
      <c r="E396" s="104">
        <v>0</v>
      </c>
      <c r="F396" s="104">
        <v>0</v>
      </c>
      <c r="G396" s="104">
        <v>6.3465461678771738E-4</v>
      </c>
      <c r="H396" s="104">
        <v>0</v>
      </c>
      <c r="I396" s="104">
        <v>4.3241904806253791E-4</v>
      </c>
      <c r="J396" s="104">
        <v>1.5993683340027602E-4</v>
      </c>
      <c r="K396" s="104">
        <v>8.8569396109104465E-4</v>
      </c>
      <c r="L396" s="104">
        <v>5.7171343543010187E-4</v>
      </c>
      <c r="M396" s="104">
        <v>7.0022803148881763E-4</v>
      </c>
      <c r="N396" s="104">
        <v>3.1241683302107956E-4</v>
      </c>
      <c r="O396" s="104">
        <v>0</v>
      </c>
      <c r="P396" s="104">
        <v>0</v>
      </c>
      <c r="Q396" s="104">
        <v>9.601388657902955E-4</v>
      </c>
      <c r="R396" s="104">
        <v>4.2290062482313765E-4</v>
      </c>
      <c r="S396" s="104">
        <v>3.0693151572434136E-4</v>
      </c>
      <c r="T396" s="104">
        <v>2.9084853632814999E-4</v>
      </c>
      <c r="U396" s="104">
        <v>4.5868902986281331E-4</v>
      </c>
      <c r="V396" s="104">
        <v>0</v>
      </c>
      <c r="W396" s="104">
        <v>1.42140359391396E-4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8.081042201701978E-5</v>
      </c>
      <c r="D397" s="98">
        <v>2.9285127324082429E-4</v>
      </c>
      <c r="E397" s="98">
        <v>0</v>
      </c>
      <c r="F397" s="98">
        <v>0</v>
      </c>
      <c r="G397" s="98">
        <v>2.7115655878367763E-4</v>
      </c>
      <c r="H397" s="98">
        <v>0</v>
      </c>
      <c r="I397" s="98">
        <v>1.5693553945623774E-4</v>
      </c>
      <c r="J397" s="98">
        <v>5.9006786485263197E-5</v>
      </c>
      <c r="K397" s="98">
        <v>3.1640772681919185E-4</v>
      </c>
      <c r="L397" s="98">
        <v>1.9760342770628117E-4</v>
      </c>
      <c r="M397" s="98">
        <v>2.4986996143674066E-4</v>
      </c>
      <c r="N397" s="98">
        <v>1.0976791204170562E-4</v>
      </c>
      <c r="O397" s="98">
        <v>0</v>
      </c>
      <c r="P397" s="98">
        <v>0</v>
      </c>
      <c r="Q397" s="98">
        <v>3.4653863481523453E-4</v>
      </c>
      <c r="R397" s="98">
        <v>1.4927100044586099E-4</v>
      </c>
      <c r="S397" s="98">
        <v>1.0866742085560461E-4</v>
      </c>
      <c r="T397" s="98">
        <v>1.0423820793722634E-4</v>
      </c>
      <c r="U397" s="98">
        <v>1.558714462451743E-4</v>
      </c>
      <c r="V397" s="98">
        <v>0</v>
      </c>
      <c r="W397" s="98">
        <v>5.092133649381052E-5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1.6247697372601274E-4</v>
      </c>
      <c r="D398" s="98">
        <v>4.8928680172620758E-4</v>
      </c>
      <c r="E398" s="98">
        <v>0</v>
      </c>
      <c r="F398" s="98">
        <v>0</v>
      </c>
      <c r="G398" s="98">
        <v>3.6349805800403974E-4</v>
      </c>
      <c r="H398" s="98">
        <v>0</v>
      </c>
      <c r="I398" s="98">
        <v>2.7548350860630017E-4</v>
      </c>
      <c r="J398" s="98">
        <v>1.0093004691501282E-4</v>
      </c>
      <c r="K398" s="98">
        <v>5.692862342718528E-4</v>
      </c>
      <c r="L398" s="98">
        <v>3.741100077238207E-4</v>
      </c>
      <c r="M398" s="98">
        <v>4.5035807005207692E-4</v>
      </c>
      <c r="N398" s="98">
        <v>2.0264892097937392E-4</v>
      </c>
      <c r="O398" s="98">
        <v>0</v>
      </c>
      <c r="P398" s="98">
        <v>0</v>
      </c>
      <c r="Q398" s="98">
        <v>6.1360023097506097E-4</v>
      </c>
      <c r="R398" s="98">
        <v>2.7362962437727667E-4</v>
      </c>
      <c r="S398" s="98">
        <v>1.9826409486873678E-4</v>
      </c>
      <c r="T398" s="98">
        <v>1.8661032839092367E-4</v>
      </c>
      <c r="U398" s="98">
        <v>3.0281758361763901E-4</v>
      </c>
      <c r="V398" s="98">
        <v>0</v>
      </c>
      <c r="W398" s="98">
        <v>9.1219022897585475E-5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0.57875664105378688</v>
      </c>
      <c r="D399" s="101">
        <v>0.55104256177712119</v>
      </c>
      <c r="E399" s="101">
        <v>0.43904713458338163</v>
      </c>
      <c r="F399" s="101">
        <v>0.73809851482150679</v>
      </c>
      <c r="G399" s="101">
        <v>0.99012357796207928</v>
      </c>
      <c r="H399" s="101">
        <v>2.0558469822761589</v>
      </c>
      <c r="I399" s="101">
        <v>0.92838228183441773</v>
      </c>
      <c r="J399" s="101">
        <v>0.46453421504067</v>
      </c>
      <c r="K399" s="101">
        <v>0.91003468061823911</v>
      </c>
      <c r="L399" s="101">
        <v>1.3112836664379888</v>
      </c>
      <c r="M399" s="101">
        <v>0.59550840178009834</v>
      </c>
      <c r="N399" s="101">
        <v>1.021017187415421</v>
      </c>
      <c r="O399" s="101">
        <v>0.88557295669450231</v>
      </c>
      <c r="P399" s="101">
        <v>0.72297576105025196</v>
      </c>
      <c r="Q399" s="101">
        <v>1.0156422920999248</v>
      </c>
      <c r="R399" s="101">
        <v>0.71562718825579419</v>
      </c>
      <c r="S399" s="101">
        <v>0.36592760549542663</v>
      </c>
      <c r="T399" s="101">
        <v>0.48014408284988846</v>
      </c>
      <c r="U399" s="101">
        <v>0.95577654257454081</v>
      </c>
      <c r="V399" s="101">
        <v>0.64104819610084296</v>
      </c>
      <c r="W399" s="101">
        <v>0.52990285321669472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0.20247282783574908</v>
      </c>
      <c r="D400" s="104">
        <v>0.18068819983416001</v>
      </c>
      <c r="E400" s="104">
        <v>0.14914136310546788</v>
      </c>
      <c r="F400" s="104">
        <v>0.21716097766157347</v>
      </c>
      <c r="G400" s="104">
        <v>0.30809892528652238</v>
      </c>
      <c r="H400" s="104">
        <v>0.52356815029562886</v>
      </c>
      <c r="I400" s="104">
        <v>0.32674384687224906</v>
      </c>
      <c r="J400" s="104">
        <v>0.143176514967327</v>
      </c>
      <c r="K400" s="104">
        <v>0.74905959439707415</v>
      </c>
      <c r="L400" s="104">
        <v>0.55490211999668415</v>
      </c>
      <c r="M400" s="104">
        <v>0.37343286610649506</v>
      </c>
      <c r="N400" s="104">
        <v>0.64320887487771061</v>
      </c>
      <c r="O400" s="104">
        <v>0.38168781785299755</v>
      </c>
      <c r="P400" s="104">
        <v>0.3399587148308626</v>
      </c>
      <c r="Q400" s="104">
        <v>0.36609064409774855</v>
      </c>
      <c r="R400" s="104">
        <v>0.32195139399257566</v>
      </c>
      <c r="S400" s="104">
        <v>0.19683393775594243</v>
      </c>
      <c r="T400" s="104">
        <v>0.2327554002575862</v>
      </c>
      <c r="U400" s="104">
        <v>0.35474251721691774</v>
      </c>
      <c r="V400" s="104">
        <v>0.26754194137914594</v>
      </c>
      <c r="W400" s="104">
        <v>0.23200455316590846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6.724311852503434E-2</v>
      </c>
      <c r="D401" s="98">
        <v>6.7402001176904563E-2</v>
      </c>
      <c r="E401" s="98">
        <v>6.8998933917118171E-2</v>
      </c>
      <c r="F401" s="98">
        <v>0.10574704064544398</v>
      </c>
      <c r="G401" s="98">
        <v>0.13151159295242271</v>
      </c>
      <c r="H401" s="98">
        <v>0.22953214417024859</v>
      </c>
      <c r="I401" s="98">
        <v>0.11857560134310129</v>
      </c>
      <c r="J401" s="98">
        <v>5.2883798629753558E-2</v>
      </c>
      <c r="K401" s="98">
        <v>0.26867482962141659</v>
      </c>
      <c r="L401" s="98">
        <v>0.19249289147349116</v>
      </c>
      <c r="M401" s="98">
        <v>0.13295862010330314</v>
      </c>
      <c r="N401" s="98">
        <v>0.22544894318157521</v>
      </c>
      <c r="O401" s="98">
        <v>0.13343299176205065</v>
      </c>
      <c r="P401" s="98">
        <v>0.12451703178308127</v>
      </c>
      <c r="Q401" s="98">
        <v>0.1322358476157959</v>
      </c>
      <c r="R401" s="98">
        <v>0.114147561587595</v>
      </c>
      <c r="S401" s="98">
        <v>7.0132247816041132E-2</v>
      </c>
      <c r="T401" s="98">
        <v>8.3937478887632561E-2</v>
      </c>
      <c r="U401" s="98">
        <v>0.1206771073487769</v>
      </c>
      <c r="V401" s="98">
        <v>9.1372057049167024E-2</v>
      </c>
      <c r="W401" s="98">
        <v>8.307804658631239E-2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0.13522970931071474</v>
      </c>
      <c r="D402" s="98">
        <v>0.11328619865725546</v>
      </c>
      <c r="E402" s="98">
        <v>8.0142429188349726E-2</v>
      </c>
      <c r="F402" s="98">
        <v>0.11141393701612949</v>
      </c>
      <c r="G402" s="98">
        <v>0.17658733233409965</v>
      </c>
      <c r="H402" s="98">
        <v>0.29403600612538022</v>
      </c>
      <c r="I402" s="98">
        <v>0.20816824552914776</v>
      </c>
      <c r="J402" s="98">
        <v>9.0292716337573437E-2</v>
      </c>
      <c r="K402" s="98">
        <v>0.48038476477565761</v>
      </c>
      <c r="L402" s="98">
        <v>0.36240922852319296</v>
      </c>
      <c r="M402" s="98">
        <v>0.24047424600319195</v>
      </c>
      <c r="N402" s="98">
        <v>0.4177599316961354</v>
      </c>
      <c r="O402" s="98">
        <v>0.24825482609094687</v>
      </c>
      <c r="P402" s="98">
        <v>0.21544168304778136</v>
      </c>
      <c r="Q402" s="98">
        <v>0.23385479648195265</v>
      </c>
      <c r="R402" s="98">
        <v>0.20780383240498065</v>
      </c>
      <c r="S402" s="98">
        <v>0.1267016899399013</v>
      </c>
      <c r="T402" s="98">
        <v>0.14881792136995364</v>
      </c>
      <c r="U402" s="98">
        <v>0.23406540986814081</v>
      </c>
      <c r="V402" s="98">
        <v>0.1761698843299789</v>
      </c>
      <c r="W402" s="98">
        <v>0.14892650657959608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0.45854407534869046</v>
      </c>
      <c r="D403" s="122">
        <v>0.43481172186296335</v>
      </c>
      <c r="E403" s="122">
        <v>0.40637152982531177</v>
      </c>
      <c r="F403" s="122">
        <v>0.47866920937016294</v>
      </c>
      <c r="G403" s="122">
        <v>0.91177406340957401</v>
      </c>
      <c r="H403" s="122">
        <v>1.2696958087371932</v>
      </c>
      <c r="I403" s="122">
        <v>1.0237449050385818</v>
      </c>
      <c r="J403" s="122">
        <v>0.62130894971670869</v>
      </c>
      <c r="K403" s="122">
        <v>0.8614095240012708</v>
      </c>
      <c r="L403" s="122">
        <v>0.85736331687075029</v>
      </c>
      <c r="M403" s="122">
        <v>0.56809635303412764</v>
      </c>
      <c r="N403" s="122">
        <v>0.75387288341322467</v>
      </c>
      <c r="O403" s="122">
        <v>0.5451622866047775</v>
      </c>
      <c r="P403" s="122">
        <v>0.35653835034029518</v>
      </c>
      <c r="Q403" s="122">
        <v>0.49644140743863135</v>
      </c>
      <c r="R403" s="122">
        <v>0.40081064859549165</v>
      </c>
      <c r="S403" s="122">
        <v>0.22709283105035633</v>
      </c>
      <c r="T403" s="122">
        <v>0.28179848948542524</v>
      </c>
      <c r="U403" s="122">
        <v>0.51858337505667673</v>
      </c>
      <c r="V403" s="122">
        <v>0.52208442915939446</v>
      </c>
      <c r="W403" s="122">
        <v>0.59157406294054227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1.9932944737784831E-2</v>
      </c>
      <c r="D404" s="98">
        <v>3.0186185153496779E-2</v>
      </c>
      <c r="E404" s="98">
        <v>3.6798274803905101E-2</v>
      </c>
      <c r="F404" s="98">
        <v>3.5561716095722298E-2</v>
      </c>
      <c r="G404" s="98">
        <v>9.5202889639588714E-2</v>
      </c>
      <c r="H404" s="98">
        <v>0.1291798927529404</v>
      </c>
      <c r="I404" s="98">
        <v>0.13452779051320277</v>
      </c>
      <c r="J404" s="98">
        <v>0.12750621679287463</v>
      </c>
      <c r="K404" s="98">
        <v>0.10756450919399194</v>
      </c>
      <c r="L404" s="98">
        <v>9.3066033518959701E-2</v>
      </c>
      <c r="M404" s="98">
        <v>5.8527986783090145E-2</v>
      </c>
      <c r="N404" s="98">
        <v>6.7786481863967268E-2</v>
      </c>
      <c r="O404" s="98">
        <v>4.8359281973078455E-2</v>
      </c>
      <c r="P404" s="98">
        <v>2.2190053816143793E-2</v>
      </c>
      <c r="Q404" s="98">
        <v>3.165684555011692E-2</v>
      </c>
      <c r="R404" s="98">
        <v>3.5341854076122399E-2</v>
      </c>
      <c r="S404" s="98">
        <v>2.1533161392946337E-2</v>
      </c>
      <c r="T404" s="98">
        <v>2.5960739926930609E-2</v>
      </c>
      <c r="U404" s="98">
        <v>4.3446186644402952E-2</v>
      </c>
      <c r="V404" s="98">
        <v>5.8159687416429365E-2</v>
      </c>
      <c r="W404" s="98">
        <v>6.4115446482562288E-2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0.17110636689716696</v>
      </c>
      <c r="D405" s="98">
        <v>0.18641437714310377</v>
      </c>
      <c r="E405" s="98">
        <v>9.8042657542113831E-2</v>
      </c>
      <c r="F405" s="98">
        <v>0.12400071802789631</v>
      </c>
      <c r="G405" s="98">
        <v>0.35438334174451686</v>
      </c>
      <c r="H405" s="98">
        <v>0.40288262458296586</v>
      </c>
      <c r="I405" s="98">
        <v>0.35617388165963321</v>
      </c>
      <c r="J405" s="98">
        <v>0.17891321215693759</v>
      </c>
      <c r="K405" s="98">
        <v>0.43808198515852925</v>
      </c>
      <c r="L405" s="98">
        <v>0.33160077187808173</v>
      </c>
      <c r="M405" s="98">
        <v>0.19442350428624625</v>
      </c>
      <c r="N405" s="98">
        <v>0.20578440355944361</v>
      </c>
      <c r="O405" s="98">
        <v>0.15543744918133592</v>
      </c>
      <c r="P405" s="98">
        <v>0.10235631717545596</v>
      </c>
      <c r="Q405" s="98">
        <v>0.13814786640379687</v>
      </c>
      <c r="R405" s="98">
        <v>0.1226484287067954</v>
      </c>
      <c r="S405" s="98">
        <v>7.5727886438259701E-2</v>
      </c>
      <c r="T405" s="98">
        <v>7.796780786827831E-2</v>
      </c>
      <c r="U405" s="98">
        <v>0.12188706336315774</v>
      </c>
      <c r="V405" s="98">
        <v>0.13715444069377611</v>
      </c>
      <c r="W405" s="98">
        <v>0.14444943584748912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0.26750476371373866</v>
      </c>
      <c r="D406" s="33">
        <v>0.21821115956636281</v>
      </c>
      <c r="E406" s="33">
        <v>0.27153059747929287</v>
      </c>
      <c r="F406" s="33">
        <v>0.31910677524654435</v>
      </c>
      <c r="G406" s="33">
        <v>0.46218783202546843</v>
      </c>
      <c r="H406" s="33">
        <v>0.73763329140128708</v>
      </c>
      <c r="I406" s="33">
        <v>0.53304323286574584</v>
      </c>
      <c r="J406" s="33">
        <v>0.31488952076689647</v>
      </c>
      <c r="K406" s="33">
        <v>0.31576302964874958</v>
      </c>
      <c r="L406" s="33">
        <v>0.43269651147370886</v>
      </c>
      <c r="M406" s="33">
        <v>0.3151448619647913</v>
      </c>
      <c r="N406" s="33">
        <v>0.48030199798981371</v>
      </c>
      <c r="O406" s="33">
        <v>0.34136555545036312</v>
      </c>
      <c r="P406" s="33">
        <v>0.23199197934869545</v>
      </c>
      <c r="Q406" s="33">
        <v>0.32663669548471758</v>
      </c>
      <c r="R406" s="33">
        <v>0.24282036581257388</v>
      </c>
      <c r="S406" s="33">
        <v>0.12983178321915029</v>
      </c>
      <c r="T406" s="33">
        <v>0.1778699416902163</v>
      </c>
      <c r="U406" s="33">
        <v>0.35325012504911601</v>
      </c>
      <c r="V406" s="33">
        <v>0.32677030104918897</v>
      </c>
      <c r="W406" s="33">
        <v>0.38300918061049088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0.59853111579401264</v>
      </c>
      <c r="D408" s="119">
        <f t="shared" si="164"/>
        <v>0.61270971205260294</v>
      </c>
      <c r="E408" s="119">
        <f t="shared" si="164"/>
        <v>0.62738765761866833</v>
      </c>
      <c r="F408" s="119">
        <f t="shared" si="164"/>
        <v>0.63613466605361524</v>
      </c>
      <c r="G408" s="119">
        <f t="shared" si="164"/>
        <v>0.64471066107600694</v>
      </c>
      <c r="H408" s="119">
        <f t="shared" si="164"/>
        <v>0.65893748831909105</v>
      </c>
      <c r="I408" s="119">
        <f t="shared" si="164"/>
        <v>0.67409993221342079</v>
      </c>
      <c r="J408" s="119">
        <f t="shared" si="164"/>
        <v>0.68529071038483824</v>
      </c>
      <c r="K408" s="119">
        <f t="shared" si="164"/>
        <v>0.69420205540144209</v>
      </c>
      <c r="L408" s="119">
        <f t="shared" si="164"/>
        <v>0.70775064712947444</v>
      </c>
      <c r="M408" s="119">
        <f t="shared" si="164"/>
        <v>0.7246617513005259</v>
      </c>
      <c r="N408" s="119">
        <f t="shared" si="164"/>
        <v>0.73885930022953095</v>
      </c>
      <c r="O408" s="119">
        <f t="shared" si="164"/>
        <v>0.74215729262149044</v>
      </c>
      <c r="P408" s="119">
        <f t="shared" si="164"/>
        <v>0.73767098967072642</v>
      </c>
      <c r="Q408" s="119">
        <f t="shared" si="164"/>
        <v>0.75265279862021339</v>
      </c>
      <c r="R408" s="119">
        <f t="shared" ref="R408:V408" si="165">IF(R384=0,"",R384/R360)</f>
        <v>0.76214973164031641</v>
      </c>
      <c r="S408" s="119">
        <f t="shared" si="165"/>
        <v>0.78773825738356984</v>
      </c>
      <c r="T408" s="119">
        <f t="shared" si="165"/>
        <v>0.79512235107255558</v>
      </c>
      <c r="U408" s="119">
        <f t="shared" si="165"/>
        <v>0.80860709646585216</v>
      </c>
      <c r="V408" s="119">
        <f t="shared" si="165"/>
        <v>0.81188951454310687</v>
      </c>
      <c r="W408" s="119">
        <f t="shared" ref="W408" si="166">IF(W384=0,"",W384/W360)</f>
        <v>0.83483422337144642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0.58119288075494113</v>
      </c>
      <c r="D409" s="124">
        <f t="shared" si="167"/>
        <v>0.59281469520668417</v>
      </c>
      <c r="E409" s="124">
        <f t="shared" si="167"/>
        <v>0.60455992917729018</v>
      </c>
      <c r="F409" s="124">
        <f t="shared" si="167"/>
        <v>0.6163936641041361</v>
      </c>
      <c r="G409" s="124">
        <f t="shared" si="167"/>
        <v>0.62825375702157704</v>
      </c>
      <c r="H409" s="124">
        <f t="shared" si="167"/>
        <v>0.64025418044823013</v>
      </c>
      <c r="I409" s="124">
        <f t="shared" si="167"/>
        <v>0.65225676884276418</v>
      </c>
      <c r="J409" s="124">
        <f t="shared" si="167"/>
        <v>0.66434719425906774</v>
      </c>
      <c r="K409" s="124">
        <f t="shared" si="167"/>
        <v>0.67638453940788079</v>
      </c>
      <c r="L409" s="124">
        <f t="shared" si="167"/>
        <v>0.68833873205008245</v>
      </c>
      <c r="M409" s="124">
        <f t="shared" si="167"/>
        <v>0.69934542939746991</v>
      </c>
      <c r="N409" s="124">
        <f t="shared" si="167"/>
        <v>0.70893466196592725</v>
      </c>
      <c r="O409" s="124">
        <f t="shared" si="167"/>
        <v>0.7168629786493711</v>
      </c>
      <c r="P409" s="124">
        <f t="shared" si="167"/>
        <v>0.72379881926861356</v>
      </c>
      <c r="Q409" s="124">
        <f t="shared" si="167"/>
        <v>0.73207807415637238</v>
      </c>
      <c r="R409" s="124">
        <f t="shared" ref="R409:V409" si="168">IF(R385=0,"",R385/R361)</f>
        <v>0.74428137427943719</v>
      </c>
      <c r="S409" s="124">
        <f t="shared" si="168"/>
        <v>0.75795568251139922</v>
      </c>
      <c r="T409" s="124">
        <f t="shared" si="168"/>
        <v>0.7716908262504153</v>
      </c>
      <c r="U409" s="124">
        <f t="shared" si="168"/>
        <v>0.78434238971484316</v>
      </c>
      <c r="V409" s="124">
        <f t="shared" si="168"/>
        <v>0.79494953118788714</v>
      </c>
      <c r="W409" s="124">
        <f t="shared" ref="W409" si="169">IF(W385=0,"",W385/W361)</f>
        <v>0.80348699043347349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0.57884978075821802</v>
      </c>
      <c r="D410" s="111">
        <f t="shared" si="170"/>
        <v>0.59051999217437112</v>
      </c>
      <c r="E410" s="111">
        <f t="shared" si="170"/>
        <v>0.6023011461780623</v>
      </c>
      <c r="F410" s="111">
        <f t="shared" si="170"/>
        <v>0.61418191755834661</v>
      </c>
      <c r="G410" s="111">
        <f t="shared" si="170"/>
        <v>0.62615104840068525</v>
      </c>
      <c r="H410" s="111">
        <f t="shared" si="170"/>
        <v>0.63819512577515092</v>
      </c>
      <c r="I410" s="111">
        <f t="shared" si="170"/>
        <v>0.65029651263026245</v>
      </c>
      <c r="J410" s="111">
        <f t="shared" si="170"/>
        <v>0.66241718077146172</v>
      </c>
      <c r="K410" s="111">
        <f t="shared" si="170"/>
        <v>0.67450682533178319</v>
      </c>
      <c r="L410" s="111">
        <f t="shared" si="170"/>
        <v>0.68652079777111441</v>
      </c>
      <c r="M410" s="111">
        <f t="shared" si="170"/>
        <v>0.69758519034456734</v>
      </c>
      <c r="N410" s="111">
        <f t="shared" si="170"/>
        <v>0.70723086932236923</v>
      </c>
      <c r="O410" s="111">
        <f t="shared" si="170"/>
        <v>0.71520404185472697</v>
      </c>
      <c r="P410" s="111">
        <f t="shared" si="170"/>
        <v>0.72218781004340571</v>
      </c>
      <c r="Q410" s="111">
        <f t="shared" si="170"/>
        <v>0.7305021394545137</v>
      </c>
      <c r="R410" s="111">
        <f t="shared" ref="R410:V410" si="171">IF(R386=0,"",R386/R362)</f>
        <v>0.74276135562680035</v>
      </c>
      <c r="S410" s="111">
        <f t="shared" si="171"/>
        <v>0.75650113179163703</v>
      </c>
      <c r="T410" s="111">
        <f t="shared" si="171"/>
        <v>0.77030755354978886</v>
      </c>
      <c r="U410" s="111">
        <f t="shared" si="171"/>
        <v>0.78302512394154755</v>
      </c>
      <c r="V410" s="111">
        <f t="shared" si="171"/>
        <v>0.79368532934746328</v>
      </c>
      <c r="W410" s="111">
        <f t="shared" ref="W410" si="172">IF(W386=0,"",W386/W362)</f>
        <v>0.80225998861687431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2.1620770839936219</v>
      </c>
      <c r="D412" s="124">
        <f t="shared" si="176"/>
        <v>2.2302112669504681</v>
      </c>
      <c r="E412" s="124">
        <f t="shared" si="176"/>
        <v>2.2990648530553783</v>
      </c>
      <c r="F412" s="124">
        <f t="shared" si="176"/>
        <v>2.3679923859340954</v>
      </c>
      <c r="G412" s="124">
        <f t="shared" si="176"/>
        <v>2.437574900950513</v>
      </c>
      <c r="H412" s="124">
        <f t="shared" si="176"/>
        <v>2.5077375107603226</v>
      </c>
      <c r="I412" s="124">
        <f t="shared" si="176"/>
        <v>2.5786194576751935</v>
      </c>
      <c r="J412" s="124">
        <f t="shared" si="176"/>
        <v>2.6507999267266742</v>
      </c>
      <c r="K412" s="124">
        <f t="shared" si="176"/>
        <v>2.7247659090579228</v>
      </c>
      <c r="L412" s="124">
        <f t="shared" si="176"/>
        <v>2.8006378103774465</v>
      </c>
      <c r="M412" s="124">
        <f t="shared" si="176"/>
        <v>2.8912596471842051</v>
      </c>
      <c r="N412" s="124">
        <f t="shared" si="176"/>
        <v>3.00083475286482</v>
      </c>
      <c r="O412" s="124">
        <f t="shared" si="176"/>
        <v>3.1316869310818736</v>
      </c>
      <c r="P412" s="124">
        <f t="shared" si="176"/>
        <v>3.2735933007063545</v>
      </c>
      <c r="Q412" s="124">
        <f t="shared" si="176"/>
        <v>3.3955453055336768</v>
      </c>
      <c r="R412" s="124">
        <f t="shared" ref="R412:V412" si="177">IF(R388=0,"",R388/R364)</f>
        <v>3.4720528977780263</v>
      </c>
      <c r="S412" s="124">
        <f t="shared" si="177"/>
        <v>3.5329491847274301</v>
      </c>
      <c r="T412" s="124">
        <f t="shared" si="177"/>
        <v>3.5838303506216973</v>
      </c>
      <c r="U412" s="124">
        <f t="shared" si="177"/>
        <v>3.6301511245569675</v>
      </c>
      <c r="V412" s="124">
        <f t="shared" si="177"/>
        <v>3.677380220732025</v>
      </c>
      <c r="W412" s="124">
        <f t="shared" ref="W412" si="178">IF(W388=0,"",W388/W364)</f>
        <v>3.7236181656100507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2.1620770839936219</v>
      </c>
      <c r="D413" s="111">
        <f t="shared" si="179"/>
        <v>2.2302112669504681</v>
      </c>
      <c r="E413" s="111">
        <f t="shared" si="179"/>
        <v>2.2990648530553783</v>
      </c>
      <c r="F413" s="111">
        <f t="shared" si="179"/>
        <v>2.3679923859340954</v>
      </c>
      <c r="G413" s="111">
        <f t="shared" si="179"/>
        <v>2.437574900950513</v>
      </c>
      <c r="H413" s="111">
        <f t="shared" si="179"/>
        <v>2.5077375107603226</v>
      </c>
      <c r="I413" s="111">
        <f t="shared" si="179"/>
        <v>2.5786194576751935</v>
      </c>
      <c r="J413" s="111">
        <f t="shared" si="179"/>
        <v>2.6507999267266742</v>
      </c>
      <c r="K413" s="111">
        <f t="shared" si="179"/>
        <v>2.7247659090579228</v>
      </c>
      <c r="L413" s="111">
        <f t="shared" si="179"/>
        <v>2.8006378103774465</v>
      </c>
      <c r="M413" s="111">
        <f t="shared" si="179"/>
        <v>2.8912596471842051</v>
      </c>
      <c r="N413" s="111">
        <f t="shared" si="179"/>
        <v>3.00083475286482</v>
      </c>
      <c r="O413" s="111">
        <f t="shared" si="179"/>
        <v>3.1316869310818736</v>
      </c>
      <c r="P413" s="111">
        <f t="shared" si="179"/>
        <v>3.2735933007063545</v>
      </c>
      <c r="Q413" s="111">
        <f t="shared" si="179"/>
        <v>3.3955453055336768</v>
      </c>
      <c r="R413" s="111">
        <f t="shared" ref="R413:V413" si="180">IF(R389=0,"",R389/R365)</f>
        <v>3.4720528977780263</v>
      </c>
      <c r="S413" s="111">
        <f t="shared" si="180"/>
        <v>3.5329491847274301</v>
      </c>
      <c r="T413" s="111">
        <f t="shared" si="180"/>
        <v>3.5838303506216973</v>
      </c>
      <c r="U413" s="111">
        <f t="shared" si="180"/>
        <v>3.6301511245569675</v>
      </c>
      <c r="V413" s="111">
        <f t="shared" si="180"/>
        <v>3.677380220732025</v>
      </c>
      <c r="W413" s="111">
        <f t="shared" ref="W413" si="181">IF(W389=0,"",W389/W365)</f>
        <v>3.7236181656100507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0.68091958243672845</v>
      </c>
      <c r="D414" s="124">
        <f t="shared" si="182"/>
        <v>0.67826859506743031</v>
      </c>
      <c r="E414" s="124">
        <f t="shared" si="182"/>
        <v>0.68242211189830804</v>
      </c>
      <c r="F414" s="124">
        <f t="shared" si="182"/>
        <v>0.69215729759899158</v>
      </c>
      <c r="G414" s="124">
        <f t="shared" si="182"/>
        <v>0.69395395198934917</v>
      </c>
      <c r="H414" s="124">
        <f t="shared" si="182"/>
        <v>0.70134770196352825</v>
      </c>
      <c r="I414" s="124">
        <f t="shared" si="182"/>
        <v>0.7117496415538902</v>
      </c>
      <c r="J414" s="124">
        <f t="shared" si="182"/>
        <v>0.71909478976687291</v>
      </c>
      <c r="K414" s="124">
        <f t="shared" si="182"/>
        <v>0.74350028672575774</v>
      </c>
      <c r="L414" s="124">
        <f t="shared" si="182"/>
        <v>0.7387908797258359</v>
      </c>
      <c r="M414" s="124">
        <f t="shared" si="182"/>
        <v>0.75669490329579348</v>
      </c>
      <c r="N414" s="124">
        <f t="shared" si="182"/>
        <v>0.76472460915776541</v>
      </c>
      <c r="O414" s="124">
        <f t="shared" si="182"/>
        <v>0.76559884979680415</v>
      </c>
      <c r="P414" s="124">
        <f t="shared" si="182"/>
        <v>0.7705721664831543</v>
      </c>
      <c r="Q414" s="124">
        <f t="shared" si="182"/>
        <v>0.77624065309887869</v>
      </c>
      <c r="R414" s="124">
        <f t="shared" ref="R414:V414" si="183">IF(R390=0,"",R390/R366)</f>
        <v>0.79283176470524608</v>
      </c>
      <c r="S414" s="124">
        <f t="shared" si="183"/>
        <v>0.80869733033483115</v>
      </c>
      <c r="T414" s="124">
        <f t="shared" si="183"/>
        <v>0.8160881428148925</v>
      </c>
      <c r="U414" s="124">
        <f t="shared" si="183"/>
        <v>0.82035983167095261</v>
      </c>
      <c r="V414" s="124">
        <f t="shared" si="183"/>
        <v>0.83452617826339781</v>
      </c>
      <c r="W414" s="124">
        <f t="shared" ref="W414" si="184">IF(W390=0,"",W390/W366)</f>
        <v>0.85585004878615989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0.62153060961900475</v>
      </c>
      <c r="D415" s="111">
        <f t="shared" si="185"/>
        <v>0.63579493816751043</v>
      </c>
      <c r="E415" s="111">
        <f t="shared" si="185"/>
        <v>0.65019487021643529</v>
      </c>
      <c r="F415" s="111">
        <f t="shared" si="185"/>
        <v>0.66471656312625593</v>
      </c>
      <c r="G415" s="111">
        <f t="shared" si="185"/>
        <v>0.67934625651286018</v>
      </c>
      <c r="H415" s="111">
        <f t="shared" si="185"/>
        <v>0.69406755594837888</v>
      </c>
      <c r="I415" s="111">
        <f t="shared" si="185"/>
        <v>0.70885890392301387</v>
      </c>
      <c r="J415" s="111">
        <f t="shared" si="185"/>
        <v>0.72367381913133355</v>
      </c>
      <c r="K415" s="111">
        <f t="shared" si="185"/>
        <v>0.73845081467096718</v>
      </c>
      <c r="L415" s="111">
        <f t="shared" si="185"/>
        <v>0.75313531728504257</v>
      </c>
      <c r="M415" s="111">
        <f t="shared" si="185"/>
        <v>0.76665916233200748</v>
      </c>
      <c r="N415" s="111">
        <f t="shared" si="185"/>
        <v>0.77844893452262431</v>
      </c>
      <c r="O415" s="111">
        <f t="shared" si="185"/>
        <v>0.78819442657241268</v>
      </c>
      <c r="P415" s="111">
        <f t="shared" si="185"/>
        <v>0.79673058417895193</v>
      </c>
      <c r="Q415" s="111">
        <f t="shared" si="185"/>
        <v>0.80689306728670351</v>
      </c>
      <c r="R415" s="111">
        <f t="shared" ref="R415:V415" si="186">IF(R391=0,"",R391/R367)</f>
        <v>0.82187732772491695</v>
      </c>
      <c r="S415" s="111">
        <f t="shared" si="186"/>
        <v>0.83867125496490513</v>
      </c>
      <c r="T415" s="111">
        <f t="shared" si="186"/>
        <v>0.85554664213783371</v>
      </c>
      <c r="U415" s="111">
        <f t="shared" si="186"/>
        <v>0.87109114222766948</v>
      </c>
      <c r="V415" s="111">
        <f t="shared" si="186"/>
        <v>0.88412095521752354</v>
      </c>
      <c r="W415" s="111">
        <f t="shared" ref="W415" si="187">IF(W391=0,"",W391/W367)</f>
        <v>0.89460163569954732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0.83103195400435625</v>
      </c>
      <c r="D416" s="111" t="str">
        <f t="shared" si="188"/>
        <v/>
      </c>
      <c r="E416" s="111" t="str">
        <f t="shared" si="188"/>
        <v/>
      </c>
      <c r="F416" s="111">
        <f t="shared" si="188"/>
        <v>0.80287951465109508</v>
      </c>
      <c r="G416" s="111">
        <f t="shared" si="188"/>
        <v>0.83222929996444917</v>
      </c>
      <c r="H416" s="111">
        <f t="shared" si="188"/>
        <v>0.8380734745315529</v>
      </c>
      <c r="I416" s="111">
        <f t="shared" si="188"/>
        <v>0.87007621071769281</v>
      </c>
      <c r="J416" s="111">
        <f t="shared" si="188"/>
        <v>0.8765402684749648</v>
      </c>
      <c r="K416" s="111">
        <f t="shared" si="188"/>
        <v>0.88732788327969903</v>
      </c>
      <c r="L416" s="111">
        <f t="shared" si="188"/>
        <v>0.89784007792187537</v>
      </c>
      <c r="M416" s="111">
        <f t="shared" si="188"/>
        <v>0.90220837391433317</v>
      </c>
      <c r="N416" s="111">
        <f t="shared" si="188"/>
        <v>0.90919016548748288</v>
      </c>
      <c r="O416" s="111">
        <f t="shared" si="188"/>
        <v>0.91396956963563802</v>
      </c>
      <c r="P416" s="111" t="str">
        <f t="shared" si="188"/>
        <v/>
      </c>
      <c r="Q416" s="111">
        <f t="shared" si="188"/>
        <v>0.92042289773304797</v>
      </c>
      <c r="R416" s="111">
        <f t="shared" ref="R416:V416" si="189">IF(R392=0,"",R392/R368)</f>
        <v>0.92857012042926201</v>
      </c>
      <c r="S416" s="111">
        <f t="shared" si="189"/>
        <v>0.93585460954160893</v>
      </c>
      <c r="T416" s="111">
        <f t="shared" si="189"/>
        <v>0.94264275551678978</v>
      </c>
      <c r="U416" s="111">
        <f t="shared" si="189"/>
        <v>0.95207779359964806</v>
      </c>
      <c r="V416" s="111">
        <f t="shared" si="189"/>
        <v>0.95718273111388219</v>
      </c>
      <c r="W416" s="111">
        <f t="shared" ref="W416" si="190">IF(W392=0,"",W392/W368)</f>
        <v>0.9595008713425347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0.62153060961900475</v>
      </c>
      <c r="D417" s="112" t="str">
        <f t="shared" si="191"/>
        <v/>
      </c>
      <c r="E417" s="112" t="str">
        <f t="shared" si="191"/>
        <v/>
      </c>
      <c r="F417" s="112">
        <f t="shared" si="191"/>
        <v>0.66471656312625593</v>
      </c>
      <c r="G417" s="112">
        <f t="shared" si="191"/>
        <v>0.67934625651286018</v>
      </c>
      <c r="H417" s="112">
        <f t="shared" si="191"/>
        <v>0.69406755594837888</v>
      </c>
      <c r="I417" s="112">
        <f t="shared" si="191"/>
        <v>0.70885890392301387</v>
      </c>
      <c r="J417" s="112">
        <f t="shared" si="191"/>
        <v>0.72367381913133344</v>
      </c>
      <c r="K417" s="112">
        <f t="shared" si="191"/>
        <v>0.73845081467096718</v>
      </c>
      <c r="L417" s="112">
        <f t="shared" si="191"/>
        <v>0.75313531728504268</v>
      </c>
      <c r="M417" s="112">
        <f t="shared" si="191"/>
        <v>0.76665916233200759</v>
      </c>
      <c r="N417" s="112">
        <f t="shared" si="191"/>
        <v>0.77844893452262431</v>
      </c>
      <c r="O417" s="112">
        <f t="shared" si="191"/>
        <v>0.78819442657241268</v>
      </c>
      <c r="P417" s="112" t="str">
        <f t="shared" si="191"/>
        <v/>
      </c>
      <c r="Q417" s="112">
        <f t="shared" si="191"/>
        <v>0.80689306728670351</v>
      </c>
      <c r="R417" s="112">
        <f t="shared" ref="R417:V417" si="192">IF(R393=0,"",R393/R369)</f>
        <v>0.82187732772491695</v>
      </c>
      <c r="S417" s="112">
        <f t="shared" si="192"/>
        <v>0.83867125496490513</v>
      </c>
      <c r="T417" s="112">
        <f t="shared" si="192"/>
        <v>0.85554664213783371</v>
      </c>
      <c r="U417" s="112">
        <f t="shared" si="192"/>
        <v>0.87109114222766948</v>
      </c>
      <c r="V417" s="112">
        <f t="shared" si="192"/>
        <v>0.88412095521752354</v>
      </c>
      <c r="W417" s="112">
        <f t="shared" ref="W417" si="193">IF(W393=0,"",W393/W369)</f>
        <v>0.89460163569954732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 t="str">
        <f t="shared" si="194"/>
        <v/>
      </c>
      <c r="E418" s="113" t="str">
        <f t="shared" si="194"/>
        <v/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0.60367182439107714</v>
      </c>
      <c r="D419" s="112">
        <f t="shared" si="197"/>
        <v>0.6053406914027768</v>
      </c>
      <c r="E419" s="112">
        <f t="shared" si="197"/>
        <v>0.60728582921777063</v>
      </c>
      <c r="F419" s="112">
        <f t="shared" si="197"/>
        <v>0.60926864032412276</v>
      </c>
      <c r="G419" s="112">
        <f t="shared" si="197"/>
        <v>0.61150588059032429</v>
      </c>
      <c r="H419" s="112">
        <f t="shared" si="197"/>
        <v>0.61397102185752861</v>
      </c>
      <c r="I419" s="112">
        <f t="shared" si="197"/>
        <v>0.61671747277806555</v>
      </c>
      <c r="J419" s="112">
        <f t="shared" si="197"/>
        <v>0.61996402974897225</v>
      </c>
      <c r="K419" s="112">
        <f t="shared" si="197"/>
        <v>0.62389672725802769</v>
      </c>
      <c r="L419" s="112">
        <f t="shared" si="197"/>
        <v>0.62856533715773999</v>
      </c>
      <c r="M419" s="112">
        <f t="shared" si="197"/>
        <v>0.63838451763492365</v>
      </c>
      <c r="N419" s="112">
        <f t="shared" si="197"/>
        <v>0.65475547816356194</v>
      </c>
      <c r="O419" s="112">
        <f t="shared" si="197"/>
        <v>0.67884791106774101</v>
      </c>
      <c r="P419" s="112">
        <f t="shared" si="197"/>
        <v>0.70820345156713649</v>
      </c>
      <c r="Q419" s="112">
        <f t="shared" si="197"/>
        <v>0.7348568720569838</v>
      </c>
      <c r="R419" s="112">
        <f t="shared" ref="R419:V419" si="198">IF(R395=0,"",R395/R371)</f>
        <v>0.75284467027069391</v>
      </c>
      <c r="S419" s="112">
        <f t="shared" si="198"/>
        <v>0.77017836673119788</v>
      </c>
      <c r="T419" s="112">
        <f t="shared" si="198"/>
        <v>0.78587680880862099</v>
      </c>
      <c r="U419" s="112">
        <f t="shared" si="198"/>
        <v>0.7989588438731432</v>
      </c>
      <c r="V419" s="112">
        <f t="shared" si="198"/>
        <v>0.80844331929492197</v>
      </c>
      <c r="W419" s="112">
        <f t="shared" ref="W419" si="199">IF(W395=0,"",W395/W371)</f>
        <v>0.81290470389876301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0.8209688889718606</v>
      </c>
      <c r="D420" s="113">
        <f t="shared" si="200"/>
        <v>0.8037872285666694</v>
      </c>
      <c r="E420" s="113" t="str">
        <f t="shared" si="200"/>
        <v/>
      </c>
      <c r="F420" s="113" t="str">
        <f t="shared" si="200"/>
        <v/>
      </c>
      <c r="G420" s="113">
        <f t="shared" si="200"/>
        <v>0.78651263175470043</v>
      </c>
      <c r="H420" s="113" t="str">
        <f t="shared" si="200"/>
        <v/>
      </c>
      <c r="I420" s="113">
        <f t="shared" si="200"/>
        <v>0.81595795943476612</v>
      </c>
      <c r="J420" s="113">
        <f t="shared" si="200"/>
        <v>0.81555567534449591</v>
      </c>
      <c r="K420" s="113">
        <f t="shared" si="200"/>
        <v>0.82280390516051305</v>
      </c>
      <c r="L420" s="113">
        <f t="shared" si="200"/>
        <v>0.83039689638696457</v>
      </c>
      <c r="M420" s="113">
        <f t="shared" si="200"/>
        <v>0.83185406547292273</v>
      </c>
      <c r="N420" s="113">
        <f t="shared" si="200"/>
        <v>0.84369462417878061</v>
      </c>
      <c r="O420" s="113" t="str">
        <f t="shared" si="200"/>
        <v/>
      </c>
      <c r="P420" s="113" t="str">
        <f t="shared" si="200"/>
        <v/>
      </c>
      <c r="Q420" s="113">
        <f t="shared" si="200"/>
        <v>0.88477937750194569</v>
      </c>
      <c r="R420" s="113">
        <f t="shared" ref="R420:V420" si="201">IF(R396=0,"",R396/R372)</f>
        <v>0.89615515893426212</v>
      </c>
      <c r="S420" s="113">
        <f t="shared" si="201"/>
        <v>0.90444774380007098</v>
      </c>
      <c r="T420" s="113">
        <f t="shared" si="201"/>
        <v>0.91103776817350146</v>
      </c>
      <c r="U420" s="113">
        <f t="shared" si="201"/>
        <v>0.92122732604655244</v>
      </c>
      <c r="V420" s="113" t="str">
        <f t="shared" si="201"/>
        <v/>
      </c>
      <c r="W420" s="113">
        <f t="shared" ref="W420" si="202">IF(W396=0,"",W396/W372)</f>
        <v>0.92382777657201698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0.60367182439107714</v>
      </c>
      <c r="D421" s="111">
        <f t="shared" si="203"/>
        <v>0.6053406914027768</v>
      </c>
      <c r="E421" s="111" t="str">
        <f t="shared" si="203"/>
        <v/>
      </c>
      <c r="F421" s="111" t="str">
        <f t="shared" si="203"/>
        <v/>
      </c>
      <c r="G421" s="111">
        <f t="shared" si="203"/>
        <v>0.61150588059032429</v>
      </c>
      <c r="H421" s="111" t="str">
        <f t="shared" si="203"/>
        <v/>
      </c>
      <c r="I421" s="111">
        <f t="shared" si="203"/>
        <v>0.61671747277806555</v>
      </c>
      <c r="J421" s="111">
        <f t="shared" si="203"/>
        <v>0.61996402974897225</v>
      </c>
      <c r="K421" s="111">
        <f t="shared" si="203"/>
        <v>0.62389672725802769</v>
      </c>
      <c r="L421" s="111">
        <f t="shared" si="203"/>
        <v>0.62856533715773999</v>
      </c>
      <c r="M421" s="111">
        <f t="shared" si="203"/>
        <v>0.63838451763492376</v>
      </c>
      <c r="N421" s="111">
        <f t="shared" si="203"/>
        <v>0.65475547816356194</v>
      </c>
      <c r="O421" s="111" t="str">
        <f t="shared" si="203"/>
        <v/>
      </c>
      <c r="P421" s="111" t="str">
        <f t="shared" si="203"/>
        <v/>
      </c>
      <c r="Q421" s="111">
        <f t="shared" si="203"/>
        <v>0.7348568720569838</v>
      </c>
      <c r="R421" s="111">
        <f t="shared" ref="R421:V421" si="204">IF(R397=0,"",R397/R373)</f>
        <v>0.75284467027069391</v>
      </c>
      <c r="S421" s="111">
        <f t="shared" si="204"/>
        <v>0.77017836673119788</v>
      </c>
      <c r="T421" s="111">
        <f t="shared" si="204"/>
        <v>0.78587680880862099</v>
      </c>
      <c r="U421" s="111">
        <f t="shared" si="204"/>
        <v>0.7989588438731432</v>
      </c>
      <c r="V421" s="111" t="str">
        <f t="shared" si="204"/>
        <v/>
      </c>
      <c r="W421" s="111">
        <f t="shared" ref="W421" si="205">IF(W397=0,"",W397/W373)</f>
        <v>0.81290470389876301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 t="str">
        <f t="shared" si="206"/>
        <v/>
      </c>
      <c r="F422" s="111" t="str">
        <f t="shared" si="206"/>
        <v/>
      </c>
      <c r="G422" s="111">
        <f t="shared" si="206"/>
        <v>1</v>
      </c>
      <c r="H422" s="111" t="str">
        <f t="shared" si="206"/>
        <v/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 t="str">
        <f t="shared" si="206"/>
        <v/>
      </c>
      <c r="P422" s="111" t="str">
        <f t="shared" si="206"/>
        <v/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0.67736868248957582</v>
      </c>
      <c r="D423" s="112">
        <f t="shared" si="209"/>
        <v>0.67857510656200315</v>
      </c>
      <c r="E423" s="112">
        <f t="shared" si="209"/>
        <v>0.67987432170713646</v>
      </c>
      <c r="F423" s="112">
        <f t="shared" si="209"/>
        <v>0.68118601700047188</v>
      </c>
      <c r="G423" s="112">
        <f t="shared" si="209"/>
        <v>0.68258391120028294</v>
      </c>
      <c r="H423" s="112">
        <f t="shared" si="209"/>
        <v>0.68405974142491477</v>
      </c>
      <c r="I423" s="112">
        <f t="shared" si="209"/>
        <v>0.68563270727934145</v>
      </c>
      <c r="J423" s="112">
        <f t="shared" si="209"/>
        <v>0.68737966171800602</v>
      </c>
      <c r="K423" s="112">
        <f t="shared" si="209"/>
        <v>0.68936871185198545</v>
      </c>
      <c r="L423" s="112">
        <f t="shared" si="209"/>
        <v>0.69162369430192905</v>
      </c>
      <c r="M423" s="112">
        <f t="shared" si="209"/>
        <v>0.69570711300585519</v>
      </c>
      <c r="N423" s="112">
        <f t="shared" si="209"/>
        <v>0.70230550871873587</v>
      </c>
      <c r="O423" s="112">
        <f t="shared" si="209"/>
        <v>0.71229928986760793</v>
      </c>
      <c r="P423" s="112">
        <f t="shared" si="209"/>
        <v>0.72529991623720158</v>
      </c>
      <c r="Q423" s="112">
        <f t="shared" si="209"/>
        <v>0.73805665737868942</v>
      </c>
      <c r="R423" s="112">
        <f t="shared" ref="R423:V423" si="210">IF(R399=0,"",R399/R375)</f>
        <v>0.74720139967847043</v>
      </c>
      <c r="S423" s="112">
        <f t="shared" si="210"/>
        <v>0.75625598870665378</v>
      </c>
      <c r="T423" s="112">
        <f t="shared" si="210"/>
        <v>0.76503056655086454</v>
      </c>
      <c r="U423" s="112">
        <f t="shared" si="210"/>
        <v>0.77327315655338835</v>
      </c>
      <c r="V423" s="112">
        <f t="shared" si="210"/>
        <v>0.78059717607042045</v>
      </c>
      <c r="W423" s="112">
        <f t="shared" ref="W423" si="211">IF(W399=0,"",W399/W375)</f>
        <v>0.78636259533445829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0.86342067829977365</v>
      </c>
      <c r="D424" s="113">
        <f t="shared" si="212"/>
        <v>0.84983779803382453</v>
      </c>
      <c r="E424" s="113">
        <f t="shared" si="212"/>
        <v>0.82112642930516377</v>
      </c>
      <c r="F424" s="113">
        <f t="shared" si="212"/>
        <v>0.81439378252501127</v>
      </c>
      <c r="G424" s="113">
        <f t="shared" si="212"/>
        <v>0.83438068459451742</v>
      </c>
      <c r="H424" s="113">
        <f t="shared" si="212"/>
        <v>0.83161495348227366</v>
      </c>
      <c r="I424" s="113">
        <f t="shared" si="212"/>
        <v>0.85734433330434723</v>
      </c>
      <c r="J424" s="113">
        <f t="shared" si="212"/>
        <v>0.85617512301610366</v>
      </c>
      <c r="K424" s="113">
        <f t="shared" si="212"/>
        <v>0.86086420042178236</v>
      </c>
      <c r="L424" s="113">
        <f t="shared" si="212"/>
        <v>0.86604740941150904</v>
      </c>
      <c r="M424" s="113">
        <f t="shared" si="212"/>
        <v>0.86525479137638195</v>
      </c>
      <c r="N424" s="113">
        <f t="shared" si="212"/>
        <v>0.8706453140256214</v>
      </c>
      <c r="O424" s="113">
        <f t="shared" si="212"/>
        <v>0.87627092927706329</v>
      </c>
      <c r="P424" s="113">
        <f t="shared" si="212"/>
        <v>0.87817785883510835</v>
      </c>
      <c r="Q424" s="113">
        <f t="shared" si="212"/>
        <v>0.88636993545552101</v>
      </c>
      <c r="R424" s="113">
        <f t="shared" ref="R424:V424" si="213">IF(R400=0,"",R400/R376)</f>
        <v>0.89289412744261898</v>
      </c>
      <c r="S424" s="113">
        <f t="shared" si="213"/>
        <v>0.89699188939907093</v>
      </c>
      <c r="T424" s="113">
        <f t="shared" si="213"/>
        <v>0.90028329308949595</v>
      </c>
      <c r="U424" s="113">
        <f t="shared" si="213"/>
        <v>0.90930350182936526</v>
      </c>
      <c r="V424" s="113">
        <f t="shared" si="213"/>
        <v>0.91241510167109352</v>
      </c>
      <c r="W424" s="113">
        <f t="shared" ref="W424" si="214">IF(W400=0,"",W400/W376)</f>
        <v>0.9113405730586025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0.67736868248957582</v>
      </c>
      <c r="D425" s="111">
        <f t="shared" si="215"/>
        <v>0.67857510656200337</v>
      </c>
      <c r="E425" s="111">
        <f t="shared" si="215"/>
        <v>0.67987432170713646</v>
      </c>
      <c r="F425" s="111">
        <f t="shared" si="215"/>
        <v>0.68118601700047188</v>
      </c>
      <c r="G425" s="111">
        <f t="shared" si="215"/>
        <v>0.68258391120028294</v>
      </c>
      <c r="H425" s="111">
        <f t="shared" si="215"/>
        <v>0.68405974142491477</v>
      </c>
      <c r="I425" s="111">
        <f t="shared" si="215"/>
        <v>0.68563270727934145</v>
      </c>
      <c r="J425" s="111">
        <f t="shared" si="215"/>
        <v>0.68737966171800602</v>
      </c>
      <c r="K425" s="111">
        <f t="shared" si="215"/>
        <v>0.68936871185198556</v>
      </c>
      <c r="L425" s="111">
        <f t="shared" si="215"/>
        <v>0.69162369430192905</v>
      </c>
      <c r="M425" s="111">
        <f t="shared" si="215"/>
        <v>0.69570711300585519</v>
      </c>
      <c r="N425" s="111">
        <f t="shared" si="215"/>
        <v>0.70230550871873587</v>
      </c>
      <c r="O425" s="111">
        <f t="shared" si="215"/>
        <v>0.71229928986760793</v>
      </c>
      <c r="P425" s="111">
        <f t="shared" si="215"/>
        <v>0.72529991623720158</v>
      </c>
      <c r="Q425" s="111">
        <f t="shared" si="215"/>
        <v>0.73805665737868942</v>
      </c>
      <c r="R425" s="111">
        <f t="shared" ref="R425:V425" si="216">IF(R401=0,"",R401/R377)</f>
        <v>0.74720139967847043</v>
      </c>
      <c r="S425" s="111">
        <f t="shared" si="216"/>
        <v>0.75625598870665378</v>
      </c>
      <c r="T425" s="111">
        <f t="shared" si="216"/>
        <v>0.76503056655086454</v>
      </c>
      <c r="U425" s="111">
        <f t="shared" si="216"/>
        <v>0.77327315655338835</v>
      </c>
      <c r="V425" s="111">
        <f t="shared" si="216"/>
        <v>0.78059717607042056</v>
      </c>
      <c r="W425" s="111">
        <f t="shared" ref="W425" si="217">IF(W401=0,"",W401/W377)</f>
        <v>0.7863625953344584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0.69683999660381002</v>
      </c>
      <c r="D427" s="124">
        <f t="shared" si="221"/>
        <v>0.68379909943015005</v>
      </c>
      <c r="E427" s="124">
        <f t="shared" si="221"/>
        <v>0.70908668475837566</v>
      </c>
      <c r="F427" s="124">
        <f t="shared" si="221"/>
        <v>0.71084968010346594</v>
      </c>
      <c r="G427" s="124">
        <f t="shared" si="221"/>
        <v>0.68489724291423881</v>
      </c>
      <c r="H427" s="124">
        <f t="shared" si="221"/>
        <v>0.69737895160096852</v>
      </c>
      <c r="I427" s="124">
        <f t="shared" si="221"/>
        <v>0.68711624166197116</v>
      </c>
      <c r="J427" s="124">
        <f t="shared" si="221"/>
        <v>0.68162679630324619</v>
      </c>
      <c r="K427" s="124">
        <f t="shared" si="221"/>
        <v>0.66587642231403454</v>
      </c>
      <c r="L427" s="124">
        <f t="shared" si="221"/>
        <v>0.68871496391099751</v>
      </c>
      <c r="M427" s="124">
        <f t="shared" si="221"/>
        <v>0.69835884322786934</v>
      </c>
      <c r="N427" s="124">
        <f t="shared" si="221"/>
        <v>0.71493599423212362</v>
      </c>
      <c r="O427" s="124">
        <f t="shared" si="221"/>
        <v>0.71561110879178436</v>
      </c>
      <c r="P427" s="124">
        <f t="shared" si="221"/>
        <v>0.72518610197073929</v>
      </c>
      <c r="Q427" s="124">
        <f t="shared" si="221"/>
        <v>0.73096290286933729</v>
      </c>
      <c r="R427" s="124">
        <f t="shared" ref="R427:V427" si="222">IF(R403=0,"",R403/R379)</f>
        <v>0.72501223355984146</v>
      </c>
      <c r="S427" s="124">
        <f t="shared" si="222"/>
        <v>0.72469485618615004</v>
      </c>
      <c r="T427" s="124">
        <f t="shared" si="222"/>
        <v>0.74619689573736692</v>
      </c>
      <c r="U427" s="124">
        <f t="shared" si="222"/>
        <v>0.76748215179325852</v>
      </c>
      <c r="V427" s="124">
        <f t="shared" si="222"/>
        <v>0.7582903822378515</v>
      </c>
      <c r="W427" s="124">
        <f t="shared" ref="W427" si="223">IF(W403=0,"",W403/W379)</f>
        <v>0.76942422419118728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0.57500519334214861</v>
      </c>
      <c r="D428" s="111">
        <f t="shared" si="224"/>
        <v>0.57539180464188389</v>
      </c>
      <c r="E428" s="111">
        <f t="shared" si="224"/>
        <v>0.57577296354407659</v>
      </c>
      <c r="F428" s="111">
        <f t="shared" si="224"/>
        <v>0.57615337893751351</v>
      </c>
      <c r="G428" s="111">
        <f t="shared" si="224"/>
        <v>0.57652877299351857</v>
      </c>
      <c r="H428" s="111">
        <f t="shared" si="224"/>
        <v>0.57689966926386205</v>
      </c>
      <c r="I428" s="111">
        <f t="shared" si="224"/>
        <v>0.57726501369143313</v>
      </c>
      <c r="J428" s="111">
        <f t="shared" si="224"/>
        <v>0.57762048817629774</v>
      </c>
      <c r="K428" s="111">
        <f t="shared" si="224"/>
        <v>0.57796242119771657</v>
      </c>
      <c r="L428" s="111">
        <f t="shared" si="224"/>
        <v>0.57828983047336657</v>
      </c>
      <c r="M428" s="111">
        <f t="shared" si="224"/>
        <v>0.5784660200117856</v>
      </c>
      <c r="N428" s="111">
        <f t="shared" si="224"/>
        <v>0.5784660200117856</v>
      </c>
      <c r="O428" s="111">
        <f t="shared" si="224"/>
        <v>0.5784660200117856</v>
      </c>
      <c r="P428" s="111">
        <f t="shared" si="224"/>
        <v>0.5784660200117856</v>
      </c>
      <c r="Q428" s="111">
        <f t="shared" si="224"/>
        <v>0.5784660200117856</v>
      </c>
      <c r="R428" s="111">
        <f t="shared" ref="R428:V428" si="225">IF(R404=0,"",R404/R380)</f>
        <v>0.57957913239048708</v>
      </c>
      <c r="S428" s="111">
        <f t="shared" si="225"/>
        <v>0.58139932333230593</v>
      </c>
      <c r="T428" s="111">
        <f t="shared" si="225"/>
        <v>0.58352287943109293</v>
      </c>
      <c r="U428" s="111">
        <f t="shared" si="225"/>
        <v>0.58572227681912281</v>
      </c>
      <c r="V428" s="111">
        <f t="shared" si="225"/>
        <v>0.58776999162866783</v>
      </c>
      <c r="W428" s="111">
        <f t="shared" ref="W428" si="226">IF(W404=0,"",W404/W380)</f>
        <v>0.589666023859727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0.61962205854681329</v>
      </c>
      <c r="D429" s="111">
        <f t="shared" si="227"/>
        <v>0.61991714314401603</v>
      </c>
      <c r="E429" s="111">
        <f t="shared" si="227"/>
        <v>0.62020806614911383</v>
      </c>
      <c r="F429" s="111">
        <f t="shared" si="227"/>
        <v>0.62049842166437907</v>
      </c>
      <c r="G429" s="111">
        <f t="shared" si="227"/>
        <v>0.62078494459809674</v>
      </c>
      <c r="H429" s="111">
        <f t="shared" si="227"/>
        <v>0.62106803455592585</v>
      </c>
      <c r="I429" s="111">
        <f t="shared" si="227"/>
        <v>0.62134688701917218</v>
      </c>
      <c r="J429" s="111">
        <f t="shared" si="227"/>
        <v>0.6216182061587161</v>
      </c>
      <c r="K429" s="111">
        <f t="shared" si="227"/>
        <v>0.62187918965289934</v>
      </c>
      <c r="L429" s="111">
        <f t="shared" si="227"/>
        <v>0.62212908776578901</v>
      </c>
      <c r="M429" s="111">
        <f t="shared" si="227"/>
        <v>0.62226356603637056</v>
      </c>
      <c r="N429" s="111">
        <f t="shared" si="227"/>
        <v>0.62226356603637056</v>
      </c>
      <c r="O429" s="111">
        <f t="shared" si="227"/>
        <v>0.62226356603637056</v>
      </c>
      <c r="P429" s="111">
        <f t="shared" si="227"/>
        <v>0.62226356603637056</v>
      </c>
      <c r="Q429" s="111">
        <f t="shared" si="227"/>
        <v>0.62226356603637056</v>
      </c>
      <c r="R429" s="111">
        <f t="shared" ref="R429:V429" si="228">IF(R405=0,"",R405/R381)</f>
        <v>0.62311315920174193</v>
      </c>
      <c r="S429" s="111">
        <f t="shared" si="228"/>
        <v>0.62450243652308868</v>
      </c>
      <c r="T429" s="111">
        <f t="shared" si="228"/>
        <v>0.62612326006465868</v>
      </c>
      <c r="U429" s="111">
        <f t="shared" si="228"/>
        <v>0.62780197016128503</v>
      </c>
      <c r="V429" s="111">
        <f t="shared" si="228"/>
        <v>0.62936490714779925</v>
      </c>
      <c r="W429" s="111">
        <f t="shared" ref="W429" si="229">IF(W405=0,"",W405/W381)</f>
        <v>0.63081207102420056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0.77041533016527142</v>
      </c>
      <c r="D430" s="45">
        <f t="shared" si="230"/>
        <v>0.77186626770377487</v>
      </c>
      <c r="E430" s="45">
        <f t="shared" si="230"/>
        <v>0.77337085739564526</v>
      </c>
      <c r="F430" s="45">
        <f t="shared" si="230"/>
        <v>0.77488276329024741</v>
      </c>
      <c r="G430" s="45">
        <f t="shared" si="230"/>
        <v>0.7764440796623322</v>
      </c>
      <c r="H430" s="45">
        <f t="shared" si="230"/>
        <v>0.77804965470856036</v>
      </c>
      <c r="I430" s="45">
        <f t="shared" si="230"/>
        <v>0.77970986045946056</v>
      </c>
      <c r="J430" s="45">
        <f t="shared" si="230"/>
        <v>0.78146718746311117</v>
      </c>
      <c r="K430" s="45">
        <f t="shared" si="230"/>
        <v>0.78335776386172173</v>
      </c>
      <c r="L430" s="45">
        <f t="shared" si="230"/>
        <v>0.78539125541451205</v>
      </c>
      <c r="M430" s="45">
        <f t="shared" si="230"/>
        <v>0.78815788629285888</v>
      </c>
      <c r="N430" s="45">
        <f t="shared" si="230"/>
        <v>0.791825016741596</v>
      </c>
      <c r="O430" s="45">
        <f t="shared" si="230"/>
        <v>0.79679957971059745</v>
      </c>
      <c r="P430" s="45">
        <f t="shared" si="230"/>
        <v>0.80329530005793415</v>
      </c>
      <c r="Q430" s="45">
        <f t="shared" si="230"/>
        <v>0.81166741814191501</v>
      </c>
      <c r="R430" s="45">
        <f t="shared" ref="R430:V430" si="231">IF(R406=0,"",R406/R382)</f>
        <v>0.82305639385802698</v>
      </c>
      <c r="S430" s="45">
        <f t="shared" si="231"/>
        <v>0.83727090078173405</v>
      </c>
      <c r="T430" s="45">
        <f t="shared" si="231"/>
        <v>0.85255380107393108</v>
      </c>
      <c r="U430" s="45">
        <f t="shared" si="231"/>
        <v>0.86714795689555524</v>
      </c>
      <c r="V430" s="45">
        <f t="shared" si="231"/>
        <v>0.87929623040752558</v>
      </c>
      <c r="W430" s="45">
        <f t="shared" ref="W430" si="232">IF(W406=0,"",W406/W382)</f>
        <v>0.88838139575768915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1.2627966861068987</v>
      </c>
      <c r="D432" s="117">
        <f t="shared" si="233"/>
        <v>1.3103849754411927</v>
      </c>
      <c r="E432" s="117">
        <f t="shared" si="233"/>
        <v>0.65405353005624667</v>
      </c>
      <c r="F432" s="117">
        <f t="shared" si="233"/>
        <v>0.79834751238302182</v>
      </c>
      <c r="G432" s="117">
        <f t="shared" si="233"/>
        <v>2.0096319610899105</v>
      </c>
      <c r="H432" s="117">
        <f t="shared" si="233"/>
        <v>2.3042107029862682</v>
      </c>
      <c r="I432" s="117">
        <f t="shared" si="233"/>
        <v>1.9331555889220744</v>
      </c>
      <c r="J432" s="117">
        <f t="shared" si="233"/>
        <v>0.99994018105417992</v>
      </c>
      <c r="K432" s="117">
        <f t="shared" si="233"/>
        <v>2.3725587820833742</v>
      </c>
      <c r="L432" s="117">
        <f t="shared" si="233"/>
        <v>1.8732056294220751</v>
      </c>
      <c r="M432" s="117">
        <f t="shared" si="233"/>
        <v>1.0862411976112951</v>
      </c>
      <c r="N432" s="117">
        <f t="shared" si="233"/>
        <v>1.1228299616242978</v>
      </c>
      <c r="O432" s="117">
        <f t="shared" si="233"/>
        <v>0.82763729821804699</v>
      </c>
      <c r="P432" s="117">
        <f t="shared" si="233"/>
        <v>0.58824900284452153</v>
      </c>
      <c r="Q432" s="117">
        <f t="shared" si="233"/>
        <v>0.98442148030950538</v>
      </c>
      <c r="R432" s="117">
        <f t="shared" ref="R432:V432" si="234">R433+R436+R438+R451</f>
        <v>0.80936649904335001</v>
      </c>
      <c r="S432" s="117">
        <f t="shared" si="234"/>
        <v>0.44713128189984253</v>
      </c>
      <c r="T432" s="117">
        <f t="shared" si="234"/>
        <v>0.44816833460067601</v>
      </c>
      <c r="U432" s="117">
        <f t="shared" si="234"/>
        <v>0.6648385028004109</v>
      </c>
      <c r="V432" s="117">
        <f t="shared" si="234"/>
        <v>0.63055702583410822</v>
      </c>
      <c r="W432" s="117">
        <f t="shared" ref="W432" si="235">W433+W436+W438+W451</f>
        <v>0.74283563430896704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0.53325372009327066</v>
      </c>
      <c r="D438" s="122">
        <v>0.51595187237060669</v>
      </c>
      <c r="E438" s="122">
        <v>0.23642588499328118</v>
      </c>
      <c r="F438" s="122">
        <v>0.27039471717974106</v>
      </c>
      <c r="G438" s="122">
        <v>0.50148487938613351</v>
      </c>
      <c r="H438" s="122">
        <v>0.59044702092180956</v>
      </c>
      <c r="I438" s="122">
        <v>0.41875936784596191</v>
      </c>
      <c r="J438" s="122">
        <v>0.23956092213180835</v>
      </c>
      <c r="K438" s="122">
        <v>0.51149633803804762</v>
      </c>
      <c r="L438" s="122">
        <v>0.4650631494935884</v>
      </c>
      <c r="M438" s="122">
        <v>0.26080032843225809</v>
      </c>
      <c r="N438" s="122">
        <v>0.2491554665513625</v>
      </c>
      <c r="O438" s="122">
        <v>0.16771491061251323</v>
      </c>
      <c r="P438" s="122">
        <v>0.15368689716988154</v>
      </c>
      <c r="Q438" s="122">
        <v>0.39790342870762196</v>
      </c>
      <c r="R438" s="122">
        <v>0.28936255163600921</v>
      </c>
      <c r="S438" s="122">
        <v>0.12677497866297316</v>
      </c>
      <c r="T438" s="122">
        <v>0.11919017952312239</v>
      </c>
      <c r="U438" s="122">
        <v>0.1519221869848511</v>
      </c>
      <c r="V438" s="122">
        <v>5.482694008573584E-2</v>
      </c>
      <c r="W438" s="122">
        <v>0.13787456242847282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0.53290006652582478</v>
      </c>
      <c r="D443" s="101">
        <v>0.51467379006339409</v>
      </c>
      <c r="E443" s="101">
        <v>0.23642588499328118</v>
      </c>
      <c r="F443" s="101">
        <v>0.27039471717974106</v>
      </c>
      <c r="G443" s="101">
        <v>0.50031340971165139</v>
      </c>
      <c r="H443" s="101">
        <v>0.59044702092180956</v>
      </c>
      <c r="I443" s="101">
        <v>0.41808709336457894</v>
      </c>
      <c r="J443" s="101">
        <v>0.23930947479174192</v>
      </c>
      <c r="K443" s="101">
        <v>0.51015651960679576</v>
      </c>
      <c r="L443" s="101">
        <v>0.46423261892695278</v>
      </c>
      <c r="M443" s="101">
        <v>0.25976627428983862</v>
      </c>
      <c r="N443" s="101">
        <v>0.24871256435157746</v>
      </c>
      <c r="O443" s="101">
        <v>0.16771491061251323</v>
      </c>
      <c r="P443" s="101">
        <v>0.15368689716988154</v>
      </c>
      <c r="Q443" s="101">
        <v>0.39665759385841171</v>
      </c>
      <c r="R443" s="101">
        <v>0.28883873216442696</v>
      </c>
      <c r="S443" s="101">
        <v>0.12640222697522038</v>
      </c>
      <c r="T443" s="101">
        <v>0.11883976343410309</v>
      </c>
      <c r="U443" s="101">
        <v>0.1514067759276399</v>
      </c>
      <c r="V443" s="101">
        <v>5.482694008573584E-2</v>
      </c>
      <c r="W443" s="101">
        <v>0.13770907243765992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3.5365356744583766E-4</v>
      </c>
      <c r="D444" s="104">
        <v>1.2780823072126393E-3</v>
      </c>
      <c r="E444" s="104">
        <v>0</v>
      </c>
      <c r="F444" s="104">
        <v>0</v>
      </c>
      <c r="G444" s="104">
        <v>1.1714696744821727E-3</v>
      </c>
      <c r="H444" s="104">
        <v>0</v>
      </c>
      <c r="I444" s="104">
        <v>6.7227448138295785E-4</v>
      </c>
      <c r="J444" s="104">
        <v>2.5144734006644182E-4</v>
      </c>
      <c r="K444" s="104">
        <v>1.3398184312518274E-3</v>
      </c>
      <c r="L444" s="104">
        <v>8.3053056663563263E-4</v>
      </c>
      <c r="M444" s="104">
        <v>1.034054142419475E-3</v>
      </c>
      <c r="N444" s="104">
        <v>4.4290219978504491E-4</v>
      </c>
      <c r="O444" s="104">
        <v>0</v>
      </c>
      <c r="P444" s="104">
        <v>0</v>
      </c>
      <c r="Q444" s="104">
        <v>1.2458348492102543E-3</v>
      </c>
      <c r="R444" s="104">
        <v>5.2381947158224875E-4</v>
      </c>
      <c r="S444" s="104">
        <v>3.7275168775277909E-4</v>
      </c>
      <c r="T444" s="104">
        <v>3.5041608901930174E-4</v>
      </c>
      <c r="U444" s="104">
        <v>5.1541105721120107E-4</v>
      </c>
      <c r="V444" s="104">
        <v>0</v>
      </c>
      <c r="W444" s="104">
        <v>1.6548999081290359E-4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3.5365356744583766E-4</v>
      </c>
      <c r="D445" s="98">
        <v>1.2780823072126393E-3</v>
      </c>
      <c r="E445" s="98">
        <v>0</v>
      </c>
      <c r="F445" s="98">
        <v>0</v>
      </c>
      <c r="G445" s="98">
        <v>1.1714696744821727E-3</v>
      </c>
      <c r="H445" s="98">
        <v>0</v>
      </c>
      <c r="I445" s="98">
        <v>6.7227448138295785E-4</v>
      </c>
      <c r="J445" s="98">
        <v>2.5144734006644182E-4</v>
      </c>
      <c r="K445" s="98">
        <v>1.3398184312518274E-3</v>
      </c>
      <c r="L445" s="98">
        <v>8.3053056663563263E-4</v>
      </c>
      <c r="M445" s="98">
        <v>1.034054142419475E-3</v>
      </c>
      <c r="N445" s="98">
        <v>4.4290219978504491E-4</v>
      </c>
      <c r="O445" s="98">
        <v>0</v>
      </c>
      <c r="P445" s="98">
        <v>0</v>
      </c>
      <c r="Q445" s="98">
        <v>1.2458348492102543E-3</v>
      </c>
      <c r="R445" s="98">
        <v>5.2381947158224875E-4</v>
      </c>
      <c r="S445" s="98">
        <v>3.7275168775277909E-4</v>
      </c>
      <c r="T445" s="98">
        <v>3.5041608901930174E-4</v>
      </c>
      <c r="U445" s="98">
        <v>5.1541105721120107E-4</v>
      </c>
      <c r="V445" s="98">
        <v>0</v>
      </c>
      <c r="W445" s="98">
        <v>1.6548999081290359E-4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0.72954296601362811</v>
      </c>
      <c r="D451" s="122">
        <v>0.79443310307058612</v>
      </c>
      <c r="E451" s="122">
        <v>0.41762764506296551</v>
      </c>
      <c r="F451" s="122">
        <v>0.52795279520328076</v>
      </c>
      <c r="G451" s="122">
        <v>1.5081470817037768</v>
      </c>
      <c r="H451" s="122">
        <v>1.7137636820644586</v>
      </c>
      <c r="I451" s="122">
        <v>1.5143962210761126</v>
      </c>
      <c r="J451" s="122">
        <v>0.76037925892237157</v>
      </c>
      <c r="K451" s="122">
        <v>1.8610624440453265</v>
      </c>
      <c r="L451" s="122">
        <v>1.4081424799284867</v>
      </c>
      <c r="M451" s="122">
        <v>0.82544086917903714</v>
      </c>
      <c r="N451" s="122">
        <v>0.87367449507293538</v>
      </c>
      <c r="O451" s="122">
        <v>0.65992238760553379</v>
      </c>
      <c r="P451" s="122">
        <v>0.43456210567464004</v>
      </c>
      <c r="Q451" s="122">
        <v>0.58651805160188342</v>
      </c>
      <c r="R451" s="122">
        <v>0.52000394740734079</v>
      </c>
      <c r="S451" s="122">
        <v>0.32035630323686937</v>
      </c>
      <c r="T451" s="122">
        <v>0.32897815507755362</v>
      </c>
      <c r="U451" s="122">
        <v>0.51291631581555974</v>
      </c>
      <c r="V451" s="122">
        <v>0.57573008574837237</v>
      </c>
      <c r="W451" s="122">
        <v>0.60496107188049419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0.72954296601362811</v>
      </c>
      <c r="D453" s="98">
        <v>0.79443310307058612</v>
      </c>
      <c r="E453" s="98">
        <v>0.41762764506296551</v>
      </c>
      <c r="F453" s="98">
        <v>0.52795279520328076</v>
      </c>
      <c r="G453" s="98">
        <v>1.5081470817037768</v>
      </c>
      <c r="H453" s="98">
        <v>1.7137636820644586</v>
      </c>
      <c r="I453" s="98">
        <v>1.5143962210761126</v>
      </c>
      <c r="J453" s="98">
        <v>0.76037925892237157</v>
      </c>
      <c r="K453" s="98">
        <v>1.8610624440453265</v>
      </c>
      <c r="L453" s="98">
        <v>1.4081424799284867</v>
      </c>
      <c r="M453" s="98">
        <v>0.82544086917903714</v>
      </c>
      <c r="N453" s="98">
        <v>0.87367449507293538</v>
      </c>
      <c r="O453" s="98">
        <v>0.65992238760553379</v>
      </c>
      <c r="P453" s="98">
        <v>0.43456210567464004</v>
      </c>
      <c r="Q453" s="98">
        <v>0.58651805160188342</v>
      </c>
      <c r="R453" s="98">
        <v>0.52000394740734079</v>
      </c>
      <c r="S453" s="98">
        <v>0.32035630323686937</v>
      </c>
      <c r="T453" s="98">
        <v>0.32897815507755362</v>
      </c>
      <c r="U453" s="98">
        <v>0.51291631581555974</v>
      </c>
      <c r="V453" s="98">
        <v>0.57573008574837237</v>
      </c>
      <c r="W453" s="98">
        <v>0.60496107188049419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22220.7216865519</v>
      </c>
      <c r="D456" s="117">
        <f t="shared" si="240"/>
        <v>17673.575826851764</v>
      </c>
      <c r="E456" s="117">
        <f t="shared" si="240"/>
        <v>19201.494630848072</v>
      </c>
      <c r="F456" s="117">
        <f t="shared" si="240"/>
        <v>18239.400084920293</v>
      </c>
      <c r="G456" s="117">
        <f t="shared" si="240"/>
        <v>20255.345302228099</v>
      </c>
      <c r="H456" s="117">
        <f t="shared" si="240"/>
        <v>16065.707995181452</v>
      </c>
      <c r="I456" s="117">
        <f t="shared" si="240"/>
        <v>17312.909633625361</v>
      </c>
      <c r="J456" s="117">
        <f t="shared" si="240"/>
        <v>16524.646053583812</v>
      </c>
      <c r="K456" s="117">
        <f t="shared" si="240"/>
        <v>14763.580015607098</v>
      </c>
      <c r="L456" s="117">
        <f t="shared" si="240"/>
        <v>14193.903071614041</v>
      </c>
      <c r="M456" s="117">
        <f t="shared" si="240"/>
        <v>14169.584861145371</v>
      </c>
      <c r="N456" s="117">
        <f t="shared" si="240"/>
        <v>12675.383935600117</v>
      </c>
      <c r="O456" s="117">
        <f t="shared" si="240"/>
        <v>12224.512065213636</v>
      </c>
      <c r="P456" s="117">
        <f t="shared" si="240"/>
        <v>9662.9945447431674</v>
      </c>
      <c r="Q456" s="117">
        <f t="shared" si="240"/>
        <v>10615.762517715495</v>
      </c>
      <c r="R456" s="117">
        <f t="shared" ref="R456:V456" si="241">R457+R460+R462+R475</f>
        <v>10701.635306680922</v>
      </c>
      <c r="S456" s="117">
        <f t="shared" si="241"/>
        <v>10334.579134812509</v>
      </c>
      <c r="T456" s="117">
        <f t="shared" si="241"/>
        <v>9278.1925407182862</v>
      </c>
      <c r="U456" s="117">
        <f t="shared" si="241"/>
        <v>8443.2290908610848</v>
      </c>
      <c r="V456" s="117">
        <f t="shared" si="241"/>
        <v>8522.5559292294201</v>
      </c>
      <c r="W456" s="117">
        <f t="shared" ref="W456" si="242">W457+W460+W462+W475</f>
        <v>8608.8876018841675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19067.890976264465</v>
      </c>
      <c r="D457" s="122">
        <f t="shared" si="243"/>
        <v>14418.550639452182</v>
      </c>
      <c r="E457" s="122">
        <f t="shared" si="243"/>
        <v>15579.769200366401</v>
      </c>
      <c r="F457" s="122">
        <f t="shared" si="243"/>
        <v>14687.783346387661</v>
      </c>
      <c r="G457" s="122">
        <f t="shared" si="243"/>
        <v>16767.459624832078</v>
      </c>
      <c r="H457" s="122">
        <f t="shared" si="243"/>
        <v>12610.654905672784</v>
      </c>
      <c r="I457" s="122">
        <f t="shared" si="243"/>
        <v>13895.1644697174</v>
      </c>
      <c r="J457" s="122">
        <f t="shared" si="243"/>
        <v>13075.731606421432</v>
      </c>
      <c r="K457" s="122">
        <f t="shared" si="243"/>
        <v>11576.188634498434</v>
      </c>
      <c r="L457" s="122">
        <f t="shared" si="243"/>
        <v>11153.849776575818</v>
      </c>
      <c r="M457" s="122">
        <f t="shared" si="243"/>
        <v>11093.941398110706</v>
      </c>
      <c r="N457" s="122">
        <f t="shared" si="243"/>
        <v>9721.7802145049482</v>
      </c>
      <c r="O457" s="122">
        <f t="shared" si="243"/>
        <v>9315.8169519773346</v>
      </c>
      <c r="P457" s="122">
        <f t="shared" si="243"/>
        <v>6906.4189541436981</v>
      </c>
      <c r="Q457" s="122">
        <f t="shared" si="243"/>
        <v>7809.2252732481948</v>
      </c>
      <c r="R457" s="122">
        <f t="shared" ref="R457:V457" si="244">SUM(R458:R459)</f>
        <v>7987.159689855097</v>
      </c>
      <c r="S457" s="122">
        <f t="shared" si="244"/>
        <v>7612.3197130562594</v>
      </c>
      <c r="T457" s="122">
        <f t="shared" si="244"/>
        <v>6665.5286965747791</v>
      </c>
      <c r="U457" s="122">
        <f t="shared" si="244"/>
        <v>5927.8859155152741</v>
      </c>
      <c r="V457" s="122">
        <f t="shared" si="244"/>
        <v>5968.1807440900766</v>
      </c>
      <c r="W457" s="122">
        <f t="shared" ref="W457" si="245">SUM(W458:W459)</f>
        <v>6081.256528273093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18961.805372499519</v>
      </c>
      <c r="D458" s="98">
        <v>14337.749889130811</v>
      </c>
      <c r="E458" s="98">
        <v>15491.281850042184</v>
      </c>
      <c r="F458" s="98">
        <v>14603.583938531783</v>
      </c>
      <c r="G458" s="98">
        <v>16673.151263787437</v>
      </c>
      <c r="H458" s="98">
        <v>12538.886862277162</v>
      </c>
      <c r="I458" s="98">
        <v>13817.275390942788</v>
      </c>
      <c r="J458" s="98">
        <v>13000.975614933532</v>
      </c>
      <c r="K458" s="98">
        <v>11509.40759563728</v>
      </c>
      <c r="L458" s="98">
        <v>11089.166168517848</v>
      </c>
      <c r="M458" s="98">
        <v>11029.367877647812</v>
      </c>
      <c r="N458" s="98">
        <v>9665.203561176013</v>
      </c>
      <c r="O458" s="98">
        <v>9261.5523071612661</v>
      </c>
      <c r="P458" s="98">
        <v>6866.3692189250478</v>
      </c>
      <c r="Q458" s="98">
        <v>7763.5594966151875</v>
      </c>
      <c r="R458" s="98">
        <v>7939.9637028767393</v>
      </c>
      <c r="S458" s="98">
        <v>7566.847201421373</v>
      </c>
      <c r="T458" s="98">
        <v>6625.3870026544573</v>
      </c>
      <c r="U458" s="98">
        <v>5891.8974113789445</v>
      </c>
      <c r="V458" s="98">
        <v>5931.6104650265597</v>
      </c>
      <c r="W458" s="98">
        <v>6043.5215612565316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106.08560376494559</v>
      </c>
      <c r="D459" s="98">
        <v>80.800750321369662</v>
      </c>
      <c r="E459" s="98">
        <v>88.487350324217473</v>
      </c>
      <c r="F459" s="98">
        <v>84.199407855879073</v>
      </c>
      <c r="G459" s="98">
        <v>94.308361044639767</v>
      </c>
      <c r="H459" s="98">
        <v>71.768043395621959</v>
      </c>
      <c r="I459" s="98">
        <v>77.889078774611676</v>
      </c>
      <c r="J459" s="98">
        <v>74.755991487899621</v>
      </c>
      <c r="K459" s="98">
        <v>66.781038861153945</v>
      </c>
      <c r="L459" s="98">
        <v>64.68360805796965</v>
      </c>
      <c r="M459" s="98">
        <v>64.573520462893839</v>
      </c>
      <c r="N459" s="98">
        <v>56.576653328934547</v>
      </c>
      <c r="O459" s="98">
        <v>54.26464481606898</v>
      </c>
      <c r="P459" s="98">
        <v>40.049735218650312</v>
      </c>
      <c r="Q459" s="98">
        <v>45.665776633006878</v>
      </c>
      <c r="R459" s="98">
        <v>47.19598697835815</v>
      </c>
      <c r="S459" s="98">
        <v>45.472511634885983</v>
      </c>
      <c r="T459" s="98">
        <v>40.141693920321792</v>
      </c>
      <c r="U459" s="98">
        <v>35.988504136329716</v>
      </c>
      <c r="V459" s="98">
        <v>36.570279063517049</v>
      </c>
      <c r="W459" s="98">
        <v>37.734967016561114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38.519338537399236</v>
      </c>
      <c r="D460" s="122">
        <f t="shared" si="246"/>
        <v>44.290274539030207</v>
      </c>
      <c r="E460" s="122">
        <f t="shared" si="246"/>
        <v>80.062334044242945</v>
      </c>
      <c r="F460" s="122">
        <f t="shared" si="246"/>
        <v>44.05162137037491</v>
      </c>
      <c r="G460" s="122">
        <f t="shared" si="246"/>
        <v>64.731283946965604</v>
      </c>
      <c r="H460" s="122">
        <f t="shared" si="246"/>
        <v>51.217665657738905</v>
      </c>
      <c r="I460" s="122">
        <f t="shared" si="246"/>
        <v>105.06804346415514</v>
      </c>
      <c r="J460" s="122">
        <f t="shared" si="246"/>
        <v>98.562748158416738</v>
      </c>
      <c r="K460" s="122">
        <f t="shared" si="246"/>
        <v>53.498687690745285</v>
      </c>
      <c r="L460" s="122">
        <f t="shared" si="246"/>
        <v>74.73135791529522</v>
      </c>
      <c r="M460" s="122">
        <f t="shared" si="246"/>
        <v>102.81379352994402</v>
      </c>
      <c r="N460" s="122">
        <f t="shared" si="246"/>
        <v>109.49574557857453</v>
      </c>
      <c r="O460" s="122">
        <f t="shared" si="246"/>
        <v>83.676593147423574</v>
      </c>
      <c r="P460" s="122">
        <f t="shared" si="246"/>
        <v>13.133637684457671</v>
      </c>
      <c r="Q460" s="122">
        <f t="shared" si="246"/>
        <v>46.701509004047061</v>
      </c>
      <c r="R460" s="122">
        <f t="shared" si="246"/>
        <v>37.876758086212426</v>
      </c>
      <c r="S460" s="122">
        <f t="shared" si="246"/>
        <v>81.54260215668458</v>
      </c>
      <c r="T460" s="122">
        <f t="shared" si="246"/>
        <v>51.886019951409352</v>
      </c>
      <c r="U460" s="122">
        <f t="shared" si="246"/>
        <v>51.683194154939272</v>
      </c>
      <c r="V460" s="122">
        <f t="shared" si="246"/>
        <v>35.754037804871899</v>
      </c>
      <c r="W460" s="122">
        <f t="shared" si="246"/>
        <v>69.492977536069489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38.519338537399236</v>
      </c>
      <c r="D461" s="98">
        <f>RES_hhdet_in_fech!D86</f>
        <v>44.290274539030207</v>
      </c>
      <c r="E461" s="98">
        <f>RES_hhdet_in_fech!E86</f>
        <v>80.062334044242945</v>
      </c>
      <c r="F461" s="98">
        <f>RES_hhdet_in_fech!F86</f>
        <v>44.05162137037491</v>
      </c>
      <c r="G461" s="98">
        <f>RES_hhdet_in_fech!G86</f>
        <v>64.731283946965604</v>
      </c>
      <c r="H461" s="98">
        <f>RES_hhdet_in_fech!H86</f>
        <v>51.217665657738905</v>
      </c>
      <c r="I461" s="98">
        <f>RES_hhdet_in_fech!I86</f>
        <v>105.06804346415514</v>
      </c>
      <c r="J461" s="98">
        <f>RES_hhdet_in_fech!J86</f>
        <v>98.562748158416738</v>
      </c>
      <c r="K461" s="98">
        <f>RES_hhdet_in_fech!K86</f>
        <v>53.498687690745285</v>
      </c>
      <c r="L461" s="98">
        <f>RES_hhdet_in_fech!L86</f>
        <v>74.73135791529522</v>
      </c>
      <c r="M461" s="98">
        <f>RES_hhdet_in_fech!M86</f>
        <v>102.81379352994402</v>
      </c>
      <c r="N461" s="98">
        <f>RES_hhdet_in_fech!N86</f>
        <v>109.49574557857453</v>
      </c>
      <c r="O461" s="98">
        <f>RES_hhdet_in_fech!O86</f>
        <v>83.676593147423574</v>
      </c>
      <c r="P461" s="98">
        <f>RES_hhdet_in_fech!P86</f>
        <v>13.133637684457671</v>
      </c>
      <c r="Q461" s="98">
        <f>RES_hhdet_in_fech!Q86</f>
        <v>46.701509004047061</v>
      </c>
      <c r="R461" s="98">
        <f>RES_hhdet_in_fech!R86</f>
        <v>37.876758086212426</v>
      </c>
      <c r="S461" s="98">
        <f>RES_hhdet_in_fech!S86</f>
        <v>81.54260215668458</v>
      </c>
      <c r="T461" s="98">
        <f>RES_hhdet_in_fech!T86</f>
        <v>51.886019951409352</v>
      </c>
      <c r="U461" s="98">
        <f>RES_hhdet_in_fech!U86</f>
        <v>51.683194154939272</v>
      </c>
      <c r="V461" s="98">
        <f>RES_hhdet_in_fech!V86</f>
        <v>35.754037804871899</v>
      </c>
      <c r="W461" s="98">
        <f>RES_hhdet_in_fech!W86</f>
        <v>69.492977536069489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2247.9092626855072</v>
      </c>
      <c r="D462" s="122">
        <v>2356.2874559690545</v>
      </c>
      <c r="E462" s="122">
        <v>2532.8763877021079</v>
      </c>
      <c r="F462" s="122">
        <v>2589.6836782001233</v>
      </c>
      <c r="G462" s="122">
        <v>2464.6033929489622</v>
      </c>
      <c r="H462" s="122">
        <v>2537.0988989188936</v>
      </c>
      <c r="I462" s="122">
        <v>2447.5458952614063</v>
      </c>
      <c r="J462" s="122">
        <v>2466.1370436064117</v>
      </c>
      <c r="K462" s="122">
        <v>2401.2708034887064</v>
      </c>
      <c r="L462" s="122">
        <v>2327.6701411720896</v>
      </c>
      <c r="M462" s="122">
        <v>2336.3886459312803</v>
      </c>
      <c r="N462" s="122">
        <v>2235.1401637650711</v>
      </c>
      <c r="O462" s="122">
        <v>2214.202087356487</v>
      </c>
      <c r="P462" s="122">
        <v>2131.7710954713975</v>
      </c>
      <c r="Q462" s="122">
        <v>2144.6767775396515</v>
      </c>
      <c r="R462" s="122">
        <v>2056.5943113863018</v>
      </c>
      <c r="S462" s="122">
        <v>2015.9240658492363</v>
      </c>
      <c r="T462" s="122">
        <v>1956.9798649086322</v>
      </c>
      <c r="U462" s="122">
        <v>1878.4841963788831</v>
      </c>
      <c r="V462" s="122">
        <v>1753.0338042938918</v>
      </c>
      <c r="W462" s="122">
        <v>1743.3120123310205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2882.7817935634034</v>
      </c>
      <c r="D463" s="98">
        <v>2498.8766066886401</v>
      </c>
      <c r="E463" s="98">
        <v>2586.7829015153275</v>
      </c>
      <c r="F463" s="98">
        <v>2580.7965063815241</v>
      </c>
      <c r="G463" s="98">
        <v>2541.1103314391221</v>
      </c>
      <c r="H463" s="98">
        <v>2512.2185656942361</v>
      </c>
      <c r="I463" s="98">
        <v>2526.5078456495403</v>
      </c>
      <c r="J463" s="98">
        <v>2420.8039685524209</v>
      </c>
      <c r="K463" s="98">
        <v>2406.3295185180791</v>
      </c>
      <c r="L463" s="98">
        <v>2279.2305859433286</v>
      </c>
      <c r="M463" s="98">
        <v>2305.581905753907</v>
      </c>
      <c r="N463" s="98">
        <v>2218.1710782768496</v>
      </c>
      <c r="O463" s="98">
        <v>2206.8160401717105</v>
      </c>
      <c r="P463" s="98">
        <v>2048.2282643990866</v>
      </c>
      <c r="Q463" s="98">
        <v>2038.5776210255908</v>
      </c>
      <c r="R463" s="98">
        <v>2006.883128985691</v>
      </c>
      <c r="S463" s="98">
        <v>1935.5490164611176</v>
      </c>
      <c r="T463" s="98">
        <v>1836.5537436831926</v>
      </c>
      <c r="U463" s="98">
        <v>1742.1267684533909</v>
      </c>
      <c r="V463" s="98">
        <v>1619.5349113345383</v>
      </c>
      <c r="W463" s="98">
        <v>1670.1182779627406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2156.1553858124407</v>
      </c>
      <c r="D464" s="98">
        <v>0</v>
      </c>
      <c r="E464" s="98">
        <v>0</v>
      </c>
      <c r="F464" s="98">
        <v>2136.4479726701429</v>
      </c>
      <c r="G464" s="98">
        <v>2074.4077738712399</v>
      </c>
      <c r="H464" s="98">
        <v>2080.311738682386</v>
      </c>
      <c r="I464" s="98">
        <v>2058.9532552081942</v>
      </c>
      <c r="J464" s="98">
        <v>1998.5768699462612</v>
      </c>
      <c r="K464" s="98">
        <v>2003.8550028158143</v>
      </c>
      <c r="L464" s="98">
        <v>1913.1403215544519</v>
      </c>
      <c r="M464" s="98">
        <v>1960.4258025324621</v>
      </c>
      <c r="N464" s="98">
        <v>1900.3941340926424</v>
      </c>
      <c r="O464" s="98">
        <v>1903.9451624232108</v>
      </c>
      <c r="P464" s="98">
        <v>0</v>
      </c>
      <c r="Q464" s="98">
        <v>1787.090992782448</v>
      </c>
      <c r="R464" s="98">
        <v>1776.1570141823418</v>
      </c>
      <c r="S464" s="98">
        <v>1733.8848656299454</v>
      </c>
      <c r="T464" s="98">
        <v>1665.7292430887878</v>
      </c>
      <c r="U464" s="98">
        <v>1592.1781159171812</v>
      </c>
      <c r="V464" s="98">
        <v>1494.2275292163033</v>
      </c>
      <c r="W464" s="98">
        <v>1556.4517452884024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962.61777481385866</v>
      </c>
      <c r="D465" s="101">
        <v>0</v>
      </c>
      <c r="E465" s="101">
        <v>0</v>
      </c>
      <c r="F465" s="101">
        <v>1256.0646157239441</v>
      </c>
      <c r="G465" s="101">
        <v>1085.36030359965</v>
      </c>
      <c r="H465" s="101">
        <v>1101.0850868737002</v>
      </c>
      <c r="I465" s="101">
        <v>918.82256567809725</v>
      </c>
      <c r="J465" s="101">
        <v>892.9438499820759</v>
      </c>
      <c r="K465" s="101">
        <v>863.23566438866783</v>
      </c>
      <c r="L465" s="101">
        <v>791.7141651250023</v>
      </c>
      <c r="M465" s="101">
        <v>821.60169203954695</v>
      </c>
      <c r="N465" s="101">
        <v>778.93769751756884</v>
      </c>
      <c r="O465" s="101">
        <v>773.33763726200175</v>
      </c>
      <c r="P465" s="101">
        <v>0</v>
      </c>
      <c r="Q465" s="101">
        <v>736.43923962138376</v>
      </c>
      <c r="R465" s="101">
        <v>712.26576606617414</v>
      </c>
      <c r="S465" s="101">
        <v>689.4042452975965</v>
      </c>
      <c r="T465" s="101">
        <v>661.40130525619088</v>
      </c>
      <c r="U465" s="101">
        <v>591.89639576097591</v>
      </c>
      <c r="V465" s="101">
        <v>552.11657997002123</v>
      </c>
      <c r="W465" s="101">
        <v>598.06373561815076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1193.5376109985818</v>
      </c>
      <c r="D466" s="104">
        <v>0</v>
      </c>
      <c r="E466" s="104">
        <v>0</v>
      </c>
      <c r="F466" s="104">
        <v>880.38335694619877</v>
      </c>
      <c r="G466" s="104">
        <v>989.04747027158987</v>
      </c>
      <c r="H466" s="104">
        <v>979.22665180868546</v>
      </c>
      <c r="I466" s="104">
        <v>1140.1306895300963</v>
      </c>
      <c r="J466" s="104">
        <v>1105.633019964185</v>
      </c>
      <c r="K466" s="104">
        <v>1140.6193384271464</v>
      </c>
      <c r="L466" s="104">
        <v>1121.42615642945</v>
      </c>
      <c r="M466" s="104">
        <v>1138.824110492915</v>
      </c>
      <c r="N466" s="104">
        <v>1121.4564365750732</v>
      </c>
      <c r="O466" s="104">
        <v>1130.607525161209</v>
      </c>
      <c r="P466" s="104">
        <v>0</v>
      </c>
      <c r="Q466" s="104">
        <v>1050.6517531610641</v>
      </c>
      <c r="R466" s="104">
        <v>1063.8912481161674</v>
      </c>
      <c r="S466" s="104">
        <v>1044.480620332349</v>
      </c>
      <c r="T466" s="104">
        <v>1004.3279378325969</v>
      </c>
      <c r="U466" s="104">
        <v>1000.2817201562052</v>
      </c>
      <c r="V466" s="104">
        <v>942.11094924628242</v>
      </c>
      <c r="W466" s="104">
        <v>958.38800967025179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2343.5802906629588</v>
      </c>
      <c r="D467" s="101">
        <v>3004.8918537851196</v>
      </c>
      <c r="E467" s="101">
        <v>2805.3642206815903</v>
      </c>
      <c r="F467" s="101">
        <v>2755.386939493425</v>
      </c>
      <c r="G467" s="101">
        <v>3017.0841487120979</v>
      </c>
      <c r="H467" s="101">
        <v>2630.8260355192469</v>
      </c>
      <c r="I467" s="101">
        <v>2718.6057560830041</v>
      </c>
      <c r="J467" s="101">
        <v>3001.379536340236</v>
      </c>
      <c r="K467" s="101">
        <v>2748.8403970155005</v>
      </c>
      <c r="L467" s="101">
        <v>2640.3580973043663</v>
      </c>
      <c r="M467" s="101">
        <v>3185.3448527051305</v>
      </c>
      <c r="N467" s="101">
        <v>2771.843905835372</v>
      </c>
      <c r="O467" s="101">
        <v>2190.8362295326319</v>
      </c>
      <c r="P467" s="101">
        <v>1674.6483175146921</v>
      </c>
      <c r="Q467" s="101">
        <v>2530.6659537580076</v>
      </c>
      <c r="R467" s="101">
        <v>2173.5403350206634</v>
      </c>
      <c r="S467" s="101">
        <v>2308.9037170360552</v>
      </c>
      <c r="T467" s="101">
        <v>2144.0755889923598</v>
      </c>
      <c r="U467" s="101">
        <v>2214.3535156281887</v>
      </c>
      <c r="V467" s="101">
        <v>1428.1553258536808</v>
      </c>
      <c r="W467" s="101">
        <v>2027.4936593490288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1723.2275488751493</v>
      </c>
      <c r="D468" s="104">
        <v>2263.3516653622964</v>
      </c>
      <c r="E468" s="104">
        <v>0</v>
      </c>
      <c r="F468" s="104">
        <v>0</v>
      </c>
      <c r="G468" s="104">
        <v>2346.1267166091643</v>
      </c>
      <c r="H468" s="104">
        <v>0</v>
      </c>
      <c r="I468" s="104">
        <v>2054.4496076942696</v>
      </c>
      <c r="J468" s="104">
        <v>2280.7337729082769</v>
      </c>
      <c r="K468" s="104">
        <v>2086.4875788112599</v>
      </c>
      <c r="L468" s="104">
        <v>2001.7618331010842</v>
      </c>
      <c r="M468" s="104">
        <v>2447.4401052500566</v>
      </c>
      <c r="N468" s="104">
        <v>2153.271849735781</v>
      </c>
      <c r="O468" s="104">
        <v>0</v>
      </c>
      <c r="P468" s="104">
        <v>0</v>
      </c>
      <c r="Q468" s="104">
        <v>2103.4273803314281</v>
      </c>
      <c r="R468" s="104">
        <v>1829.4206524616191</v>
      </c>
      <c r="S468" s="104">
        <v>1973.366373205944</v>
      </c>
      <c r="T468" s="104">
        <v>1856.4370192236618</v>
      </c>
      <c r="U468" s="104">
        <v>1930.2341801625871</v>
      </c>
      <c r="V468" s="104">
        <v>0</v>
      </c>
      <c r="W468" s="104">
        <v>1789.3945404585579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778.42394665838538</v>
      </c>
      <c r="D469" s="98">
        <v>1125.2705645471376</v>
      </c>
      <c r="E469" s="98">
        <v>0</v>
      </c>
      <c r="F469" s="98">
        <v>0</v>
      </c>
      <c r="G469" s="98">
        <v>1289.2561129624189</v>
      </c>
      <c r="H469" s="98">
        <v>0</v>
      </c>
      <c r="I469" s="98">
        <v>986.49187266384604</v>
      </c>
      <c r="J469" s="98">
        <v>1106.9173272866781</v>
      </c>
      <c r="K469" s="98">
        <v>983.02109471431834</v>
      </c>
      <c r="L469" s="98">
        <v>914.03698564407523</v>
      </c>
      <c r="M469" s="98">
        <v>1138.0240165736429</v>
      </c>
      <c r="N469" s="98">
        <v>974.86837424072201</v>
      </c>
      <c r="O469" s="98">
        <v>0</v>
      </c>
      <c r="P469" s="98">
        <v>0</v>
      </c>
      <c r="Q469" s="98">
        <v>914.06559929143486</v>
      </c>
      <c r="R469" s="98">
        <v>768.64980862570974</v>
      </c>
      <c r="S469" s="98">
        <v>820.46066154423977</v>
      </c>
      <c r="T469" s="98">
        <v>771.29795963044057</v>
      </c>
      <c r="U469" s="98">
        <v>756.31134767153992</v>
      </c>
      <c r="V469" s="98">
        <v>0</v>
      </c>
      <c r="W469" s="98">
        <v>728.51730415963891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944.80360221676403</v>
      </c>
      <c r="D470" s="98">
        <v>1138.0811008151588</v>
      </c>
      <c r="E470" s="98">
        <v>0</v>
      </c>
      <c r="F470" s="98">
        <v>0</v>
      </c>
      <c r="G470" s="98">
        <v>1056.8706036467454</v>
      </c>
      <c r="H470" s="98">
        <v>0</v>
      </c>
      <c r="I470" s="98">
        <v>1067.9577350304237</v>
      </c>
      <c r="J470" s="98">
        <v>1173.8164456215991</v>
      </c>
      <c r="K470" s="98">
        <v>1103.4664840969415</v>
      </c>
      <c r="L470" s="98">
        <v>1087.7248474570088</v>
      </c>
      <c r="M470" s="98">
        <v>1309.4160886764137</v>
      </c>
      <c r="N470" s="98">
        <v>1178.4034754950594</v>
      </c>
      <c r="O470" s="98">
        <v>0</v>
      </c>
      <c r="P470" s="98">
        <v>0</v>
      </c>
      <c r="Q470" s="98">
        <v>1189.361781039993</v>
      </c>
      <c r="R470" s="98">
        <v>1060.7708438359093</v>
      </c>
      <c r="S470" s="98">
        <v>1152.9057116617043</v>
      </c>
      <c r="T470" s="98">
        <v>1085.1390595932212</v>
      </c>
      <c r="U470" s="98">
        <v>1173.9228324910471</v>
      </c>
      <c r="V470" s="98">
        <v>0</v>
      </c>
      <c r="W470" s="98">
        <v>1060.8772362989191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2182.0141486844086</v>
      </c>
      <c r="D471" s="101">
        <v>2315.8995278149728</v>
      </c>
      <c r="E471" s="101">
        <v>2587.1117442502373</v>
      </c>
      <c r="F471" s="101">
        <v>2680.6373878450172</v>
      </c>
      <c r="G471" s="101">
        <v>2472.5079600534723</v>
      </c>
      <c r="H471" s="101">
        <v>2636.9186845800891</v>
      </c>
      <c r="I471" s="101">
        <v>2460.1818150049658</v>
      </c>
      <c r="J471" s="101">
        <v>2630.3900364305473</v>
      </c>
      <c r="K471" s="101">
        <v>2607.0210347296588</v>
      </c>
      <c r="L471" s="101">
        <v>2494.6140791843241</v>
      </c>
      <c r="M471" s="101">
        <v>2519.614706176822</v>
      </c>
      <c r="N471" s="101">
        <v>2409.8894050462477</v>
      </c>
      <c r="O471" s="101">
        <v>2352.9877266995559</v>
      </c>
      <c r="P471" s="101">
        <v>2302.429545519477</v>
      </c>
      <c r="Q471" s="101">
        <v>2243.9824455718958</v>
      </c>
      <c r="R471" s="101">
        <v>2174.2251452122214</v>
      </c>
      <c r="S471" s="101">
        <v>2147.8540665940618</v>
      </c>
      <c r="T471" s="101">
        <v>2094.4486918133325</v>
      </c>
      <c r="U471" s="101">
        <v>1994.0136291527185</v>
      </c>
      <c r="V471" s="101">
        <v>1901.4295684043473</v>
      </c>
      <c r="W471" s="101">
        <v>1884.8146134255187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1712.0176665878671</v>
      </c>
      <c r="D472" s="104">
        <v>1849.4477035956656</v>
      </c>
      <c r="E472" s="104">
        <v>2142.3522355578557</v>
      </c>
      <c r="F472" s="104">
        <v>2242.3576026645956</v>
      </c>
      <c r="G472" s="104">
        <v>2022.812655531588</v>
      </c>
      <c r="H472" s="104">
        <v>2168.8434568223083</v>
      </c>
      <c r="I472" s="104">
        <v>1967.3003044407806</v>
      </c>
      <c r="J472" s="104">
        <v>2111.6856409726142</v>
      </c>
      <c r="K472" s="104">
        <v>2089.09073768503</v>
      </c>
      <c r="L472" s="104">
        <v>1993.494926831763</v>
      </c>
      <c r="M472" s="104">
        <v>2027.2046763317601</v>
      </c>
      <c r="N472" s="104">
        <v>1945.1946958164847</v>
      </c>
      <c r="O472" s="104">
        <v>1913.0733814513205</v>
      </c>
      <c r="P472" s="104">
        <v>1901.2608796710854</v>
      </c>
      <c r="Q472" s="104">
        <v>1866.8676998129265</v>
      </c>
      <c r="R472" s="104">
        <v>1817.7010723809967</v>
      </c>
      <c r="S472" s="104">
        <v>1809.9728763775686</v>
      </c>
      <c r="T472" s="104">
        <v>1779.1541799297984</v>
      </c>
      <c r="U472" s="104">
        <v>1694.8673884049997</v>
      </c>
      <c r="V472" s="104">
        <v>1626.2252261413068</v>
      </c>
      <c r="W472" s="104">
        <v>1625.8690783880504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724.74740966155684</v>
      </c>
      <c r="D473" s="98">
        <v>864.01876538782642</v>
      </c>
      <c r="E473" s="98">
        <v>1197.0617168352317</v>
      </c>
      <c r="F473" s="98">
        <v>1305.4493687545553</v>
      </c>
      <c r="G473" s="98">
        <v>1055.4501142948577</v>
      </c>
      <c r="H473" s="98">
        <v>1155.9172864318541</v>
      </c>
      <c r="I473" s="98">
        <v>892.73452747496242</v>
      </c>
      <c r="J473" s="98">
        <v>971.50725768707719</v>
      </c>
      <c r="K473" s="98">
        <v>935.7309494230775</v>
      </c>
      <c r="L473" s="98">
        <v>865.93491406431144</v>
      </c>
      <c r="M473" s="98">
        <v>897.6749990227446</v>
      </c>
      <c r="N473" s="98">
        <v>845.22910703992716</v>
      </c>
      <c r="O473" s="98">
        <v>822.73968528904265</v>
      </c>
      <c r="P473" s="98">
        <v>843.1583569321931</v>
      </c>
      <c r="Q473" s="98">
        <v>809.84038419492833</v>
      </c>
      <c r="R473" s="98">
        <v>770.12475210794764</v>
      </c>
      <c r="S473" s="98">
        <v>764.90858275980111</v>
      </c>
      <c r="T473" s="98">
        <v>755.04031866792786</v>
      </c>
      <c r="U473" s="98">
        <v>677.99001942237794</v>
      </c>
      <c r="V473" s="98">
        <v>649.18385525067515</v>
      </c>
      <c r="W473" s="98">
        <v>674.73493697086087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987.27025692631037</v>
      </c>
      <c r="D474" s="98">
        <v>985.42893820783934</v>
      </c>
      <c r="E474" s="98">
        <v>945.29051872262414</v>
      </c>
      <c r="F474" s="98">
        <v>936.90823391004039</v>
      </c>
      <c r="G474" s="98">
        <v>967.36254123673064</v>
      </c>
      <c r="H474" s="98">
        <v>1012.9261703904538</v>
      </c>
      <c r="I474" s="98">
        <v>1074.5657769658183</v>
      </c>
      <c r="J474" s="98">
        <v>1140.1783832855365</v>
      </c>
      <c r="K474" s="98">
        <v>1153.3597882619526</v>
      </c>
      <c r="L474" s="98">
        <v>1127.5600127674513</v>
      </c>
      <c r="M474" s="98">
        <v>1129.5296773090156</v>
      </c>
      <c r="N474" s="98">
        <v>1099.9655887765575</v>
      </c>
      <c r="O474" s="98">
        <v>1090.3336961622781</v>
      </c>
      <c r="P474" s="98">
        <v>1058.1025227388925</v>
      </c>
      <c r="Q474" s="98">
        <v>1057.0273156179981</v>
      </c>
      <c r="R474" s="98">
        <v>1047.5763202730493</v>
      </c>
      <c r="S474" s="98">
        <v>1045.0642936177676</v>
      </c>
      <c r="T474" s="98">
        <v>1024.1138612618704</v>
      </c>
      <c r="U474" s="98">
        <v>1016.8773689826214</v>
      </c>
      <c r="V474" s="98">
        <v>977.0413708906317</v>
      </c>
      <c r="W474" s="98">
        <v>951.13414141718965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866.40210906452626</v>
      </c>
      <c r="D475" s="122">
        <v>854.44745689149477</v>
      </c>
      <c r="E475" s="122">
        <v>1008.786708735317</v>
      </c>
      <c r="F475" s="122">
        <v>917.88143896213319</v>
      </c>
      <c r="G475" s="122">
        <v>958.55100050009423</v>
      </c>
      <c r="H475" s="122">
        <v>866.73652493203519</v>
      </c>
      <c r="I475" s="122">
        <v>865.13122518240039</v>
      </c>
      <c r="J475" s="122">
        <v>884.2146553975532</v>
      </c>
      <c r="K475" s="122">
        <v>732.62188992920994</v>
      </c>
      <c r="L475" s="122">
        <v>637.65179595083725</v>
      </c>
      <c r="M475" s="122">
        <v>636.44102357344173</v>
      </c>
      <c r="N475" s="122">
        <v>608.96781175152273</v>
      </c>
      <c r="O475" s="122">
        <v>610.81643273238979</v>
      </c>
      <c r="P475" s="122">
        <v>611.67085744361407</v>
      </c>
      <c r="Q475" s="122">
        <v>615.15895792360254</v>
      </c>
      <c r="R475" s="122">
        <v>620.00454735331175</v>
      </c>
      <c r="S475" s="122">
        <v>624.79275375032898</v>
      </c>
      <c r="T475" s="122">
        <v>603.79795928346471</v>
      </c>
      <c r="U475" s="122">
        <v>585.17578481198905</v>
      </c>
      <c r="V475" s="122">
        <v>765.58734304057998</v>
      </c>
      <c r="W475" s="122">
        <v>714.82608374398558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1321.8420729471216</v>
      </c>
      <c r="D476" s="98">
        <v>1042.9618150163224</v>
      </c>
      <c r="E476" s="98">
        <v>1174.2273591639691</v>
      </c>
      <c r="F476" s="98">
        <v>1060.3168018222493</v>
      </c>
      <c r="G476" s="98">
        <v>1164.6306165403689</v>
      </c>
      <c r="H476" s="98">
        <v>1009.3798678178118</v>
      </c>
      <c r="I476" s="98">
        <v>1096.8411658515836</v>
      </c>
      <c r="J476" s="98">
        <v>1040.2155225328856</v>
      </c>
      <c r="K476" s="98">
        <v>834.73110307360264</v>
      </c>
      <c r="L476" s="98">
        <v>777.91069307237285</v>
      </c>
      <c r="M476" s="98">
        <v>766.08018955194154</v>
      </c>
      <c r="N476" s="98">
        <v>760.51354080566114</v>
      </c>
      <c r="O476" s="98">
        <v>762.5556109288857</v>
      </c>
      <c r="P476" s="98">
        <v>767.8636075303732</v>
      </c>
      <c r="Q476" s="98">
        <v>771.46379732478681</v>
      </c>
      <c r="R476" s="98">
        <v>775.05979588454397</v>
      </c>
      <c r="S476" s="98">
        <v>776.10414893630968</v>
      </c>
      <c r="T476" s="98">
        <v>765.40658846257531</v>
      </c>
      <c r="U476" s="98">
        <v>748.83676310088276</v>
      </c>
      <c r="V476" s="98">
        <v>1008.5762205015102</v>
      </c>
      <c r="W476" s="98">
        <v>921.01296479042799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983.63920218362864</v>
      </c>
      <c r="D477" s="98">
        <v>1254.3903460157051</v>
      </c>
      <c r="E477" s="98">
        <v>982.61545758606906</v>
      </c>
      <c r="F477" s="98">
        <v>958.4103401449737</v>
      </c>
      <c r="G477" s="98">
        <v>1126.9971436127034</v>
      </c>
      <c r="H477" s="98">
        <v>977.87455281430948</v>
      </c>
      <c r="I477" s="98">
        <v>932.52902939576791</v>
      </c>
      <c r="J477" s="98">
        <v>846.78194142413395</v>
      </c>
      <c r="K477" s="98">
        <v>829.89651053707848</v>
      </c>
      <c r="L477" s="98">
        <v>742.91725393845934</v>
      </c>
      <c r="M477" s="98">
        <v>713.05772380285919</v>
      </c>
      <c r="N477" s="98">
        <v>707.25918200350418</v>
      </c>
      <c r="O477" s="98">
        <v>708.56083775219543</v>
      </c>
      <c r="P477" s="98">
        <v>714.88121223538519</v>
      </c>
      <c r="Q477" s="98">
        <v>718.00892081412496</v>
      </c>
      <c r="R477" s="98">
        <v>721.22016016866212</v>
      </c>
      <c r="S477" s="98">
        <v>722.84327359646898</v>
      </c>
      <c r="T477" s="98">
        <v>714.46581181682791</v>
      </c>
      <c r="U477" s="98">
        <v>701.88117303337037</v>
      </c>
      <c r="V477" s="98">
        <v>942.53234442246833</v>
      </c>
      <c r="W477" s="98">
        <v>856.31821173468416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767.27835872858498</v>
      </c>
      <c r="D478" s="33">
        <v>622.46682940544383</v>
      </c>
      <c r="E478" s="33">
        <v>995.19725691443148</v>
      </c>
      <c r="F478" s="33">
        <v>882.02299954690534</v>
      </c>
      <c r="G478" s="33">
        <v>803.86666284022488</v>
      </c>
      <c r="H478" s="33">
        <v>780.04040114306838</v>
      </c>
      <c r="I478" s="33">
        <v>763.83598397624053</v>
      </c>
      <c r="J478" s="33">
        <v>841.64306384707277</v>
      </c>
      <c r="K478" s="33">
        <v>580.83595952104633</v>
      </c>
      <c r="L478" s="33">
        <v>535.95393832447746</v>
      </c>
      <c r="M478" s="33">
        <v>564.83110455096062</v>
      </c>
      <c r="N478" s="33">
        <v>546.51984011414356</v>
      </c>
      <c r="O478" s="33">
        <v>545.73214874753387</v>
      </c>
      <c r="P478" s="33">
        <v>551.42805704578325</v>
      </c>
      <c r="Q478" s="33">
        <v>555.91202134440118</v>
      </c>
      <c r="R478" s="33">
        <v>546.26885120906729</v>
      </c>
      <c r="S478" s="33">
        <v>542.05323209477172</v>
      </c>
      <c r="T478" s="33">
        <v>530.8224242998275</v>
      </c>
      <c r="U478" s="33">
        <v>522.92648228472763</v>
      </c>
      <c r="V478" s="33">
        <v>651.98718948818612</v>
      </c>
      <c r="W478" s="33">
        <v>624.72701749332043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13299.793344800124</v>
      </c>
      <c r="D480" s="117">
        <f t="shared" si="247"/>
        <v>10828.771555810188</v>
      </c>
      <c r="E480" s="117">
        <f t="shared" si="247"/>
        <v>12046.780739225207</v>
      </c>
      <c r="F480" s="117">
        <f t="shared" si="247"/>
        <v>11602.714682039057</v>
      </c>
      <c r="G480" s="117">
        <f t="shared" si="247"/>
        <v>13058.837060122269</v>
      </c>
      <c r="H480" s="117">
        <f t="shared" si="247"/>
        <v>10586.297274412811</v>
      </c>
      <c r="I480" s="117">
        <f t="shared" si="247"/>
        <v>11670.631210443935</v>
      </c>
      <c r="J480" s="117">
        <f t="shared" si="247"/>
        <v>11324.186432918465</v>
      </c>
      <c r="K480" s="117">
        <f t="shared" si="247"/>
        <v>10248.907591918101</v>
      </c>
      <c r="L480" s="117">
        <f t="shared" si="247"/>
        <v>10045.744084227874</v>
      </c>
      <c r="M480" s="117">
        <f t="shared" si="247"/>
        <v>10268.156180679025</v>
      </c>
      <c r="N480" s="117">
        <f t="shared" si="247"/>
        <v>9365.3253047981398</v>
      </c>
      <c r="O480" s="117">
        <f t="shared" si="247"/>
        <v>9072.5107779376976</v>
      </c>
      <c r="P480" s="117">
        <f t="shared" si="247"/>
        <v>7128.1107490035229</v>
      </c>
      <c r="Q480" s="117">
        <f t="shared" si="247"/>
        <v>7989.98336844613</v>
      </c>
      <c r="R480" s="117">
        <f t="shared" ref="R480:V480" si="248">R481+R484+R486+R499</f>
        <v>8156.2484770994006</v>
      </c>
      <c r="S480" s="117">
        <f t="shared" si="248"/>
        <v>8140.9433584498074</v>
      </c>
      <c r="T480" s="117">
        <f t="shared" si="248"/>
        <v>7377.2982666797725</v>
      </c>
      <c r="U480" s="117">
        <f t="shared" si="248"/>
        <v>6827.2549599571985</v>
      </c>
      <c r="V480" s="117">
        <f t="shared" si="248"/>
        <v>6919.3737960485523</v>
      </c>
      <c r="W480" s="117">
        <f t="shared" ref="W480" si="249">W481+W484+W486+W499</f>
        <v>7186.9939952110435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11082.122486416292</v>
      </c>
      <c r="D481" s="122">
        <f t="shared" si="250"/>
        <v>8547.5287026489877</v>
      </c>
      <c r="E481" s="122">
        <f t="shared" si="250"/>
        <v>9418.9041643720393</v>
      </c>
      <c r="F481" s="122">
        <f t="shared" si="250"/>
        <v>9053.4565944476017</v>
      </c>
      <c r="G481" s="122">
        <f t="shared" si="250"/>
        <v>10534.219505008354</v>
      </c>
      <c r="H481" s="122">
        <f t="shared" si="250"/>
        <v>8074.0245215469831</v>
      </c>
      <c r="I481" s="122">
        <f t="shared" si="250"/>
        <v>9063.215079556654</v>
      </c>
      <c r="J481" s="122">
        <f t="shared" si="250"/>
        <v>8686.8256056106911</v>
      </c>
      <c r="K481" s="122">
        <f t="shared" si="250"/>
        <v>7829.9550176439689</v>
      </c>
      <c r="L481" s="122">
        <f t="shared" si="250"/>
        <v>7677.6268126852947</v>
      </c>
      <c r="M481" s="122">
        <f t="shared" si="250"/>
        <v>7758.4972107720978</v>
      </c>
      <c r="N481" s="122">
        <f t="shared" si="250"/>
        <v>6892.1069700771041</v>
      </c>
      <c r="O481" s="122">
        <f t="shared" si="250"/>
        <v>6678.1642887467779</v>
      </c>
      <c r="P481" s="122">
        <f t="shared" si="250"/>
        <v>4998.8578843835812</v>
      </c>
      <c r="Q481" s="122">
        <f t="shared" si="250"/>
        <v>5716.9625986928086</v>
      </c>
      <c r="R481" s="122">
        <f t="shared" ref="R481:V481" si="251">SUM(R482:R483)</f>
        <v>5944.6941905546746</v>
      </c>
      <c r="S481" s="122">
        <f t="shared" si="251"/>
        <v>5769.8009836045367</v>
      </c>
      <c r="T481" s="122">
        <f t="shared" si="251"/>
        <v>5143.7273472556453</v>
      </c>
      <c r="U481" s="122">
        <f t="shared" si="251"/>
        <v>4649.4922049322104</v>
      </c>
      <c r="V481" s="122">
        <f t="shared" si="251"/>
        <v>4744.402484558982</v>
      </c>
      <c r="W481" s="122">
        <f t="shared" ref="W481" si="252">SUM(W482:W483)</f>
        <v>4886.2105059560608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10976.036882651346</v>
      </c>
      <c r="D482" s="98">
        <v>8466.7279523276175</v>
      </c>
      <c r="E482" s="98">
        <v>9330.4168140478214</v>
      </c>
      <c r="F482" s="98">
        <v>8969.2571865917234</v>
      </c>
      <c r="G482" s="98">
        <v>10439.911143963714</v>
      </c>
      <c r="H482" s="98">
        <v>8002.2564781513611</v>
      </c>
      <c r="I482" s="98">
        <v>8985.3260007820427</v>
      </c>
      <c r="J482" s="98">
        <v>8612.0696141227909</v>
      </c>
      <c r="K482" s="98">
        <v>7763.1739787828146</v>
      </c>
      <c r="L482" s="98">
        <v>7612.943204627325</v>
      </c>
      <c r="M482" s="98">
        <v>7693.9236903092042</v>
      </c>
      <c r="N482" s="98">
        <v>6835.5303167481698</v>
      </c>
      <c r="O482" s="98">
        <v>6623.8996439307093</v>
      </c>
      <c r="P482" s="98">
        <v>4958.8081491649309</v>
      </c>
      <c r="Q482" s="98">
        <v>5671.2968220598013</v>
      </c>
      <c r="R482" s="98">
        <v>5897.4982035763169</v>
      </c>
      <c r="S482" s="98">
        <v>5724.3284719696503</v>
      </c>
      <c r="T482" s="98">
        <v>5103.5856533353235</v>
      </c>
      <c r="U482" s="98">
        <v>4613.5037007958808</v>
      </c>
      <c r="V482" s="98">
        <v>4707.8322054954651</v>
      </c>
      <c r="W482" s="98">
        <v>4848.4755389394995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106.08560376494559</v>
      </c>
      <c r="D483" s="98">
        <v>80.800750321369662</v>
      </c>
      <c r="E483" s="98">
        <v>88.487350324217473</v>
      </c>
      <c r="F483" s="98">
        <v>84.199407855879073</v>
      </c>
      <c r="G483" s="98">
        <v>94.308361044639767</v>
      </c>
      <c r="H483" s="98">
        <v>71.768043395621959</v>
      </c>
      <c r="I483" s="98">
        <v>77.889078774611676</v>
      </c>
      <c r="J483" s="98">
        <v>74.755991487899621</v>
      </c>
      <c r="K483" s="98">
        <v>66.781038861153945</v>
      </c>
      <c r="L483" s="98">
        <v>64.68360805796965</v>
      </c>
      <c r="M483" s="98">
        <v>64.573520462893839</v>
      </c>
      <c r="N483" s="98">
        <v>56.576653328934547</v>
      </c>
      <c r="O483" s="98">
        <v>54.26464481606898</v>
      </c>
      <c r="P483" s="98">
        <v>40.049735218650312</v>
      </c>
      <c r="Q483" s="98">
        <v>45.665776633006878</v>
      </c>
      <c r="R483" s="98">
        <v>47.19598697835815</v>
      </c>
      <c r="S483" s="98">
        <v>45.472511634885983</v>
      </c>
      <c r="T483" s="98">
        <v>40.141693920321792</v>
      </c>
      <c r="U483" s="98">
        <v>35.988504136329716</v>
      </c>
      <c r="V483" s="98">
        <v>36.570279063517049</v>
      </c>
      <c r="W483" s="98">
        <v>37.734967016561114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83.281779142303279</v>
      </c>
      <c r="D484" s="122">
        <f t="shared" si="253"/>
        <v>98.776669293274608</v>
      </c>
      <c r="E484" s="122">
        <f t="shared" si="253"/>
        <v>184.06849825469808</v>
      </c>
      <c r="F484" s="122">
        <f t="shared" si="253"/>
        <v>104.31390399309949</v>
      </c>
      <c r="G484" s="122">
        <f t="shared" si="253"/>
        <v>157.78735305542423</v>
      </c>
      <c r="H484" s="122">
        <f t="shared" si="253"/>
        <v>128.44046138349262</v>
      </c>
      <c r="I484" s="122">
        <f t="shared" si="253"/>
        <v>270.93050125653343</v>
      </c>
      <c r="J484" s="122">
        <f t="shared" si="253"/>
        <v>261.27012559631066</v>
      </c>
      <c r="K484" s="122">
        <f t="shared" si="253"/>
        <v>145.77140039907951</v>
      </c>
      <c r="L484" s="122">
        <f t="shared" si="253"/>
        <v>209.29546659842561</v>
      </c>
      <c r="M484" s="122">
        <f t="shared" si="253"/>
        <v>297.26137240705572</v>
      </c>
      <c r="N484" s="122">
        <f t="shared" si="253"/>
        <v>328.578638623031</v>
      </c>
      <c r="O484" s="122">
        <f t="shared" si="253"/>
        <v>262.04889319724145</v>
      </c>
      <c r="P484" s="122">
        <f t="shared" si="253"/>
        <v>42.99418833774515</v>
      </c>
      <c r="Q484" s="122">
        <f t="shared" si="253"/>
        <v>158.57708966003077</v>
      </c>
      <c r="R484" s="122">
        <f t="shared" si="253"/>
        <v>131.51010767167114</v>
      </c>
      <c r="S484" s="122">
        <f t="shared" si="253"/>
        <v>288.08586981001201</v>
      </c>
      <c r="T484" s="122">
        <f t="shared" si="253"/>
        <v>185.95069307482379</v>
      </c>
      <c r="U484" s="122">
        <f t="shared" si="253"/>
        <v>187.61780538224886</v>
      </c>
      <c r="V484" s="122">
        <f t="shared" si="253"/>
        <v>131.481191434941</v>
      </c>
      <c r="W484" s="122">
        <f t="shared" si="253"/>
        <v>258.76531353563951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83.281779142303279</v>
      </c>
      <c r="D485" s="98">
        <f>RES_hhdet_in_tesh!D86</f>
        <v>98.776669293274608</v>
      </c>
      <c r="E485" s="98">
        <f>RES_hhdet_in_tesh!E86</f>
        <v>184.06849825469808</v>
      </c>
      <c r="F485" s="98">
        <f>RES_hhdet_in_tesh!F86</f>
        <v>104.31390399309949</v>
      </c>
      <c r="G485" s="98">
        <f>RES_hhdet_in_tesh!G86</f>
        <v>157.78735305542423</v>
      </c>
      <c r="H485" s="98">
        <f>RES_hhdet_in_tesh!H86</f>
        <v>128.44046138349262</v>
      </c>
      <c r="I485" s="98">
        <f>RES_hhdet_in_tesh!I86</f>
        <v>270.93050125653343</v>
      </c>
      <c r="J485" s="98">
        <f>RES_hhdet_in_tesh!J86</f>
        <v>261.27012559631066</v>
      </c>
      <c r="K485" s="98">
        <f>RES_hhdet_in_tesh!K86</f>
        <v>145.77140039907951</v>
      </c>
      <c r="L485" s="98">
        <f>RES_hhdet_in_tesh!L86</f>
        <v>209.29546659842561</v>
      </c>
      <c r="M485" s="98">
        <f>RES_hhdet_in_tesh!M86</f>
        <v>297.26137240705572</v>
      </c>
      <c r="N485" s="98">
        <f>RES_hhdet_in_tesh!N86</f>
        <v>328.578638623031</v>
      </c>
      <c r="O485" s="98">
        <f>RES_hhdet_in_tesh!O86</f>
        <v>262.04889319724145</v>
      </c>
      <c r="P485" s="98">
        <f>RES_hhdet_in_tesh!P86</f>
        <v>42.99418833774515</v>
      </c>
      <c r="Q485" s="98">
        <f>RES_hhdet_in_tesh!Q86</f>
        <v>158.57708966003077</v>
      </c>
      <c r="R485" s="98">
        <f>RES_hhdet_in_tesh!R86</f>
        <v>131.51010767167114</v>
      </c>
      <c r="S485" s="98">
        <f>RES_hhdet_in_tesh!S86</f>
        <v>288.08586981001201</v>
      </c>
      <c r="T485" s="98">
        <f>RES_hhdet_in_tesh!T86</f>
        <v>185.95069307482379</v>
      </c>
      <c r="U485" s="98">
        <f>RES_hhdet_in_tesh!U86</f>
        <v>187.61780538224886</v>
      </c>
      <c r="V485" s="98">
        <f>RES_hhdet_in_tesh!V86</f>
        <v>131.481191434941</v>
      </c>
      <c r="W485" s="98">
        <f>RES_hhdet_in_tesh!W86</f>
        <v>258.76531353563951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1530.6454365034699</v>
      </c>
      <c r="D486" s="122">
        <v>1598.1957823351404</v>
      </c>
      <c r="E486" s="122">
        <v>1728.4908536730302</v>
      </c>
      <c r="F486" s="122">
        <v>1792.4684563392141</v>
      </c>
      <c r="G486" s="122">
        <v>1710.3212646232912</v>
      </c>
      <c r="H486" s="122">
        <v>1779.3884824109639</v>
      </c>
      <c r="I486" s="122">
        <v>1742.039913639001</v>
      </c>
      <c r="J486" s="122">
        <v>1773.38629890845</v>
      </c>
      <c r="K486" s="122">
        <v>1785.3455309000444</v>
      </c>
      <c r="L486" s="122">
        <v>1719.6614713080889</v>
      </c>
      <c r="M486" s="122">
        <v>1767.9333804943599</v>
      </c>
      <c r="N486" s="122">
        <v>1709.2666881480675</v>
      </c>
      <c r="O486" s="122">
        <v>1695.1905712978098</v>
      </c>
      <c r="P486" s="122">
        <v>1642.683471483562</v>
      </c>
      <c r="Q486" s="122">
        <v>1664.7853024833778</v>
      </c>
      <c r="R486" s="122">
        <v>1630.5332971791722</v>
      </c>
      <c r="S486" s="122">
        <v>1630.2724102100158</v>
      </c>
      <c r="T486" s="122">
        <v>1597.0680634794248</v>
      </c>
      <c r="U486" s="122">
        <v>1541.0329791379249</v>
      </c>
      <c r="V486" s="122">
        <v>1462.952601063927</v>
      </c>
      <c r="W486" s="122">
        <v>1492.013670803002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1791.7371255520304</v>
      </c>
      <c r="D487" s="98">
        <v>1588.7730976378423</v>
      </c>
      <c r="E487" s="98">
        <v>1681.9129729288522</v>
      </c>
      <c r="F487" s="98">
        <v>1715.4981838501751</v>
      </c>
      <c r="G487" s="98">
        <v>1726.2937910493208</v>
      </c>
      <c r="H487" s="98">
        <v>1743.6493998995404</v>
      </c>
      <c r="I487" s="98">
        <v>1790.9375822200282</v>
      </c>
      <c r="J487" s="98">
        <v>1751.8724532906192</v>
      </c>
      <c r="K487" s="98">
        <v>1776.9559933164719</v>
      </c>
      <c r="L487" s="98">
        <v>1716.5690505102025</v>
      </c>
      <c r="M487" s="98">
        <v>1767.5954925531239</v>
      </c>
      <c r="N487" s="98">
        <v>1726.7329124735143</v>
      </c>
      <c r="O487" s="98">
        <v>1739.4001033339437</v>
      </c>
      <c r="P487" s="98">
        <v>1631.886101626525</v>
      </c>
      <c r="Q487" s="98">
        <v>1644.9141495313702</v>
      </c>
      <c r="R487" s="98">
        <v>1649.4117431069792</v>
      </c>
      <c r="S487" s="98">
        <v>1623.2893226815331</v>
      </c>
      <c r="T487" s="98">
        <v>1571.2573885138233</v>
      </c>
      <c r="U487" s="98">
        <v>1517.5511966374629</v>
      </c>
      <c r="V487" s="98">
        <v>1431.8647528172191</v>
      </c>
      <c r="W487" s="98">
        <v>1494.0905432771788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1791.8340234087291</v>
      </c>
      <c r="D488" s="98">
        <v>0</v>
      </c>
      <c r="E488" s="98">
        <v>0</v>
      </c>
      <c r="F488" s="98">
        <v>1715.3103113747206</v>
      </c>
      <c r="G488" s="98">
        <v>1726.3829294896736</v>
      </c>
      <c r="H488" s="98">
        <v>1743.4540869463231</v>
      </c>
      <c r="I488" s="98">
        <v>1791.4462463364039</v>
      </c>
      <c r="J488" s="98">
        <v>1751.8331061505505</v>
      </c>
      <c r="K488" s="98">
        <v>1778.0764180479916</v>
      </c>
      <c r="L488" s="98">
        <v>1717.6940553799311</v>
      </c>
      <c r="M488" s="98">
        <v>1768.7125754825138</v>
      </c>
      <c r="N488" s="98">
        <v>1727.8196572671313</v>
      </c>
      <c r="O488" s="98">
        <v>1740.1479407097968</v>
      </c>
      <c r="P488" s="98">
        <v>0</v>
      </c>
      <c r="Q488" s="98">
        <v>1644.8794700894503</v>
      </c>
      <c r="R488" s="98">
        <v>1649.2863325605754</v>
      </c>
      <c r="S488" s="98">
        <v>1622.6641439142174</v>
      </c>
      <c r="T488" s="98">
        <v>1570.1876036501112</v>
      </c>
      <c r="U488" s="98">
        <v>1515.8774276200745</v>
      </c>
      <c r="V488" s="98">
        <v>1430.2487873208099</v>
      </c>
      <c r="W488" s="98">
        <v>1493.416805806831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598.29641241014747</v>
      </c>
      <c r="D489" s="101">
        <v>0</v>
      </c>
      <c r="E489" s="101">
        <v>0</v>
      </c>
      <c r="F489" s="101">
        <v>834.92695442852164</v>
      </c>
      <c r="G489" s="101">
        <v>737.33545921808366</v>
      </c>
      <c r="H489" s="101">
        <v>764.2274351376376</v>
      </c>
      <c r="I489" s="101">
        <v>651.31555680630754</v>
      </c>
      <c r="J489" s="101">
        <v>646.2000861863653</v>
      </c>
      <c r="K489" s="101">
        <v>637.45707962084532</v>
      </c>
      <c r="L489" s="101">
        <v>596.26789895048125</v>
      </c>
      <c r="M489" s="101">
        <v>629.88846498959913</v>
      </c>
      <c r="N489" s="101">
        <v>606.36322069205789</v>
      </c>
      <c r="O489" s="101">
        <v>609.54041554858804</v>
      </c>
      <c r="P489" s="101">
        <v>0</v>
      </c>
      <c r="Q489" s="101">
        <v>594.22771692838603</v>
      </c>
      <c r="R489" s="101">
        <v>585.39508444440787</v>
      </c>
      <c r="S489" s="101">
        <v>578.18352358186849</v>
      </c>
      <c r="T489" s="101">
        <v>565.85966581751438</v>
      </c>
      <c r="U489" s="101">
        <v>515.59570746386919</v>
      </c>
      <c r="V489" s="101">
        <v>488.13783807452728</v>
      </c>
      <c r="W489" s="101">
        <v>535.02879613657933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1193.5376109985818</v>
      </c>
      <c r="D490" s="104">
        <v>0</v>
      </c>
      <c r="E490" s="104">
        <v>0</v>
      </c>
      <c r="F490" s="104">
        <v>880.38335694619877</v>
      </c>
      <c r="G490" s="104">
        <v>989.04747027158987</v>
      </c>
      <c r="H490" s="104">
        <v>979.22665180868546</v>
      </c>
      <c r="I490" s="104">
        <v>1140.1306895300963</v>
      </c>
      <c r="J490" s="104">
        <v>1105.633019964185</v>
      </c>
      <c r="K490" s="104">
        <v>1140.6193384271464</v>
      </c>
      <c r="L490" s="104">
        <v>1121.42615642945</v>
      </c>
      <c r="M490" s="104">
        <v>1138.824110492915</v>
      </c>
      <c r="N490" s="104">
        <v>1121.4564365750732</v>
      </c>
      <c r="O490" s="104">
        <v>1130.607525161209</v>
      </c>
      <c r="P490" s="104">
        <v>0</v>
      </c>
      <c r="Q490" s="104">
        <v>1050.6517531610641</v>
      </c>
      <c r="R490" s="104">
        <v>1063.8912481161674</v>
      </c>
      <c r="S490" s="104">
        <v>1044.480620332349</v>
      </c>
      <c r="T490" s="104">
        <v>1004.3279378325969</v>
      </c>
      <c r="U490" s="104">
        <v>1000.2817201562052</v>
      </c>
      <c r="V490" s="104">
        <v>942.11094924628242</v>
      </c>
      <c r="W490" s="104">
        <v>958.38800967025179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1414.753389671479</v>
      </c>
      <c r="D491" s="101">
        <v>1818.983312360856</v>
      </c>
      <c r="E491" s="101">
        <v>1703.6579370144846</v>
      </c>
      <c r="F491" s="101">
        <v>1678.7708541920049</v>
      </c>
      <c r="G491" s="101">
        <v>1844.9646991733002</v>
      </c>
      <c r="H491" s="101">
        <v>1615.2509493571431</v>
      </c>
      <c r="I491" s="101">
        <v>1676.6116713714123</v>
      </c>
      <c r="J491" s="101">
        <v>1860.7473521555944</v>
      </c>
      <c r="K491" s="101">
        <v>1714.9925274526286</v>
      </c>
      <c r="L491" s="101">
        <v>1659.6375776492878</v>
      </c>
      <c r="M491" s="101">
        <v>2033.4748372950519</v>
      </c>
      <c r="N491" s="101">
        <v>1814.8799819599942</v>
      </c>
      <c r="O491" s="101">
        <v>1487.2445979097531</v>
      </c>
      <c r="P491" s="101">
        <v>1185.9917186250027</v>
      </c>
      <c r="Q491" s="101">
        <v>1859.6772669997131</v>
      </c>
      <c r="R491" s="101">
        <v>1636.3382568386849</v>
      </c>
      <c r="S491" s="101">
        <v>1778.2676937264209</v>
      </c>
      <c r="T491" s="101">
        <v>1684.9792817217804</v>
      </c>
      <c r="U491" s="101">
        <v>1769.1773247727276</v>
      </c>
      <c r="V491" s="101">
        <v>1154.5826321018706</v>
      </c>
      <c r="W491" s="101">
        <v>1648.1591328097418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1414.7162062457342</v>
      </c>
      <c r="D492" s="104">
        <v>1819.2531623733162</v>
      </c>
      <c r="E492" s="104">
        <v>0</v>
      </c>
      <c r="F492" s="104">
        <v>0</v>
      </c>
      <c r="G492" s="104">
        <v>1845.2582983102884</v>
      </c>
      <c r="H492" s="104">
        <v>0</v>
      </c>
      <c r="I492" s="104">
        <v>1676.3445096557723</v>
      </c>
      <c r="J492" s="104">
        <v>1860.0653724452102</v>
      </c>
      <c r="K492" s="104">
        <v>1716.7701279148084</v>
      </c>
      <c r="L492" s="104">
        <v>1662.2568135130211</v>
      </c>
      <c r="M492" s="104">
        <v>2035.9130015537376</v>
      </c>
      <c r="N492" s="104">
        <v>1816.7038840175778</v>
      </c>
      <c r="O492" s="104">
        <v>0</v>
      </c>
      <c r="P492" s="104">
        <v>0</v>
      </c>
      <c r="Q492" s="104">
        <v>1861.0691681901892</v>
      </c>
      <c r="R492" s="104">
        <v>1639.4447555643635</v>
      </c>
      <c r="S492" s="104">
        <v>1784.8067639370452</v>
      </c>
      <c r="T492" s="104">
        <v>1691.2842387481921</v>
      </c>
      <c r="U492" s="104">
        <v>1778.1844724348396</v>
      </c>
      <c r="V492" s="104">
        <v>0</v>
      </c>
      <c r="W492" s="104">
        <v>1653.0923797219355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469.91260402897001</v>
      </c>
      <c r="D493" s="98">
        <v>681.17206155815734</v>
      </c>
      <c r="E493" s="98">
        <v>0</v>
      </c>
      <c r="F493" s="98">
        <v>0</v>
      </c>
      <c r="G493" s="98">
        <v>788.38769466354279</v>
      </c>
      <c r="H493" s="98">
        <v>0</v>
      </c>
      <c r="I493" s="98">
        <v>608.38677462534827</v>
      </c>
      <c r="J493" s="98">
        <v>686.24892682361099</v>
      </c>
      <c r="K493" s="98">
        <v>613.30364381786683</v>
      </c>
      <c r="L493" s="98">
        <v>574.53196605601249</v>
      </c>
      <c r="M493" s="98">
        <v>726.49691287732344</v>
      </c>
      <c r="N493" s="98">
        <v>638.30040852251818</v>
      </c>
      <c r="O493" s="98">
        <v>0</v>
      </c>
      <c r="P493" s="98">
        <v>0</v>
      </c>
      <c r="Q493" s="98">
        <v>671.70738715019627</v>
      </c>
      <c r="R493" s="98">
        <v>578.67391172845441</v>
      </c>
      <c r="S493" s="98">
        <v>631.90105227534082</v>
      </c>
      <c r="T493" s="98">
        <v>606.14517915497129</v>
      </c>
      <c r="U493" s="98">
        <v>604.26163994379237</v>
      </c>
      <c r="V493" s="98">
        <v>0</v>
      </c>
      <c r="W493" s="98">
        <v>592.21514342301634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944.80360221676403</v>
      </c>
      <c r="D494" s="98">
        <v>1138.0811008151588</v>
      </c>
      <c r="E494" s="98">
        <v>0</v>
      </c>
      <c r="F494" s="98">
        <v>0</v>
      </c>
      <c r="G494" s="98">
        <v>1056.8706036467454</v>
      </c>
      <c r="H494" s="98">
        <v>0</v>
      </c>
      <c r="I494" s="98">
        <v>1067.9577350304237</v>
      </c>
      <c r="J494" s="98">
        <v>1173.8164456215991</v>
      </c>
      <c r="K494" s="98">
        <v>1103.4664840969415</v>
      </c>
      <c r="L494" s="98">
        <v>1087.7248474570088</v>
      </c>
      <c r="M494" s="98">
        <v>1309.4160886764137</v>
      </c>
      <c r="N494" s="98">
        <v>1178.4034754950594</v>
      </c>
      <c r="O494" s="98">
        <v>0</v>
      </c>
      <c r="P494" s="98">
        <v>0</v>
      </c>
      <c r="Q494" s="98">
        <v>1189.361781039993</v>
      </c>
      <c r="R494" s="98">
        <v>1060.7708438359093</v>
      </c>
      <c r="S494" s="98">
        <v>1152.9057116617043</v>
      </c>
      <c r="T494" s="98">
        <v>1085.1390595932212</v>
      </c>
      <c r="U494" s="98">
        <v>1173.9228324910471</v>
      </c>
      <c r="V494" s="98">
        <v>0</v>
      </c>
      <c r="W494" s="98">
        <v>1060.8772362989191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1478.0280490679713</v>
      </c>
      <c r="D495" s="101">
        <v>1571.5117688739379</v>
      </c>
      <c r="E495" s="101">
        <v>1758.9108423026967</v>
      </c>
      <c r="F495" s="101">
        <v>1826.0127052486966</v>
      </c>
      <c r="G495" s="101">
        <v>1687.6941538471322</v>
      </c>
      <c r="H495" s="101">
        <v>1803.8099135323823</v>
      </c>
      <c r="I495" s="101">
        <v>1686.7811182212588</v>
      </c>
      <c r="J495" s="101">
        <v>1808.0766134280427</v>
      </c>
      <c r="K495" s="101">
        <v>1797.198732482615</v>
      </c>
      <c r="L495" s="101">
        <v>1725.3342053030672</v>
      </c>
      <c r="M495" s="101">
        <v>1752.9138731213727</v>
      </c>
      <c r="N495" s="101">
        <v>1692.4786045668966</v>
      </c>
      <c r="O495" s="101">
        <v>1676.0314867952909</v>
      </c>
      <c r="P495" s="101">
        <v>1669.9519565073347</v>
      </c>
      <c r="Q495" s="101">
        <v>1656.1861829952502</v>
      </c>
      <c r="R495" s="101">
        <v>1624.5840717186973</v>
      </c>
      <c r="S495" s="101">
        <v>1624.3275007296991</v>
      </c>
      <c r="T495" s="101">
        <v>1602.3172693096708</v>
      </c>
      <c r="U495" s="101">
        <v>1541.9172132254</v>
      </c>
      <c r="V495" s="101">
        <v>1484.2505515932319</v>
      </c>
      <c r="W495" s="101">
        <v>1482.1477111376046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1478.1914549464921</v>
      </c>
      <c r="D496" s="104">
        <v>1571.730564002454</v>
      </c>
      <c r="E496" s="104">
        <v>1759.1420414975573</v>
      </c>
      <c r="F496" s="104">
        <v>1826.1620898077363</v>
      </c>
      <c r="G496" s="104">
        <v>1687.7958083289002</v>
      </c>
      <c r="H496" s="104">
        <v>1803.6426504556175</v>
      </c>
      <c r="I496" s="104">
        <v>1686.6537679202204</v>
      </c>
      <c r="J496" s="104">
        <v>1807.9727134310672</v>
      </c>
      <c r="K496" s="104">
        <v>1798.4234275057747</v>
      </c>
      <c r="L496" s="104">
        <v>1726.4611170576343</v>
      </c>
      <c r="M496" s="104">
        <v>1754.0485592966629</v>
      </c>
      <c r="N496" s="104">
        <v>1693.5746467801166</v>
      </c>
      <c r="O496" s="104">
        <v>1676.3705897395625</v>
      </c>
      <c r="P496" s="104">
        <v>1669.6452083965087</v>
      </c>
      <c r="Q496" s="104">
        <v>1654.7354025871805</v>
      </c>
      <c r="R496" s="104">
        <v>1623.0146129751431</v>
      </c>
      <c r="S496" s="104">
        <v>1623.5309901429862</v>
      </c>
      <c r="T496" s="104">
        <v>1601.7427840211403</v>
      </c>
      <c r="U496" s="104">
        <v>1541.1488514130567</v>
      </c>
      <c r="V496" s="104">
        <v>1483.7924550498176</v>
      </c>
      <c r="W496" s="104">
        <v>1481.7204576164279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490.92119802018163</v>
      </c>
      <c r="D497" s="98">
        <v>586.30162579461489</v>
      </c>
      <c r="E497" s="98">
        <v>813.85152277493353</v>
      </c>
      <c r="F497" s="98">
        <v>889.25385589769587</v>
      </c>
      <c r="G497" s="98">
        <v>720.43326709216956</v>
      </c>
      <c r="H497" s="98">
        <v>790.71648006516318</v>
      </c>
      <c r="I497" s="98">
        <v>612.08799095440202</v>
      </c>
      <c r="J497" s="98">
        <v>667.79433014553081</v>
      </c>
      <c r="K497" s="98">
        <v>645.06363924382219</v>
      </c>
      <c r="L497" s="98">
        <v>598.9011042901825</v>
      </c>
      <c r="M497" s="98">
        <v>624.51888198764766</v>
      </c>
      <c r="N497" s="98">
        <v>593.60905800355886</v>
      </c>
      <c r="O497" s="98">
        <v>586.03689357728445</v>
      </c>
      <c r="P497" s="98">
        <v>611.54268565761618</v>
      </c>
      <c r="Q497" s="98">
        <v>597.70808696918243</v>
      </c>
      <c r="R497" s="98">
        <v>575.43829270209358</v>
      </c>
      <c r="S497" s="98">
        <v>578.46669652521859</v>
      </c>
      <c r="T497" s="98">
        <v>577.62892275927027</v>
      </c>
      <c r="U497" s="98">
        <v>524.2714824304353</v>
      </c>
      <c r="V497" s="98">
        <v>506.75108415918578</v>
      </c>
      <c r="W497" s="98">
        <v>530.58631619923835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987.27025692631037</v>
      </c>
      <c r="D498" s="98">
        <v>985.42893820783934</v>
      </c>
      <c r="E498" s="98">
        <v>945.29051872262414</v>
      </c>
      <c r="F498" s="98">
        <v>936.90823391004039</v>
      </c>
      <c r="G498" s="98">
        <v>967.36254123673064</v>
      </c>
      <c r="H498" s="98">
        <v>1012.9261703904538</v>
      </c>
      <c r="I498" s="98">
        <v>1074.5657769658183</v>
      </c>
      <c r="J498" s="98">
        <v>1140.1783832855365</v>
      </c>
      <c r="K498" s="98">
        <v>1153.3597882619526</v>
      </c>
      <c r="L498" s="98">
        <v>1127.5600127674513</v>
      </c>
      <c r="M498" s="98">
        <v>1129.5296773090156</v>
      </c>
      <c r="N498" s="98">
        <v>1099.9655887765575</v>
      </c>
      <c r="O498" s="98">
        <v>1090.3336961622781</v>
      </c>
      <c r="P498" s="98">
        <v>1058.1025227388925</v>
      </c>
      <c r="Q498" s="98">
        <v>1057.0273156179981</v>
      </c>
      <c r="R498" s="98">
        <v>1047.5763202730493</v>
      </c>
      <c r="S498" s="98">
        <v>1045.0642936177676</v>
      </c>
      <c r="T498" s="98">
        <v>1024.1138612618704</v>
      </c>
      <c r="U498" s="98">
        <v>1016.8773689826214</v>
      </c>
      <c r="V498" s="98">
        <v>977.0413708906317</v>
      </c>
      <c r="W498" s="98">
        <v>951.13414141718965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603.74364273805838</v>
      </c>
      <c r="D499" s="122">
        <v>584.2704015327862</v>
      </c>
      <c r="E499" s="122">
        <v>715.31722292543895</v>
      </c>
      <c r="F499" s="122">
        <v>652.47572725914142</v>
      </c>
      <c r="G499" s="122">
        <v>656.50893743519975</v>
      </c>
      <c r="H499" s="122">
        <v>604.44380907136951</v>
      </c>
      <c r="I499" s="122">
        <v>594.44571599174731</v>
      </c>
      <c r="J499" s="122">
        <v>602.70440280301295</v>
      </c>
      <c r="K499" s="122">
        <v>487.83564297500874</v>
      </c>
      <c r="L499" s="122">
        <v>439.16033363606368</v>
      </c>
      <c r="M499" s="122">
        <v>444.46421700550985</v>
      </c>
      <c r="N499" s="122">
        <v>435.37300794993558</v>
      </c>
      <c r="O499" s="122">
        <v>437.10702469586784</v>
      </c>
      <c r="P499" s="122">
        <v>443.57520479863422</v>
      </c>
      <c r="Q499" s="122">
        <v>449.65837760991292</v>
      </c>
      <c r="R499" s="122">
        <v>449.51088169388305</v>
      </c>
      <c r="S499" s="122">
        <v>452.7840948252433</v>
      </c>
      <c r="T499" s="122">
        <v>450.55216286987843</v>
      </c>
      <c r="U499" s="122">
        <v>449.11197050481422</v>
      </c>
      <c r="V499" s="122">
        <v>580.53751899070244</v>
      </c>
      <c r="W499" s="122">
        <v>550.00450491634081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760.06605672274623</v>
      </c>
      <c r="D500" s="98">
        <v>600.11168091481625</v>
      </c>
      <c r="E500" s="98">
        <v>676.08836646037332</v>
      </c>
      <c r="F500" s="98">
        <v>610.90510811410684</v>
      </c>
      <c r="G500" s="98">
        <v>671.44306034470401</v>
      </c>
      <c r="H500" s="98">
        <v>582.31091190569646</v>
      </c>
      <c r="I500" s="98">
        <v>633.16803062264194</v>
      </c>
      <c r="J500" s="98">
        <v>600.84979793400817</v>
      </c>
      <c r="K500" s="98">
        <v>482.44320938146018</v>
      </c>
      <c r="L500" s="98">
        <v>449.85784282024161</v>
      </c>
      <c r="M500" s="98">
        <v>443.1513582599859</v>
      </c>
      <c r="N500" s="98">
        <v>439.93124111492153</v>
      </c>
      <c r="O500" s="98">
        <v>441.11250929168818</v>
      </c>
      <c r="P500" s="98">
        <v>444.18300495998676</v>
      </c>
      <c r="Q500" s="98">
        <v>446.26559242164819</v>
      </c>
      <c r="R500" s="98">
        <v>449.20848404951204</v>
      </c>
      <c r="S500" s="98">
        <v>451.22642702696561</v>
      </c>
      <c r="T500" s="98">
        <v>446.6322564352115</v>
      </c>
      <c r="U500" s="98">
        <v>438.61037384931103</v>
      </c>
      <c r="V500" s="98">
        <v>592.810836681046</v>
      </c>
      <c r="W500" s="98">
        <v>543.09005287123045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609.48454732436505</v>
      </c>
      <c r="D501" s="98">
        <v>777.61807968948949</v>
      </c>
      <c r="E501" s="98">
        <v>609.42603271768257</v>
      </c>
      <c r="F501" s="98">
        <v>594.69210336677691</v>
      </c>
      <c r="G501" s="98">
        <v>699.62285935982538</v>
      </c>
      <c r="H501" s="98">
        <v>607.32662655863805</v>
      </c>
      <c r="I501" s="98">
        <v>579.42400947007059</v>
      </c>
      <c r="J501" s="98">
        <v>526.37507143566506</v>
      </c>
      <c r="K501" s="98">
        <v>516.09536946856713</v>
      </c>
      <c r="L501" s="98">
        <v>462.19043347819877</v>
      </c>
      <c r="M501" s="98">
        <v>443.70984200334453</v>
      </c>
      <c r="N501" s="98">
        <v>440.10162070546698</v>
      </c>
      <c r="O501" s="98">
        <v>440.91159365339928</v>
      </c>
      <c r="P501" s="98">
        <v>444.84453241799429</v>
      </c>
      <c r="Q501" s="98">
        <v>446.79079151172346</v>
      </c>
      <c r="R501" s="98">
        <v>449.40177248268134</v>
      </c>
      <c r="S501" s="98">
        <v>451.41738558532052</v>
      </c>
      <c r="T501" s="98">
        <v>447.34366329949518</v>
      </c>
      <c r="U501" s="98">
        <v>440.64238324946359</v>
      </c>
      <c r="V501" s="98">
        <v>593.19678143124429</v>
      </c>
      <c r="W501" s="98">
        <v>540.17586460009602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591.12301006855034</v>
      </c>
      <c r="D502" s="33">
        <v>480.46114838258222</v>
      </c>
      <c r="E502" s="33">
        <v>769.6565558577081</v>
      </c>
      <c r="F502" s="33">
        <v>683.46441917445873</v>
      </c>
      <c r="G502" s="33">
        <v>624.15751120020877</v>
      </c>
      <c r="H502" s="33">
        <v>606.91016476809125</v>
      </c>
      <c r="I502" s="33">
        <v>595.5704484800292</v>
      </c>
      <c r="J502" s="33">
        <v>657.71643795240766</v>
      </c>
      <c r="K502" s="33">
        <v>455.00235842088432</v>
      </c>
      <c r="L502" s="33">
        <v>420.93353646501328</v>
      </c>
      <c r="M502" s="33">
        <v>445.17608947534592</v>
      </c>
      <c r="N502" s="33">
        <v>432.74808154799609</v>
      </c>
      <c r="O502" s="33">
        <v>434.83914675659616</v>
      </c>
      <c r="P502" s="33">
        <v>442.9595665449562</v>
      </c>
      <c r="Q502" s="33">
        <v>451.2156750786632</v>
      </c>
      <c r="R502" s="33">
        <v>449.61007075310209</v>
      </c>
      <c r="S502" s="33">
        <v>453.84539790763984</v>
      </c>
      <c r="T502" s="33">
        <v>452.55467553209706</v>
      </c>
      <c r="U502" s="33">
        <v>453.45463071978133</v>
      </c>
      <c r="V502" s="33">
        <v>573.2898779909591</v>
      </c>
      <c r="W502" s="33">
        <v>554.99585976825426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142.96351025777184</v>
      </c>
      <c r="D504" s="117">
        <f t="shared" si="254"/>
        <v>151.40207688517535</v>
      </c>
      <c r="E504" s="117">
        <f t="shared" si="254"/>
        <v>98.994026041508505</v>
      </c>
      <c r="F504" s="117">
        <f t="shared" si="254"/>
        <v>93.5709695713809</v>
      </c>
      <c r="G504" s="117">
        <f t="shared" si="254"/>
        <v>124.42000749689885</v>
      </c>
      <c r="H504" s="117">
        <f t="shared" si="254"/>
        <v>94.318899017039229</v>
      </c>
      <c r="I504" s="117">
        <f t="shared" si="254"/>
        <v>96.5178285946415</v>
      </c>
      <c r="J504" s="117">
        <f t="shared" si="254"/>
        <v>83.404802823770112</v>
      </c>
      <c r="K504" s="117">
        <f t="shared" si="254"/>
        <v>115.5316898170712</v>
      </c>
      <c r="L504" s="117">
        <f t="shared" si="254"/>
        <v>82.501899556136323</v>
      </c>
      <c r="M504" s="117">
        <f t="shared" si="254"/>
        <v>73.073743532545933</v>
      </c>
      <c r="N504" s="117">
        <f t="shared" si="254"/>
        <v>55.75677632457532</v>
      </c>
      <c r="O504" s="117">
        <f t="shared" si="254"/>
        <v>57.058758925752983</v>
      </c>
      <c r="P504" s="117">
        <f t="shared" si="254"/>
        <v>62.927792345370307</v>
      </c>
      <c r="Q504" s="117">
        <f t="shared" si="254"/>
        <v>76.668339587967708</v>
      </c>
      <c r="R504" s="117">
        <f t="shared" ref="R504:V504" si="255">R505+R508+R510+R523</f>
        <v>78.048842723563169</v>
      </c>
      <c r="S504" s="117">
        <f t="shared" si="255"/>
        <v>76.655457208956364</v>
      </c>
      <c r="T504" s="117">
        <f t="shared" si="255"/>
        <v>61.612363843920264</v>
      </c>
      <c r="U504" s="117">
        <f t="shared" si="255"/>
        <v>49.507670176514324</v>
      </c>
      <c r="V504" s="117">
        <f t="shared" si="255"/>
        <v>60.288462169816256</v>
      </c>
      <c r="W504" s="117">
        <f t="shared" ref="W504" si="256">W505+W508+W510+W523</f>
        <v>59.384094196895603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60.370623807683756</v>
      </c>
      <c r="D510" s="122">
        <v>59.613156830803774</v>
      </c>
      <c r="E510" s="122">
        <v>35.784150899543086</v>
      </c>
      <c r="F510" s="122">
        <v>31.691832768370965</v>
      </c>
      <c r="G510" s="122">
        <v>31.047850382994895</v>
      </c>
      <c r="H510" s="122">
        <v>24.168932497822741</v>
      </c>
      <c r="I510" s="122">
        <v>20.907652296468214</v>
      </c>
      <c r="J510" s="122">
        <v>19.981726760514501</v>
      </c>
      <c r="K510" s="122">
        <v>24.907301228966087</v>
      </c>
      <c r="L510" s="122">
        <v>20.482851772454897</v>
      </c>
      <c r="M510" s="122">
        <v>17.544589870989444</v>
      </c>
      <c r="N510" s="122">
        <v>12.37240374175005</v>
      </c>
      <c r="O510" s="122">
        <v>11.562558470355961</v>
      </c>
      <c r="P510" s="122">
        <v>16.440618011326652</v>
      </c>
      <c r="Q510" s="122">
        <v>30.989363606512615</v>
      </c>
      <c r="R510" s="122">
        <v>27.903814043973885</v>
      </c>
      <c r="S510" s="122">
        <v>21.734095433391591</v>
      </c>
      <c r="T510" s="122">
        <v>16.385782172549131</v>
      </c>
      <c r="U510" s="122">
        <v>11.312993296958158</v>
      </c>
      <c r="V510" s="122">
        <v>5.2420824252544067</v>
      </c>
      <c r="W510" s="122">
        <v>11.022029133301849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532.36769882699787</v>
      </c>
      <c r="D515" s="101">
        <v>682.59123350582763</v>
      </c>
      <c r="E515" s="101">
        <v>637.26653637003017</v>
      </c>
      <c r="F515" s="101">
        <v>625.91369717532655</v>
      </c>
      <c r="G515" s="101">
        <v>685.36083522144031</v>
      </c>
      <c r="H515" s="101">
        <v>597.61844222855223</v>
      </c>
      <c r="I515" s="101">
        <v>617.55848355181536</v>
      </c>
      <c r="J515" s="101">
        <v>681.79337547504826</v>
      </c>
      <c r="K515" s="101">
        <v>624.42658458604126</v>
      </c>
      <c r="L515" s="101">
        <v>599.78374538365995</v>
      </c>
      <c r="M515" s="101">
        <v>723.58293674049753</v>
      </c>
      <c r="N515" s="101">
        <v>629.65206164956317</v>
      </c>
      <c r="O515" s="101">
        <v>497.67035790063272</v>
      </c>
      <c r="P515" s="101">
        <v>380.41311180663746</v>
      </c>
      <c r="Q515" s="101">
        <v>574.86607805566916</v>
      </c>
      <c r="R515" s="101">
        <v>493.7414225032939</v>
      </c>
      <c r="S515" s="101">
        <v>524.49056836191028</v>
      </c>
      <c r="T515" s="101">
        <v>487.04821079550447</v>
      </c>
      <c r="U515" s="101">
        <v>503.01254461009938</v>
      </c>
      <c r="V515" s="101">
        <v>324.41976382092213</v>
      </c>
      <c r="W515" s="101">
        <v>460.56545965772551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176.82678372291883</v>
      </c>
      <c r="D516" s="104">
        <v>255.61646144252785</v>
      </c>
      <c r="E516" s="104">
        <v>0</v>
      </c>
      <c r="F516" s="104">
        <v>0</v>
      </c>
      <c r="G516" s="104">
        <v>292.86741862054316</v>
      </c>
      <c r="H516" s="104">
        <v>0</v>
      </c>
      <c r="I516" s="104">
        <v>224.09149379431929</v>
      </c>
      <c r="J516" s="104">
        <v>251.44734006644183</v>
      </c>
      <c r="K516" s="104">
        <v>223.30307187530457</v>
      </c>
      <c r="L516" s="104">
        <v>207.63264165890817</v>
      </c>
      <c r="M516" s="104">
        <v>258.51353560486876</v>
      </c>
      <c r="N516" s="104">
        <v>221.45109989252245</v>
      </c>
      <c r="O516" s="104">
        <v>0</v>
      </c>
      <c r="P516" s="104">
        <v>0</v>
      </c>
      <c r="Q516" s="104">
        <v>207.6391415350424</v>
      </c>
      <c r="R516" s="104">
        <v>174.60649052741624</v>
      </c>
      <c r="S516" s="104">
        <v>186.37584387638955</v>
      </c>
      <c r="T516" s="104">
        <v>175.20804450965088</v>
      </c>
      <c r="U516" s="104">
        <v>171.80368573706701</v>
      </c>
      <c r="V516" s="104">
        <v>0</v>
      </c>
      <c r="W516" s="104">
        <v>165.48999081290359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176.82678372291883</v>
      </c>
      <c r="D517" s="98">
        <v>255.61646144252785</v>
      </c>
      <c r="E517" s="98">
        <v>0</v>
      </c>
      <c r="F517" s="98">
        <v>0</v>
      </c>
      <c r="G517" s="98">
        <v>292.86741862054316</v>
      </c>
      <c r="H517" s="98">
        <v>0</v>
      </c>
      <c r="I517" s="98">
        <v>224.09149379431929</v>
      </c>
      <c r="J517" s="98">
        <v>251.44734006644183</v>
      </c>
      <c r="K517" s="98">
        <v>223.30307187530457</v>
      </c>
      <c r="L517" s="98">
        <v>207.63264165890817</v>
      </c>
      <c r="M517" s="98">
        <v>258.51353560486876</v>
      </c>
      <c r="N517" s="98">
        <v>221.45109989252245</v>
      </c>
      <c r="O517" s="98">
        <v>0</v>
      </c>
      <c r="P517" s="98">
        <v>0</v>
      </c>
      <c r="Q517" s="98">
        <v>207.6391415350424</v>
      </c>
      <c r="R517" s="98">
        <v>174.60649052741624</v>
      </c>
      <c r="S517" s="98">
        <v>186.37584387638955</v>
      </c>
      <c r="T517" s="98">
        <v>175.20804450965088</v>
      </c>
      <c r="U517" s="98">
        <v>171.80368573706701</v>
      </c>
      <c r="V517" s="98">
        <v>0</v>
      </c>
      <c r="W517" s="98">
        <v>165.48999081290359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82.592886450088088</v>
      </c>
      <c r="D523" s="122">
        <v>91.788920054371587</v>
      </c>
      <c r="E523" s="122">
        <v>63.209875141965419</v>
      </c>
      <c r="F523" s="122">
        <v>61.879136803009935</v>
      </c>
      <c r="G523" s="122">
        <v>93.372157113903953</v>
      </c>
      <c r="H523" s="122">
        <v>70.149966519216491</v>
      </c>
      <c r="I523" s="122">
        <v>75.610176298173286</v>
      </c>
      <c r="J523" s="122">
        <v>63.423076063255614</v>
      </c>
      <c r="K523" s="122">
        <v>90.624388588105106</v>
      </c>
      <c r="L523" s="122">
        <v>62.019047783681422</v>
      </c>
      <c r="M523" s="122">
        <v>55.529153661556485</v>
      </c>
      <c r="N523" s="122">
        <v>43.384372582825272</v>
      </c>
      <c r="O523" s="122">
        <v>45.496200455397023</v>
      </c>
      <c r="P523" s="122">
        <v>46.487174334043651</v>
      </c>
      <c r="Q523" s="122">
        <v>45.678975981455089</v>
      </c>
      <c r="R523" s="122">
        <v>50.145028679589281</v>
      </c>
      <c r="S523" s="122">
        <v>54.921361775564776</v>
      </c>
      <c r="T523" s="122">
        <v>45.226581671371136</v>
      </c>
      <c r="U523" s="122">
        <v>38.19467687955617</v>
      </c>
      <c r="V523" s="122">
        <v>55.046379744561847</v>
      </c>
      <c r="W523" s="122">
        <v>48.362065063593754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223.44348116803309</v>
      </c>
      <c r="D525" s="98">
        <v>284.94731100092758</v>
      </c>
      <c r="E525" s="98">
        <v>223.21092734525149</v>
      </c>
      <c r="F525" s="98">
        <v>217.71249286733226</v>
      </c>
      <c r="G525" s="98">
        <v>256.00867114306175</v>
      </c>
      <c r="H525" s="98">
        <v>222.13398341729859</v>
      </c>
      <c r="I525" s="98">
        <v>211.83329431754268</v>
      </c>
      <c r="J525" s="98">
        <v>192.3549858139063</v>
      </c>
      <c r="K525" s="98">
        <v>188.51929133360275</v>
      </c>
      <c r="L525" s="98">
        <v>168.76108340466044</v>
      </c>
      <c r="M525" s="98">
        <v>161.97819253905752</v>
      </c>
      <c r="N525" s="98">
        <v>160.66099578391604</v>
      </c>
      <c r="O525" s="98">
        <v>160.95667990378874</v>
      </c>
      <c r="P525" s="98">
        <v>162.39241617139015</v>
      </c>
      <c r="Q525" s="98">
        <v>163.10290645213664</v>
      </c>
      <c r="R525" s="98">
        <v>163.8323715839133</v>
      </c>
      <c r="S525" s="98">
        <v>164.20107803017393</v>
      </c>
      <c r="T525" s="98">
        <v>162.29805381231063</v>
      </c>
      <c r="U525" s="98">
        <v>159.43932726626042</v>
      </c>
      <c r="V525" s="98">
        <v>214.10564735900795</v>
      </c>
      <c r="W525" s="98">
        <v>194.52124497765089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241.09449482436059</v>
      </c>
      <c r="D528" s="118">
        <f t="shared" si="261"/>
        <v>192.44855201075137</v>
      </c>
      <c r="E528" s="118">
        <f t="shared" si="261"/>
        <v>205.85763591631962</v>
      </c>
      <c r="F528" s="118">
        <f t="shared" si="261"/>
        <v>195.03806591453326</v>
      </c>
      <c r="G528" s="118">
        <f t="shared" si="261"/>
        <v>216.21288717035409</v>
      </c>
      <c r="H528" s="118">
        <f t="shared" si="261"/>
        <v>182.48489341235657</v>
      </c>
      <c r="I528" s="118">
        <f t="shared" si="261"/>
        <v>190.01278338369133</v>
      </c>
      <c r="J528" s="118">
        <f t="shared" si="261"/>
        <v>181.63704168147515</v>
      </c>
      <c r="K528" s="118">
        <f t="shared" si="261"/>
        <v>169.41127279967901</v>
      </c>
      <c r="L528" s="118">
        <f t="shared" si="261"/>
        <v>164.16491826042522</v>
      </c>
      <c r="M528" s="118">
        <f t="shared" si="261"/>
        <v>156.54376419459007</v>
      </c>
      <c r="N528" s="118">
        <f t="shared" si="261"/>
        <v>148.38633215197171</v>
      </c>
      <c r="O528" s="118">
        <f t="shared" si="261"/>
        <v>148.9918559824541</v>
      </c>
      <c r="P528" s="118">
        <f t="shared" si="261"/>
        <v>124.71396038006753</v>
      </c>
      <c r="Q528" s="118">
        <f t="shared" si="261"/>
        <v>132.38480478753019</v>
      </c>
      <c r="R528" s="118">
        <f t="shared" ref="R528:V528" si="262">R529+R532+R534+R547</f>
        <v>124.97169918272012</v>
      </c>
      <c r="S528" s="118">
        <f t="shared" si="262"/>
        <v>115.3240359186744</v>
      </c>
      <c r="T528" s="118">
        <f t="shared" si="262"/>
        <v>100.19582458381497</v>
      </c>
      <c r="U528" s="118">
        <f t="shared" si="262"/>
        <v>91.301299981834788</v>
      </c>
      <c r="V528" s="118">
        <f t="shared" si="262"/>
        <v>85.553265378974459</v>
      </c>
      <c r="W528" s="118">
        <f t="shared" ref="W528" si="263">W529+W532+W534+W547</f>
        <v>85.299533393040051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206.88632921723209</v>
      </c>
      <c r="D529" s="123">
        <f t="shared" si="264"/>
        <v>157.00440136400812</v>
      </c>
      <c r="E529" s="123">
        <f t="shared" si="264"/>
        <v>167.02941710364473</v>
      </c>
      <c r="F529" s="123">
        <f t="shared" si="264"/>
        <v>157.05981792786906</v>
      </c>
      <c r="G529" s="123">
        <f t="shared" si="264"/>
        <v>178.98193301096163</v>
      </c>
      <c r="H529" s="123">
        <f t="shared" si="264"/>
        <v>143.24012468121038</v>
      </c>
      <c r="I529" s="123">
        <f t="shared" si="264"/>
        <v>152.50231950250756</v>
      </c>
      <c r="J529" s="123">
        <f t="shared" si="264"/>
        <v>143.72696390046193</v>
      </c>
      <c r="K529" s="123">
        <f t="shared" si="264"/>
        <v>132.83613111903563</v>
      </c>
      <c r="L529" s="123">
        <f t="shared" si="264"/>
        <v>129.00403980653741</v>
      </c>
      <c r="M529" s="123">
        <f t="shared" si="264"/>
        <v>122.5644479519396</v>
      </c>
      <c r="N529" s="123">
        <f t="shared" si="264"/>
        <v>113.80951577856084</v>
      </c>
      <c r="O529" s="123">
        <f t="shared" si="264"/>
        <v>113.54079821456295</v>
      </c>
      <c r="P529" s="123">
        <f t="shared" si="264"/>
        <v>89.136639354081069</v>
      </c>
      <c r="Q529" s="123">
        <f t="shared" si="264"/>
        <v>97.385634015038903</v>
      </c>
      <c r="R529" s="123">
        <f t="shared" ref="R529:V529" si="265">SUM(R530:R531)</f>
        <v>93.272559705129595</v>
      </c>
      <c r="S529" s="123">
        <f t="shared" si="265"/>
        <v>84.946219924500085</v>
      </c>
      <c r="T529" s="123">
        <f t="shared" si="265"/>
        <v>71.981492204373694</v>
      </c>
      <c r="U529" s="123">
        <f t="shared" si="265"/>
        <v>64.101504816015421</v>
      </c>
      <c r="V529" s="123">
        <f t="shared" si="265"/>
        <v>59.911293662227692</v>
      </c>
      <c r="W529" s="123">
        <f t="shared" ref="W529" si="266">SUM(W530:W531)</f>
        <v>60.25497930668103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205.73530201799733</v>
      </c>
      <c r="D530" s="99">
        <v>156.12455749126423</v>
      </c>
      <c r="E530" s="99">
        <v>166.08075153898716</v>
      </c>
      <c r="F530" s="99">
        <v>156.15945445193782</v>
      </c>
      <c r="G530" s="99">
        <v>177.97525143029645</v>
      </c>
      <c r="H530" s="99">
        <v>142.42493597285147</v>
      </c>
      <c r="I530" s="99">
        <v>151.64747066621428</v>
      </c>
      <c r="J530" s="99">
        <v>142.90525449151016</v>
      </c>
      <c r="K530" s="99">
        <v>132.06982235243612</v>
      </c>
      <c r="L530" s="99">
        <v>128.25591723756889</v>
      </c>
      <c r="M530" s="99">
        <v>121.85104794342723</v>
      </c>
      <c r="N530" s="99">
        <v>113.14719248203839</v>
      </c>
      <c r="O530" s="99">
        <v>112.87942293003265</v>
      </c>
      <c r="P530" s="99">
        <v>88.619743575224589</v>
      </c>
      <c r="Q530" s="99">
        <v>96.816154911211655</v>
      </c>
      <c r="R530" s="99">
        <v>92.721413780393334</v>
      </c>
      <c r="S530" s="99">
        <v>84.438790110795424</v>
      </c>
      <c r="T530" s="99">
        <v>71.547999354889626</v>
      </c>
      <c r="U530" s="99">
        <v>63.712341241666238</v>
      </c>
      <c r="V530" s="99">
        <v>59.544184685098678</v>
      </c>
      <c r="W530" s="99">
        <v>59.881089528121258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1.1510271992347563</v>
      </c>
      <c r="D531" s="99">
        <v>0.87984387274387832</v>
      </c>
      <c r="E531" s="99">
        <v>0.94866556465755991</v>
      </c>
      <c r="F531" s="99">
        <v>0.90036347593125232</v>
      </c>
      <c r="G531" s="99">
        <v>1.0066815806651654</v>
      </c>
      <c r="H531" s="99">
        <v>0.81518870835891455</v>
      </c>
      <c r="I531" s="99">
        <v>0.85484883629329156</v>
      </c>
      <c r="J531" s="99">
        <v>0.82170940895177436</v>
      </c>
      <c r="K531" s="99">
        <v>0.7663087665995012</v>
      </c>
      <c r="L531" s="99">
        <v>0.74812256896851348</v>
      </c>
      <c r="M531" s="99">
        <v>0.71340000851236529</v>
      </c>
      <c r="N531" s="99">
        <v>0.66232329652243915</v>
      </c>
      <c r="O531" s="99">
        <v>0.66137528453030159</v>
      </c>
      <c r="P531" s="99">
        <v>0.5168957788564813</v>
      </c>
      <c r="Q531" s="99">
        <v>0.56947910382725386</v>
      </c>
      <c r="R531" s="99">
        <v>0.55114592473626778</v>
      </c>
      <c r="S531" s="99">
        <v>0.50742981370465545</v>
      </c>
      <c r="T531" s="99">
        <v>0.43349284948406364</v>
      </c>
      <c r="U531" s="99">
        <v>0.38916357434918758</v>
      </c>
      <c r="V531" s="99">
        <v>0.36710897712901419</v>
      </c>
      <c r="W531" s="99">
        <v>0.37388977855976979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0.41793424158960668</v>
      </c>
      <c r="D532" s="123">
        <f t="shared" si="267"/>
        <v>0.48227926746125505</v>
      </c>
      <c r="E532" s="123">
        <f t="shared" si="267"/>
        <v>0.8583416618939832</v>
      </c>
      <c r="F532" s="123">
        <f t="shared" si="267"/>
        <v>0.47105403645269017</v>
      </c>
      <c r="G532" s="123">
        <f t="shared" si="267"/>
        <v>0.69096515431301442</v>
      </c>
      <c r="H532" s="123">
        <f t="shared" si="267"/>
        <v>0.58176398209064029</v>
      </c>
      <c r="I532" s="123">
        <f t="shared" si="267"/>
        <v>1.1531436255248455</v>
      </c>
      <c r="J532" s="123">
        <f t="shared" si="267"/>
        <v>1.0833905874557845</v>
      </c>
      <c r="K532" s="123">
        <f t="shared" si="267"/>
        <v>0.61389451374399506</v>
      </c>
      <c r="L532" s="123">
        <f t="shared" si="267"/>
        <v>0.86433359462556569</v>
      </c>
      <c r="M532" s="123">
        <f t="shared" si="267"/>
        <v>1.1358736623566705</v>
      </c>
      <c r="N532" s="123">
        <f t="shared" si="267"/>
        <v>1.2818287915537527</v>
      </c>
      <c r="O532" s="123">
        <f t="shared" si="267"/>
        <v>1.0198469148556124</v>
      </c>
      <c r="P532" s="123">
        <f t="shared" si="267"/>
        <v>0.16950728495616166</v>
      </c>
      <c r="Q532" s="123">
        <f t="shared" si="267"/>
        <v>0.58239529590704697</v>
      </c>
      <c r="R532" s="123">
        <f t="shared" si="267"/>
        <v>0.44231770957581695</v>
      </c>
      <c r="S532" s="123">
        <f t="shared" si="267"/>
        <v>0.90993758500938449</v>
      </c>
      <c r="T532" s="123">
        <f t="shared" si="267"/>
        <v>0.56032061531256649</v>
      </c>
      <c r="U532" s="123">
        <f t="shared" si="267"/>
        <v>0.55887892686307272</v>
      </c>
      <c r="V532" s="123">
        <f t="shared" si="267"/>
        <v>0.35891517874341056</v>
      </c>
      <c r="W532" s="123">
        <f t="shared" si="267"/>
        <v>0.68855801493126501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0.41793424158960668</v>
      </c>
      <c r="D533" s="99">
        <f>RES_hhdet_in_fecs!D86</f>
        <v>0.48227926746125505</v>
      </c>
      <c r="E533" s="99">
        <f>RES_hhdet_in_fecs!E86</f>
        <v>0.8583416618939832</v>
      </c>
      <c r="F533" s="99">
        <f>RES_hhdet_in_fecs!F86</f>
        <v>0.47105403645269017</v>
      </c>
      <c r="G533" s="99">
        <f>RES_hhdet_in_fecs!G86</f>
        <v>0.69096515431301442</v>
      </c>
      <c r="H533" s="99">
        <f>RES_hhdet_in_fecs!H86</f>
        <v>0.58176398209064029</v>
      </c>
      <c r="I533" s="99">
        <f>RES_hhdet_in_fecs!I86</f>
        <v>1.1531436255248455</v>
      </c>
      <c r="J533" s="99">
        <f>RES_hhdet_in_fecs!J86</f>
        <v>1.0833905874557845</v>
      </c>
      <c r="K533" s="99">
        <f>RES_hhdet_in_fecs!K86</f>
        <v>0.61389451374399506</v>
      </c>
      <c r="L533" s="99">
        <f>RES_hhdet_in_fecs!L86</f>
        <v>0.86433359462556569</v>
      </c>
      <c r="M533" s="99">
        <f>RES_hhdet_in_fecs!M86</f>
        <v>1.1358736623566705</v>
      </c>
      <c r="N533" s="99">
        <f>RES_hhdet_in_fecs!N86</f>
        <v>1.2818287915537527</v>
      </c>
      <c r="O533" s="99">
        <f>RES_hhdet_in_fecs!O86</f>
        <v>1.0198469148556124</v>
      </c>
      <c r="P533" s="99">
        <f>RES_hhdet_in_fecs!P86</f>
        <v>0.16950728495616166</v>
      </c>
      <c r="Q533" s="99">
        <f>RES_hhdet_in_fecs!Q86</f>
        <v>0.58239529590704697</v>
      </c>
      <c r="R533" s="99">
        <f>RES_hhdet_in_fecs!R86</f>
        <v>0.44231770957581695</v>
      </c>
      <c r="S533" s="99">
        <f>RES_hhdet_in_fecs!S86</f>
        <v>0.90993758500938449</v>
      </c>
      <c r="T533" s="99">
        <f>RES_hhdet_in_fecs!T86</f>
        <v>0.56032061531256649</v>
      </c>
      <c r="U533" s="99">
        <f>RES_hhdet_in_fecs!U86</f>
        <v>0.55887892686307272</v>
      </c>
      <c r="V533" s="99">
        <f>RES_hhdet_in_fecs!V86</f>
        <v>0.35891517874341056</v>
      </c>
      <c r="W533" s="99">
        <f>RES_hhdet_in_fecs!W86</f>
        <v>0.68855801493126501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24.389781562592518</v>
      </c>
      <c r="D534" s="123">
        <v>25.657745408452428</v>
      </c>
      <c r="E534" s="123">
        <v>27.154758276105838</v>
      </c>
      <c r="F534" s="123">
        <v>27.692078334537715</v>
      </c>
      <c r="G534" s="123">
        <v>26.308068678578831</v>
      </c>
      <c r="H534" s="123">
        <v>28.818040405357959</v>
      </c>
      <c r="I534" s="123">
        <v>26.86232515848711</v>
      </c>
      <c r="J534" s="123">
        <v>27.107499642004104</v>
      </c>
      <c r="K534" s="123">
        <v>27.554451069841107</v>
      </c>
      <c r="L534" s="123">
        <v>26.921543463752574</v>
      </c>
      <c r="M534" s="123">
        <v>25.812123420672993</v>
      </c>
      <c r="N534" s="123">
        <v>26.166012203791574</v>
      </c>
      <c r="O534" s="123">
        <v>26.986605007674115</v>
      </c>
      <c r="P534" s="123">
        <v>27.513377422387787</v>
      </c>
      <c r="Q534" s="123">
        <v>26.745381318876376</v>
      </c>
      <c r="R534" s="123">
        <v>24.016524415012515</v>
      </c>
      <c r="S534" s="123">
        <v>22.495787815507903</v>
      </c>
      <c r="T534" s="123">
        <v>21.133557036882021</v>
      </c>
      <c r="U534" s="123">
        <v>20.313087241747805</v>
      </c>
      <c r="V534" s="123">
        <v>17.597745033587472</v>
      </c>
      <c r="W534" s="123">
        <v>17.273277116287584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31.278138937704462</v>
      </c>
      <c r="D535" s="99">
        <v>27.210406616193726</v>
      </c>
      <c r="E535" s="99">
        <v>27.732685552467537</v>
      </c>
      <c r="F535" s="99">
        <v>27.597045778922972</v>
      </c>
      <c r="G535" s="99">
        <v>27.124731431679493</v>
      </c>
      <c r="H535" s="99">
        <v>28.535433192658257</v>
      </c>
      <c r="I535" s="99">
        <v>27.728948983838439</v>
      </c>
      <c r="J535" s="99">
        <v>26.609203604895015</v>
      </c>
      <c r="K535" s="99">
        <v>27.612499547984683</v>
      </c>
      <c r="L535" s="99">
        <v>26.361297590254676</v>
      </c>
      <c r="M535" s="99">
        <v>25.471774488986586</v>
      </c>
      <c r="N535" s="99">
        <v>25.96736099382716</v>
      </c>
      <c r="O535" s="99">
        <v>26.896584164914646</v>
      </c>
      <c r="P535" s="99">
        <v>26.435144657570699</v>
      </c>
      <c r="Q535" s="99">
        <v>25.422262409632143</v>
      </c>
      <c r="R535" s="99">
        <v>23.436006507706509</v>
      </c>
      <c r="S535" s="99">
        <v>21.598879004642352</v>
      </c>
      <c r="T535" s="99">
        <v>19.833067263183139</v>
      </c>
      <c r="U535" s="99">
        <v>18.838579053257199</v>
      </c>
      <c r="V535" s="99">
        <v>16.257622855218436</v>
      </c>
      <c r="W535" s="99">
        <v>16.548050852729222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23.394253383763093</v>
      </c>
      <c r="D536" s="99">
        <v>0</v>
      </c>
      <c r="E536" s="99">
        <v>0</v>
      </c>
      <c r="F536" s="99">
        <v>22.845525542318367</v>
      </c>
      <c r="G536" s="99">
        <v>22.142979409390325</v>
      </c>
      <c r="H536" s="99">
        <v>23.629550967301878</v>
      </c>
      <c r="I536" s="99">
        <v>22.597440127520425</v>
      </c>
      <c r="J536" s="99">
        <v>21.9681310602917</v>
      </c>
      <c r="K536" s="99">
        <v>22.994126504151431</v>
      </c>
      <c r="L536" s="99">
        <v>22.127143106733651</v>
      </c>
      <c r="M536" s="99">
        <v>21.658533934481454</v>
      </c>
      <c r="N536" s="99">
        <v>22.247256306700471</v>
      </c>
      <c r="O536" s="99">
        <v>23.205206222134127</v>
      </c>
      <c r="P536" s="99">
        <v>0</v>
      </c>
      <c r="Q536" s="99">
        <v>22.286076183623081</v>
      </c>
      <c r="R536" s="99">
        <v>20.741630014162482</v>
      </c>
      <c r="S536" s="99">
        <v>19.348499625803235</v>
      </c>
      <c r="T536" s="99">
        <v>17.988322004765628</v>
      </c>
      <c r="U536" s="99">
        <v>17.217101445608375</v>
      </c>
      <c r="V536" s="99">
        <v>14.999730762127154</v>
      </c>
      <c r="W536" s="99">
        <v>15.421807527470362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10.444388323721931</v>
      </c>
      <c r="D537" s="102">
        <v>0</v>
      </c>
      <c r="E537" s="102">
        <v>0</v>
      </c>
      <c r="F537" s="102">
        <v>13.431385471774419</v>
      </c>
      <c r="G537" s="102">
        <v>11.585528726363343</v>
      </c>
      <c r="H537" s="102">
        <v>12.506849668645005</v>
      </c>
      <c r="I537" s="102">
        <v>10.084268724025025</v>
      </c>
      <c r="J537" s="102">
        <v>9.8151378717873126</v>
      </c>
      <c r="K537" s="102">
        <v>9.9055820116505231</v>
      </c>
      <c r="L537" s="102">
        <v>9.1568676034778118</v>
      </c>
      <c r="M537" s="102">
        <v>9.0769505811843931</v>
      </c>
      <c r="N537" s="102">
        <v>9.1187539956801889</v>
      </c>
      <c r="O537" s="102">
        <v>9.4254076777941229</v>
      </c>
      <c r="P537" s="102">
        <v>0</v>
      </c>
      <c r="Q537" s="102">
        <v>9.1838306303911708</v>
      </c>
      <c r="R537" s="102">
        <v>8.3177066405357376</v>
      </c>
      <c r="S537" s="102">
        <v>7.6930931497123822</v>
      </c>
      <c r="T537" s="102">
        <v>7.142517130370436</v>
      </c>
      <c r="U537" s="102">
        <v>6.4005026756923264</v>
      </c>
      <c r="V537" s="102">
        <v>5.5423955769308586</v>
      </c>
      <c r="W537" s="102">
        <v>5.9258013284273234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12.949865060041159</v>
      </c>
      <c r="D538" s="105">
        <v>0</v>
      </c>
      <c r="E538" s="105">
        <v>0</v>
      </c>
      <c r="F538" s="105">
        <v>9.4141400705439455</v>
      </c>
      <c r="G538" s="105">
        <v>10.557450683026984</v>
      </c>
      <c r="H538" s="105">
        <v>11.122701298656867</v>
      </c>
      <c r="I538" s="105">
        <v>12.513171403495395</v>
      </c>
      <c r="J538" s="105">
        <v>12.152993188504384</v>
      </c>
      <c r="K538" s="105">
        <v>13.088544492500908</v>
      </c>
      <c r="L538" s="105">
        <v>12.970275503255845</v>
      </c>
      <c r="M538" s="105">
        <v>12.581583353297063</v>
      </c>
      <c r="N538" s="105">
        <v>13.128502311020277</v>
      </c>
      <c r="O538" s="105">
        <v>13.779798544340006</v>
      </c>
      <c r="P538" s="105">
        <v>0</v>
      </c>
      <c r="Q538" s="105">
        <v>13.102245553231908</v>
      </c>
      <c r="R538" s="105">
        <v>12.423923373626744</v>
      </c>
      <c r="S538" s="105">
        <v>11.655406476090853</v>
      </c>
      <c r="T538" s="105">
        <v>10.845804874395192</v>
      </c>
      <c r="U538" s="105">
        <v>10.816598769916048</v>
      </c>
      <c r="V538" s="105">
        <v>9.4573351851962997</v>
      </c>
      <c r="W538" s="105">
        <v>9.4960061990430393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25.427810771765795</v>
      </c>
      <c r="D539" s="102">
        <v>32.720434838729545</v>
      </c>
      <c r="E539" s="102">
        <v>30.076077797920568</v>
      </c>
      <c r="F539" s="102">
        <v>29.463981108088689</v>
      </c>
      <c r="G539" s="102">
        <v>32.205448235789682</v>
      </c>
      <c r="H539" s="102">
        <v>29.882654958136509</v>
      </c>
      <c r="I539" s="102">
        <v>29.837263496886013</v>
      </c>
      <c r="J539" s="102">
        <v>32.99082462501066</v>
      </c>
      <c r="K539" s="102">
        <v>31.542793136168843</v>
      </c>
      <c r="L539" s="102">
        <v>30.53805348925308</v>
      </c>
      <c r="M539" s="102">
        <v>35.191283187672454</v>
      </c>
      <c r="N539" s="102">
        <v>32.44901713229509</v>
      </c>
      <c r="O539" s="102">
        <v>26.701822882610418</v>
      </c>
      <c r="P539" s="102">
        <v>21.613592241412686</v>
      </c>
      <c r="Q539" s="102">
        <v>31.558893457876557</v>
      </c>
      <c r="R539" s="102">
        <v>25.382198245919906</v>
      </c>
      <c r="S539" s="102">
        <v>25.765160992311429</v>
      </c>
      <c r="T539" s="102">
        <v>23.154016330909968</v>
      </c>
      <c r="U539" s="102">
        <v>23.945027716354552</v>
      </c>
      <c r="V539" s="102">
        <v>14.336468145208533</v>
      </c>
      <c r="W539" s="102">
        <v>20.089037178504725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18.69699288907049</v>
      </c>
      <c r="D540" s="105">
        <v>24.645762405834958</v>
      </c>
      <c r="E540" s="105">
        <v>0</v>
      </c>
      <c r="F540" s="105">
        <v>0</v>
      </c>
      <c r="G540" s="105">
        <v>25.043405752740806</v>
      </c>
      <c r="H540" s="105">
        <v>0</v>
      </c>
      <c r="I540" s="105">
        <v>22.548011659538485</v>
      </c>
      <c r="J540" s="105">
        <v>25.069567846159352</v>
      </c>
      <c r="K540" s="105">
        <v>23.942330791953303</v>
      </c>
      <c r="L540" s="105">
        <v>23.152128491357239</v>
      </c>
      <c r="M540" s="105">
        <v>27.039005762775599</v>
      </c>
      <c r="N540" s="105">
        <v>25.207608190154332</v>
      </c>
      <c r="O540" s="105">
        <v>0</v>
      </c>
      <c r="P540" s="105">
        <v>0</v>
      </c>
      <c r="Q540" s="105">
        <v>26.230977065022635</v>
      </c>
      <c r="R540" s="105">
        <v>21.363632837998153</v>
      </c>
      <c r="S540" s="105">
        <v>22.020884598745223</v>
      </c>
      <c r="T540" s="105">
        <v>20.047788091562314</v>
      </c>
      <c r="U540" s="105">
        <v>20.872688401759582</v>
      </c>
      <c r="V540" s="105">
        <v>0</v>
      </c>
      <c r="W540" s="105">
        <v>17.729877124166684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8.4458880690796647</v>
      </c>
      <c r="D541" s="99">
        <v>12.253133881282764</v>
      </c>
      <c r="E541" s="99">
        <v>0</v>
      </c>
      <c r="F541" s="99">
        <v>0</v>
      </c>
      <c r="G541" s="99">
        <v>13.761986395510608</v>
      </c>
      <c r="H541" s="99">
        <v>0</v>
      </c>
      <c r="I541" s="99">
        <v>10.826953439772316</v>
      </c>
      <c r="J541" s="99">
        <v>12.167110149431176</v>
      </c>
      <c r="K541" s="99">
        <v>11.28011326984625</v>
      </c>
      <c r="L541" s="99">
        <v>10.571638137740363</v>
      </c>
      <c r="M541" s="99">
        <v>12.572744017843029</v>
      </c>
      <c r="N541" s="99">
        <v>11.412446606706091</v>
      </c>
      <c r="O541" s="99">
        <v>0</v>
      </c>
      <c r="P541" s="99">
        <v>0</v>
      </c>
      <c r="Q541" s="99">
        <v>11.398935848767868</v>
      </c>
      <c r="R541" s="99">
        <v>8.9761489629962092</v>
      </c>
      <c r="S541" s="99">
        <v>9.155557625279517</v>
      </c>
      <c r="T541" s="99">
        <v>8.3292984841423863</v>
      </c>
      <c r="U541" s="99">
        <v>8.1784123692873401</v>
      </c>
      <c r="V541" s="99">
        <v>0</v>
      </c>
      <c r="W541" s="99">
        <v>7.2183758212817173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10.251104819990827</v>
      </c>
      <c r="D542" s="99">
        <v>12.392628524552194</v>
      </c>
      <c r="E542" s="99">
        <v>0</v>
      </c>
      <c r="F542" s="99">
        <v>0</v>
      </c>
      <c r="G542" s="99">
        <v>11.281419357230197</v>
      </c>
      <c r="H542" s="99">
        <v>0</v>
      </c>
      <c r="I542" s="99">
        <v>11.721058219766173</v>
      </c>
      <c r="J542" s="99">
        <v>12.902457696728181</v>
      </c>
      <c r="K542" s="99">
        <v>12.662217522107049</v>
      </c>
      <c r="L542" s="99">
        <v>12.580490353616874</v>
      </c>
      <c r="M542" s="99">
        <v>14.466261744932568</v>
      </c>
      <c r="N542" s="99">
        <v>13.795161583448245</v>
      </c>
      <c r="O542" s="99">
        <v>0</v>
      </c>
      <c r="P542" s="99">
        <v>0</v>
      </c>
      <c r="Q542" s="99">
        <v>14.832041216254767</v>
      </c>
      <c r="R542" s="99">
        <v>12.387483875001946</v>
      </c>
      <c r="S542" s="99">
        <v>12.865326973465706</v>
      </c>
      <c r="T542" s="99">
        <v>11.718489607419928</v>
      </c>
      <c r="U542" s="99">
        <v>12.694276032472242</v>
      </c>
      <c r="V542" s="99">
        <v>0</v>
      </c>
      <c r="W542" s="99">
        <v>10.511501302884968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23.674820570524318</v>
      </c>
      <c r="D543" s="102">
        <v>25.217959008228981</v>
      </c>
      <c r="E543" s="102">
        <v>27.736211048232228</v>
      </c>
      <c r="F543" s="102">
        <v>28.664667100303017</v>
      </c>
      <c r="G543" s="102">
        <v>26.392444888907367</v>
      </c>
      <c r="H543" s="102">
        <v>29.951859279215924</v>
      </c>
      <c r="I543" s="102">
        <v>27.001007005264814</v>
      </c>
      <c r="J543" s="102">
        <v>28.912949974020997</v>
      </c>
      <c r="K543" s="102">
        <v>29.915423714451023</v>
      </c>
      <c r="L543" s="102">
        <v>28.852396295392733</v>
      </c>
      <c r="M543" s="102">
        <v>27.836381537650976</v>
      </c>
      <c r="N543" s="102">
        <v>28.211741082048707</v>
      </c>
      <c r="O543" s="102">
        <v>28.678118736739584</v>
      </c>
      <c r="P543" s="102">
        <v>29.715954592360266</v>
      </c>
      <c r="Q543" s="102">
        <v>27.983781429542482</v>
      </c>
      <c r="R543" s="102">
        <v>25.390195331487121</v>
      </c>
      <c r="S543" s="102">
        <v>23.968000659995742</v>
      </c>
      <c r="T543" s="102">
        <v>22.618092134190949</v>
      </c>
      <c r="U543" s="102">
        <v>21.562370813815306</v>
      </c>
      <c r="V543" s="102">
        <v>19.087408732304365</v>
      </c>
      <c r="W543" s="102">
        <v>18.675328856935295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18.575365835493354</v>
      </c>
      <c r="D544" s="105">
        <v>20.138739102012085</v>
      </c>
      <c r="E544" s="105">
        <v>22.967981138482035</v>
      </c>
      <c r="F544" s="105">
        <v>23.978041376154362</v>
      </c>
      <c r="G544" s="105">
        <v>21.592234441399821</v>
      </c>
      <c r="H544" s="105">
        <v>24.63515253513954</v>
      </c>
      <c r="I544" s="105">
        <v>21.591529933960551</v>
      </c>
      <c r="J544" s="105">
        <v>23.211409887011165</v>
      </c>
      <c r="K544" s="105">
        <v>23.972201897582082</v>
      </c>
      <c r="L544" s="105">
        <v>23.056514481234554</v>
      </c>
      <c r="M544" s="105">
        <v>22.39629840504708</v>
      </c>
      <c r="N544" s="105">
        <v>22.771720975094297</v>
      </c>
      <c r="O544" s="105">
        <v>23.316460584480627</v>
      </c>
      <c r="P544" s="105">
        <v>24.53833259674828</v>
      </c>
      <c r="Q544" s="105">
        <v>23.280938659982873</v>
      </c>
      <c r="R544" s="105">
        <v>21.2267737697893</v>
      </c>
      <c r="S544" s="105">
        <v>20.197569178609804</v>
      </c>
      <c r="T544" s="105">
        <v>19.21320551793665</v>
      </c>
      <c r="U544" s="105">
        <v>18.327537271929238</v>
      </c>
      <c r="V544" s="105">
        <v>16.32478325673241</v>
      </c>
      <c r="W544" s="105">
        <v>16.109616033820622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7.8634984530392673</v>
      </c>
      <c r="D545" s="99">
        <v>9.4083484823922028</v>
      </c>
      <c r="E545" s="99">
        <v>12.833599665608315</v>
      </c>
      <c r="F545" s="99">
        <v>13.959467901674106</v>
      </c>
      <c r="G545" s="99">
        <v>11.266256539742578</v>
      </c>
      <c r="H545" s="99">
        <v>13.129669907562324</v>
      </c>
      <c r="I545" s="99">
        <v>9.7979470798358772</v>
      </c>
      <c r="J545" s="99">
        <v>10.678697969454712</v>
      </c>
      <c r="K545" s="99">
        <v>10.737461440398269</v>
      </c>
      <c r="L545" s="99">
        <v>10.015295558168901</v>
      </c>
      <c r="M545" s="99">
        <v>9.917398762735262</v>
      </c>
      <c r="N545" s="99">
        <v>9.8948045801977553</v>
      </c>
      <c r="O545" s="99">
        <v>10.027517830380775</v>
      </c>
      <c r="P545" s="99">
        <v>10.88209430665256</v>
      </c>
      <c r="Q545" s="99">
        <v>10.099186091605944</v>
      </c>
      <c r="R545" s="99">
        <v>8.9933730776190153</v>
      </c>
      <c r="S545" s="99">
        <v>8.5356494659319271</v>
      </c>
      <c r="T545" s="99">
        <v>8.1537311271514898</v>
      </c>
      <c r="U545" s="99">
        <v>7.3314805842440416</v>
      </c>
      <c r="V545" s="99">
        <v>6.5168007237740087</v>
      </c>
      <c r="W545" s="99">
        <v>6.6854834154182869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10.711867382454088</v>
      </c>
      <c r="D546" s="99">
        <v>10.730390619619884</v>
      </c>
      <c r="E546" s="99">
        <v>10.13438147287372</v>
      </c>
      <c r="F546" s="99">
        <v>10.018573474480258</v>
      </c>
      <c r="G546" s="99">
        <v>10.325977901657247</v>
      </c>
      <c r="H546" s="99">
        <v>11.50548262757721</v>
      </c>
      <c r="I546" s="99">
        <v>11.793582854124676</v>
      </c>
      <c r="J546" s="99">
        <v>12.532711917556446</v>
      </c>
      <c r="K546" s="99">
        <v>13.234740457183817</v>
      </c>
      <c r="L546" s="99">
        <v>13.041218923065649</v>
      </c>
      <c r="M546" s="99">
        <v>12.47889964231182</v>
      </c>
      <c r="N546" s="99">
        <v>12.876916394896543</v>
      </c>
      <c r="O546" s="99">
        <v>13.288942754099855</v>
      </c>
      <c r="P546" s="99">
        <v>13.656238290095724</v>
      </c>
      <c r="Q546" s="99">
        <v>13.181752568376925</v>
      </c>
      <c r="R546" s="99">
        <v>12.233400692170287</v>
      </c>
      <c r="S546" s="99">
        <v>11.66191971267788</v>
      </c>
      <c r="T546" s="99">
        <v>11.05947439078516</v>
      </c>
      <c r="U546" s="99">
        <v>10.996056687685194</v>
      </c>
      <c r="V546" s="99">
        <v>9.8079825329584036</v>
      </c>
      <c r="W546" s="99">
        <v>9.424132618402334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9.4004498029463512</v>
      </c>
      <c r="D547" s="123">
        <v>9.3041259708295652</v>
      </c>
      <c r="E547" s="123">
        <v>10.815118874675086</v>
      </c>
      <c r="F547" s="123">
        <v>9.8151156156737986</v>
      </c>
      <c r="G547" s="123">
        <v>10.23192032650064</v>
      </c>
      <c r="H547" s="123">
        <v>9.8449643436975958</v>
      </c>
      <c r="I547" s="123">
        <v>9.4949950971717811</v>
      </c>
      <c r="J547" s="123">
        <v>9.7191875515533255</v>
      </c>
      <c r="K547" s="123">
        <v>8.4067960970583115</v>
      </c>
      <c r="L547" s="123">
        <v>7.3750013955096705</v>
      </c>
      <c r="M547" s="123">
        <v>7.031319159620808</v>
      </c>
      <c r="N547" s="123">
        <v>7.12897537806555</v>
      </c>
      <c r="O547" s="123">
        <v>7.4446058453614148</v>
      </c>
      <c r="P547" s="123">
        <v>7.8944363186425006</v>
      </c>
      <c r="Q547" s="123">
        <v>7.6713941577078488</v>
      </c>
      <c r="R547" s="123">
        <v>7.2402973530021866</v>
      </c>
      <c r="S547" s="123">
        <v>6.9720905936570228</v>
      </c>
      <c r="T547" s="123">
        <v>6.5204547272466851</v>
      </c>
      <c r="U547" s="123">
        <v>6.3278289972084849</v>
      </c>
      <c r="V547" s="123">
        <v>7.6853115044158873</v>
      </c>
      <c r="W547" s="123">
        <v>7.0827189551401624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14.341966535121319</v>
      </c>
      <c r="D548" s="99">
        <v>11.356869321116354</v>
      </c>
      <c r="E548" s="99">
        <v>12.588794405484345</v>
      </c>
      <c r="F548" s="99">
        <v>11.338209443361674</v>
      </c>
      <c r="G548" s="99">
        <v>12.431688738551582</v>
      </c>
      <c r="H548" s="99">
        <v>11.465201387113321</v>
      </c>
      <c r="I548" s="99">
        <v>12.038059879229559</v>
      </c>
      <c r="J548" s="99">
        <v>11.433931450716074</v>
      </c>
      <c r="K548" s="99">
        <v>9.5784937303612416</v>
      </c>
      <c r="L548" s="99">
        <v>8.997218361842382</v>
      </c>
      <c r="M548" s="99">
        <v>8.4635561113871685</v>
      </c>
      <c r="N548" s="99">
        <v>8.9030687705727516</v>
      </c>
      <c r="O548" s="99">
        <v>9.2939967792606772</v>
      </c>
      <c r="P548" s="99">
        <v>9.9103141457257209</v>
      </c>
      <c r="Q548" s="99">
        <v>9.6206074729963884</v>
      </c>
      <c r="R548" s="99">
        <v>9.0510035975001522</v>
      </c>
      <c r="S548" s="99">
        <v>8.6605812951846897</v>
      </c>
      <c r="T548" s="99">
        <v>8.2656771711007551</v>
      </c>
      <c r="U548" s="99">
        <v>8.0975855575567639</v>
      </c>
      <c r="V548" s="99">
        <v>10.124543595138428</v>
      </c>
      <c r="W548" s="99">
        <v>9.1256826408524141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10.672470493315412</v>
      </c>
      <c r="D549" s="99">
        <v>13.659126376690349</v>
      </c>
      <c r="E549" s="99">
        <v>10.534539055544698</v>
      </c>
      <c r="F549" s="99">
        <v>10.248500401551585</v>
      </c>
      <c r="G549" s="99">
        <v>12.029975427100759</v>
      </c>
      <c r="H549" s="99">
        <v>11.107343267691432</v>
      </c>
      <c r="I549" s="99">
        <v>10.234700013534205</v>
      </c>
      <c r="J549" s="99">
        <v>9.3077313904837737</v>
      </c>
      <c r="K549" s="99">
        <v>9.5230170455588734</v>
      </c>
      <c r="L549" s="99">
        <v>8.5924885954007095</v>
      </c>
      <c r="M549" s="99">
        <v>7.8777706803686094</v>
      </c>
      <c r="N549" s="99">
        <v>8.2796384260635847</v>
      </c>
      <c r="O549" s="99">
        <v>8.6359106792977087</v>
      </c>
      <c r="P549" s="99">
        <v>9.2265049686570162</v>
      </c>
      <c r="Q549" s="99">
        <v>8.9539937106786933</v>
      </c>
      <c r="R549" s="99">
        <v>8.4222743831349494</v>
      </c>
      <c r="S549" s="99">
        <v>8.0662407786888277</v>
      </c>
      <c r="T549" s="99">
        <v>7.7155643017502911</v>
      </c>
      <c r="U549" s="99">
        <v>7.5898288250978094</v>
      </c>
      <c r="V549" s="99">
        <v>9.4615653402855724</v>
      </c>
      <c r="W549" s="99">
        <v>8.4846669250211235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8.3249586083105296</v>
      </c>
      <c r="D550" s="110">
        <v>6.7780759913790494</v>
      </c>
      <c r="E550" s="110">
        <v>10.669427485591658</v>
      </c>
      <c r="F550" s="110">
        <v>9.4316731429116754</v>
      </c>
      <c r="G550" s="110">
        <v>8.5807637183832082</v>
      </c>
      <c r="H550" s="110">
        <v>8.8602126655493834</v>
      </c>
      <c r="I550" s="110">
        <v>8.3832587609685199</v>
      </c>
      <c r="J550" s="110">
        <v>9.2512454289912291</v>
      </c>
      <c r="K550" s="110">
        <v>6.6650608515184713</v>
      </c>
      <c r="L550" s="110">
        <v>6.1987766178528476</v>
      </c>
      <c r="M550" s="110">
        <v>6.240181918318255</v>
      </c>
      <c r="N550" s="110">
        <v>6.3979185904620319</v>
      </c>
      <c r="O550" s="110">
        <v>6.6513612385859107</v>
      </c>
      <c r="P550" s="110">
        <v>7.1169218341614293</v>
      </c>
      <c r="Q550" s="110">
        <v>6.9325499983544567</v>
      </c>
      <c r="R550" s="110">
        <v>6.3792256594252033</v>
      </c>
      <c r="S550" s="110">
        <v>6.0487965298322806</v>
      </c>
      <c r="T550" s="110">
        <v>5.7323870222446818</v>
      </c>
      <c r="U550" s="110">
        <v>5.6546929040692842</v>
      </c>
      <c r="V550" s="110">
        <v>6.5449418588934849</v>
      </c>
      <c r="W550" s="110">
        <v>6.1899894103092734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144.30255699901835</v>
      </c>
      <c r="D552" s="118">
        <f t="shared" si="268"/>
        <v>117.91509688744786</v>
      </c>
      <c r="E552" s="118">
        <f t="shared" si="268"/>
        <v>129.15254000045641</v>
      </c>
      <c r="F552" s="118">
        <f t="shared" si="268"/>
        <v>124.07047492828468</v>
      </c>
      <c r="G552" s="118">
        <f t="shared" si="268"/>
        <v>139.3947534207511</v>
      </c>
      <c r="H552" s="118">
        <f t="shared" si="268"/>
        <v>120.24613732131533</v>
      </c>
      <c r="I552" s="118">
        <f t="shared" si="268"/>
        <v>128.08760439862974</v>
      </c>
      <c r="J552" s="118">
        <f t="shared" si="268"/>
        <v>124.47417732609858</v>
      </c>
      <c r="K552" s="118">
        <f t="shared" si="268"/>
        <v>117.60565378571161</v>
      </c>
      <c r="L552" s="118">
        <f t="shared" si="268"/>
        <v>116.18782713477323</v>
      </c>
      <c r="M552" s="118">
        <f t="shared" si="268"/>
        <v>113.44127831642821</v>
      </c>
      <c r="N552" s="118">
        <f t="shared" si="268"/>
        <v>109.63662153743255</v>
      </c>
      <c r="O552" s="118">
        <f t="shared" si="268"/>
        <v>110.57539245858915</v>
      </c>
      <c r="P552" s="118">
        <f t="shared" si="268"/>
        <v>91.997870579320164</v>
      </c>
      <c r="Q552" s="118">
        <f t="shared" si="268"/>
        <v>99.639793818125199</v>
      </c>
      <c r="R552" s="118">
        <f t="shared" ref="R552:V552" si="269">R553+R556+R558+R571</f>
        <v>95.247146994744497</v>
      </c>
      <c r="S552" s="118">
        <f t="shared" si="269"/>
        <v>90.845155089016785</v>
      </c>
      <c r="T552" s="118">
        <f t="shared" si="269"/>
        <v>79.667939610736312</v>
      </c>
      <c r="U552" s="118">
        <f t="shared" si="269"/>
        <v>73.82687908186918</v>
      </c>
      <c r="V552" s="118">
        <f t="shared" si="269"/>
        <v>69.459799096113187</v>
      </c>
      <c r="W552" s="118">
        <f t="shared" ref="W552" si="270">W553+W556+W558+W571</f>
        <v>71.210969714125341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120.24086166657828</v>
      </c>
      <c r="D553" s="123">
        <f t="shared" si="271"/>
        <v>93.074516340712393</v>
      </c>
      <c r="E553" s="123">
        <f t="shared" si="271"/>
        <v>100.97929257470352</v>
      </c>
      <c r="F553" s="123">
        <f t="shared" si="271"/>
        <v>96.810676656087722</v>
      </c>
      <c r="G553" s="123">
        <f t="shared" si="271"/>
        <v>112.44607185312086</v>
      </c>
      <c r="H553" s="123">
        <f t="shared" si="271"/>
        <v>91.710088635070676</v>
      </c>
      <c r="I553" s="123">
        <f t="shared" si="271"/>
        <v>99.470670159732464</v>
      </c>
      <c r="J553" s="123">
        <f t="shared" si="271"/>
        <v>95.484605206646208</v>
      </c>
      <c r="K553" s="123">
        <f t="shared" si="271"/>
        <v>89.848305363673788</v>
      </c>
      <c r="L553" s="123">
        <f t="shared" si="271"/>
        <v>88.798477189770338</v>
      </c>
      <c r="M553" s="123">
        <f t="shared" si="271"/>
        <v>85.714886481813039</v>
      </c>
      <c r="N553" s="123">
        <f t="shared" si="271"/>
        <v>80.683510596979886</v>
      </c>
      <c r="O553" s="123">
        <f t="shared" si="271"/>
        <v>81.393194806318803</v>
      </c>
      <c r="P553" s="123">
        <f t="shared" si="271"/>
        <v>64.516994318056106</v>
      </c>
      <c r="Q553" s="123">
        <f t="shared" si="271"/>
        <v>71.293887400226978</v>
      </c>
      <c r="R553" s="123">
        <f t="shared" ref="R553:V553" si="272">SUM(R554:R555)</f>
        <v>69.421028919894709</v>
      </c>
      <c r="S553" s="123">
        <f t="shared" si="272"/>
        <v>64.385470099637885</v>
      </c>
      <c r="T553" s="123">
        <f t="shared" si="272"/>
        <v>55.547457193930953</v>
      </c>
      <c r="U553" s="123">
        <f t="shared" si="272"/>
        <v>50.277527471711061</v>
      </c>
      <c r="V553" s="123">
        <f t="shared" si="272"/>
        <v>47.62645480964774</v>
      </c>
      <c r="W553" s="123">
        <f t="shared" ref="W553" si="273">SUM(W554:W555)</f>
        <v>48.414091981756364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119.08983446734352</v>
      </c>
      <c r="D554" s="99">
        <v>92.194672467968516</v>
      </c>
      <c r="E554" s="99">
        <v>100.03062701004596</v>
      </c>
      <c r="F554" s="99">
        <v>95.910313180156464</v>
      </c>
      <c r="G554" s="99">
        <v>111.4393902724557</v>
      </c>
      <c r="H554" s="99">
        <v>90.894899926711759</v>
      </c>
      <c r="I554" s="99">
        <v>98.615821323439178</v>
      </c>
      <c r="J554" s="99">
        <v>94.662895797694432</v>
      </c>
      <c r="K554" s="99">
        <v>89.08199659707428</v>
      </c>
      <c r="L554" s="99">
        <v>88.050354620801826</v>
      </c>
      <c r="M554" s="99">
        <v>85.001486473300673</v>
      </c>
      <c r="N554" s="99">
        <v>80.021187300457441</v>
      </c>
      <c r="O554" s="99">
        <v>80.731819521788495</v>
      </c>
      <c r="P554" s="99">
        <v>64.000098539199627</v>
      </c>
      <c r="Q554" s="99">
        <v>70.72440829639973</v>
      </c>
      <c r="R554" s="99">
        <v>68.869882995158449</v>
      </c>
      <c r="S554" s="99">
        <v>63.878040285933231</v>
      </c>
      <c r="T554" s="99">
        <v>55.113964344446892</v>
      </c>
      <c r="U554" s="99">
        <v>49.88836389736187</v>
      </c>
      <c r="V554" s="99">
        <v>47.259345832518726</v>
      </c>
      <c r="W554" s="99">
        <v>48.040202203196593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1.1510271992347563</v>
      </c>
      <c r="D555" s="99">
        <v>0.87984387274387832</v>
      </c>
      <c r="E555" s="99">
        <v>0.94866556465755991</v>
      </c>
      <c r="F555" s="99">
        <v>0.90036347593125232</v>
      </c>
      <c r="G555" s="99">
        <v>1.0066815806651654</v>
      </c>
      <c r="H555" s="99">
        <v>0.81518870835891455</v>
      </c>
      <c r="I555" s="99">
        <v>0.85484883629329156</v>
      </c>
      <c r="J555" s="99">
        <v>0.82170940895177436</v>
      </c>
      <c r="K555" s="99">
        <v>0.7663087665995012</v>
      </c>
      <c r="L555" s="99">
        <v>0.74812256896851348</v>
      </c>
      <c r="M555" s="99">
        <v>0.71340000851236529</v>
      </c>
      <c r="N555" s="99">
        <v>0.66232329652243915</v>
      </c>
      <c r="O555" s="99">
        <v>0.66137528453030159</v>
      </c>
      <c r="P555" s="99">
        <v>0.5168957788564813</v>
      </c>
      <c r="Q555" s="99">
        <v>0.56947910382725386</v>
      </c>
      <c r="R555" s="99">
        <v>0.55114592473626778</v>
      </c>
      <c r="S555" s="99">
        <v>0.50742981370465545</v>
      </c>
      <c r="T555" s="99">
        <v>0.43349284948406364</v>
      </c>
      <c r="U555" s="99">
        <v>0.38916357434918758</v>
      </c>
      <c r="V555" s="99">
        <v>0.36710897712901419</v>
      </c>
      <c r="W555" s="99">
        <v>0.37388977855976979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0.90360604635714259</v>
      </c>
      <c r="D556" s="123">
        <f t="shared" si="274"/>
        <v>1.0755846561087092</v>
      </c>
      <c r="E556" s="123">
        <f t="shared" si="274"/>
        <v>1.9733831467736003</v>
      </c>
      <c r="F556" s="123">
        <f t="shared" si="274"/>
        <v>1.1154523716834923</v>
      </c>
      <c r="G556" s="123">
        <f t="shared" si="274"/>
        <v>1.6842793175848021</v>
      </c>
      <c r="H556" s="123">
        <f t="shared" si="274"/>
        <v>1.4589113602979953</v>
      </c>
      <c r="I556" s="123">
        <f t="shared" si="274"/>
        <v>2.9735185902724841</v>
      </c>
      <c r="J556" s="123">
        <f t="shared" si="274"/>
        <v>2.8718516898441617</v>
      </c>
      <c r="K556" s="123">
        <f t="shared" si="274"/>
        <v>1.6727188428073283</v>
      </c>
      <c r="L556" s="123">
        <f t="shared" si="274"/>
        <v>2.420685345887811</v>
      </c>
      <c r="M556" s="123">
        <f t="shared" si="274"/>
        <v>3.2841056842711787</v>
      </c>
      <c r="N556" s="123">
        <f t="shared" si="274"/>
        <v>3.8465563849172177</v>
      </c>
      <c r="O556" s="123">
        <f t="shared" si="274"/>
        <v>3.1938412549574897</v>
      </c>
      <c r="P556" s="123">
        <f t="shared" si="274"/>
        <v>0.55489791245341391</v>
      </c>
      <c r="Q556" s="123">
        <f t="shared" si="274"/>
        <v>1.9775496129820702</v>
      </c>
      <c r="R556" s="123">
        <f t="shared" si="274"/>
        <v>1.5357504852712545</v>
      </c>
      <c r="S556" s="123">
        <f t="shared" si="274"/>
        <v>3.2147632491117522</v>
      </c>
      <c r="T556" s="123">
        <f t="shared" si="274"/>
        <v>2.0080940272362007</v>
      </c>
      <c r="U556" s="123">
        <f t="shared" si="274"/>
        <v>2.0288149648431744</v>
      </c>
      <c r="V556" s="123">
        <f t="shared" si="274"/>
        <v>1.3198675792315175</v>
      </c>
      <c r="W556" s="123">
        <f t="shared" si="274"/>
        <v>2.5639271324744546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0.90360604635714259</v>
      </c>
      <c r="D557" s="99">
        <f>RES_hhdet_in_tess!D86</f>
        <v>1.0755846561087092</v>
      </c>
      <c r="E557" s="99">
        <f>RES_hhdet_in_tess!E86</f>
        <v>1.9733831467736003</v>
      </c>
      <c r="F557" s="99">
        <f>RES_hhdet_in_tess!F86</f>
        <v>1.1154523716834923</v>
      </c>
      <c r="G557" s="99">
        <f>RES_hhdet_in_tess!G86</f>
        <v>1.6842793175848021</v>
      </c>
      <c r="H557" s="99">
        <f>RES_hhdet_in_tess!H86</f>
        <v>1.4589113602979953</v>
      </c>
      <c r="I557" s="99">
        <f>RES_hhdet_in_tess!I86</f>
        <v>2.9735185902724841</v>
      </c>
      <c r="J557" s="99">
        <f>RES_hhdet_in_tess!J86</f>
        <v>2.8718516898441617</v>
      </c>
      <c r="K557" s="99">
        <f>RES_hhdet_in_tess!K86</f>
        <v>1.6727188428073283</v>
      </c>
      <c r="L557" s="99">
        <f>RES_hhdet_in_tess!L86</f>
        <v>2.420685345887811</v>
      </c>
      <c r="M557" s="99">
        <f>RES_hhdet_in_tess!M86</f>
        <v>3.2841056842711787</v>
      </c>
      <c r="N557" s="99">
        <f>RES_hhdet_in_tess!N86</f>
        <v>3.8465563849172177</v>
      </c>
      <c r="O557" s="99">
        <f>RES_hhdet_in_tess!O86</f>
        <v>3.1938412549574897</v>
      </c>
      <c r="P557" s="99">
        <f>RES_hhdet_in_tess!P86</f>
        <v>0.55489791245341391</v>
      </c>
      <c r="Q557" s="99">
        <f>RES_hhdet_in_tess!Q86</f>
        <v>1.9775496129820702</v>
      </c>
      <c r="R557" s="99">
        <f>RES_hhdet_in_tess!R86</f>
        <v>1.5357504852712545</v>
      </c>
      <c r="S557" s="99">
        <f>RES_hhdet_in_tess!S86</f>
        <v>3.2147632491117522</v>
      </c>
      <c r="T557" s="99">
        <f>RES_hhdet_in_tess!T86</f>
        <v>2.0080940272362007</v>
      </c>
      <c r="U557" s="99">
        <f>RES_hhdet_in_tess!U86</f>
        <v>2.0288149648431744</v>
      </c>
      <c r="V557" s="99">
        <f>RES_hhdet_in_tess!V86</f>
        <v>1.3198675792315175</v>
      </c>
      <c r="W557" s="99">
        <f>RES_hhdet_in_tess!W86</f>
        <v>2.5639271324744546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16.60747987732352</v>
      </c>
      <c r="D558" s="123">
        <v>17.402842930788843</v>
      </c>
      <c r="E558" s="123">
        <v>18.531007490868205</v>
      </c>
      <c r="F558" s="123">
        <v>19.16727410493321</v>
      </c>
      <c r="G558" s="123">
        <v>18.256588228706995</v>
      </c>
      <c r="H558" s="123">
        <v>20.21146641338991</v>
      </c>
      <c r="I558" s="123">
        <v>19.119250302857246</v>
      </c>
      <c r="J558" s="123">
        <v>19.492861756172523</v>
      </c>
      <c r="K558" s="123">
        <v>20.48674227099773</v>
      </c>
      <c r="L558" s="123">
        <v>19.889390779163094</v>
      </c>
      <c r="M558" s="123">
        <v>19.531902235665235</v>
      </c>
      <c r="N558" s="123">
        <v>20.009793455761827</v>
      </c>
      <c r="O558" s="123">
        <v>20.660913753795985</v>
      </c>
      <c r="P558" s="123">
        <v>21.20104284763806</v>
      </c>
      <c r="Q558" s="123">
        <v>20.76085226234315</v>
      </c>
      <c r="R558" s="123">
        <v>19.041063434041003</v>
      </c>
      <c r="S558" s="123">
        <v>18.192283550180065</v>
      </c>
      <c r="T558" s="123">
        <v>17.246845313301652</v>
      </c>
      <c r="U558" s="123">
        <v>16.664040830357603</v>
      </c>
      <c r="V558" s="123">
        <v>14.685778908933445</v>
      </c>
      <c r="W558" s="123">
        <v>14.783335062671584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19.44032076169939</v>
      </c>
      <c r="D559" s="99">
        <v>17.300238792055708</v>
      </c>
      <c r="E559" s="99">
        <v>18.031649883539838</v>
      </c>
      <c r="F559" s="99">
        <v>18.344213422603627</v>
      </c>
      <c r="G559" s="99">
        <v>18.427084757028176</v>
      </c>
      <c r="H559" s="99">
        <v>19.805518373956563</v>
      </c>
      <c r="I559" s="99">
        <v>19.655912383620883</v>
      </c>
      <c r="J559" s="99">
        <v>19.256383996797624</v>
      </c>
      <c r="K559" s="99">
        <v>20.390472786311005</v>
      </c>
      <c r="L559" s="99">
        <v>19.853624224681884</v>
      </c>
      <c r="M559" s="99">
        <v>19.528169292836257</v>
      </c>
      <c r="N559" s="99">
        <v>20.214264498009108</v>
      </c>
      <c r="O559" s="99">
        <v>21.199737732621532</v>
      </c>
      <c r="P559" s="99">
        <v>21.061688245881403</v>
      </c>
      <c r="Q559" s="99">
        <v>20.513047293075545</v>
      </c>
      <c r="R559" s="99">
        <v>19.261522401097587</v>
      </c>
      <c r="S559" s="99">
        <v>18.114358960658539</v>
      </c>
      <c r="T559" s="99">
        <v>16.968114100310132</v>
      </c>
      <c r="U559" s="99">
        <v>16.410119345448063</v>
      </c>
      <c r="V559" s="99">
        <v>14.373705048321964</v>
      </c>
      <c r="W559" s="99">
        <v>14.803913360490847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19.441372101981663</v>
      </c>
      <c r="D560" s="99">
        <v>0</v>
      </c>
      <c r="E560" s="99">
        <v>0</v>
      </c>
      <c r="F560" s="99">
        <v>18.342204459365767</v>
      </c>
      <c r="G560" s="99">
        <v>18.428036253004127</v>
      </c>
      <c r="H560" s="99">
        <v>19.803299880787101</v>
      </c>
      <c r="I560" s="99">
        <v>19.661495078072903</v>
      </c>
      <c r="J560" s="99">
        <v>19.255951497481298</v>
      </c>
      <c r="K560" s="99">
        <v>20.403329598794311</v>
      </c>
      <c r="L560" s="99">
        <v>19.866635891138234</v>
      </c>
      <c r="M560" s="99">
        <v>19.540510682396913</v>
      </c>
      <c r="N560" s="99">
        <v>20.226986643131447</v>
      </c>
      <c r="O560" s="99">
        <v>21.208852344150156</v>
      </c>
      <c r="P560" s="99">
        <v>0</v>
      </c>
      <c r="Q560" s="99">
        <v>20.512614820029821</v>
      </c>
      <c r="R560" s="99">
        <v>19.26005788015005</v>
      </c>
      <c r="S560" s="99">
        <v>18.107382562522051</v>
      </c>
      <c r="T560" s="99">
        <v>16.956561421695572</v>
      </c>
      <c r="U560" s="99">
        <v>16.392019956516133</v>
      </c>
      <c r="V560" s="99">
        <v>14.357483256865788</v>
      </c>
      <c r="W560" s="99">
        <v>14.797237760284673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6.4915070419405074</v>
      </c>
      <c r="D561" s="102">
        <v>0</v>
      </c>
      <c r="E561" s="102">
        <v>0</v>
      </c>
      <c r="F561" s="102">
        <v>8.9280643888218183</v>
      </c>
      <c r="G561" s="102">
        <v>7.8705855699771421</v>
      </c>
      <c r="H561" s="102">
        <v>8.6805985821302318</v>
      </c>
      <c r="I561" s="102">
        <v>7.1483236745775089</v>
      </c>
      <c r="J561" s="102">
        <v>7.1029583089769117</v>
      </c>
      <c r="K561" s="102">
        <v>7.3147851062934057</v>
      </c>
      <c r="L561" s="102">
        <v>6.8963603878823898</v>
      </c>
      <c r="M561" s="102">
        <v>6.9589273290998559</v>
      </c>
      <c r="N561" s="102">
        <v>7.0984843321111688</v>
      </c>
      <c r="O561" s="102">
        <v>7.4290537998101556</v>
      </c>
      <c r="P561" s="102">
        <v>0</v>
      </c>
      <c r="Q561" s="102">
        <v>7.410369266797912</v>
      </c>
      <c r="R561" s="102">
        <v>6.8361345065233063</v>
      </c>
      <c r="S561" s="102">
        <v>6.4519760864311975</v>
      </c>
      <c r="T561" s="102">
        <v>6.1107565473003813</v>
      </c>
      <c r="U561" s="102">
        <v>5.5754211866000833</v>
      </c>
      <c r="V561" s="102">
        <v>4.900148071669487</v>
      </c>
      <c r="W561" s="102">
        <v>5.301231561241635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12.949865060041159</v>
      </c>
      <c r="D562" s="105">
        <v>0</v>
      </c>
      <c r="E562" s="105">
        <v>0</v>
      </c>
      <c r="F562" s="105">
        <v>9.4141400705439455</v>
      </c>
      <c r="G562" s="105">
        <v>10.557450683026984</v>
      </c>
      <c r="H562" s="105">
        <v>11.122701298656867</v>
      </c>
      <c r="I562" s="105">
        <v>12.513171403495395</v>
      </c>
      <c r="J562" s="105">
        <v>12.152993188504384</v>
      </c>
      <c r="K562" s="105">
        <v>13.088544492500908</v>
      </c>
      <c r="L562" s="105">
        <v>12.970275503255845</v>
      </c>
      <c r="M562" s="105">
        <v>12.581583353297063</v>
      </c>
      <c r="N562" s="105">
        <v>13.128502311020277</v>
      </c>
      <c r="O562" s="105">
        <v>13.779798544340006</v>
      </c>
      <c r="P562" s="105">
        <v>0</v>
      </c>
      <c r="Q562" s="105">
        <v>13.102245553231908</v>
      </c>
      <c r="R562" s="105">
        <v>12.423923373626744</v>
      </c>
      <c r="S562" s="105">
        <v>11.655406476090853</v>
      </c>
      <c r="T562" s="105">
        <v>10.845804874395192</v>
      </c>
      <c r="U562" s="105">
        <v>10.816598769916048</v>
      </c>
      <c r="V562" s="105">
        <v>9.4573351851962997</v>
      </c>
      <c r="W562" s="105">
        <v>9.4960061990430393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15.350052918862939</v>
      </c>
      <c r="D563" s="102">
        <v>19.807010648276048</v>
      </c>
      <c r="E563" s="102">
        <v>18.264775845128373</v>
      </c>
      <c r="F563" s="102">
        <v>17.951479708260834</v>
      </c>
      <c r="G563" s="102">
        <v>19.693820983232673</v>
      </c>
      <c r="H563" s="102">
        <v>18.347084200463019</v>
      </c>
      <c r="I563" s="102">
        <v>18.401161738412767</v>
      </c>
      <c r="J563" s="102">
        <v>20.453124579263232</v>
      </c>
      <c r="K563" s="102">
        <v>19.679445406232723</v>
      </c>
      <c r="L563" s="102">
        <v>19.195161887613459</v>
      </c>
      <c r="M563" s="102">
        <v>22.46557034271628</v>
      </c>
      <c r="N563" s="102">
        <v>21.246171728393485</v>
      </c>
      <c r="O563" s="102">
        <v>18.126476685560888</v>
      </c>
      <c r="P563" s="102">
        <v>15.306820626133145</v>
      </c>
      <c r="Q563" s="102">
        <v>23.191269732034776</v>
      </c>
      <c r="R563" s="102">
        <v>19.108852669194956</v>
      </c>
      <c r="S563" s="102">
        <v>19.843769611624786</v>
      </c>
      <c r="T563" s="102">
        <v>18.196204465238221</v>
      </c>
      <c r="U563" s="102">
        <v>19.131091660769002</v>
      </c>
      <c r="V563" s="102">
        <v>11.590221894278299</v>
      </c>
      <c r="W563" s="102">
        <v>16.330472819203624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15.34964947925498</v>
      </c>
      <c r="D564" s="105">
        <v>19.809949060098695</v>
      </c>
      <c r="E564" s="105">
        <v>0</v>
      </c>
      <c r="F564" s="105">
        <v>0</v>
      </c>
      <c r="G564" s="105">
        <v>19.696954966688978</v>
      </c>
      <c r="H564" s="105">
        <v>0</v>
      </c>
      <c r="I564" s="105">
        <v>18.398229583028343</v>
      </c>
      <c r="J564" s="105">
        <v>20.445628335369154</v>
      </c>
      <c r="K564" s="105">
        <v>19.699843274263976</v>
      </c>
      <c r="L564" s="105">
        <v>19.225455643975266</v>
      </c>
      <c r="M564" s="105">
        <v>22.492506870110667</v>
      </c>
      <c r="N564" s="105">
        <v>21.267523518438214</v>
      </c>
      <c r="O564" s="105">
        <v>0</v>
      </c>
      <c r="P564" s="105">
        <v>0</v>
      </c>
      <c r="Q564" s="105">
        <v>23.208627558858542</v>
      </c>
      <c r="R564" s="105">
        <v>19.145129781349453</v>
      </c>
      <c r="S564" s="105">
        <v>19.916739391816851</v>
      </c>
      <c r="T564" s="105">
        <v>18.264292119752227</v>
      </c>
      <c r="U564" s="105">
        <v>19.228490923755871</v>
      </c>
      <c r="V564" s="105">
        <v>0</v>
      </c>
      <c r="W564" s="105">
        <v>16.379352962513973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5.098544659264153</v>
      </c>
      <c r="D565" s="99">
        <v>7.4173205355464997</v>
      </c>
      <c r="E565" s="99">
        <v>0</v>
      </c>
      <c r="F565" s="99">
        <v>0</v>
      </c>
      <c r="G565" s="99">
        <v>8.4155356094587788</v>
      </c>
      <c r="H565" s="99">
        <v>0</v>
      </c>
      <c r="I565" s="99">
        <v>6.6771713632621648</v>
      </c>
      <c r="J565" s="99">
        <v>7.543170638640972</v>
      </c>
      <c r="K565" s="99">
        <v>7.0376257521569245</v>
      </c>
      <c r="L565" s="99">
        <v>6.6449652903583942</v>
      </c>
      <c r="M565" s="99">
        <v>8.0262451251780949</v>
      </c>
      <c r="N565" s="99">
        <v>7.4723619349899666</v>
      </c>
      <c r="O565" s="99">
        <v>0</v>
      </c>
      <c r="P565" s="99">
        <v>0</v>
      </c>
      <c r="Q565" s="99">
        <v>8.3765863426037761</v>
      </c>
      <c r="R565" s="99">
        <v>6.7576459063475118</v>
      </c>
      <c r="S565" s="99">
        <v>7.051412418351144</v>
      </c>
      <c r="T565" s="99">
        <v>6.5458025123323038</v>
      </c>
      <c r="U565" s="99">
        <v>6.5342148912836278</v>
      </c>
      <c r="V565" s="99">
        <v>0</v>
      </c>
      <c r="W565" s="99">
        <v>5.8678516596290047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10.251104819990827</v>
      </c>
      <c r="D566" s="99">
        <v>12.392628524552194</v>
      </c>
      <c r="E566" s="99">
        <v>0</v>
      </c>
      <c r="F566" s="99">
        <v>0</v>
      </c>
      <c r="G566" s="99">
        <v>11.281419357230197</v>
      </c>
      <c r="H566" s="99">
        <v>0</v>
      </c>
      <c r="I566" s="99">
        <v>11.721058219766173</v>
      </c>
      <c r="J566" s="99">
        <v>12.902457696728181</v>
      </c>
      <c r="K566" s="99">
        <v>12.662217522107049</v>
      </c>
      <c r="L566" s="99">
        <v>12.580490353616874</v>
      </c>
      <c r="M566" s="99">
        <v>14.466261744932568</v>
      </c>
      <c r="N566" s="99">
        <v>13.795161583448245</v>
      </c>
      <c r="O566" s="99">
        <v>0</v>
      </c>
      <c r="P566" s="99">
        <v>0</v>
      </c>
      <c r="Q566" s="99">
        <v>14.832041216254767</v>
      </c>
      <c r="R566" s="99">
        <v>12.387483875001946</v>
      </c>
      <c r="S566" s="99">
        <v>12.865326973465706</v>
      </c>
      <c r="T566" s="99">
        <v>11.718489607419928</v>
      </c>
      <c r="U566" s="99">
        <v>12.694276032472242</v>
      </c>
      <c r="V566" s="99">
        <v>0</v>
      </c>
      <c r="W566" s="99">
        <v>10.511501302884968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16.036582018033165</v>
      </c>
      <c r="D567" s="102">
        <v>17.112279221285206</v>
      </c>
      <c r="E567" s="102">
        <v>18.857137673142869</v>
      </c>
      <c r="F567" s="102">
        <v>19.52597041069988</v>
      </c>
      <c r="G567" s="102">
        <v>18.01505825840831</v>
      </c>
      <c r="H567" s="102">
        <v>20.488861113735883</v>
      </c>
      <c r="I567" s="102">
        <v>18.512773532288179</v>
      </c>
      <c r="J567" s="102">
        <v>19.874173772412181</v>
      </c>
      <c r="K567" s="102">
        <v>20.622757110537439</v>
      </c>
      <c r="L567" s="102">
        <v>19.955000915282813</v>
      </c>
      <c r="M567" s="102">
        <v>19.365968636088645</v>
      </c>
      <c r="N567" s="102">
        <v>19.813261172469474</v>
      </c>
      <c r="O567" s="102">
        <v>20.42740361091855</v>
      </c>
      <c r="P567" s="102">
        <v>21.552979376747384</v>
      </c>
      <c r="Q567" s="102">
        <v>20.653616182703963</v>
      </c>
      <c r="R567" s="102">
        <v>18.971589489796941</v>
      </c>
      <c r="S567" s="102">
        <v>18.125944036446811</v>
      </c>
      <c r="T567" s="102">
        <v>17.303531839719753</v>
      </c>
      <c r="U567" s="102">
        <v>16.673602541973615</v>
      </c>
      <c r="V567" s="102">
        <v>14.899577354938673</v>
      </c>
      <c r="W567" s="102">
        <v>14.685580068664141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16.038354969348116</v>
      </c>
      <c r="D568" s="105">
        <v>17.114661693631632</v>
      </c>
      <c r="E568" s="105">
        <v>18.859616340590104</v>
      </c>
      <c r="F568" s="105">
        <v>19.527567813867577</v>
      </c>
      <c r="G568" s="105">
        <v>18.0161433551405</v>
      </c>
      <c r="H568" s="105">
        <v>20.486961229538782</v>
      </c>
      <c r="I568" s="105">
        <v>18.511375836252267</v>
      </c>
      <c r="J568" s="105">
        <v>19.873031715388983</v>
      </c>
      <c r="K568" s="105">
        <v>20.636810418911534</v>
      </c>
      <c r="L568" s="105">
        <v>19.968034636532131</v>
      </c>
      <c r="M568" s="105">
        <v>19.378504504062207</v>
      </c>
      <c r="N568" s="105">
        <v>19.826092159264807</v>
      </c>
      <c r="O568" s="105">
        <v>20.431536583814857</v>
      </c>
      <c r="P568" s="105">
        <v>21.549020379196154</v>
      </c>
      <c r="Q568" s="105">
        <v>20.63552409739296</v>
      </c>
      <c r="R568" s="105">
        <v>18.953261643597891</v>
      </c>
      <c r="S568" s="105">
        <v>18.117055738789649</v>
      </c>
      <c r="T568" s="105">
        <v>17.297327934493282</v>
      </c>
      <c r="U568" s="105">
        <v>16.665293821273465</v>
      </c>
      <c r="V568" s="105">
        <v>14.894978774950069</v>
      </c>
      <c r="W568" s="105">
        <v>14.681346708016136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5.326487586894026</v>
      </c>
      <c r="D569" s="99">
        <v>6.3842710740117523</v>
      </c>
      <c r="E569" s="99">
        <v>8.725234867716388</v>
      </c>
      <c r="F569" s="99">
        <v>9.5089943393873195</v>
      </c>
      <c r="G569" s="99">
        <v>7.690165453483254</v>
      </c>
      <c r="H569" s="99">
        <v>8.981478601961566</v>
      </c>
      <c r="I569" s="99">
        <v>6.7177929821275901</v>
      </c>
      <c r="J569" s="99">
        <v>7.340319797832537</v>
      </c>
      <c r="K569" s="99">
        <v>7.402069961727717</v>
      </c>
      <c r="L569" s="99">
        <v>6.9268157134664756</v>
      </c>
      <c r="M569" s="99">
        <v>6.8996048617503902</v>
      </c>
      <c r="N569" s="99">
        <v>6.9491757643682623</v>
      </c>
      <c r="O569" s="99">
        <v>7.142593829715004</v>
      </c>
      <c r="P569" s="99">
        <v>7.8927820891004297</v>
      </c>
      <c r="Q569" s="99">
        <v>7.4537715290160342</v>
      </c>
      <c r="R569" s="99">
        <v>6.7198609514276022</v>
      </c>
      <c r="S569" s="99">
        <v>6.4551360261117692</v>
      </c>
      <c r="T569" s="99">
        <v>6.2378535437081242</v>
      </c>
      <c r="U569" s="99">
        <v>5.6692371335882701</v>
      </c>
      <c r="V569" s="99">
        <v>5.086996241991665</v>
      </c>
      <c r="W569" s="99">
        <v>5.2572140896138029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10.711867382454088</v>
      </c>
      <c r="D570" s="99">
        <v>10.730390619619884</v>
      </c>
      <c r="E570" s="99">
        <v>10.13438147287372</v>
      </c>
      <c r="F570" s="99">
        <v>10.018573474480258</v>
      </c>
      <c r="G570" s="99">
        <v>10.325977901657247</v>
      </c>
      <c r="H570" s="99">
        <v>11.50548262757721</v>
      </c>
      <c r="I570" s="99">
        <v>11.793582854124676</v>
      </c>
      <c r="J570" s="99">
        <v>12.532711917556446</v>
      </c>
      <c r="K570" s="99">
        <v>13.234740457183817</v>
      </c>
      <c r="L570" s="99">
        <v>13.041218923065649</v>
      </c>
      <c r="M570" s="99">
        <v>12.47889964231182</v>
      </c>
      <c r="N570" s="99">
        <v>12.876916394896543</v>
      </c>
      <c r="O570" s="99">
        <v>13.288942754099855</v>
      </c>
      <c r="P570" s="99">
        <v>13.656238290095724</v>
      </c>
      <c r="Q570" s="99">
        <v>13.181752568376925</v>
      </c>
      <c r="R570" s="99">
        <v>12.233400692170287</v>
      </c>
      <c r="S570" s="99">
        <v>11.66191971267788</v>
      </c>
      <c r="T570" s="99">
        <v>11.05947439078516</v>
      </c>
      <c r="U570" s="99">
        <v>10.996056687685194</v>
      </c>
      <c r="V570" s="99">
        <v>9.8079825329584036</v>
      </c>
      <c r="W570" s="99">
        <v>9.424132618402334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6.5506094087594233</v>
      </c>
      <c r="D571" s="123">
        <v>6.3621529598379283</v>
      </c>
      <c r="E571" s="123">
        <v>7.6688567881110901</v>
      </c>
      <c r="F571" s="123">
        <v>6.9770717955802537</v>
      </c>
      <c r="G571" s="123">
        <v>7.0078140213384472</v>
      </c>
      <c r="H571" s="123">
        <v>6.8656709125567472</v>
      </c>
      <c r="I571" s="123">
        <v>6.5241653457675159</v>
      </c>
      <c r="J571" s="123">
        <v>6.6248586734356838</v>
      </c>
      <c r="K571" s="123">
        <v>5.5978873082327771</v>
      </c>
      <c r="L571" s="123">
        <v>5.0792738199519993</v>
      </c>
      <c r="M571" s="123">
        <v>4.910383914678742</v>
      </c>
      <c r="N571" s="123">
        <v>5.096761099773623</v>
      </c>
      <c r="O571" s="123">
        <v>5.3274426435168811</v>
      </c>
      <c r="P571" s="123">
        <v>5.7249355011725873</v>
      </c>
      <c r="Q571" s="123">
        <v>5.607504542573003</v>
      </c>
      <c r="R571" s="123">
        <v>5.2493041555375228</v>
      </c>
      <c r="S571" s="123">
        <v>5.0526381900870856</v>
      </c>
      <c r="T571" s="123">
        <v>4.8655430762675156</v>
      </c>
      <c r="U571" s="123">
        <v>4.8564958149573458</v>
      </c>
      <c r="V571" s="123">
        <v>5.8276977983004796</v>
      </c>
      <c r="W571" s="123">
        <v>5.4496155372229369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8.2467052404340606</v>
      </c>
      <c r="D572" s="99">
        <v>6.5346495337591843</v>
      </c>
      <c r="E572" s="99">
        <v>7.2482874622928124</v>
      </c>
      <c r="F572" s="99">
        <v>6.5325476818940524</v>
      </c>
      <c r="G572" s="99">
        <v>7.1672262546744872</v>
      </c>
      <c r="H572" s="99">
        <v>6.6142708882692478</v>
      </c>
      <c r="I572" s="99">
        <v>6.9491508010017435</v>
      </c>
      <c r="J572" s="99">
        <v>6.6044730663369444</v>
      </c>
      <c r="K572" s="99">
        <v>5.5360094278267322</v>
      </c>
      <c r="L572" s="99">
        <v>5.2029998812016922</v>
      </c>
      <c r="M572" s="99">
        <v>4.8958796189005591</v>
      </c>
      <c r="N572" s="99">
        <v>5.150122757604441</v>
      </c>
      <c r="O572" s="99">
        <v>5.376261326901278</v>
      </c>
      <c r="P572" s="99">
        <v>5.7327799809444571</v>
      </c>
      <c r="Q572" s="99">
        <v>5.5651945149998623</v>
      </c>
      <c r="R572" s="99">
        <v>5.2457728123023166</v>
      </c>
      <c r="S572" s="99">
        <v>5.0352561046848043</v>
      </c>
      <c r="T572" s="99">
        <v>4.8232117433285628</v>
      </c>
      <c r="U572" s="99">
        <v>4.7429362495097926</v>
      </c>
      <c r="V572" s="99">
        <v>5.9509029041585952</v>
      </c>
      <c r="W572" s="99">
        <v>5.381104997837177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6.6128981368482203</v>
      </c>
      <c r="D573" s="99">
        <v>8.4675266012809534</v>
      </c>
      <c r="E573" s="99">
        <v>6.5336060954116908</v>
      </c>
      <c r="F573" s="99">
        <v>6.3591783235895143</v>
      </c>
      <c r="G573" s="99">
        <v>7.4680276290292102</v>
      </c>
      <c r="H573" s="99">
        <v>6.8984158524031116</v>
      </c>
      <c r="I573" s="99">
        <v>6.3592989929845585</v>
      </c>
      <c r="J573" s="99">
        <v>5.7858552903596951</v>
      </c>
      <c r="K573" s="99">
        <v>5.9221661233428993</v>
      </c>
      <c r="L573" s="99">
        <v>5.3456370914945897</v>
      </c>
      <c r="M573" s="99">
        <v>4.9020496759829362</v>
      </c>
      <c r="N573" s="99">
        <v>5.1521173324940888</v>
      </c>
      <c r="O573" s="99">
        <v>5.3738125752713666</v>
      </c>
      <c r="P573" s="99">
        <v>5.7413178838488061</v>
      </c>
      <c r="Q573" s="99">
        <v>5.5717440566741585</v>
      </c>
      <c r="R573" s="99">
        <v>5.2480299985391197</v>
      </c>
      <c r="S573" s="99">
        <v>5.0373870198730692</v>
      </c>
      <c r="T573" s="99">
        <v>4.8308942738503937</v>
      </c>
      <c r="U573" s="99">
        <v>4.7649094895833146</v>
      </c>
      <c r="V573" s="99">
        <v>5.9547771918616652</v>
      </c>
      <c r="W573" s="99">
        <v>5.3522303149231112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6.4136757348337756</v>
      </c>
      <c r="D574" s="110">
        <v>5.2317682176783098</v>
      </c>
      <c r="E574" s="110">
        <v>8.2514242824526836</v>
      </c>
      <c r="F574" s="110">
        <v>7.3084409474298129</v>
      </c>
      <c r="G574" s="110">
        <v>6.6624831881199826</v>
      </c>
      <c r="H574" s="110">
        <v>6.8936854050751109</v>
      </c>
      <c r="I574" s="110">
        <v>6.5365095187103144</v>
      </c>
      <c r="J574" s="110">
        <v>7.2295447459247395</v>
      </c>
      <c r="K574" s="110">
        <v>5.2211271646478119</v>
      </c>
      <c r="L574" s="110">
        <v>4.86846494992957</v>
      </c>
      <c r="M574" s="110">
        <v>4.9182485908246329</v>
      </c>
      <c r="N574" s="110">
        <v>5.0660319950039669</v>
      </c>
      <c r="O574" s="110">
        <v>5.2998018394086115</v>
      </c>
      <c r="P574" s="110">
        <v>5.7169898602615694</v>
      </c>
      <c r="Q574" s="110">
        <v>5.6269249583040981</v>
      </c>
      <c r="R574" s="110">
        <v>5.2504624668531035</v>
      </c>
      <c r="S574" s="110">
        <v>5.0644813191781006</v>
      </c>
      <c r="T574" s="110">
        <v>4.8871683450415775</v>
      </c>
      <c r="U574" s="110">
        <v>4.9034553986354732</v>
      </c>
      <c r="V574" s="110">
        <v>5.7549427047614641</v>
      </c>
      <c r="W574" s="110">
        <v>5.4990714320558673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1.5511519279220729</v>
      </c>
      <c r="D576" s="118">
        <f t="shared" si="275"/>
        <v>1.6486256518448261</v>
      </c>
      <c r="E576" s="118">
        <f t="shared" si="275"/>
        <v>1.0613067660891491</v>
      </c>
      <c r="F576" s="118">
        <f t="shared" si="275"/>
        <v>1.0005757232135153</v>
      </c>
      <c r="G576" s="118">
        <f t="shared" si="275"/>
        <v>1.3281041937953266</v>
      </c>
      <c r="H576" s="118">
        <f t="shared" si="275"/>
        <v>1.0713361800835364</v>
      </c>
      <c r="I576" s="118">
        <f t="shared" si="275"/>
        <v>1.0593032393468056</v>
      </c>
      <c r="J576" s="118">
        <f t="shared" si="275"/>
        <v>0.91677616560209441</v>
      </c>
      <c r="K576" s="118">
        <f t="shared" si="275"/>
        <v>1.3257198186291612</v>
      </c>
      <c r="L576" s="118">
        <f t="shared" si="275"/>
        <v>0.95420671316609207</v>
      </c>
      <c r="M576" s="118">
        <f t="shared" si="275"/>
        <v>0.8073093875701699</v>
      </c>
      <c r="N576" s="118">
        <f t="shared" si="275"/>
        <v>0.65272528023269816</v>
      </c>
      <c r="O576" s="118">
        <f t="shared" si="275"/>
        <v>0.69542983368594569</v>
      </c>
      <c r="P576" s="118">
        <f t="shared" si="275"/>
        <v>0.81216792217222755</v>
      </c>
      <c r="Q576" s="118">
        <f t="shared" si="275"/>
        <v>0.95609930542430688</v>
      </c>
      <c r="R576" s="118">
        <f t="shared" ref="R576:V576" si="276">R577+R580+R582+R595</f>
        <v>0.91143981409264718</v>
      </c>
      <c r="S576" s="118">
        <f t="shared" si="276"/>
        <v>0.85540171352981487</v>
      </c>
      <c r="T576" s="118">
        <f t="shared" si="276"/>
        <v>0.66535605645253215</v>
      </c>
      <c r="U576" s="118">
        <f t="shared" si="276"/>
        <v>0.5353537843809334</v>
      </c>
      <c r="V576" s="118">
        <f t="shared" si="276"/>
        <v>0.60520281076887095</v>
      </c>
      <c r="W576" s="118">
        <f t="shared" ref="W576" si="277">W577+W580+W582+W595</f>
        <v>0.58839605768054104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0.65502035687498894</v>
      </c>
      <c r="D582" s="123">
        <v>0.64913098657984702</v>
      </c>
      <c r="E582" s="123">
        <v>0.38363892233775709</v>
      </c>
      <c r="F582" s="123">
        <v>0.33888799739308495</v>
      </c>
      <c r="G582" s="123">
        <v>0.3314159927454845</v>
      </c>
      <c r="H582" s="123">
        <v>0.27452665466585374</v>
      </c>
      <c r="I582" s="123">
        <v>0.22946583162165182</v>
      </c>
      <c r="J582" s="123">
        <v>0.21963688206684964</v>
      </c>
      <c r="K582" s="123">
        <v>0.28580991864733973</v>
      </c>
      <c r="L582" s="123">
        <v>0.23690211705687619</v>
      </c>
      <c r="M582" s="123">
        <v>0.19383038858013213</v>
      </c>
      <c r="N582" s="123">
        <v>0.14483944789911407</v>
      </c>
      <c r="O582" s="123">
        <v>0.14092399248442916</v>
      </c>
      <c r="P582" s="123">
        <v>0.21218832048330763</v>
      </c>
      <c r="Q582" s="123">
        <v>0.38645559795556017</v>
      </c>
      <c r="R582" s="123">
        <v>0.3258555309371316</v>
      </c>
      <c r="S582" s="123">
        <v>0.24253175380671382</v>
      </c>
      <c r="T582" s="123">
        <v>0.17695116252698864</v>
      </c>
      <c r="U582" s="123">
        <v>0.12233364552621931</v>
      </c>
      <c r="V582" s="123">
        <v>5.2622390816835396E-2</v>
      </c>
      <c r="W582" s="123">
        <v>0.10920968952009222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5.7761814949143195</v>
      </c>
      <c r="D587" s="102">
        <v>7.4327739779658017</v>
      </c>
      <c r="E587" s="102">
        <v>6.8320818325756374</v>
      </c>
      <c r="F587" s="102">
        <v>6.6930379485134273</v>
      </c>
      <c r="G587" s="102">
        <v>7.3157896212419855</v>
      </c>
      <c r="H587" s="102">
        <v>6.7881439002902901</v>
      </c>
      <c r="I587" s="102">
        <v>6.7778327759526285</v>
      </c>
      <c r="J587" s="102">
        <v>7.494195721817424</v>
      </c>
      <c r="K587" s="102">
        <v>7.1652608888121163</v>
      </c>
      <c r="L587" s="102">
        <v>6.9370242306187313</v>
      </c>
      <c r="M587" s="102">
        <v>7.9940518889116747</v>
      </c>
      <c r="N587" s="102">
        <v>7.3711187317721532</v>
      </c>
      <c r="O587" s="102">
        <v>6.0655860860137834</v>
      </c>
      <c r="P587" s="102">
        <v>4.9097436135593062</v>
      </c>
      <c r="Q587" s="102">
        <v>7.1689182378912406</v>
      </c>
      <c r="R587" s="102">
        <v>5.7658201535431655</v>
      </c>
      <c r="S587" s="102">
        <v>5.8528139710134637</v>
      </c>
      <c r="T587" s="102">
        <v>5.2596663497295086</v>
      </c>
      <c r="U587" s="102">
        <v>5.4393524960471007</v>
      </c>
      <c r="V587" s="102">
        <v>3.2566721038655704</v>
      </c>
      <c r="W587" s="102">
        <v>4.5634256854691344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1.9185679337721366</v>
      </c>
      <c r="D588" s="105">
        <v>2.7834218924721936</v>
      </c>
      <c r="E588" s="105">
        <v>0</v>
      </c>
      <c r="F588" s="105">
        <v>0</v>
      </c>
      <c r="G588" s="105">
        <v>3.1261728296041906</v>
      </c>
      <c r="H588" s="105">
        <v>0</v>
      </c>
      <c r="I588" s="105">
        <v>2.4594507433786794</v>
      </c>
      <c r="J588" s="105">
        <v>2.7638807415447864</v>
      </c>
      <c r="K588" s="105">
        <v>2.5623905303782744</v>
      </c>
      <c r="L588" s="105">
        <v>2.4014533193691014</v>
      </c>
      <c r="M588" s="105">
        <v>2.8560245310932229</v>
      </c>
      <c r="N588" s="105">
        <v>2.5924513711793562</v>
      </c>
      <c r="O588" s="105">
        <v>0</v>
      </c>
      <c r="P588" s="105">
        <v>0</v>
      </c>
      <c r="Q588" s="105">
        <v>2.5893822674061093</v>
      </c>
      <c r="R588" s="105">
        <v>2.0390219984342188</v>
      </c>
      <c r="S588" s="105">
        <v>2.0797764701584955</v>
      </c>
      <c r="T588" s="105">
        <v>1.8920834436577845</v>
      </c>
      <c r="U588" s="105">
        <v>1.8578081538073123</v>
      </c>
      <c r="V588" s="105">
        <v>0</v>
      </c>
      <c r="W588" s="105">
        <v>1.639726251562355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1.9185679337721366</v>
      </c>
      <c r="D589" s="99">
        <v>2.7834218924721936</v>
      </c>
      <c r="E589" s="99">
        <v>0</v>
      </c>
      <c r="F589" s="99">
        <v>0</v>
      </c>
      <c r="G589" s="99">
        <v>3.1261728296041906</v>
      </c>
      <c r="H589" s="99">
        <v>0</v>
      </c>
      <c r="I589" s="99">
        <v>2.4594507433786794</v>
      </c>
      <c r="J589" s="99">
        <v>2.7638807415447864</v>
      </c>
      <c r="K589" s="99">
        <v>2.5623905303782744</v>
      </c>
      <c r="L589" s="99">
        <v>2.4014533193691014</v>
      </c>
      <c r="M589" s="99">
        <v>2.8560245310932229</v>
      </c>
      <c r="N589" s="99">
        <v>2.5924513711793562</v>
      </c>
      <c r="O589" s="99">
        <v>0</v>
      </c>
      <c r="P589" s="99">
        <v>0</v>
      </c>
      <c r="Q589" s="99">
        <v>2.5893822674061093</v>
      </c>
      <c r="R589" s="99">
        <v>2.0390219984342188</v>
      </c>
      <c r="S589" s="99">
        <v>2.0797764701584955</v>
      </c>
      <c r="T589" s="99">
        <v>1.8920834436577845</v>
      </c>
      <c r="U589" s="99">
        <v>1.8578081538073123</v>
      </c>
      <c r="V589" s="99">
        <v>0</v>
      </c>
      <c r="W589" s="99">
        <v>1.639726251562355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0.89613157104708407</v>
      </c>
      <c r="D595" s="123">
        <v>0.99949466526497921</v>
      </c>
      <c r="E595" s="123">
        <v>0.67766784375139189</v>
      </c>
      <c r="F595" s="123">
        <v>0.66168772582043034</v>
      </c>
      <c r="G595" s="123">
        <v>0.99668820104984202</v>
      </c>
      <c r="H595" s="123">
        <v>0.79680952541768268</v>
      </c>
      <c r="I595" s="123">
        <v>0.8298374077251538</v>
      </c>
      <c r="J595" s="123">
        <v>0.69713928353524479</v>
      </c>
      <c r="K595" s="123">
        <v>1.0399098999818215</v>
      </c>
      <c r="L595" s="123">
        <v>0.71730459610921582</v>
      </c>
      <c r="M595" s="123">
        <v>0.61347899899003777</v>
      </c>
      <c r="N595" s="123">
        <v>0.50788583233358409</v>
      </c>
      <c r="O595" s="123">
        <v>0.55450584120151658</v>
      </c>
      <c r="P595" s="123">
        <v>0.59997960168891995</v>
      </c>
      <c r="Q595" s="123">
        <v>0.56964370746874671</v>
      </c>
      <c r="R595" s="123">
        <v>0.58558428315551558</v>
      </c>
      <c r="S595" s="123">
        <v>0.6128699597231011</v>
      </c>
      <c r="T595" s="123">
        <v>0.48840489392554348</v>
      </c>
      <c r="U595" s="123">
        <v>0.41302013885471411</v>
      </c>
      <c r="V595" s="123">
        <v>0.55258041995203555</v>
      </c>
      <c r="W595" s="123">
        <v>0.47918636816044885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2.4243583972615292</v>
      </c>
      <c r="D597" s="99">
        <v>3.1028071477289796</v>
      </c>
      <c r="E597" s="99">
        <v>2.3930258918575342</v>
      </c>
      <c r="F597" s="99">
        <v>2.3280493512164582</v>
      </c>
      <c r="G597" s="99">
        <v>2.732729218020209</v>
      </c>
      <c r="H597" s="99">
        <v>2.5231440966887861</v>
      </c>
      <c r="I597" s="99">
        <v>2.3249144550744303</v>
      </c>
      <c r="J597" s="99">
        <v>2.1143442626622946</v>
      </c>
      <c r="K597" s="99">
        <v>2.1632485520691538</v>
      </c>
      <c r="L597" s="99">
        <v>1.9518697093312254</v>
      </c>
      <c r="M597" s="99">
        <v>1.7895143877525337</v>
      </c>
      <c r="N597" s="99">
        <v>1.8808026648646041</v>
      </c>
      <c r="O597" s="99">
        <v>1.9617334699092677</v>
      </c>
      <c r="P597" s="99">
        <v>2.0958928686801284</v>
      </c>
      <c r="Q597" s="99">
        <v>2.0339892113177722</v>
      </c>
      <c r="R597" s="99">
        <v>1.9132038488729353</v>
      </c>
      <c r="S597" s="99">
        <v>1.8323272552869547</v>
      </c>
      <c r="T597" s="99">
        <v>1.7526675867855961</v>
      </c>
      <c r="U597" s="99">
        <v>1.7241055159092185</v>
      </c>
      <c r="V597" s="99">
        <v>2.1492891826992713</v>
      </c>
      <c r="W597" s="99">
        <v>1.927376938687799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101008</v>
      </c>
      <c r="C5" s="120">
        <v>100934</v>
      </c>
      <c r="D5" s="120">
        <v>98642</v>
      </c>
      <c r="E5" s="120">
        <v>96583</v>
      </c>
      <c r="F5" s="120">
        <v>97220</v>
      </c>
      <c r="G5" s="120">
        <v>96356</v>
      </c>
      <c r="H5" s="120">
        <v>96027</v>
      </c>
      <c r="I5" s="120">
        <v>94116</v>
      </c>
      <c r="J5" s="120">
        <v>94256</v>
      </c>
      <c r="K5" s="120">
        <v>93894</v>
      </c>
      <c r="L5" s="120">
        <v>93105</v>
      </c>
      <c r="M5" s="120">
        <v>89205</v>
      </c>
      <c r="N5" s="120">
        <v>85113</v>
      </c>
      <c r="O5" s="120">
        <v>82175</v>
      </c>
      <c r="P5" s="120">
        <v>81004</v>
      </c>
      <c r="Q5" s="120">
        <v>82266</v>
      </c>
      <c r="R5" s="120">
        <v>84298</v>
      </c>
      <c r="S5" s="120">
        <v>85251</v>
      </c>
      <c r="T5" s="120">
        <v>85779</v>
      </c>
      <c r="U5" s="120">
        <v>85690</v>
      </c>
      <c r="V5" s="120">
        <v>85209</v>
      </c>
      <c r="W5" s="120">
        <v>84872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101008</v>
      </c>
      <c r="C7" s="52">
        <v>100934</v>
      </c>
      <c r="D7" s="52">
        <v>98642</v>
      </c>
      <c r="E7" s="52">
        <v>96583</v>
      </c>
      <c r="F7" s="52">
        <v>97220</v>
      </c>
      <c r="G7" s="52">
        <v>96356</v>
      </c>
      <c r="H7" s="52">
        <v>96027</v>
      </c>
      <c r="I7" s="52">
        <v>94116</v>
      </c>
      <c r="J7" s="52">
        <v>94256</v>
      </c>
      <c r="K7" s="52">
        <v>93894</v>
      </c>
      <c r="L7" s="52">
        <v>93105</v>
      </c>
      <c r="M7" s="52">
        <v>89205</v>
      </c>
      <c r="N7" s="52">
        <v>85113</v>
      </c>
      <c r="O7" s="52">
        <v>82175</v>
      </c>
      <c r="P7" s="52">
        <v>81004</v>
      </c>
      <c r="Q7" s="52">
        <v>82266</v>
      </c>
      <c r="R7" s="52">
        <v>84298</v>
      </c>
      <c r="S7" s="52">
        <v>85251</v>
      </c>
      <c r="T7" s="52">
        <v>85779</v>
      </c>
      <c r="U7" s="52">
        <v>85690</v>
      </c>
      <c r="V7" s="52">
        <v>85209</v>
      </c>
      <c r="W7" s="52">
        <v>84872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1742</v>
      </c>
      <c r="C9" s="52">
        <v>2121</v>
      </c>
      <c r="D9" s="52">
        <v>2528</v>
      </c>
      <c r="E9" s="52">
        <v>2832</v>
      </c>
      <c r="F9" s="52">
        <v>3249</v>
      </c>
      <c r="G9" s="52">
        <v>3892</v>
      </c>
      <c r="H9" s="52">
        <v>4601</v>
      </c>
      <c r="I9" s="52">
        <v>5745</v>
      </c>
      <c r="J9" s="52">
        <v>7244</v>
      </c>
      <c r="K9" s="52">
        <v>8309</v>
      </c>
      <c r="L9" s="52">
        <v>10040</v>
      </c>
      <c r="M9" s="52">
        <v>11471</v>
      </c>
      <c r="N9" s="52">
        <v>12781</v>
      </c>
      <c r="O9" s="52">
        <v>13326</v>
      </c>
      <c r="P9" s="52">
        <v>13515</v>
      </c>
      <c r="Q9" s="52">
        <v>13942</v>
      </c>
      <c r="R9" s="52">
        <v>15747</v>
      </c>
      <c r="S9" s="52">
        <v>18129</v>
      </c>
      <c r="T9" s="52">
        <v>19660</v>
      </c>
      <c r="U9" s="52">
        <v>20802</v>
      </c>
      <c r="V9" s="52">
        <v>21672</v>
      </c>
      <c r="W9" s="52">
        <v>22597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74099</v>
      </c>
      <c r="C11" s="52">
        <v>74003</v>
      </c>
      <c r="D11" s="52">
        <v>72393</v>
      </c>
      <c r="E11" s="52">
        <v>70949</v>
      </c>
      <c r="F11" s="52">
        <v>71422</v>
      </c>
      <c r="G11" s="52">
        <v>70765</v>
      </c>
      <c r="H11" s="52">
        <v>70485</v>
      </c>
      <c r="I11" s="52">
        <v>69016</v>
      </c>
      <c r="J11" s="52">
        <v>69076</v>
      </c>
      <c r="K11" s="52">
        <v>68992</v>
      </c>
      <c r="L11" s="52">
        <v>69069</v>
      </c>
      <c r="M11" s="52">
        <v>68262</v>
      </c>
      <c r="N11" s="52">
        <v>68707</v>
      </c>
      <c r="O11" s="52">
        <v>70817</v>
      </c>
      <c r="P11" s="52">
        <v>73011</v>
      </c>
      <c r="Q11" s="52">
        <v>72538</v>
      </c>
      <c r="R11" s="52">
        <v>72045</v>
      </c>
      <c r="S11" s="52">
        <v>72738</v>
      </c>
      <c r="T11" s="52">
        <v>75610</v>
      </c>
      <c r="U11" s="52">
        <v>79378</v>
      </c>
      <c r="V11" s="52">
        <v>82532</v>
      </c>
      <c r="W11" s="52">
        <v>83131</v>
      </c>
      <c r="DA11" s="63" t="s">
        <v>1113</v>
      </c>
    </row>
    <row r="12" spans="1:105" ht="12" customHeight="1" x14ac:dyDescent="0.25">
      <c r="A12" s="97" t="s">
        <v>127</v>
      </c>
      <c r="B12" s="52">
        <v>194</v>
      </c>
      <c r="C12" s="52">
        <v>201</v>
      </c>
      <c r="D12" s="52">
        <v>201</v>
      </c>
      <c r="E12" s="52">
        <v>186</v>
      </c>
      <c r="F12" s="52">
        <v>196</v>
      </c>
      <c r="G12" s="52">
        <v>194</v>
      </c>
      <c r="H12" s="52">
        <v>193</v>
      </c>
      <c r="I12" s="52">
        <v>185</v>
      </c>
      <c r="J12" s="52">
        <v>185</v>
      </c>
      <c r="K12" s="52">
        <v>229</v>
      </c>
      <c r="L12" s="52">
        <v>251</v>
      </c>
      <c r="M12" s="52">
        <v>255</v>
      </c>
      <c r="N12" s="52">
        <v>278</v>
      </c>
      <c r="O12" s="52">
        <v>311</v>
      </c>
      <c r="P12" s="52">
        <v>331</v>
      </c>
      <c r="Q12" s="52">
        <v>317</v>
      </c>
      <c r="R12" s="52">
        <v>302</v>
      </c>
      <c r="S12" s="52">
        <v>289</v>
      </c>
      <c r="T12" s="52">
        <v>301</v>
      </c>
      <c r="U12" s="52">
        <v>313</v>
      </c>
      <c r="V12" s="52">
        <v>310</v>
      </c>
      <c r="W12" s="52">
        <v>313</v>
      </c>
      <c r="DA12" s="63" t="s">
        <v>1114</v>
      </c>
    </row>
    <row r="13" spans="1:105" ht="12" customHeight="1" x14ac:dyDescent="0.25">
      <c r="A13" s="97" t="s">
        <v>122</v>
      </c>
      <c r="B13" s="52">
        <v>20847</v>
      </c>
      <c r="C13" s="52">
        <v>20693</v>
      </c>
      <c r="D13" s="52">
        <v>20066</v>
      </c>
      <c r="E13" s="52">
        <v>19477</v>
      </c>
      <c r="F13" s="52">
        <v>19569</v>
      </c>
      <c r="G13" s="52">
        <v>19348</v>
      </c>
      <c r="H13" s="52">
        <v>19427</v>
      </c>
      <c r="I13" s="52">
        <v>19022</v>
      </c>
      <c r="J13" s="52">
        <v>19116</v>
      </c>
      <c r="K13" s="52">
        <v>18123</v>
      </c>
      <c r="L13" s="52">
        <v>17273</v>
      </c>
      <c r="M13" s="52">
        <v>14768</v>
      </c>
      <c r="N13" s="52">
        <v>11284</v>
      </c>
      <c r="O13" s="52">
        <v>7403</v>
      </c>
      <c r="P13" s="52">
        <v>4961</v>
      </c>
      <c r="Q13" s="52">
        <v>6379</v>
      </c>
      <c r="R13" s="52">
        <v>8191</v>
      </c>
      <c r="S13" s="52">
        <v>8451</v>
      </c>
      <c r="T13" s="52">
        <v>6822</v>
      </c>
      <c r="U13" s="52">
        <v>4042</v>
      </c>
      <c r="V13" s="52">
        <v>1542</v>
      </c>
      <c r="W13" s="52">
        <v>929</v>
      </c>
      <c r="DA13" s="63" t="s">
        <v>1115</v>
      </c>
    </row>
    <row r="14" spans="1:105" ht="12" customHeight="1" x14ac:dyDescent="0.25">
      <c r="A14" s="97" t="s">
        <v>121</v>
      </c>
      <c r="B14" s="52">
        <v>5868</v>
      </c>
      <c r="C14" s="52">
        <v>6037</v>
      </c>
      <c r="D14" s="52">
        <v>5982</v>
      </c>
      <c r="E14" s="52">
        <v>5971</v>
      </c>
      <c r="F14" s="52">
        <v>6033</v>
      </c>
      <c r="G14" s="52">
        <v>6049</v>
      </c>
      <c r="H14" s="52">
        <v>5922</v>
      </c>
      <c r="I14" s="52">
        <v>5893</v>
      </c>
      <c r="J14" s="52">
        <v>5879</v>
      </c>
      <c r="K14" s="52">
        <v>6550</v>
      </c>
      <c r="L14" s="52">
        <v>6512</v>
      </c>
      <c r="M14" s="52">
        <v>5920</v>
      </c>
      <c r="N14" s="52">
        <v>4844</v>
      </c>
      <c r="O14" s="52">
        <v>3644</v>
      </c>
      <c r="P14" s="52">
        <v>2701</v>
      </c>
      <c r="Q14" s="52">
        <v>3032</v>
      </c>
      <c r="R14" s="52">
        <v>3760</v>
      </c>
      <c r="S14" s="52">
        <v>3773</v>
      </c>
      <c r="T14" s="52">
        <v>3046</v>
      </c>
      <c r="U14" s="52">
        <v>1957</v>
      </c>
      <c r="V14" s="52">
        <v>825</v>
      </c>
      <c r="W14" s="52">
        <v>499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42981</v>
      </c>
      <c r="C16" s="52">
        <v>42280</v>
      </c>
      <c r="D16" s="52">
        <v>40222</v>
      </c>
      <c r="E16" s="52">
        <v>37790</v>
      </c>
      <c r="F16" s="52">
        <v>36093</v>
      </c>
      <c r="G16" s="52">
        <v>35516</v>
      </c>
      <c r="H16" s="52">
        <v>34238</v>
      </c>
      <c r="I16" s="52">
        <v>33671</v>
      </c>
      <c r="J16" s="52">
        <v>34501</v>
      </c>
      <c r="K16" s="52">
        <v>37248</v>
      </c>
      <c r="L16" s="52">
        <v>37935</v>
      </c>
      <c r="M16" s="52">
        <v>36969</v>
      </c>
      <c r="N16" s="52">
        <v>34519</v>
      </c>
      <c r="O16" s="52">
        <v>32226</v>
      </c>
      <c r="P16" s="52">
        <v>30689</v>
      </c>
      <c r="Q16" s="52">
        <v>29483</v>
      </c>
      <c r="R16" s="52">
        <v>28841</v>
      </c>
      <c r="S16" s="52">
        <v>28399</v>
      </c>
      <c r="T16" s="52">
        <v>27862</v>
      </c>
      <c r="U16" s="52">
        <v>26958</v>
      </c>
      <c r="V16" s="52">
        <v>26538</v>
      </c>
      <c r="W16" s="52">
        <v>26005</v>
      </c>
      <c r="DA16" s="63" t="s">
        <v>1117</v>
      </c>
    </row>
    <row r="17" spans="1:105" ht="12" customHeight="1" x14ac:dyDescent="0.25">
      <c r="A17" s="109" t="s">
        <v>120</v>
      </c>
      <c r="B17" s="36">
        <v>58027</v>
      </c>
      <c r="C17" s="36">
        <v>58654</v>
      </c>
      <c r="D17" s="36">
        <v>58420</v>
      </c>
      <c r="E17" s="36">
        <v>58793</v>
      </c>
      <c r="F17" s="36">
        <v>61127</v>
      </c>
      <c r="G17" s="36">
        <v>60840</v>
      </c>
      <c r="H17" s="36">
        <v>61789</v>
      </c>
      <c r="I17" s="36">
        <v>60445</v>
      </c>
      <c r="J17" s="36">
        <v>59755</v>
      </c>
      <c r="K17" s="36">
        <v>56646</v>
      </c>
      <c r="L17" s="36">
        <v>55170</v>
      </c>
      <c r="M17" s="36">
        <v>52236</v>
      </c>
      <c r="N17" s="36">
        <v>50594</v>
      </c>
      <c r="O17" s="36">
        <v>49949</v>
      </c>
      <c r="P17" s="36">
        <v>50315</v>
      </c>
      <c r="Q17" s="36">
        <v>52783</v>
      </c>
      <c r="R17" s="36">
        <v>55457</v>
      </c>
      <c r="S17" s="36">
        <v>56852</v>
      </c>
      <c r="T17" s="36">
        <v>57917</v>
      </c>
      <c r="U17" s="36">
        <v>58732</v>
      </c>
      <c r="V17" s="36">
        <v>58671</v>
      </c>
      <c r="W17" s="36">
        <v>58867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7891</v>
      </c>
      <c r="D21" s="52">
        <v>7893</v>
      </c>
      <c r="E21" s="52">
        <v>7906</v>
      </c>
      <c r="F21" s="52">
        <v>7939</v>
      </c>
      <c r="G21" s="52">
        <v>7999</v>
      </c>
      <c r="H21" s="52">
        <v>8103</v>
      </c>
      <c r="I21" s="52">
        <v>8254</v>
      </c>
      <c r="J21" s="52">
        <v>8470</v>
      </c>
      <c r="K21" s="52">
        <v>8756</v>
      </c>
      <c r="L21" s="52">
        <v>9133</v>
      </c>
      <c r="M21" s="52">
        <v>9601</v>
      </c>
      <c r="N21" s="52">
        <v>10177</v>
      </c>
      <c r="O21" s="52">
        <v>9296</v>
      </c>
      <c r="P21" s="52">
        <v>3801</v>
      </c>
      <c r="Q21" s="52">
        <v>4761</v>
      </c>
      <c r="R21" s="52">
        <v>5852</v>
      </c>
      <c r="S21" s="52">
        <v>7100</v>
      </c>
      <c r="T21" s="52">
        <v>6949</v>
      </c>
      <c r="U21" s="52">
        <v>7217</v>
      </c>
      <c r="V21" s="52">
        <v>7454</v>
      </c>
      <c r="W21" s="52">
        <v>7192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272</v>
      </c>
      <c r="D23" s="52">
        <v>273</v>
      </c>
      <c r="E23" s="52">
        <v>283</v>
      </c>
      <c r="F23" s="52">
        <v>304</v>
      </c>
      <c r="G23" s="52">
        <v>356</v>
      </c>
      <c r="H23" s="52">
        <v>431</v>
      </c>
      <c r="I23" s="52">
        <v>390</v>
      </c>
      <c r="J23" s="52">
        <v>459</v>
      </c>
      <c r="K23" s="52">
        <v>710</v>
      </c>
      <c r="L23" s="52">
        <v>789</v>
      </c>
      <c r="M23" s="52">
        <v>897</v>
      </c>
      <c r="N23" s="52">
        <v>1118</v>
      </c>
      <c r="O23" s="52">
        <v>1547</v>
      </c>
      <c r="P23" s="52">
        <v>1574</v>
      </c>
      <c r="Q23" s="52">
        <v>1842</v>
      </c>
      <c r="R23" s="52">
        <v>2063</v>
      </c>
      <c r="S23" s="52">
        <v>2187</v>
      </c>
      <c r="T23" s="52">
        <v>2434</v>
      </c>
      <c r="U23" s="52">
        <v>2513</v>
      </c>
      <c r="V23" s="52">
        <v>2578</v>
      </c>
      <c r="W23" s="52">
        <v>2520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5789</v>
      </c>
      <c r="D25" s="52">
        <v>5791</v>
      </c>
      <c r="E25" s="52">
        <v>5799</v>
      </c>
      <c r="F25" s="52">
        <v>5823</v>
      </c>
      <c r="G25" s="52">
        <v>5870</v>
      </c>
      <c r="H25" s="52">
        <v>5942</v>
      </c>
      <c r="I25" s="52">
        <v>6361</v>
      </c>
      <c r="J25" s="52">
        <v>8125</v>
      </c>
      <c r="K25" s="52">
        <v>8250</v>
      </c>
      <c r="L25" s="52">
        <v>8610</v>
      </c>
      <c r="M25" s="52">
        <v>9035</v>
      </c>
      <c r="N25" s="52">
        <v>9562</v>
      </c>
      <c r="O25" s="52">
        <v>8678</v>
      </c>
      <c r="P25" s="52">
        <v>3236</v>
      </c>
      <c r="Q25" s="52">
        <v>4392</v>
      </c>
      <c r="R25" s="52">
        <v>5368</v>
      </c>
      <c r="S25" s="52">
        <v>6643</v>
      </c>
      <c r="T25" s="52">
        <v>6643</v>
      </c>
      <c r="U25" s="52">
        <v>7130</v>
      </c>
      <c r="V25" s="52">
        <v>7375</v>
      </c>
      <c r="W25" s="52">
        <v>7140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15</v>
      </c>
      <c r="D26" s="52">
        <v>15</v>
      </c>
      <c r="E26" s="52">
        <v>15</v>
      </c>
      <c r="F26" s="52">
        <v>16</v>
      </c>
      <c r="G26" s="52">
        <v>15</v>
      </c>
      <c r="H26" s="52">
        <v>15</v>
      </c>
      <c r="I26" s="52">
        <v>16</v>
      </c>
      <c r="J26" s="52">
        <v>20</v>
      </c>
      <c r="K26" s="52">
        <v>24</v>
      </c>
      <c r="L26" s="52">
        <v>25</v>
      </c>
      <c r="M26" s="52">
        <v>23</v>
      </c>
      <c r="N26" s="52">
        <v>23</v>
      </c>
      <c r="O26" s="52">
        <v>23</v>
      </c>
      <c r="P26" s="52">
        <v>6</v>
      </c>
      <c r="Q26" s="52">
        <v>14</v>
      </c>
      <c r="R26" s="52">
        <v>15</v>
      </c>
      <c r="S26" s="52">
        <v>23</v>
      </c>
      <c r="T26" s="52">
        <v>30</v>
      </c>
      <c r="U26" s="52">
        <v>37</v>
      </c>
      <c r="V26" s="52">
        <v>28</v>
      </c>
      <c r="W26" s="52">
        <v>29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3257</v>
      </c>
      <c r="D27" s="52">
        <v>3264</v>
      </c>
      <c r="E27" s="52">
        <v>3304</v>
      </c>
      <c r="F27" s="52">
        <v>3414</v>
      </c>
      <c r="G27" s="52">
        <v>3623</v>
      </c>
      <c r="H27" s="52">
        <v>3973</v>
      </c>
      <c r="I27" s="52">
        <v>2550</v>
      </c>
      <c r="J27" s="52">
        <v>2002</v>
      </c>
      <c r="K27" s="52">
        <v>3005</v>
      </c>
      <c r="L27" s="52">
        <v>2989</v>
      </c>
      <c r="M27" s="52">
        <v>3131</v>
      </c>
      <c r="N27" s="52">
        <v>3484</v>
      </c>
      <c r="O27" s="52">
        <v>3881</v>
      </c>
      <c r="P27" s="52">
        <v>2442</v>
      </c>
      <c r="Q27" s="52">
        <v>1012</v>
      </c>
      <c r="R27" s="52">
        <v>1641</v>
      </c>
      <c r="S27" s="52">
        <v>1321</v>
      </c>
      <c r="T27" s="52">
        <v>1629</v>
      </c>
      <c r="U27" s="52">
        <v>2780</v>
      </c>
      <c r="V27" s="52">
        <v>2500</v>
      </c>
      <c r="W27" s="52">
        <v>613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917</v>
      </c>
      <c r="D28" s="52">
        <v>919</v>
      </c>
      <c r="E28" s="52">
        <v>934</v>
      </c>
      <c r="F28" s="52">
        <v>970</v>
      </c>
      <c r="G28" s="52">
        <v>1042</v>
      </c>
      <c r="H28" s="52">
        <v>1158</v>
      </c>
      <c r="I28" s="52">
        <v>786</v>
      </c>
      <c r="J28" s="52">
        <v>660</v>
      </c>
      <c r="K28" s="52">
        <v>984</v>
      </c>
      <c r="L28" s="52">
        <v>943</v>
      </c>
      <c r="M28" s="52">
        <v>984</v>
      </c>
      <c r="N28" s="52">
        <v>1076</v>
      </c>
      <c r="O28" s="52">
        <v>1200</v>
      </c>
      <c r="P28" s="52">
        <v>943</v>
      </c>
      <c r="Q28" s="52">
        <v>545</v>
      </c>
      <c r="R28" s="52">
        <v>825</v>
      </c>
      <c r="S28" s="52">
        <v>838</v>
      </c>
      <c r="T28" s="52">
        <v>727</v>
      </c>
      <c r="U28" s="52">
        <v>1089</v>
      </c>
      <c r="V28" s="52">
        <v>1132</v>
      </c>
      <c r="W28" s="52">
        <v>326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6716</v>
      </c>
      <c r="D30" s="52">
        <v>6728</v>
      </c>
      <c r="E30" s="52">
        <v>6805</v>
      </c>
      <c r="F30" s="52">
        <v>7012</v>
      </c>
      <c r="G30" s="52">
        <v>7393</v>
      </c>
      <c r="H30" s="52">
        <v>8018</v>
      </c>
      <c r="I30" s="52">
        <v>4930</v>
      </c>
      <c r="J30" s="52">
        <v>4465</v>
      </c>
      <c r="K30" s="52">
        <v>5328</v>
      </c>
      <c r="L30" s="52">
        <v>5193</v>
      </c>
      <c r="M30" s="52">
        <v>5618</v>
      </c>
      <c r="N30" s="52">
        <v>6346</v>
      </c>
      <c r="O30" s="52">
        <v>6382</v>
      </c>
      <c r="P30" s="52">
        <v>4542</v>
      </c>
      <c r="Q30" s="52">
        <v>5177</v>
      </c>
      <c r="R30" s="52">
        <v>5827</v>
      </c>
      <c r="S30" s="52">
        <v>6057</v>
      </c>
      <c r="T30" s="52">
        <v>4844</v>
      </c>
      <c r="U30" s="52">
        <v>4275</v>
      </c>
      <c r="V30" s="52">
        <v>4091</v>
      </c>
      <c r="W30" s="52">
        <v>4059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9067</v>
      </c>
      <c r="D31" s="36">
        <v>9085</v>
      </c>
      <c r="E31" s="36">
        <v>9218</v>
      </c>
      <c r="F31" s="36">
        <v>9566</v>
      </c>
      <c r="G31" s="36">
        <v>10248</v>
      </c>
      <c r="H31" s="36">
        <v>11398</v>
      </c>
      <c r="I31" s="36">
        <v>7699</v>
      </c>
      <c r="J31" s="36">
        <v>8150</v>
      </c>
      <c r="K31" s="36">
        <v>9712</v>
      </c>
      <c r="L31" s="36">
        <v>9905</v>
      </c>
      <c r="M31" s="36">
        <v>10459</v>
      </c>
      <c r="N31" s="36">
        <v>10894</v>
      </c>
      <c r="O31" s="36">
        <v>9747</v>
      </c>
      <c r="P31" s="36">
        <v>6470</v>
      </c>
      <c r="Q31" s="36">
        <v>6829</v>
      </c>
      <c r="R31" s="36">
        <v>7603</v>
      </c>
      <c r="S31" s="36">
        <v>8184</v>
      </c>
      <c r="T31" s="36">
        <v>8651</v>
      </c>
      <c r="U31" s="36">
        <v>8661</v>
      </c>
      <c r="V31" s="36">
        <v>9137</v>
      </c>
      <c r="W31" s="36">
        <v>8907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7817</v>
      </c>
      <c r="D35" s="52">
        <v>5601</v>
      </c>
      <c r="E35" s="52">
        <v>5847</v>
      </c>
      <c r="F35" s="52">
        <v>8576</v>
      </c>
      <c r="G35" s="52">
        <v>7135</v>
      </c>
      <c r="H35" s="52">
        <v>7774</v>
      </c>
      <c r="I35" s="52">
        <v>6343</v>
      </c>
      <c r="J35" s="52">
        <v>8610</v>
      </c>
      <c r="K35" s="52">
        <v>8394</v>
      </c>
      <c r="L35" s="52">
        <v>8344</v>
      </c>
      <c r="M35" s="52">
        <v>5701</v>
      </c>
      <c r="N35" s="52">
        <v>6085</v>
      </c>
      <c r="O35" s="52">
        <v>6358</v>
      </c>
      <c r="P35" s="52">
        <v>2630</v>
      </c>
      <c r="Q35" s="52">
        <v>6023</v>
      </c>
      <c r="R35" s="52">
        <v>7884</v>
      </c>
      <c r="S35" s="52">
        <v>8053</v>
      </c>
      <c r="T35" s="52">
        <v>7477</v>
      </c>
      <c r="U35" s="52">
        <v>7128</v>
      </c>
      <c r="V35" s="52">
        <v>6973</v>
      </c>
      <c r="W35" s="52">
        <v>6855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651</v>
      </c>
      <c r="D37" s="52">
        <v>680</v>
      </c>
      <c r="E37" s="52">
        <v>587</v>
      </c>
      <c r="F37" s="52">
        <v>721</v>
      </c>
      <c r="G37" s="52">
        <v>999</v>
      </c>
      <c r="H37" s="52">
        <v>1140</v>
      </c>
      <c r="I37" s="52">
        <v>1534</v>
      </c>
      <c r="J37" s="52">
        <v>1958</v>
      </c>
      <c r="K37" s="52">
        <v>1775</v>
      </c>
      <c r="L37" s="52">
        <v>2520</v>
      </c>
      <c r="M37" s="52">
        <v>2328</v>
      </c>
      <c r="N37" s="52">
        <v>2428</v>
      </c>
      <c r="O37" s="52">
        <v>2092</v>
      </c>
      <c r="P37" s="52">
        <v>1763</v>
      </c>
      <c r="Q37" s="52">
        <v>2269</v>
      </c>
      <c r="R37" s="52">
        <v>3868</v>
      </c>
      <c r="S37" s="52">
        <v>4569</v>
      </c>
      <c r="T37" s="52">
        <v>3965</v>
      </c>
      <c r="U37" s="52">
        <v>3655</v>
      </c>
      <c r="V37" s="52">
        <v>3448</v>
      </c>
      <c r="W37" s="52">
        <v>3445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5693</v>
      </c>
      <c r="D39" s="52">
        <v>4181</v>
      </c>
      <c r="E39" s="52">
        <v>4355</v>
      </c>
      <c r="F39" s="52">
        <v>6296</v>
      </c>
      <c r="G39" s="52">
        <v>5213</v>
      </c>
      <c r="H39" s="52">
        <v>5662</v>
      </c>
      <c r="I39" s="52">
        <v>4892</v>
      </c>
      <c r="J39" s="52">
        <v>8185</v>
      </c>
      <c r="K39" s="52">
        <v>8166</v>
      </c>
      <c r="L39" s="52">
        <v>8687</v>
      </c>
      <c r="M39" s="52">
        <v>8228</v>
      </c>
      <c r="N39" s="52">
        <v>10007</v>
      </c>
      <c r="O39" s="52">
        <v>10788</v>
      </c>
      <c r="P39" s="52">
        <v>5430</v>
      </c>
      <c r="Q39" s="52">
        <v>3919</v>
      </c>
      <c r="R39" s="52">
        <v>4875</v>
      </c>
      <c r="S39" s="52">
        <v>7336</v>
      </c>
      <c r="T39" s="52">
        <v>9515</v>
      </c>
      <c r="U39" s="52">
        <v>10898</v>
      </c>
      <c r="V39" s="52">
        <v>10529</v>
      </c>
      <c r="W39" s="52">
        <v>7739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22</v>
      </c>
      <c r="D40" s="52">
        <v>15</v>
      </c>
      <c r="E40" s="52">
        <v>0</v>
      </c>
      <c r="F40" s="52">
        <v>26</v>
      </c>
      <c r="G40" s="52">
        <v>13</v>
      </c>
      <c r="H40" s="52">
        <v>14</v>
      </c>
      <c r="I40" s="52">
        <v>8</v>
      </c>
      <c r="J40" s="52">
        <v>20</v>
      </c>
      <c r="K40" s="52">
        <v>68</v>
      </c>
      <c r="L40" s="52">
        <v>47</v>
      </c>
      <c r="M40" s="52">
        <v>27</v>
      </c>
      <c r="N40" s="52">
        <v>46</v>
      </c>
      <c r="O40" s="52">
        <v>56</v>
      </c>
      <c r="P40" s="52">
        <v>26</v>
      </c>
      <c r="Q40" s="52">
        <v>0</v>
      </c>
      <c r="R40" s="52">
        <v>0</v>
      </c>
      <c r="S40" s="52">
        <v>10</v>
      </c>
      <c r="T40" s="52">
        <v>42</v>
      </c>
      <c r="U40" s="52">
        <v>49</v>
      </c>
      <c r="V40" s="52">
        <v>25</v>
      </c>
      <c r="W40" s="52">
        <v>32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3103</v>
      </c>
      <c r="D41" s="52">
        <v>2637</v>
      </c>
      <c r="E41" s="52">
        <v>2715</v>
      </c>
      <c r="F41" s="52">
        <v>3506</v>
      </c>
      <c r="G41" s="52">
        <v>3402</v>
      </c>
      <c r="H41" s="52">
        <v>4052</v>
      </c>
      <c r="I41" s="52">
        <v>2145</v>
      </c>
      <c r="J41" s="52">
        <v>2096</v>
      </c>
      <c r="K41" s="52">
        <v>2012</v>
      </c>
      <c r="L41" s="52">
        <v>2139</v>
      </c>
      <c r="M41" s="52">
        <v>626</v>
      </c>
      <c r="N41" s="52">
        <v>0</v>
      </c>
      <c r="O41" s="52">
        <v>0</v>
      </c>
      <c r="P41" s="52">
        <v>0</v>
      </c>
      <c r="Q41" s="52">
        <v>2430</v>
      </c>
      <c r="R41" s="52">
        <v>3453</v>
      </c>
      <c r="S41" s="52">
        <v>1581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1086</v>
      </c>
      <c r="D42" s="52">
        <v>864</v>
      </c>
      <c r="E42" s="52">
        <v>923</v>
      </c>
      <c r="F42" s="52">
        <v>1032</v>
      </c>
      <c r="G42" s="52">
        <v>1058</v>
      </c>
      <c r="H42" s="52">
        <v>1031</v>
      </c>
      <c r="I42" s="52">
        <v>757</v>
      </c>
      <c r="J42" s="52">
        <v>646</v>
      </c>
      <c r="K42" s="52">
        <v>1655</v>
      </c>
      <c r="L42" s="52">
        <v>905</v>
      </c>
      <c r="M42" s="52">
        <v>392</v>
      </c>
      <c r="N42" s="52">
        <v>0</v>
      </c>
      <c r="O42" s="52">
        <v>0</v>
      </c>
      <c r="P42" s="52">
        <v>0</v>
      </c>
      <c r="Q42" s="52">
        <v>876</v>
      </c>
      <c r="R42" s="52">
        <v>1553</v>
      </c>
      <c r="S42" s="52">
        <v>851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6015</v>
      </c>
      <c r="D44" s="52">
        <v>4670</v>
      </c>
      <c r="E44" s="52">
        <v>4373</v>
      </c>
      <c r="F44" s="52">
        <v>5315</v>
      </c>
      <c r="G44" s="52">
        <v>6816</v>
      </c>
      <c r="H44" s="52">
        <v>6740</v>
      </c>
      <c r="I44" s="52">
        <v>4363</v>
      </c>
      <c r="J44" s="52">
        <v>5295</v>
      </c>
      <c r="K44" s="52">
        <v>8075</v>
      </c>
      <c r="L44" s="52">
        <v>5880</v>
      </c>
      <c r="M44" s="52">
        <v>4652</v>
      </c>
      <c r="N44" s="52">
        <v>3896</v>
      </c>
      <c r="O44" s="52">
        <v>4089</v>
      </c>
      <c r="P44" s="52">
        <v>3005</v>
      </c>
      <c r="Q44" s="52">
        <v>3971</v>
      </c>
      <c r="R44" s="52">
        <v>5185</v>
      </c>
      <c r="S44" s="52">
        <v>5615</v>
      </c>
      <c r="T44" s="52">
        <v>4307</v>
      </c>
      <c r="U44" s="52">
        <v>3371</v>
      </c>
      <c r="V44" s="52">
        <v>3671</v>
      </c>
      <c r="W44" s="52">
        <v>3526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9694</v>
      </c>
      <c r="D45" s="36">
        <v>8851</v>
      </c>
      <c r="E45" s="36">
        <v>9591</v>
      </c>
      <c r="F45" s="36">
        <v>11900</v>
      </c>
      <c r="G45" s="36">
        <v>9961</v>
      </c>
      <c r="H45" s="36">
        <v>12347</v>
      </c>
      <c r="I45" s="36">
        <v>6355</v>
      </c>
      <c r="J45" s="36">
        <v>7460</v>
      </c>
      <c r="K45" s="36">
        <v>6603</v>
      </c>
      <c r="L45" s="36">
        <v>8429</v>
      </c>
      <c r="M45" s="36">
        <v>7525</v>
      </c>
      <c r="N45" s="36">
        <v>9252</v>
      </c>
      <c r="O45" s="36">
        <v>9102</v>
      </c>
      <c r="P45" s="36">
        <v>6836</v>
      </c>
      <c r="Q45" s="36">
        <v>9297</v>
      </c>
      <c r="R45" s="36">
        <v>10277</v>
      </c>
      <c r="S45" s="36">
        <v>9579</v>
      </c>
      <c r="T45" s="36">
        <v>9716</v>
      </c>
      <c r="U45" s="36">
        <v>9476</v>
      </c>
      <c r="V45" s="36">
        <v>9076</v>
      </c>
      <c r="W45" s="36">
        <v>9103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2764</v>
      </c>
      <c r="D49" s="52">
        <v>2028</v>
      </c>
      <c r="E49" s="52">
        <v>2063</v>
      </c>
      <c r="F49" s="52">
        <v>3045</v>
      </c>
      <c r="G49" s="52">
        <v>2396</v>
      </c>
      <c r="H49" s="52">
        <v>3640</v>
      </c>
      <c r="I49" s="52">
        <v>2412</v>
      </c>
      <c r="J49" s="52">
        <v>3465</v>
      </c>
      <c r="K49" s="52">
        <v>3968</v>
      </c>
      <c r="L49" s="52">
        <v>4042</v>
      </c>
      <c r="M49" s="52">
        <v>1914</v>
      </c>
      <c r="N49" s="52">
        <v>2290</v>
      </c>
      <c r="O49" s="52">
        <v>2073</v>
      </c>
      <c r="P49" s="52">
        <v>1392</v>
      </c>
      <c r="Q49" s="52">
        <v>3118</v>
      </c>
      <c r="R49" s="52">
        <v>3630</v>
      </c>
      <c r="S49" s="52">
        <v>2576</v>
      </c>
      <c r="T49" s="52">
        <v>2427</v>
      </c>
      <c r="U49" s="52">
        <v>2827</v>
      </c>
      <c r="V49" s="52">
        <v>2108</v>
      </c>
      <c r="W49" s="52">
        <v>2018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250</v>
      </c>
      <c r="D51" s="52">
        <v>219</v>
      </c>
      <c r="E51" s="52">
        <v>207</v>
      </c>
      <c r="F51" s="52">
        <v>345</v>
      </c>
      <c r="G51" s="52">
        <v>393</v>
      </c>
      <c r="H51" s="52">
        <v>405</v>
      </c>
      <c r="I51" s="52">
        <v>621</v>
      </c>
      <c r="J51" s="52">
        <v>924</v>
      </c>
      <c r="K51" s="52">
        <v>618</v>
      </c>
      <c r="L51" s="52">
        <v>853</v>
      </c>
      <c r="M51" s="52">
        <v>599</v>
      </c>
      <c r="N51" s="52">
        <v>540</v>
      </c>
      <c r="O51" s="52">
        <v>453</v>
      </c>
      <c r="P51" s="52">
        <v>138</v>
      </c>
      <c r="Q51" s="52">
        <v>373</v>
      </c>
      <c r="R51" s="52">
        <v>601</v>
      </c>
      <c r="S51" s="52">
        <v>577</v>
      </c>
      <c r="T51" s="52">
        <v>481</v>
      </c>
      <c r="U51" s="52">
        <v>457</v>
      </c>
      <c r="V51" s="52">
        <v>327</v>
      </c>
      <c r="W51" s="52">
        <v>395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1278</v>
      </c>
      <c r="D53" s="52">
        <v>757</v>
      </c>
      <c r="E53" s="52">
        <v>780</v>
      </c>
      <c r="F53" s="52">
        <v>1428</v>
      </c>
      <c r="G53" s="52">
        <v>896</v>
      </c>
      <c r="H53" s="52">
        <v>1257</v>
      </c>
      <c r="I53" s="52">
        <v>1366</v>
      </c>
      <c r="J53" s="52">
        <v>2406</v>
      </c>
      <c r="K53" s="52">
        <v>2417</v>
      </c>
      <c r="L53" s="52">
        <v>2702</v>
      </c>
      <c r="M53" s="52">
        <v>1618</v>
      </c>
      <c r="N53" s="52">
        <v>2279</v>
      </c>
      <c r="O53" s="52">
        <v>2062</v>
      </c>
      <c r="P53" s="52">
        <v>1385</v>
      </c>
      <c r="Q53" s="52">
        <v>1444</v>
      </c>
      <c r="R53" s="52">
        <v>1496</v>
      </c>
      <c r="S53" s="52">
        <v>1826</v>
      </c>
      <c r="T53" s="52">
        <v>2416</v>
      </c>
      <c r="U53" s="52">
        <v>2813</v>
      </c>
      <c r="V53" s="52">
        <v>2102</v>
      </c>
      <c r="W53" s="52">
        <v>2009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5</v>
      </c>
      <c r="D54" s="52">
        <v>3</v>
      </c>
      <c r="E54" s="52">
        <v>0</v>
      </c>
      <c r="F54" s="52">
        <v>6</v>
      </c>
      <c r="G54" s="52">
        <v>2</v>
      </c>
      <c r="H54" s="52">
        <v>3</v>
      </c>
      <c r="I54" s="52">
        <v>3</v>
      </c>
      <c r="J54" s="52">
        <v>6</v>
      </c>
      <c r="K54" s="52">
        <v>20</v>
      </c>
      <c r="L54" s="52">
        <v>15</v>
      </c>
      <c r="M54" s="52">
        <v>6</v>
      </c>
      <c r="N54" s="52">
        <v>11</v>
      </c>
      <c r="O54" s="52">
        <v>11</v>
      </c>
      <c r="P54" s="52">
        <v>7</v>
      </c>
      <c r="Q54" s="52">
        <v>0</v>
      </c>
      <c r="R54" s="52">
        <v>0</v>
      </c>
      <c r="S54" s="52">
        <v>3</v>
      </c>
      <c r="T54" s="52">
        <v>11</v>
      </c>
      <c r="U54" s="52">
        <v>14</v>
      </c>
      <c r="V54" s="52">
        <v>6</v>
      </c>
      <c r="W54" s="52">
        <v>9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1097</v>
      </c>
      <c r="D55" s="52">
        <v>955</v>
      </c>
      <c r="E55" s="52">
        <v>958</v>
      </c>
      <c r="F55" s="52">
        <v>1245</v>
      </c>
      <c r="G55" s="52">
        <v>1143</v>
      </c>
      <c r="H55" s="52">
        <v>1897</v>
      </c>
      <c r="I55" s="52">
        <v>771</v>
      </c>
      <c r="J55" s="52">
        <v>805</v>
      </c>
      <c r="K55" s="52">
        <v>840</v>
      </c>
      <c r="L55" s="52">
        <v>931</v>
      </c>
      <c r="M55" s="52">
        <v>178</v>
      </c>
      <c r="N55" s="52">
        <v>0</v>
      </c>
      <c r="O55" s="52">
        <v>0</v>
      </c>
      <c r="P55" s="52">
        <v>0</v>
      </c>
      <c r="Q55" s="52">
        <v>1230</v>
      </c>
      <c r="R55" s="52">
        <v>1472</v>
      </c>
      <c r="S55" s="52">
        <v>486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384</v>
      </c>
      <c r="D56" s="52">
        <v>313</v>
      </c>
      <c r="E56" s="52">
        <v>325</v>
      </c>
      <c r="F56" s="52">
        <v>366</v>
      </c>
      <c r="G56" s="52">
        <v>355</v>
      </c>
      <c r="H56" s="52">
        <v>483</v>
      </c>
      <c r="I56" s="52">
        <v>272</v>
      </c>
      <c r="J56" s="52">
        <v>248</v>
      </c>
      <c r="K56" s="52">
        <v>691</v>
      </c>
      <c r="L56" s="52">
        <v>394</v>
      </c>
      <c r="M56" s="52">
        <v>112</v>
      </c>
      <c r="N56" s="52">
        <v>0</v>
      </c>
      <c r="O56" s="52">
        <v>0</v>
      </c>
      <c r="P56" s="52">
        <v>0</v>
      </c>
      <c r="Q56" s="52">
        <v>444</v>
      </c>
      <c r="R56" s="52">
        <v>662</v>
      </c>
      <c r="S56" s="52">
        <v>261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1058</v>
      </c>
      <c r="D58" s="52">
        <v>701</v>
      </c>
      <c r="E58" s="52">
        <v>646</v>
      </c>
      <c r="F58" s="52">
        <v>940</v>
      </c>
      <c r="G58" s="52">
        <v>973</v>
      </c>
      <c r="H58" s="52">
        <v>1285</v>
      </c>
      <c r="I58" s="52">
        <v>982</v>
      </c>
      <c r="J58" s="52">
        <v>1439</v>
      </c>
      <c r="K58" s="52">
        <v>2183</v>
      </c>
      <c r="L58" s="52">
        <v>1661</v>
      </c>
      <c r="M58" s="52">
        <v>732</v>
      </c>
      <c r="N58" s="52">
        <v>679</v>
      </c>
      <c r="O58" s="52">
        <v>642</v>
      </c>
      <c r="P58" s="52">
        <v>425</v>
      </c>
      <c r="Q58" s="52">
        <v>933</v>
      </c>
      <c r="R58" s="52">
        <v>1219</v>
      </c>
      <c r="S58" s="52">
        <v>952</v>
      </c>
      <c r="T58" s="52">
        <v>746</v>
      </c>
      <c r="U58" s="52">
        <v>741</v>
      </c>
      <c r="V58" s="52">
        <v>608</v>
      </c>
      <c r="W58" s="52">
        <v>564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1706</v>
      </c>
      <c r="D59" s="36">
        <v>1327</v>
      </c>
      <c r="E59" s="36">
        <v>1417</v>
      </c>
      <c r="F59" s="36">
        <v>2105</v>
      </c>
      <c r="G59" s="36">
        <v>1423</v>
      </c>
      <c r="H59" s="36">
        <v>2355</v>
      </c>
      <c r="I59" s="36">
        <v>1430</v>
      </c>
      <c r="J59" s="36">
        <v>2026</v>
      </c>
      <c r="K59" s="36">
        <v>1785</v>
      </c>
      <c r="L59" s="36">
        <v>2381</v>
      </c>
      <c r="M59" s="36">
        <v>1182</v>
      </c>
      <c r="N59" s="36">
        <v>1611</v>
      </c>
      <c r="O59" s="36">
        <v>1431</v>
      </c>
      <c r="P59" s="36">
        <v>967</v>
      </c>
      <c r="Q59" s="36">
        <v>2185</v>
      </c>
      <c r="R59" s="36">
        <v>2411</v>
      </c>
      <c r="S59" s="36">
        <v>1624</v>
      </c>
      <c r="T59" s="36">
        <v>1681</v>
      </c>
      <c r="U59" s="36">
        <v>2086</v>
      </c>
      <c r="V59" s="36">
        <v>1500</v>
      </c>
      <c r="W59" s="36">
        <v>1454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5053</v>
      </c>
      <c r="D63" s="52">
        <v>3573</v>
      </c>
      <c r="E63" s="52">
        <v>3784</v>
      </c>
      <c r="F63" s="52">
        <v>5531</v>
      </c>
      <c r="G63" s="52">
        <v>4739</v>
      </c>
      <c r="H63" s="52">
        <v>4134</v>
      </c>
      <c r="I63" s="52">
        <v>3931</v>
      </c>
      <c r="J63" s="52">
        <v>5145</v>
      </c>
      <c r="K63" s="52">
        <v>4426</v>
      </c>
      <c r="L63" s="52">
        <v>4302</v>
      </c>
      <c r="M63" s="52">
        <v>3787</v>
      </c>
      <c r="N63" s="52">
        <v>3795</v>
      </c>
      <c r="O63" s="52">
        <v>4285</v>
      </c>
      <c r="P63" s="52">
        <v>1238</v>
      </c>
      <c r="Q63" s="52">
        <v>2905</v>
      </c>
      <c r="R63" s="52">
        <v>4254</v>
      </c>
      <c r="S63" s="52">
        <v>5477</v>
      </c>
      <c r="T63" s="52">
        <v>5050</v>
      </c>
      <c r="U63" s="52">
        <v>4301</v>
      </c>
      <c r="V63" s="52">
        <v>4865</v>
      </c>
      <c r="W63" s="52">
        <v>4837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401</v>
      </c>
      <c r="D65" s="52">
        <v>461</v>
      </c>
      <c r="E65" s="52">
        <v>380</v>
      </c>
      <c r="F65" s="52">
        <v>376</v>
      </c>
      <c r="G65" s="52">
        <v>606</v>
      </c>
      <c r="H65" s="52">
        <v>735</v>
      </c>
      <c r="I65" s="52">
        <v>913</v>
      </c>
      <c r="J65" s="52">
        <v>1034</v>
      </c>
      <c r="K65" s="52">
        <v>1157</v>
      </c>
      <c r="L65" s="52">
        <v>1667</v>
      </c>
      <c r="M65" s="52">
        <v>1729</v>
      </c>
      <c r="N65" s="52">
        <v>1888</v>
      </c>
      <c r="O65" s="52">
        <v>1639</v>
      </c>
      <c r="P65" s="52">
        <v>1625</v>
      </c>
      <c r="Q65" s="52">
        <v>1896</v>
      </c>
      <c r="R65" s="52">
        <v>3267</v>
      </c>
      <c r="S65" s="52">
        <v>3992</v>
      </c>
      <c r="T65" s="52">
        <v>3484</v>
      </c>
      <c r="U65" s="52">
        <v>3198</v>
      </c>
      <c r="V65" s="52">
        <v>3121</v>
      </c>
      <c r="W65" s="52">
        <v>3050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4415</v>
      </c>
      <c r="D67" s="52">
        <f t="shared" si="0"/>
        <v>3424</v>
      </c>
      <c r="E67" s="52">
        <f t="shared" si="0"/>
        <v>3575</v>
      </c>
      <c r="F67" s="52">
        <f t="shared" si="0"/>
        <v>4868</v>
      </c>
      <c r="G67" s="52">
        <f t="shared" si="0"/>
        <v>4317</v>
      </c>
      <c r="H67" s="52">
        <f t="shared" si="0"/>
        <v>4405</v>
      </c>
      <c r="I67" s="52">
        <f t="shared" si="0"/>
        <v>3526</v>
      </c>
      <c r="J67" s="52">
        <f t="shared" si="0"/>
        <v>5779</v>
      </c>
      <c r="K67" s="52">
        <f t="shared" si="0"/>
        <v>5749</v>
      </c>
      <c r="L67" s="52">
        <f t="shared" si="0"/>
        <v>5985</v>
      </c>
      <c r="M67" s="52">
        <f t="shared" si="0"/>
        <v>6610</v>
      </c>
      <c r="N67" s="52">
        <f t="shared" si="0"/>
        <v>7728</v>
      </c>
      <c r="O67" s="52">
        <f t="shared" si="0"/>
        <v>8726</v>
      </c>
      <c r="P67" s="52">
        <f t="shared" si="0"/>
        <v>4045</v>
      </c>
      <c r="Q67" s="52">
        <f t="shared" si="0"/>
        <v>2475</v>
      </c>
      <c r="R67" s="52">
        <f t="shared" ref="R67:V67" si="1">R39-R53</f>
        <v>3379</v>
      </c>
      <c r="S67" s="52">
        <f t="shared" si="1"/>
        <v>5510</v>
      </c>
      <c r="T67" s="52">
        <f t="shared" si="1"/>
        <v>7099</v>
      </c>
      <c r="U67" s="52">
        <f t="shared" si="1"/>
        <v>8085</v>
      </c>
      <c r="V67" s="52">
        <f t="shared" si="1"/>
        <v>8427</v>
      </c>
      <c r="W67" s="52">
        <f t="shared" ref="W67" si="2">W39-W53</f>
        <v>5730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17</v>
      </c>
      <c r="D68" s="52">
        <f t="shared" si="3"/>
        <v>12</v>
      </c>
      <c r="E68" s="52">
        <f t="shared" si="3"/>
        <v>0</v>
      </c>
      <c r="F68" s="52">
        <f t="shared" si="3"/>
        <v>20</v>
      </c>
      <c r="G68" s="52">
        <f t="shared" si="3"/>
        <v>11</v>
      </c>
      <c r="H68" s="52">
        <f t="shared" si="3"/>
        <v>11</v>
      </c>
      <c r="I68" s="52">
        <f t="shared" si="3"/>
        <v>5</v>
      </c>
      <c r="J68" s="52">
        <f t="shared" si="3"/>
        <v>14</v>
      </c>
      <c r="K68" s="52">
        <f t="shared" si="3"/>
        <v>48</v>
      </c>
      <c r="L68" s="52">
        <f t="shared" si="3"/>
        <v>32</v>
      </c>
      <c r="M68" s="52">
        <f t="shared" si="3"/>
        <v>21</v>
      </c>
      <c r="N68" s="52">
        <f t="shared" si="3"/>
        <v>35</v>
      </c>
      <c r="O68" s="52">
        <f t="shared" si="3"/>
        <v>45</v>
      </c>
      <c r="P68" s="52">
        <f t="shared" si="3"/>
        <v>19</v>
      </c>
      <c r="Q68" s="52">
        <f t="shared" si="3"/>
        <v>0</v>
      </c>
      <c r="R68" s="52">
        <f t="shared" ref="R68:V68" si="4">R40-R54</f>
        <v>0</v>
      </c>
      <c r="S68" s="52">
        <f t="shared" si="4"/>
        <v>7</v>
      </c>
      <c r="T68" s="52">
        <f t="shared" si="4"/>
        <v>31</v>
      </c>
      <c r="U68" s="52">
        <f t="shared" si="4"/>
        <v>35</v>
      </c>
      <c r="V68" s="52">
        <f t="shared" si="4"/>
        <v>19</v>
      </c>
      <c r="W68" s="52">
        <f t="shared" ref="W68" si="5">W40-W54</f>
        <v>23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2006</v>
      </c>
      <c r="D69" s="52">
        <f t="shared" si="6"/>
        <v>1682</v>
      </c>
      <c r="E69" s="52">
        <f t="shared" si="6"/>
        <v>1757</v>
      </c>
      <c r="F69" s="52">
        <f t="shared" si="6"/>
        <v>2261</v>
      </c>
      <c r="G69" s="52">
        <f t="shared" si="6"/>
        <v>2259</v>
      </c>
      <c r="H69" s="52">
        <f t="shared" si="6"/>
        <v>2155</v>
      </c>
      <c r="I69" s="52">
        <f t="shared" si="6"/>
        <v>1374</v>
      </c>
      <c r="J69" s="52">
        <f t="shared" si="6"/>
        <v>1291</v>
      </c>
      <c r="K69" s="52">
        <f t="shared" si="6"/>
        <v>1172</v>
      </c>
      <c r="L69" s="52">
        <f t="shared" si="6"/>
        <v>1208</v>
      </c>
      <c r="M69" s="52">
        <f t="shared" si="6"/>
        <v>448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1200</v>
      </c>
      <c r="R69" s="52">
        <f t="shared" ref="R69:V69" si="7">R41-R55</f>
        <v>1981</v>
      </c>
      <c r="S69" s="52">
        <f t="shared" si="7"/>
        <v>1095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702</v>
      </c>
      <c r="D70" s="52">
        <f t="shared" si="9"/>
        <v>551</v>
      </c>
      <c r="E70" s="52">
        <f t="shared" si="9"/>
        <v>598</v>
      </c>
      <c r="F70" s="52">
        <f t="shared" si="9"/>
        <v>666</v>
      </c>
      <c r="G70" s="52">
        <f t="shared" si="9"/>
        <v>703</v>
      </c>
      <c r="H70" s="52">
        <f t="shared" si="9"/>
        <v>548</v>
      </c>
      <c r="I70" s="52">
        <f t="shared" si="9"/>
        <v>485</v>
      </c>
      <c r="J70" s="52">
        <f t="shared" si="9"/>
        <v>398</v>
      </c>
      <c r="K70" s="52">
        <f t="shared" si="9"/>
        <v>964</v>
      </c>
      <c r="L70" s="52">
        <f t="shared" si="9"/>
        <v>511</v>
      </c>
      <c r="M70" s="52">
        <f t="shared" si="9"/>
        <v>280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432</v>
      </c>
      <c r="R70" s="52">
        <f t="shared" ref="R70:V70" si="10">R42-R56</f>
        <v>891</v>
      </c>
      <c r="S70" s="52">
        <f t="shared" si="10"/>
        <v>590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4957</v>
      </c>
      <c r="D72" s="52">
        <v>3969</v>
      </c>
      <c r="E72" s="52">
        <v>3727</v>
      </c>
      <c r="F72" s="52">
        <v>4375</v>
      </c>
      <c r="G72" s="52">
        <v>5843</v>
      </c>
      <c r="H72" s="52">
        <v>5455</v>
      </c>
      <c r="I72" s="52">
        <v>3381</v>
      </c>
      <c r="J72" s="52">
        <v>3856</v>
      </c>
      <c r="K72" s="52">
        <v>5892</v>
      </c>
      <c r="L72" s="52">
        <v>4219</v>
      </c>
      <c r="M72" s="52">
        <v>3920</v>
      </c>
      <c r="N72" s="52">
        <v>3217</v>
      </c>
      <c r="O72" s="52">
        <v>3447</v>
      </c>
      <c r="P72" s="52">
        <v>2580</v>
      </c>
      <c r="Q72" s="52">
        <v>3038</v>
      </c>
      <c r="R72" s="52">
        <v>3966</v>
      </c>
      <c r="S72" s="52">
        <v>4663</v>
      </c>
      <c r="T72" s="52">
        <v>3561</v>
      </c>
      <c r="U72" s="52">
        <v>2630</v>
      </c>
      <c r="V72" s="52">
        <v>3063</v>
      </c>
      <c r="W72" s="52">
        <v>2962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7988</v>
      </c>
      <c r="D73" s="36">
        <v>7524</v>
      </c>
      <c r="E73" s="36">
        <v>8174</v>
      </c>
      <c r="F73" s="36">
        <v>9795</v>
      </c>
      <c r="G73" s="36">
        <v>8538</v>
      </c>
      <c r="H73" s="36">
        <v>9992</v>
      </c>
      <c r="I73" s="36">
        <v>4925</v>
      </c>
      <c r="J73" s="36">
        <v>5434</v>
      </c>
      <c r="K73" s="36">
        <v>4818</v>
      </c>
      <c r="L73" s="36">
        <v>6048</v>
      </c>
      <c r="M73" s="36">
        <v>6343</v>
      </c>
      <c r="N73" s="36">
        <v>7641</v>
      </c>
      <c r="O73" s="36">
        <v>7671</v>
      </c>
      <c r="P73" s="36">
        <v>5869</v>
      </c>
      <c r="Q73" s="36">
        <v>7112</v>
      </c>
      <c r="R73" s="36">
        <v>7866</v>
      </c>
      <c r="S73" s="36">
        <v>7955</v>
      </c>
      <c r="T73" s="36">
        <v>8035</v>
      </c>
      <c r="U73" s="36">
        <v>7390</v>
      </c>
      <c r="V73" s="36">
        <v>7576</v>
      </c>
      <c r="W73" s="36">
        <v>7649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1369</v>
      </c>
      <c r="I79" s="52">
        <f>RES_hhdet_numvin!I126</f>
        <v>2094</v>
      </c>
      <c r="J79" s="52">
        <f>RES_hhdet_numvin!J126</f>
        <v>3991</v>
      </c>
      <c r="K79" s="52">
        <f>RES_hhdet_numvin!K126</f>
        <v>4852</v>
      </c>
      <c r="L79" s="52">
        <f>RES_hhdet_numvin!L126</f>
        <v>5633</v>
      </c>
      <c r="M79" s="52">
        <f>RES_hhdet_numvin!M126</f>
        <v>4309</v>
      </c>
      <c r="N79" s="52">
        <f>RES_hhdet_numvin!N126</f>
        <v>4999</v>
      </c>
      <c r="O79" s="52">
        <f>RES_hhdet_numvin!O126</f>
        <v>5564</v>
      </c>
      <c r="P79" s="52">
        <f>RES_hhdet_numvin!P126</f>
        <v>2409</v>
      </c>
      <c r="Q79" s="52">
        <f>RES_hhdet_numvin!Q126</f>
        <v>5706</v>
      </c>
      <c r="R79" s="52">
        <f>RES_hhdet_numvin!R126</f>
        <v>7646</v>
      </c>
      <c r="S79" s="52">
        <f>RES_hhdet_numvin!S126</f>
        <v>7929</v>
      </c>
      <c r="T79" s="52">
        <f>RES_hhdet_numvin!T126</f>
        <v>7429</v>
      </c>
      <c r="U79" s="52">
        <f>RES_hhdet_numvin!U126</f>
        <v>7115</v>
      </c>
      <c r="V79" s="52">
        <f>RES_hhdet_numvin!V126</f>
        <v>6972</v>
      </c>
      <c r="W79" s="52">
        <f>RES_hhdet_numvin!W126</f>
        <v>6855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568</v>
      </c>
      <c r="Q82" s="138">
        <f>RES_hhdet_numvin!Q129</f>
        <v>1259</v>
      </c>
      <c r="R82" s="138">
        <f>RES_hhdet_numvin!R129</f>
        <v>2841</v>
      </c>
      <c r="S82" s="138">
        <f>RES_hhdet_numvin!S129</f>
        <v>3906</v>
      </c>
      <c r="T82" s="138">
        <f>RES_hhdet_numvin!T129</f>
        <v>3645</v>
      </c>
      <c r="U82" s="138">
        <f>RES_hhdet_numvin!U129</f>
        <v>3503</v>
      </c>
      <c r="V82" s="138">
        <f>RES_hhdet_numvin!V129</f>
        <v>3430</v>
      </c>
      <c r="W82" s="138">
        <f>RES_hhdet_numvin!W129</f>
        <v>3445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269</v>
      </c>
      <c r="I84" s="138">
        <f>RES_hhdet_numvin!I131</f>
        <v>912</v>
      </c>
      <c r="J84" s="138">
        <f>RES_hhdet_numvin!J131</f>
        <v>2404</v>
      </c>
      <c r="K84" s="138">
        <f>RES_hhdet_numvin!K131</f>
        <v>2688</v>
      </c>
      <c r="L84" s="138">
        <f>RES_hhdet_numvin!L131</f>
        <v>3653</v>
      </c>
      <c r="M84" s="138">
        <f>RES_hhdet_numvin!M131</f>
        <v>3835</v>
      </c>
      <c r="N84" s="138">
        <f>RES_hhdet_numvin!N131</f>
        <v>5519</v>
      </c>
      <c r="O84" s="138">
        <f>RES_hhdet_numvin!O131</f>
        <v>6753</v>
      </c>
      <c r="P84" s="138">
        <f>RES_hhdet_numvin!P131</f>
        <v>3989</v>
      </c>
      <c r="Q84" s="138">
        <f>RES_hhdet_numvin!Q131</f>
        <v>3476</v>
      </c>
      <c r="R84" s="138">
        <f>RES_hhdet_numvin!R131</f>
        <v>4395</v>
      </c>
      <c r="S84" s="138">
        <f>RES_hhdet_numvin!S131</f>
        <v>6979</v>
      </c>
      <c r="T84" s="138">
        <f>RES_hhdet_numvin!T131</f>
        <v>9293</v>
      </c>
      <c r="U84" s="138">
        <f>RES_hhdet_numvin!U131</f>
        <v>10771</v>
      </c>
      <c r="V84" s="138">
        <f>RES_hhdet_numvin!V131</f>
        <v>10456</v>
      </c>
      <c r="W84" s="138">
        <f>RES_hhdet_numvin!W131</f>
        <v>7739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</v>
      </c>
      <c r="I85" s="138">
        <f>RES_hhdet_numvin!I132</f>
        <v>2</v>
      </c>
      <c r="J85" s="138">
        <f>RES_hhdet_numvin!J132</f>
        <v>6</v>
      </c>
      <c r="K85" s="138">
        <f>RES_hhdet_numvin!K132</f>
        <v>24</v>
      </c>
      <c r="L85" s="138">
        <f>RES_hhdet_numvin!L132</f>
        <v>20</v>
      </c>
      <c r="M85" s="138">
        <f>RES_hhdet_numvin!M132</f>
        <v>15</v>
      </c>
      <c r="N85" s="138">
        <f>RES_hhdet_numvin!N132</f>
        <v>27</v>
      </c>
      <c r="O85" s="138">
        <f>RES_hhdet_numvin!O132</f>
        <v>38</v>
      </c>
      <c r="P85" s="138">
        <f>RES_hhdet_numvin!P132</f>
        <v>21</v>
      </c>
      <c r="Q85" s="138">
        <f>RES_hhdet_numvin!Q132</f>
        <v>0</v>
      </c>
      <c r="R85" s="138">
        <f>RES_hhdet_numvin!R132</f>
        <v>0</v>
      </c>
      <c r="S85" s="138">
        <f>RES_hhdet_numvin!S132</f>
        <v>10</v>
      </c>
      <c r="T85" s="138">
        <f>RES_hhdet_numvin!T132</f>
        <v>42</v>
      </c>
      <c r="U85" s="138">
        <f>RES_hhdet_numvin!U132</f>
        <v>49</v>
      </c>
      <c r="V85" s="138">
        <f>RES_hhdet_numvin!V132</f>
        <v>25</v>
      </c>
      <c r="W85" s="138">
        <f>RES_hhdet_numvin!W132</f>
        <v>32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929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499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949</v>
      </c>
      <c r="Q93" s="138">
        <f>RES_hhdet_numvin!Q140</f>
        <v>2210</v>
      </c>
      <c r="R93" s="138">
        <f>RES_hhdet_numvin!R140</f>
        <v>3795</v>
      </c>
      <c r="S93" s="138">
        <f>RES_hhdet_numvin!S140</f>
        <v>4712</v>
      </c>
      <c r="T93" s="138">
        <f>RES_hhdet_numvin!T140</f>
        <v>3911</v>
      </c>
      <c r="U93" s="138">
        <f>RES_hhdet_numvin!U140</f>
        <v>3247</v>
      </c>
      <c r="V93" s="138">
        <f>RES_hhdet_numvin!V140</f>
        <v>3655</v>
      </c>
      <c r="W93" s="138">
        <f>RES_hhdet_numvin!W140</f>
        <v>3526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2157</v>
      </c>
      <c r="Q94" s="39">
        <f>RES_hhdet_numvin!Q141</f>
        <v>5161</v>
      </c>
      <c r="R94" s="39">
        <f>RES_hhdet_numvin!R141</f>
        <v>7506</v>
      </c>
      <c r="S94" s="39">
        <f>RES_hhdet_numvin!S141</f>
        <v>8030</v>
      </c>
      <c r="T94" s="39">
        <f>RES_hhdet_numvin!T141</f>
        <v>8794</v>
      </c>
      <c r="U94" s="39">
        <f>RES_hhdet_numvin!U141</f>
        <v>9100</v>
      </c>
      <c r="V94" s="39">
        <f>RES_hhdet_numvin!V141</f>
        <v>9016</v>
      </c>
      <c r="W94" s="39">
        <f>RES_hhdet_numvin!W141</f>
        <v>9103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106.75326448647373</v>
      </c>
      <c r="C98" s="117">
        <f t="shared" si="12"/>
        <v>116.62270101284957</v>
      </c>
      <c r="D98" s="117">
        <f t="shared" si="12"/>
        <v>110.02779212659287</v>
      </c>
      <c r="E98" s="117">
        <f t="shared" si="12"/>
        <v>114.3876038250057</v>
      </c>
      <c r="F98" s="117">
        <f t="shared" si="12"/>
        <v>120.53503538122406</v>
      </c>
      <c r="G98" s="117">
        <f t="shared" si="12"/>
        <v>122.22135976107143</v>
      </c>
      <c r="H98" s="117">
        <f t="shared" si="12"/>
        <v>113.89239890962452</v>
      </c>
      <c r="I98" s="117">
        <f t="shared" si="12"/>
        <v>105.1967462709211</v>
      </c>
      <c r="J98" s="117">
        <f t="shared" si="12"/>
        <v>112.51361232021016</v>
      </c>
      <c r="K98" s="117">
        <f t="shared" si="12"/>
        <v>107.55246041724131</v>
      </c>
      <c r="L98" s="117">
        <f t="shared" si="12"/>
        <v>112.03595967337854</v>
      </c>
      <c r="M98" s="117">
        <f t="shared" si="12"/>
        <v>99.256090074265089</v>
      </c>
      <c r="N98" s="117">
        <f t="shared" si="12"/>
        <v>90.683531027934436</v>
      </c>
      <c r="O98" s="117">
        <f t="shared" si="12"/>
        <v>88.837074382862554</v>
      </c>
      <c r="P98" s="117">
        <f t="shared" si="12"/>
        <v>73.106277670129131</v>
      </c>
      <c r="Q98" s="117">
        <f t="shared" si="12"/>
        <v>83.811912424030254</v>
      </c>
      <c r="R98" s="117">
        <f t="shared" ref="R98:V98" si="13">R99+R102+R104+R113</f>
        <v>89.407624058149736</v>
      </c>
      <c r="S98" s="117">
        <f t="shared" si="13"/>
        <v>86.72257740192012</v>
      </c>
      <c r="T98" s="117">
        <f t="shared" si="13"/>
        <v>81.976260517209795</v>
      </c>
      <c r="U98" s="117">
        <f t="shared" si="13"/>
        <v>80.269100450004672</v>
      </c>
      <c r="V98" s="117">
        <f t="shared" si="13"/>
        <v>81.804037059330767</v>
      </c>
      <c r="W98" s="117">
        <f t="shared" ref="W98" si="14">W99+W102+W104+W113</f>
        <v>88.430091225979368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82.366323136052955</v>
      </c>
      <c r="C99" s="122">
        <f t="shared" si="15"/>
        <v>92.130480728071319</v>
      </c>
      <c r="D99" s="122">
        <f t="shared" si="15"/>
        <v>84.745217994526513</v>
      </c>
      <c r="E99" s="122">
        <f t="shared" si="15"/>
        <v>87.545510763620911</v>
      </c>
      <c r="F99" s="122">
        <f t="shared" si="15"/>
        <v>92.676049047307572</v>
      </c>
      <c r="G99" s="122">
        <f t="shared" si="15"/>
        <v>96.388279445324812</v>
      </c>
      <c r="H99" s="122">
        <f t="shared" si="15"/>
        <v>87.116028230408446</v>
      </c>
      <c r="I99" s="122">
        <f t="shared" si="15"/>
        <v>81.129025159572961</v>
      </c>
      <c r="J99" s="122">
        <f t="shared" si="15"/>
        <v>86.858902893656278</v>
      </c>
      <c r="K99" s="122">
        <f t="shared" si="15"/>
        <v>83.236816726215153</v>
      </c>
      <c r="L99" s="122">
        <f t="shared" si="15"/>
        <v>88.541613262627962</v>
      </c>
      <c r="M99" s="122">
        <f t="shared" si="15"/>
        <v>77.142059581464011</v>
      </c>
      <c r="N99" s="122">
        <f t="shared" si="15"/>
        <v>70.422979363059767</v>
      </c>
      <c r="O99" s="122">
        <f t="shared" si="15"/>
        <v>69.062446871944914</v>
      </c>
      <c r="P99" s="122">
        <f t="shared" si="15"/>
        <v>53.690203008511133</v>
      </c>
      <c r="Q99" s="122">
        <f t="shared" si="15"/>
        <v>64.427027500733331</v>
      </c>
      <c r="R99" s="122">
        <f t="shared" ref="R99:V99" si="16">SUM(R100:R101)</f>
        <v>70.112042861860601</v>
      </c>
      <c r="S99" s="122">
        <f t="shared" si="16"/>
        <v>67.09414623946202</v>
      </c>
      <c r="T99" s="122">
        <f t="shared" si="16"/>
        <v>62.622611128981262</v>
      </c>
      <c r="U99" s="122">
        <f t="shared" si="16"/>
        <v>60.84519759891618</v>
      </c>
      <c r="V99" s="122">
        <f t="shared" si="16"/>
        <v>62.429992262830176</v>
      </c>
      <c r="W99" s="122">
        <f t="shared" ref="W99" si="17">SUM(W100:W101)</f>
        <v>69.007310966775719</v>
      </c>
      <c r="DA99" s="130" t="s">
        <v>1687</v>
      </c>
    </row>
    <row r="100" spans="1:105" ht="12" customHeight="1" x14ac:dyDescent="0.25">
      <c r="A100" s="97" t="s">
        <v>203</v>
      </c>
      <c r="B100" s="98">
        <v>82.049185527399771</v>
      </c>
      <c r="C100" s="98">
        <v>91.784627965945603</v>
      </c>
      <c r="D100" s="98">
        <v>84.430430526532561</v>
      </c>
      <c r="E100" s="98">
        <v>87.221573567299956</v>
      </c>
      <c r="F100" s="98">
        <v>92.335421028088732</v>
      </c>
      <c r="G100" s="98">
        <v>96.046248308211915</v>
      </c>
      <c r="H100" s="98">
        <v>86.808040091321416</v>
      </c>
      <c r="I100" s="98">
        <v>80.85084658071068</v>
      </c>
      <c r="J100" s="98">
        <v>86.559426705247702</v>
      </c>
      <c r="K100" s="98">
        <v>82.951184460495014</v>
      </c>
      <c r="L100" s="98">
        <v>88.240140441387197</v>
      </c>
      <c r="M100" s="98">
        <v>76.881446450749934</v>
      </c>
      <c r="N100" s="98">
        <v>70.187102321582117</v>
      </c>
      <c r="O100" s="98">
        <v>68.832215534537127</v>
      </c>
      <c r="P100" s="98">
        <v>53.513501084959138</v>
      </c>
      <c r="Q100" s="98">
        <v>64.214994745390328</v>
      </c>
      <c r="R100" s="98">
        <v>69.881728288908022</v>
      </c>
      <c r="S100" s="98">
        <v>66.874247635425604</v>
      </c>
      <c r="T100" s="98">
        <v>62.418376803286471</v>
      </c>
      <c r="U100" s="98">
        <v>60.647401356644608</v>
      </c>
      <c r="V100" s="98">
        <v>62.226805327625506</v>
      </c>
      <c r="W100" s="98">
        <v>68.781090602124181</v>
      </c>
      <c r="DA100" s="63" t="s">
        <v>1688</v>
      </c>
    </row>
    <row r="101" spans="1:105" ht="12" customHeight="1" x14ac:dyDescent="0.25">
      <c r="A101" s="97" t="s">
        <v>53</v>
      </c>
      <c r="B101" s="98">
        <v>0.31713760865317919</v>
      </c>
      <c r="C101" s="98">
        <v>0.34585276212571192</v>
      </c>
      <c r="D101" s="98">
        <v>0.31478746799394636</v>
      </c>
      <c r="E101" s="98">
        <v>0.32393719632095735</v>
      </c>
      <c r="F101" s="98">
        <v>0.34062801921883529</v>
      </c>
      <c r="G101" s="98">
        <v>0.3420311371128974</v>
      </c>
      <c r="H101" s="98">
        <v>0.30798813908702388</v>
      </c>
      <c r="I101" s="98">
        <v>0.27817857886227754</v>
      </c>
      <c r="J101" s="98">
        <v>0.29947618840858109</v>
      </c>
      <c r="K101" s="98">
        <v>0.28563226572013661</v>
      </c>
      <c r="L101" s="98">
        <v>0.30147282124077107</v>
      </c>
      <c r="M101" s="98">
        <v>0.26061313071407943</v>
      </c>
      <c r="N101" s="98">
        <v>0.23587704147765179</v>
      </c>
      <c r="O101" s="98">
        <v>0.2302313374077935</v>
      </c>
      <c r="P101" s="98">
        <v>0.17670192355199429</v>
      </c>
      <c r="Q101" s="98">
        <v>0.21203275534300431</v>
      </c>
      <c r="R101" s="98">
        <v>0.23031457295258423</v>
      </c>
      <c r="S101" s="98">
        <v>0.21989860403641312</v>
      </c>
      <c r="T101" s="98">
        <v>0.20423432569479294</v>
      </c>
      <c r="U101" s="98">
        <v>0.19779624227157522</v>
      </c>
      <c r="V101" s="98">
        <v>0.20318693520466946</v>
      </c>
      <c r="W101" s="98">
        <v>0.22622036465154177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6.6877116016821309E-2</v>
      </c>
      <c r="C102" s="122">
        <f t="shared" si="18"/>
        <v>7.8986845329924935E-2</v>
      </c>
      <c r="D102" s="122">
        <f t="shared" si="18"/>
        <v>9.0342468733277725E-2</v>
      </c>
      <c r="E102" s="122">
        <f t="shared" si="18"/>
        <v>0.19880490691816663</v>
      </c>
      <c r="F102" s="122">
        <f t="shared" si="18"/>
        <v>0.1129661799787972</v>
      </c>
      <c r="G102" s="122">
        <f t="shared" si="18"/>
        <v>0.13876090663744503</v>
      </c>
      <c r="H102" s="122">
        <f t="shared" si="18"/>
        <v>0.20240846327578105</v>
      </c>
      <c r="I102" s="122">
        <f t="shared" si="18"/>
        <v>0.21950579983152652</v>
      </c>
      <c r="J102" s="122">
        <f t="shared" si="18"/>
        <v>0.25261541378716817</v>
      </c>
      <c r="K102" s="122">
        <f t="shared" si="18"/>
        <v>0.28212286997280261</v>
      </c>
      <c r="L102" s="122">
        <f t="shared" si="18"/>
        <v>0.35358638271434034</v>
      </c>
      <c r="M102" s="122">
        <f t="shared" si="18"/>
        <v>0.3652943525220303</v>
      </c>
      <c r="N102" s="122">
        <f t="shared" si="18"/>
        <v>0.61380225931277155</v>
      </c>
      <c r="O102" s="122">
        <f t="shared" si="18"/>
        <v>0.55803656765994425</v>
      </c>
      <c r="P102" s="122">
        <f t="shared" si="18"/>
        <v>0.21059857352254113</v>
      </c>
      <c r="Q102" s="122">
        <f t="shared" si="18"/>
        <v>0.6270859012992005</v>
      </c>
      <c r="R102" s="122">
        <f t="shared" si="18"/>
        <v>0.38360740773715474</v>
      </c>
      <c r="S102" s="122">
        <f t="shared" si="18"/>
        <v>0.6681418083883196</v>
      </c>
      <c r="T102" s="122">
        <f t="shared" si="18"/>
        <v>0.51241186803482919</v>
      </c>
      <c r="U102" s="122">
        <f t="shared" si="18"/>
        <v>0.68226510849083988</v>
      </c>
      <c r="V102" s="122">
        <f t="shared" si="18"/>
        <v>0.49732816193731527</v>
      </c>
      <c r="W102" s="122">
        <f t="shared" si="18"/>
        <v>0.8615102245113937</v>
      </c>
      <c r="DA102" s="130" t="s">
        <v>1690</v>
      </c>
    </row>
    <row r="103" spans="1:105" ht="12" customHeight="1" x14ac:dyDescent="0.25">
      <c r="A103" s="97" t="s">
        <v>53</v>
      </c>
      <c r="B103" s="98">
        <v>6.6877116016821309E-2</v>
      </c>
      <c r="C103" s="98">
        <v>7.8986845329924935E-2</v>
      </c>
      <c r="D103" s="98">
        <v>9.0342468733277725E-2</v>
      </c>
      <c r="E103" s="98">
        <v>0.19880490691816663</v>
      </c>
      <c r="F103" s="98">
        <v>0.1129661799787972</v>
      </c>
      <c r="G103" s="98">
        <v>0.13876090663744503</v>
      </c>
      <c r="H103" s="98">
        <v>0.20240846327578105</v>
      </c>
      <c r="I103" s="98">
        <v>0.21950579983152652</v>
      </c>
      <c r="J103" s="98">
        <v>0.25261541378716817</v>
      </c>
      <c r="K103" s="98">
        <v>0.28212286997280261</v>
      </c>
      <c r="L103" s="98">
        <v>0.35358638271434034</v>
      </c>
      <c r="M103" s="98">
        <v>0.3652943525220303</v>
      </c>
      <c r="N103" s="98">
        <v>0.61380225931277155</v>
      </c>
      <c r="O103" s="98">
        <v>0.55803656765994425</v>
      </c>
      <c r="P103" s="98">
        <v>0.21059857352254113</v>
      </c>
      <c r="Q103" s="98">
        <v>0.6270859012992005</v>
      </c>
      <c r="R103" s="98">
        <v>0.38360740773715474</v>
      </c>
      <c r="S103" s="98">
        <v>0.6681418083883196</v>
      </c>
      <c r="T103" s="98">
        <v>0.51241186803482919</v>
      </c>
      <c r="U103" s="98">
        <v>0.68226510849083988</v>
      </c>
      <c r="V103" s="98">
        <v>0.49732816193731527</v>
      </c>
      <c r="W103" s="98">
        <v>0.8615102245113937</v>
      </c>
      <c r="DA103" s="63" t="s">
        <v>1691</v>
      </c>
    </row>
    <row r="104" spans="1:105" ht="12" customHeight="1" x14ac:dyDescent="0.25">
      <c r="A104" s="121" t="s">
        <v>55</v>
      </c>
      <c r="B104" s="122">
        <v>17.467283313815063</v>
      </c>
      <c r="C104" s="122">
        <v>16.872985159628715</v>
      </c>
      <c r="D104" s="122">
        <v>17.645415670607818</v>
      </c>
      <c r="E104" s="122">
        <v>18.330777701240216</v>
      </c>
      <c r="F104" s="122">
        <v>20.069045440214246</v>
      </c>
      <c r="G104" s="122">
        <v>17.997682474600836</v>
      </c>
      <c r="H104" s="122">
        <v>19.520835127663382</v>
      </c>
      <c r="I104" s="122">
        <v>17.15271466753514</v>
      </c>
      <c r="J104" s="122">
        <v>18.534250261384162</v>
      </c>
      <c r="K104" s="122">
        <v>18.523193649962415</v>
      </c>
      <c r="L104" s="122">
        <v>18.153225135947853</v>
      </c>
      <c r="M104" s="122">
        <v>16.921370126431356</v>
      </c>
      <c r="N104" s="122">
        <v>15.145885667283542</v>
      </c>
      <c r="O104" s="122">
        <v>14.881419656059643</v>
      </c>
      <c r="P104" s="122">
        <v>14.8945620778878</v>
      </c>
      <c r="Q104" s="122">
        <v>14.361937274548398</v>
      </c>
      <c r="R104" s="122">
        <v>14.446615335603713</v>
      </c>
      <c r="S104" s="122">
        <v>14.448805243821573</v>
      </c>
      <c r="T104" s="122">
        <v>14.369622890310167</v>
      </c>
      <c r="U104" s="122">
        <v>14.344273974213611</v>
      </c>
      <c r="V104" s="122">
        <v>13.271947419087258</v>
      </c>
      <c r="W104" s="122">
        <v>13.336661218968537</v>
      </c>
      <c r="DA104" s="130" t="s">
        <v>1692</v>
      </c>
    </row>
    <row r="105" spans="1:105" ht="12" customHeight="1" x14ac:dyDescent="0.25">
      <c r="A105" s="97" t="s">
        <v>128</v>
      </c>
      <c r="B105" s="98">
        <v>12.331739095743767</v>
      </c>
      <c r="C105" s="98">
        <v>11.93537860981567</v>
      </c>
      <c r="D105" s="98">
        <v>12.528039677468605</v>
      </c>
      <c r="E105" s="98">
        <v>12.720001730541288</v>
      </c>
      <c r="F105" s="98">
        <v>14.218600119637351</v>
      </c>
      <c r="G105" s="98">
        <v>12.685436354923405</v>
      </c>
      <c r="H105" s="98">
        <v>13.872733157104514</v>
      </c>
      <c r="I105" s="98">
        <v>12.000761045429867</v>
      </c>
      <c r="J105" s="98">
        <v>12.978734226132872</v>
      </c>
      <c r="K105" s="98">
        <v>13.097099567836461</v>
      </c>
      <c r="L105" s="98">
        <v>13.133469348666074</v>
      </c>
      <c r="M105" s="98">
        <v>12.478127278643997</v>
      </c>
      <c r="N105" s="98">
        <v>11.792017589001361</v>
      </c>
      <c r="O105" s="98">
        <v>12.594896538664813</v>
      </c>
      <c r="P105" s="98">
        <v>13.293510931898211</v>
      </c>
      <c r="Q105" s="98">
        <v>12.458695337233005</v>
      </c>
      <c r="R105" s="98">
        <v>12.143739081108784</v>
      </c>
      <c r="S105" s="98">
        <v>12.113646552106431</v>
      </c>
      <c r="T105" s="98">
        <v>12.503901286455228</v>
      </c>
      <c r="U105" s="98">
        <v>13.230645391605444</v>
      </c>
      <c r="V105" s="98">
        <v>12.821486899870358</v>
      </c>
      <c r="W105" s="98">
        <v>13.042417526063922</v>
      </c>
      <c r="DA105" s="63" t="s">
        <v>1693</v>
      </c>
    </row>
    <row r="106" spans="1:105" ht="12" customHeight="1" x14ac:dyDescent="0.25">
      <c r="A106" s="97" t="s">
        <v>127</v>
      </c>
      <c r="B106" s="98">
        <v>2.8108390972153771E-2</v>
      </c>
      <c r="C106" s="98">
        <v>2.8205873455397136E-2</v>
      </c>
      <c r="D106" s="98">
        <v>3.0570167802538087E-2</v>
      </c>
      <c r="E106" s="98">
        <v>2.9937170198298956E-2</v>
      </c>
      <c r="F106" s="98">
        <v>3.5237870827173778E-2</v>
      </c>
      <c r="G106" s="98">
        <v>3.1073290335641934E-2</v>
      </c>
      <c r="H106" s="98">
        <v>3.4091303755156795E-2</v>
      </c>
      <c r="I106" s="98">
        <v>2.8500746791138662E-2</v>
      </c>
      <c r="J106" s="98">
        <v>3.0939713616866482E-2</v>
      </c>
      <c r="K106" s="98">
        <v>3.8660376832136439E-2</v>
      </c>
      <c r="L106" s="98">
        <v>4.2498457766856727E-2</v>
      </c>
      <c r="M106" s="98">
        <v>4.1749425785978886E-2</v>
      </c>
      <c r="N106" s="98">
        <v>4.2904363211681465E-2</v>
      </c>
      <c r="O106" s="98">
        <v>4.9958356419569902E-2</v>
      </c>
      <c r="P106" s="98">
        <v>5.4672377834061196E-2</v>
      </c>
      <c r="Q106" s="98">
        <v>4.9481534052014761E-2</v>
      </c>
      <c r="R106" s="98">
        <v>4.6385481562409701E-2</v>
      </c>
      <c r="S106" s="98">
        <v>4.4078645255801741E-2</v>
      </c>
      <c r="T106" s="98">
        <v>4.5782685069265111E-2</v>
      </c>
      <c r="U106" s="98">
        <v>4.8018305624269619E-2</v>
      </c>
      <c r="V106" s="98">
        <v>4.4565428354572431E-2</v>
      </c>
      <c r="W106" s="98">
        <v>4.5683703575957094E-2</v>
      </c>
      <c r="DA106" s="63" t="s">
        <v>1694</v>
      </c>
    </row>
    <row r="107" spans="1:105" ht="12" customHeight="1" x14ac:dyDescent="0.25">
      <c r="A107" s="100" t="s">
        <v>203</v>
      </c>
      <c r="B107" s="101">
        <v>1.0992831714577616E-2</v>
      </c>
      <c r="C107" s="101">
        <v>1.0775883396031709E-2</v>
      </c>
      <c r="D107" s="101">
        <v>1.298293443392066E-2</v>
      </c>
      <c r="E107" s="101">
        <v>1.5432440765804519E-2</v>
      </c>
      <c r="F107" s="101">
        <v>1.8979712119113926E-2</v>
      </c>
      <c r="G107" s="101">
        <v>1.4832963691880181E-2</v>
      </c>
      <c r="H107" s="101">
        <v>1.6647215890488069E-2</v>
      </c>
      <c r="I107" s="101">
        <v>1.1676982629874018E-2</v>
      </c>
      <c r="J107" s="101">
        <v>1.2827890631392159E-2</v>
      </c>
      <c r="K107" s="101">
        <v>1.5516487575732686E-2</v>
      </c>
      <c r="L107" s="101">
        <v>1.6501989826346299E-2</v>
      </c>
      <c r="M107" s="101">
        <v>1.6522573271560266E-2</v>
      </c>
      <c r="N107" s="101">
        <v>1.6666847800009918E-2</v>
      </c>
      <c r="O107" s="101">
        <v>1.9319569102455414E-2</v>
      </c>
      <c r="P107" s="101">
        <v>2.2050751844259787E-2</v>
      </c>
      <c r="Q107" s="101">
        <v>1.9689109122217524E-2</v>
      </c>
      <c r="R107" s="101">
        <v>1.812678303567182E-2</v>
      </c>
      <c r="S107" s="101">
        <v>1.7264883835126751E-2</v>
      </c>
      <c r="T107" s="101">
        <v>1.804865144486853E-2</v>
      </c>
      <c r="U107" s="101">
        <v>1.7825994656168132E-2</v>
      </c>
      <c r="V107" s="101">
        <v>1.6540102684685178E-2</v>
      </c>
      <c r="W107" s="101">
        <v>1.7678458226387674E-2</v>
      </c>
      <c r="DA107" s="131" t="s">
        <v>1695</v>
      </c>
    </row>
    <row r="108" spans="1:105" ht="12" customHeight="1" x14ac:dyDescent="0.25">
      <c r="A108" s="103" t="s">
        <v>52</v>
      </c>
      <c r="B108" s="104">
        <v>1.7115559257576154E-2</v>
      </c>
      <c r="C108" s="104">
        <v>1.7429990059365429E-2</v>
      </c>
      <c r="D108" s="104">
        <v>1.7587233368617429E-2</v>
      </c>
      <c r="E108" s="104">
        <v>1.4504729432494437E-2</v>
      </c>
      <c r="F108" s="104">
        <v>1.6258158708059849E-2</v>
      </c>
      <c r="G108" s="104">
        <v>1.6240326643761752E-2</v>
      </c>
      <c r="H108" s="104">
        <v>1.7444087864668726E-2</v>
      </c>
      <c r="I108" s="104">
        <v>1.6823764161264642E-2</v>
      </c>
      <c r="J108" s="104">
        <v>1.8111822985474323E-2</v>
      </c>
      <c r="K108" s="104">
        <v>2.3143889256403753E-2</v>
      </c>
      <c r="L108" s="104">
        <v>2.5996467940510429E-2</v>
      </c>
      <c r="M108" s="104">
        <v>2.5226852514418623E-2</v>
      </c>
      <c r="N108" s="104">
        <v>2.6237515411671544E-2</v>
      </c>
      <c r="O108" s="104">
        <v>3.0638787317114485E-2</v>
      </c>
      <c r="P108" s="104">
        <v>3.2621625989801409E-2</v>
      </c>
      <c r="Q108" s="104">
        <v>2.9792424929797234E-2</v>
      </c>
      <c r="R108" s="104">
        <v>2.8258698526737881E-2</v>
      </c>
      <c r="S108" s="104">
        <v>2.681376142067499E-2</v>
      </c>
      <c r="T108" s="104">
        <v>2.7734033624396585E-2</v>
      </c>
      <c r="U108" s="104">
        <v>3.0192310968101488E-2</v>
      </c>
      <c r="V108" s="104">
        <v>2.802532566988725E-2</v>
      </c>
      <c r="W108" s="104">
        <v>2.8005245349569424E-2</v>
      </c>
      <c r="DA108" s="132" t="s">
        <v>1696</v>
      </c>
    </row>
    <row r="109" spans="1:105" ht="12" customHeight="1" x14ac:dyDescent="0.25">
      <c r="A109" s="106" t="s">
        <v>122</v>
      </c>
      <c r="B109" s="101">
        <v>4.1960441876746453</v>
      </c>
      <c r="C109" s="101">
        <v>4.0079924967694485</v>
      </c>
      <c r="D109" s="101">
        <v>4.1203574404759946</v>
      </c>
      <c r="E109" s="101">
        <v>4.4609283562571838</v>
      </c>
      <c r="F109" s="101">
        <v>4.6308250318252187</v>
      </c>
      <c r="G109" s="101">
        <v>4.2111695341000202</v>
      </c>
      <c r="H109" s="101">
        <v>4.4913943830640557</v>
      </c>
      <c r="I109" s="101">
        <v>4.1085563961731806</v>
      </c>
      <c r="J109" s="101">
        <v>4.4337746916627374</v>
      </c>
      <c r="K109" s="101">
        <v>4.1829279262302146</v>
      </c>
      <c r="L109" s="101">
        <v>3.8307051523333548</v>
      </c>
      <c r="M109" s="101">
        <v>3.3353314812436192</v>
      </c>
      <c r="N109" s="101">
        <v>2.4672918705090892</v>
      </c>
      <c r="O109" s="101">
        <v>1.6060869468566124</v>
      </c>
      <c r="P109" s="101">
        <v>1.0757041423941924</v>
      </c>
      <c r="Q109" s="101">
        <v>1.3354954382532034</v>
      </c>
      <c r="R109" s="101">
        <v>1.6357570050226826</v>
      </c>
      <c r="S109" s="101">
        <v>1.6705488207448593</v>
      </c>
      <c r="T109" s="101">
        <v>1.3245854681916263</v>
      </c>
      <c r="U109" s="101">
        <v>0.75882656903479662</v>
      </c>
      <c r="V109" s="101">
        <v>0.28014165969317717</v>
      </c>
      <c r="W109" s="101">
        <v>0.17107387789474598</v>
      </c>
      <c r="DA109" s="131" t="s">
        <v>1697</v>
      </c>
    </row>
    <row r="110" spans="1:105" ht="12" customHeight="1" x14ac:dyDescent="0.25">
      <c r="A110" s="107" t="s">
        <v>121</v>
      </c>
      <c r="B110" s="104">
        <v>0.91139163942449697</v>
      </c>
      <c r="C110" s="104">
        <v>0.90140817958820119</v>
      </c>
      <c r="D110" s="104">
        <v>0.96644838486067841</v>
      </c>
      <c r="E110" s="104">
        <v>1.1199104442434447</v>
      </c>
      <c r="F110" s="104">
        <v>1.1843824179245039</v>
      </c>
      <c r="G110" s="104">
        <v>1.0700032952417693</v>
      </c>
      <c r="H110" s="104">
        <v>1.1226162837396583</v>
      </c>
      <c r="I110" s="104">
        <v>1.0148964791409549</v>
      </c>
      <c r="J110" s="104">
        <v>1.0908016299716876</v>
      </c>
      <c r="K110" s="104">
        <v>1.2045057790636036</v>
      </c>
      <c r="L110" s="104">
        <v>1.1465521771815639</v>
      </c>
      <c r="M110" s="104">
        <v>1.0661619407577598</v>
      </c>
      <c r="N110" s="104">
        <v>0.84367184456141109</v>
      </c>
      <c r="O110" s="104">
        <v>0.63047781411864823</v>
      </c>
      <c r="P110" s="104">
        <v>0.47067462576133468</v>
      </c>
      <c r="Q110" s="104">
        <v>0.51826496501017361</v>
      </c>
      <c r="R110" s="104">
        <v>0.62073376790983625</v>
      </c>
      <c r="S110" s="104">
        <v>0.62053122571448105</v>
      </c>
      <c r="T110" s="104">
        <v>0.49535345059404656</v>
      </c>
      <c r="U110" s="104">
        <v>0.30678370794909959</v>
      </c>
      <c r="V110" s="104">
        <v>0.12575343116915105</v>
      </c>
      <c r="W110" s="104">
        <v>7.748611143391361E-2</v>
      </c>
      <c r="DA110" s="132" t="s">
        <v>1698</v>
      </c>
    </row>
    <row r="111" spans="1:105" ht="12" customHeight="1" x14ac:dyDescent="0.25">
      <c r="A111" s="108" t="s">
        <v>53</v>
      </c>
      <c r="B111" s="98">
        <v>0.40162039817263329</v>
      </c>
      <c r="C111" s="98">
        <v>0.38796579029484107</v>
      </c>
      <c r="D111" s="98">
        <v>0.4576074104595631</v>
      </c>
      <c r="E111" s="98">
        <v>0.63165855633891799</v>
      </c>
      <c r="F111" s="98">
        <v>0.69436688144321024</v>
      </c>
      <c r="G111" s="98">
        <v>0.56155113585230376</v>
      </c>
      <c r="H111" s="98">
        <v>0.60034268317329731</v>
      </c>
      <c r="I111" s="98">
        <v>0.4620253850283989</v>
      </c>
      <c r="J111" s="98">
        <v>0.50375111537575268</v>
      </c>
      <c r="K111" s="98">
        <v>0.54151829680285113</v>
      </c>
      <c r="L111" s="98">
        <v>0.50022543746886872</v>
      </c>
      <c r="M111" s="98">
        <v>0.47519563057938663</v>
      </c>
      <c r="N111" s="98">
        <v>0.37069940613341157</v>
      </c>
      <c r="O111" s="98">
        <v>0.27612744912133974</v>
      </c>
      <c r="P111" s="98">
        <v>0.21443462380530875</v>
      </c>
      <c r="Q111" s="98">
        <v>0.23091591236308831</v>
      </c>
      <c r="R111" s="98">
        <v>0.26773601238095801</v>
      </c>
      <c r="S111" s="98">
        <v>0.2656888731549038</v>
      </c>
      <c r="T111" s="98">
        <v>0.21299959588813117</v>
      </c>
      <c r="U111" s="98">
        <v>0.12487455816342355</v>
      </c>
      <c r="V111" s="98">
        <v>5.1167679014560312E-2</v>
      </c>
      <c r="W111" s="98">
        <v>3.289342446392797E-2</v>
      </c>
      <c r="DA111" s="63" t="s">
        <v>1699</v>
      </c>
    </row>
    <row r="112" spans="1:105" ht="12" customHeight="1" x14ac:dyDescent="0.25">
      <c r="A112" s="108" t="s">
        <v>52</v>
      </c>
      <c r="B112" s="98">
        <v>0.50977124125186368</v>
      </c>
      <c r="C112" s="98">
        <v>0.51344238929336017</v>
      </c>
      <c r="D112" s="98">
        <v>0.50884097440111531</v>
      </c>
      <c r="E112" s="98">
        <v>0.48825188790452678</v>
      </c>
      <c r="F112" s="98">
        <v>0.4900155364812937</v>
      </c>
      <c r="G112" s="98">
        <v>0.50845215938946553</v>
      </c>
      <c r="H112" s="98">
        <v>0.52227360056636096</v>
      </c>
      <c r="I112" s="98">
        <v>0.55287109411255597</v>
      </c>
      <c r="J112" s="98">
        <v>0.58705051459593482</v>
      </c>
      <c r="K112" s="98">
        <v>0.66298748226075244</v>
      </c>
      <c r="L112" s="98">
        <v>0.64632673971269516</v>
      </c>
      <c r="M112" s="98">
        <v>0.5909663101783732</v>
      </c>
      <c r="N112" s="98">
        <v>0.47297243842799946</v>
      </c>
      <c r="O112" s="98">
        <v>0.35435036499730849</v>
      </c>
      <c r="P112" s="98">
        <v>0.25624000195602592</v>
      </c>
      <c r="Q112" s="98">
        <v>0.28734905264708527</v>
      </c>
      <c r="R112" s="98">
        <v>0.35299775552887824</v>
      </c>
      <c r="S112" s="98">
        <v>0.35484235255957725</v>
      </c>
      <c r="T112" s="98">
        <v>0.2823538547059154</v>
      </c>
      <c r="U112" s="98">
        <v>0.18190914978567607</v>
      </c>
      <c r="V112" s="98">
        <v>7.4585752154590734E-2</v>
      </c>
      <c r="W112" s="98">
        <v>4.459268696998564E-2</v>
      </c>
      <c r="DA112" s="63" t="s">
        <v>1700</v>
      </c>
    </row>
    <row r="113" spans="1:105" ht="12" customHeight="1" x14ac:dyDescent="0.25">
      <c r="A113" s="121" t="s">
        <v>54</v>
      </c>
      <c r="B113" s="122">
        <v>6.8527809205888843</v>
      </c>
      <c r="C113" s="122">
        <v>7.5402482798196218</v>
      </c>
      <c r="D113" s="122">
        <v>7.5468159927252527</v>
      </c>
      <c r="E113" s="122">
        <v>8.3125104532263876</v>
      </c>
      <c r="F113" s="122">
        <v>7.6769747137234514</v>
      </c>
      <c r="G113" s="122">
        <v>7.6966369345083283</v>
      </c>
      <c r="H113" s="122">
        <v>7.0531270882769057</v>
      </c>
      <c r="I113" s="122">
        <v>6.6955006439814699</v>
      </c>
      <c r="J113" s="122">
        <v>6.8678437513825576</v>
      </c>
      <c r="K113" s="122">
        <v>5.5103271710909327</v>
      </c>
      <c r="L113" s="122">
        <v>4.9875348920883971</v>
      </c>
      <c r="M113" s="122">
        <v>4.8273660138476941</v>
      </c>
      <c r="N113" s="122">
        <v>4.5008637382783583</v>
      </c>
      <c r="O113" s="122">
        <v>4.3351712871980563</v>
      </c>
      <c r="P113" s="122">
        <v>4.310914010207652</v>
      </c>
      <c r="Q113" s="122">
        <v>4.3958617474493371</v>
      </c>
      <c r="R113" s="122">
        <v>4.4653584529482648</v>
      </c>
      <c r="S113" s="122">
        <v>4.5114841102482224</v>
      </c>
      <c r="T113" s="122">
        <v>4.471614629883538</v>
      </c>
      <c r="U113" s="122">
        <v>4.3973637683840394</v>
      </c>
      <c r="V113" s="122">
        <v>5.6047692154760167</v>
      </c>
      <c r="W113" s="122">
        <v>5.2246088157237072</v>
      </c>
      <c r="DA113" s="130" t="s">
        <v>1701</v>
      </c>
    </row>
    <row r="114" spans="1:105" ht="12" customHeight="1" x14ac:dyDescent="0.25">
      <c r="A114" s="97" t="s">
        <v>50</v>
      </c>
      <c r="B114" s="98">
        <v>3.5107738956064285</v>
      </c>
      <c r="C114" s="98">
        <v>3.6084052650990639</v>
      </c>
      <c r="D114" s="98">
        <v>4.3738397355421306</v>
      </c>
      <c r="E114" s="98">
        <v>3.2157841700035887</v>
      </c>
      <c r="F114" s="98">
        <v>2.9915106653947201</v>
      </c>
      <c r="G114" s="98">
        <v>3.4552057884855953</v>
      </c>
      <c r="H114" s="98">
        <v>2.8844026018697</v>
      </c>
      <c r="I114" s="98">
        <v>2.7031178239095679</v>
      </c>
      <c r="J114" s="98">
        <v>2.5152760178143767</v>
      </c>
      <c r="K114" s="98">
        <v>2.6610826317682381</v>
      </c>
      <c r="L114" s="98">
        <v>2.4261203418473367</v>
      </c>
      <c r="M114" s="98">
        <v>2.2690311072158651</v>
      </c>
      <c r="N114" s="98">
        <v>2.1007766559472092</v>
      </c>
      <c r="O114" s="98">
        <v>1.9642821628924054</v>
      </c>
      <c r="P114" s="98">
        <v>1.8870161720918919</v>
      </c>
      <c r="Q114" s="98">
        <v>1.8205601794904644</v>
      </c>
      <c r="R114" s="98">
        <v>1.7906895206476672</v>
      </c>
      <c r="S114" s="98">
        <v>1.7697750220221204</v>
      </c>
      <c r="T114" s="98">
        <v>1.7189623964198515</v>
      </c>
      <c r="U114" s="98">
        <v>1.6364237726154101</v>
      </c>
      <c r="V114" s="98">
        <v>2.1653657548728771</v>
      </c>
      <c r="W114" s="98">
        <v>1.9288258534758616</v>
      </c>
      <c r="DA114" s="63" t="s">
        <v>1702</v>
      </c>
    </row>
    <row r="115" spans="1:105" ht="12" customHeight="1" x14ac:dyDescent="0.25">
      <c r="A115" s="109" t="s">
        <v>120</v>
      </c>
      <c r="B115" s="33">
        <v>3.3420070249824563</v>
      </c>
      <c r="C115" s="33">
        <v>3.9318430147205574</v>
      </c>
      <c r="D115" s="33">
        <v>3.1729762571831222</v>
      </c>
      <c r="E115" s="33">
        <v>5.0967262832227993</v>
      </c>
      <c r="F115" s="33">
        <v>4.6854640483287318</v>
      </c>
      <c r="G115" s="33">
        <v>4.241431146022733</v>
      </c>
      <c r="H115" s="33">
        <v>4.1687244864072062</v>
      </c>
      <c r="I115" s="33">
        <v>3.992382820071902</v>
      </c>
      <c r="J115" s="33">
        <v>4.3525677335681809</v>
      </c>
      <c r="K115" s="33">
        <v>2.8492445393226946</v>
      </c>
      <c r="L115" s="33">
        <v>2.5614145502410604</v>
      </c>
      <c r="M115" s="33">
        <v>2.5583349066318295</v>
      </c>
      <c r="N115" s="33">
        <v>2.4000870823311486</v>
      </c>
      <c r="O115" s="33">
        <v>2.3708891243056507</v>
      </c>
      <c r="P115" s="33">
        <v>2.4238978381157605</v>
      </c>
      <c r="Q115" s="33">
        <v>2.5753015679588724</v>
      </c>
      <c r="R115" s="33">
        <v>2.6746689323005977</v>
      </c>
      <c r="S115" s="33">
        <v>2.7417090882261022</v>
      </c>
      <c r="T115" s="33">
        <v>2.7526522334636869</v>
      </c>
      <c r="U115" s="33">
        <v>2.7609399957686298</v>
      </c>
      <c r="V115" s="33">
        <v>3.4394034606031392</v>
      </c>
      <c r="W115" s="33">
        <v>3.2957829622478454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82.374244034336215</v>
      </c>
      <c r="C117" s="117">
        <f t="shared" si="19"/>
        <v>90.302315113439377</v>
      </c>
      <c r="D117" s="117">
        <f t="shared" si="19"/>
        <v>85.241970205908132</v>
      </c>
      <c r="E117" s="117">
        <f t="shared" si="19"/>
        <v>89.110728293121724</v>
      </c>
      <c r="F117" s="117">
        <f t="shared" si="19"/>
        <v>94.224708328482564</v>
      </c>
      <c r="G117" s="117">
        <f t="shared" si="19"/>
        <v>95.871533568535696</v>
      </c>
      <c r="H117" s="117">
        <f t="shared" si="19"/>
        <v>89.836252333313297</v>
      </c>
      <c r="I117" s="117">
        <f t="shared" si="19"/>
        <v>83.312078201879089</v>
      </c>
      <c r="J117" s="117">
        <f t="shared" si="19"/>
        <v>89.571589275232142</v>
      </c>
      <c r="K117" s="117">
        <f t="shared" si="19"/>
        <v>86.089599844393717</v>
      </c>
      <c r="L117" s="117">
        <f t="shared" si="19"/>
        <v>90.3245308968351</v>
      </c>
      <c r="M117" s="117">
        <f t="shared" si="19"/>
        <v>80.493303128684431</v>
      </c>
      <c r="N117" s="117">
        <f t="shared" si="19"/>
        <v>74.567657525693519</v>
      </c>
      <c r="O117" s="117">
        <f t="shared" si="19"/>
        <v>73.546195232548357</v>
      </c>
      <c r="P117" s="117">
        <f t="shared" si="19"/>
        <v>60.197642534505448</v>
      </c>
      <c r="Q117" s="117">
        <f t="shared" si="19"/>
        <v>70.060783794598635</v>
      </c>
      <c r="R117" s="117">
        <f t="shared" ref="R117:V117" si="20">R118+R121+R123+R132</f>
        <v>74.475688608832726</v>
      </c>
      <c r="S117" s="117">
        <f t="shared" si="20"/>
        <v>73.390496246776777</v>
      </c>
      <c r="T117" s="117">
        <f t="shared" si="20"/>
        <v>69.550870119556677</v>
      </c>
      <c r="U117" s="117">
        <f t="shared" si="20"/>
        <v>69.07686707408692</v>
      </c>
      <c r="V117" s="117">
        <f t="shared" si="20"/>
        <v>70.208743798081329</v>
      </c>
      <c r="W117" s="117">
        <f t="shared" ref="W117" si="21">W118+W121+W123+W132</f>
        <v>77.28909180629546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64.125506249937416</v>
      </c>
      <c r="C118" s="122">
        <f t="shared" si="22"/>
        <v>71.912446877377732</v>
      </c>
      <c r="D118" s="122">
        <f t="shared" si="22"/>
        <v>66.284963331618343</v>
      </c>
      <c r="E118" s="122">
        <f t="shared" si="22"/>
        <v>68.638087234134275</v>
      </c>
      <c r="F118" s="122">
        <f t="shared" si="22"/>
        <v>72.910741922216275</v>
      </c>
      <c r="G118" s="122">
        <f t="shared" si="22"/>
        <v>76.067547737647075</v>
      </c>
      <c r="H118" s="122">
        <f t="shared" si="22"/>
        <v>68.990370006927279</v>
      </c>
      <c r="I118" s="122">
        <f t="shared" si="22"/>
        <v>64.459839392818452</v>
      </c>
      <c r="J118" s="122">
        <f t="shared" si="22"/>
        <v>69.30022732590956</v>
      </c>
      <c r="K118" s="122">
        <f t="shared" si="22"/>
        <v>66.694092228423614</v>
      </c>
      <c r="L118" s="122">
        <f t="shared" si="22"/>
        <v>71.265215715356547</v>
      </c>
      <c r="M118" s="122">
        <f t="shared" si="22"/>
        <v>62.364631187432096</v>
      </c>
      <c r="N118" s="122">
        <f t="shared" si="22"/>
        <v>57.232697219979258</v>
      </c>
      <c r="O118" s="122">
        <f t="shared" si="22"/>
        <v>56.437335577978757</v>
      </c>
      <c r="P118" s="122">
        <f t="shared" si="22"/>
        <v>43.933842074366538</v>
      </c>
      <c r="Q118" s="122">
        <f t="shared" si="22"/>
        <v>52.877323054170709</v>
      </c>
      <c r="R118" s="122">
        <f t="shared" ref="R118:V118" si="23">SUM(R119:R120)</f>
        <v>57.789436320661949</v>
      </c>
      <c r="S118" s="122">
        <f t="shared" si="23"/>
        <v>55.583976583239341</v>
      </c>
      <c r="T118" s="122">
        <f t="shared" si="23"/>
        <v>52.136640397222351</v>
      </c>
      <c r="U118" s="122">
        <f t="shared" si="23"/>
        <v>50.910306674303953</v>
      </c>
      <c r="V118" s="122">
        <f t="shared" si="23"/>
        <v>52.517252990377287</v>
      </c>
      <c r="W118" s="122">
        <f t="shared" ref="W118" si="24">SUM(W119:W120)</f>
        <v>58.359246103966505</v>
      </c>
      <c r="DA118" s="130" t="s">
        <v>1855</v>
      </c>
    </row>
    <row r="119" spans="1:105" ht="12" customHeight="1" x14ac:dyDescent="0.25">
      <c r="A119" s="97" t="s">
        <v>203</v>
      </c>
      <c r="B119" s="98">
        <v>63.80836864128424</v>
      </c>
      <c r="C119" s="98">
        <v>71.566594115252016</v>
      </c>
      <c r="D119" s="98">
        <v>65.970175863624391</v>
      </c>
      <c r="E119" s="98">
        <v>68.31415003781332</v>
      </c>
      <c r="F119" s="98">
        <v>72.570113902997434</v>
      </c>
      <c r="G119" s="98">
        <v>75.725516600534178</v>
      </c>
      <c r="H119" s="98">
        <v>68.682381867840249</v>
      </c>
      <c r="I119" s="98">
        <v>64.181660813956171</v>
      </c>
      <c r="J119" s="98">
        <v>69.000751137500984</v>
      </c>
      <c r="K119" s="98">
        <v>66.408459962703475</v>
      </c>
      <c r="L119" s="98">
        <v>70.963742894115782</v>
      </c>
      <c r="M119" s="98">
        <v>62.104018056718019</v>
      </c>
      <c r="N119" s="98">
        <v>56.996820178501608</v>
      </c>
      <c r="O119" s="98">
        <v>56.207104240570963</v>
      </c>
      <c r="P119" s="98">
        <v>43.757140150814543</v>
      </c>
      <c r="Q119" s="98">
        <v>52.665290298827706</v>
      </c>
      <c r="R119" s="98">
        <v>57.559121747709362</v>
      </c>
      <c r="S119" s="98">
        <v>55.364077979202925</v>
      </c>
      <c r="T119" s="98">
        <v>51.932406071527559</v>
      </c>
      <c r="U119" s="98">
        <v>50.712510432032381</v>
      </c>
      <c r="V119" s="98">
        <v>52.314066055172617</v>
      </c>
      <c r="W119" s="98">
        <v>58.133025739314967</v>
      </c>
      <c r="DA119" s="63" t="s">
        <v>1856</v>
      </c>
    </row>
    <row r="120" spans="1:105" ht="12" customHeight="1" x14ac:dyDescent="0.25">
      <c r="A120" s="97" t="s">
        <v>53</v>
      </c>
      <c r="B120" s="98">
        <v>0.31713760865317919</v>
      </c>
      <c r="C120" s="98">
        <v>0.34585276212571192</v>
      </c>
      <c r="D120" s="98">
        <v>0.31478746799394636</v>
      </c>
      <c r="E120" s="98">
        <v>0.32393719632095735</v>
      </c>
      <c r="F120" s="98">
        <v>0.34062801921883529</v>
      </c>
      <c r="G120" s="98">
        <v>0.3420311371128974</v>
      </c>
      <c r="H120" s="98">
        <v>0.30798813908702388</v>
      </c>
      <c r="I120" s="98">
        <v>0.27817857886227754</v>
      </c>
      <c r="J120" s="98">
        <v>0.29947618840858109</v>
      </c>
      <c r="K120" s="98">
        <v>0.28563226572013661</v>
      </c>
      <c r="L120" s="98">
        <v>0.30147282124077107</v>
      </c>
      <c r="M120" s="98">
        <v>0.26061313071407943</v>
      </c>
      <c r="N120" s="98">
        <v>0.23587704147765179</v>
      </c>
      <c r="O120" s="98">
        <v>0.2302313374077935</v>
      </c>
      <c r="P120" s="98">
        <v>0.17670192355199429</v>
      </c>
      <c r="Q120" s="98">
        <v>0.21203275534300431</v>
      </c>
      <c r="R120" s="98">
        <v>0.23031457295258423</v>
      </c>
      <c r="S120" s="98">
        <v>0.21989860403641312</v>
      </c>
      <c r="T120" s="98">
        <v>0.20423432569479294</v>
      </c>
      <c r="U120" s="98">
        <v>0.19779624227157522</v>
      </c>
      <c r="V120" s="98">
        <v>0.20318693520466946</v>
      </c>
      <c r="W120" s="98">
        <v>0.22622036465154177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0.11519318336175194</v>
      </c>
      <c r="C121" s="122">
        <f t="shared" si="25"/>
        <v>0.14555655044367727</v>
      </c>
      <c r="D121" s="122">
        <f t="shared" si="25"/>
        <v>0.17617242828252738</v>
      </c>
      <c r="E121" s="122">
        <f t="shared" si="25"/>
        <v>0.40635214688908411</v>
      </c>
      <c r="F121" s="122">
        <f t="shared" si="25"/>
        <v>0.24201298761026824</v>
      </c>
      <c r="G121" s="122">
        <f t="shared" si="25"/>
        <v>0.31190794733798555</v>
      </c>
      <c r="H121" s="122">
        <f t="shared" si="25"/>
        <v>0.47504101291359441</v>
      </c>
      <c r="I121" s="122">
        <f t="shared" si="25"/>
        <v>0.53219869207412407</v>
      </c>
      <c r="J121" s="122">
        <f t="shared" si="25"/>
        <v>0.62951882784659985</v>
      </c>
      <c r="K121" s="122">
        <f t="shared" si="25"/>
        <v>0.72145660078241591</v>
      </c>
      <c r="L121" s="122">
        <f t="shared" si="25"/>
        <v>0.92973777491197884</v>
      </c>
      <c r="M121" s="122">
        <f t="shared" si="25"/>
        <v>0.98412546028890413</v>
      </c>
      <c r="N121" s="122">
        <f t="shared" si="25"/>
        <v>1.6969354197160837</v>
      </c>
      <c r="O121" s="122">
        <f t="shared" si="25"/>
        <v>1.5838212757140555</v>
      </c>
      <c r="P121" s="122">
        <f t="shared" si="25"/>
        <v>0.61315062170924872</v>
      </c>
      <c r="Q121" s="122">
        <f t="shared" si="25"/>
        <v>1.8859725887734302</v>
      </c>
      <c r="R121" s="122">
        <f t="shared" si="25"/>
        <v>1.2046636613205224</v>
      </c>
      <c r="S121" s="122">
        <f t="shared" si="25"/>
        <v>2.1851414364311079</v>
      </c>
      <c r="T121" s="122">
        <f t="shared" si="25"/>
        <v>1.7318764205572663</v>
      </c>
      <c r="U121" s="122">
        <f t="shared" si="25"/>
        <v>2.3634790313722416</v>
      </c>
      <c r="V121" s="122">
        <f t="shared" si="25"/>
        <v>1.7555462538301707</v>
      </c>
      <c r="W121" s="122">
        <f t="shared" si="25"/>
        <v>3.0859174883967353</v>
      </c>
      <c r="DA121" s="130" t="s">
        <v>1858</v>
      </c>
    </row>
    <row r="122" spans="1:105" ht="12" customHeight="1" x14ac:dyDescent="0.25">
      <c r="A122" s="97" t="s">
        <v>53</v>
      </c>
      <c r="B122" s="98">
        <v>0.11519318336175194</v>
      </c>
      <c r="C122" s="98">
        <v>0.14555655044367727</v>
      </c>
      <c r="D122" s="98">
        <v>0.17617242828252738</v>
      </c>
      <c r="E122" s="98">
        <v>0.40635214688908411</v>
      </c>
      <c r="F122" s="98">
        <v>0.24201298761026824</v>
      </c>
      <c r="G122" s="98">
        <v>0.31190794733798555</v>
      </c>
      <c r="H122" s="98">
        <v>0.47504101291359441</v>
      </c>
      <c r="I122" s="98">
        <v>0.53219869207412407</v>
      </c>
      <c r="J122" s="98">
        <v>0.62951882784659985</v>
      </c>
      <c r="K122" s="98">
        <v>0.72145660078241591</v>
      </c>
      <c r="L122" s="98">
        <v>0.92973777491197884</v>
      </c>
      <c r="M122" s="98">
        <v>0.98412546028890413</v>
      </c>
      <c r="N122" s="98">
        <v>1.6969354197160837</v>
      </c>
      <c r="O122" s="98">
        <v>1.5838212757140555</v>
      </c>
      <c r="P122" s="98">
        <v>0.61315062170924872</v>
      </c>
      <c r="Q122" s="98">
        <v>1.8859725887734302</v>
      </c>
      <c r="R122" s="98">
        <v>1.2046636613205224</v>
      </c>
      <c r="S122" s="98">
        <v>2.1851414364311079</v>
      </c>
      <c r="T122" s="98">
        <v>1.7318764205572663</v>
      </c>
      <c r="U122" s="98">
        <v>2.3634790313722416</v>
      </c>
      <c r="V122" s="98">
        <v>1.7555462538301707</v>
      </c>
      <c r="W122" s="98">
        <v>3.0859174883967353</v>
      </c>
      <c r="DA122" s="63" t="s">
        <v>1859</v>
      </c>
    </row>
    <row r="123" spans="1:105" ht="12" customHeight="1" x14ac:dyDescent="0.25">
      <c r="A123" s="121" t="s">
        <v>55</v>
      </c>
      <c r="B123" s="122">
        <v>13.454881048038374</v>
      </c>
      <c r="C123" s="122">
        <v>13.047343870189351</v>
      </c>
      <c r="D123" s="122">
        <v>13.678006011804243</v>
      </c>
      <c r="E123" s="122">
        <v>14.195211726806582</v>
      </c>
      <c r="F123" s="122">
        <v>15.634089993230905</v>
      </c>
      <c r="G123" s="122">
        <v>14.09039701902404</v>
      </c>
      <c r="H123" s="122">
        <v>15.358457718376103</v>
      </c>
      <c r="I123" s="122">
        <v>13.547121666320827</v>
      </c>
      <c r="J123" s="122">
        <v>14.700973638290442</v>
      </c>
      <c r="K123" s="122">
        <v>14.804955235559602</v>
      </c>
      <c r="L123" s="122">
        <v>14.625183829544186</v>
      </c>
      <c r="M123" s="122">
        <v>13.734595719238941</v>
      </c>
      <c r="N123" s="122">
        <v>12.449174990643815</v>
      </c>
      <c r="O123" s="122">
        <v>12.435735063428231</v>
      </c>
      <c r="P123" s="122">
        <v>12.560422456994985</v>
      </c>
      <c r="Q123" s="122">
        <v>12.116985152186121</v>
      </c>
      <c r="R123" s="122">
        <v>12.22318602892009</v>
      </c>
      <c r="S123" s="122">
        <v>12.300499388320194</v>
      </c>
      <c r="T123" s="122">
        <v>12.356945022358049</v>
      </c>
      <c r="U123" s="122">
        <v>12.491719825928062</v>
      </c>
      <c r="V123" s="122">
        <v>11.690222574748329</v>
      </c>
      <c r="W123" s="122">
        <v>11.826884823054893</v>
      </c>
      <c r="DA123" s="130" t="s">
        <v>1860</v>
      </c>
    </row>
    <row r="124" spans="1:105" ht="12" customHeight="1" x14ac:dyDescent="0.25">
      <c r="A124" s="97" t="s">
        <v>128</v>
      </c>
      <c r="B124" s="98">
        <v>9.9123343359071097</v>
      </c>
      <c r="C124" s="98">
        <v>9.6176560367952835</v>
      </c>
      <c r="D124" s="98">
        <v>10.116221645776822</v>
      </c>
      <c r="E124" s="98">
        <v>10.295963002309142</v>
      </c>
      <c r="F124" s="98">
        <v>11.549398680365673</v>
      </c>
      <c r="G124" s="98">
        <v>10.337607656137871</v>
      </c>
      <c r="H124" s="98">
        <v>11.346980061320339</v>
      </c>
      <c r="I124" s="98">
        <v>9.8519825948941282</v>
      </c>
      <c r="J124" s="98">
        <v>10.714780788583951</v>
      </c>
      <c r="K124" s="98">
        <v>10.87435841773998</v>
      </c>
      <c r="L124" s="98">
        <v>10.970191074319978</v>
      </c>
      <c r="M124" s="98">
        <v>10.487871837990568</v>
      </c>
      <c r="N124" s="98">
        <v>9.9840364432473354</v>
      </c>
      <c r="O124" s="98">
        <v>10.736767484644705</v>
      </c>
      <c r="P124" s="98">
        <v>11.361783351193553</v>
      </c>
      <c r="Q124" s="98">
        <v>10.675203009165386</v>
      </c>
      <c r="R124" s="98">
        <v>10.44188024404181</v>
      </c>
      <c r="S124" s="98">
        <v>10.472874053916744</v>
      </c>
      <c r="T124" s="98">
        <v>10.882819986794258</v>
      </c>
      <c r="U124" s="98">
        <v>11.600640510875238</v>
      </c>
      <c r="V124" s="98">
        <v>11.322624684775802</v>
      </c>
      <c r="W124" s="98">
        <v>11.584406204691604</v>
      </c>
      <c r="DA124" s="63" t="s">
        <v>1861</v>
      </c>
    </row>
    <row r="125" spans="1:105" ht="12" customHeight="1" x14ac:dyDescent="0.25">
      <c r="A125" s="97" t="s">
        <v>127</v>
      </c>
      <c r="B125" s="98">
        <v>2.5951670888486742E-2</v>
      </c>
      <c r="C125" s="98">
        <v>2.6122474964530299E-2</v>
      </c>
      <c r="D125" s="98">
        <v>2.8087504369004604E-2</v>
      </c>
      <c r="E125" s="98">
        <v>2.6992324808229627E-2</v>
      </c>
      <c r="F125" s="98">
        <v>3.1693583774762904E-2</v>
      </c>
      <c r="G125" s="98">
        <v>2.8339973414118307E-2</v>
      </c>
      <c r="H125" s="98">
        <v>3.1070376571812577E-2</v>
      </c>
      <c r="I125" s="98">
        <v>2.640970277574705E-2</v>
      </c>
      <c r="J125" s="98">
        <v>2.8698536211511409E-2</v>
      </c>
      <c r="K125" s="98">
        <v>3.6081381793341777E-2</v>
      </c>
      <c r="L125" s="98">
        <v>3.9847476225579943E-2</v>
      </c>
      <c r="M125" s="98">
        <v>3.9163144221390112E-2</v>
      </c>
      <c r="N125" s="98">
        <v>4.0384600529742146E-2</v>
      </c>
      <c r="O125" s="98">
        <v>4.7139998356692636E-2</v>
      </c>
      <c r="P125" s="98">
        <v>5.149983749056132E-2</v>
      </c>
      <c r="Q125" s="98">
        <v>4.666127059973349E-2</v>
      </c>
      <c r="R125" s="98">
        <v>4.3800776615613352E-2</v>
      </c>
      <c r="S125" s="98">
        <v>4.165049262544928E-2</v>
      </c>
      <c r="T125" s="98">
        <v>4.3360023090169772E-2</v>
      </c>
      <c r="U125" s="98">
        <v>4.5762147837858175E-2</v>
      </c>
      <c r="V125" s="98">
        <v>4.2551633740197395E-2</v>
      </c>
      <c r="W125" s="98">
        <v>4.3634437484215916E-2</v>
      </c>
      <c r="DA125" s="63" t="s">
        <v>1862</v>
      </c>
    </row>
    <row r="126" spans="1:105" ht="12" customHeight="1" x14ac:dyDescent="0.25">
      <c r="A126" s="100" t="s">
        <v>203</v>
      </c>
      <c r="B126" s="101">
        <v>8.8361116309105883E-3</v>
      </c>
      <c r="C126" s="101">
        <v>8.6924849051648705E-3</v>
      </c>
      <c r="D126" s="101">
        <v>1.0500271000387173E-2</v>
      </c>
      <c r="E126" s="101">
        <v>1.2487595375735192E-2</v>
      </c>
      <c r="F126" s="101">
        <v>1.5435425066703054E-2</v>
      </c>
      <c r="G126" s="101">
        <v>1.2099646770356557E-2</v>
      </c>
      <c r="H126" s="101">
        <v>1.3626288707143851E-2</v>
      </c>
      <c r="I126" s="101">
        <v>9.5859386144824081E-3</v>
      </c>
      <c r="J126" s="101">
        <v>1.0586713226037088E-2</v>
      </c>
      <c r="K126" s="101">
        <v>1.293749253693802E-2</v>
      </c>
      <c r="L126" s="101">
        <v>1.3851008285069516E-2</v>
      </c>
      <c r="M126" s="101">
        <v>1.3936291706971488E-2</v>
      </c>
      <c r="N126" s="101">
        <v>1.4147085118070602E-2</v>
      </c>
      <c r="O126" s="101">
        <v>1.6501211039578148E-2</v>
      </c>
      <c r="P126" s="101">
        <v>1.8878211500759908E-2</v>
      </c>
      <c r="Q126" s="101">
        <v>1.686884566993626E-2</v>
      </c>
      <c r="R126" s="101">
        <v>1.554207808887547E-2</v>
      </c>
      <c r="S126" s="101">
        <v>1.483673120477429E-2</v>
      </c>
      <c r="T126" s="101">
        <v>1.5625989465773191E-2</v>
      </c>
      <c r="U126" s="101">
        <v>1.5569836869756683E-2</v>
      </c>
      <c r="V126" s="101">
        <v>1.4526308070310145E-2</v>
      </c>
      <c r="W126" s="101">
        <v>1.5629192134646488E-2</v>
      </c>
      <c r="DA126" s="131" t="s">
        <v>1863</v>
      </c>
    </row>
    <row r="127" spans="1:105" ht="12" customHeight="1" x14ac:dyDescent="0.25">
      <c r="A127" s="103" t="s">
        <v>52</v>
      </c>
      <c r="B127" s="104">
        <v>1.7115559257576154E-2</v>
      </c>
      <c r="C127" s="104">
        <v>1.7429990059365429E-2</v>
      </c>
      <c r="D127" s="104">
        <v>1.7587233368617429E-2</v>
      </c>
      <c r="E127" s="104">
        <v>1.4504729432494437E-2</v>
      </c>
      <c r="F127" s="104">
        <v>1.6258158708059849E-2</v>
      </c>
      <c r="G127" s="104">
        <v>1.6240326643761752E-2</v>
      </c>
      <c r="H127" s="104">
        <v>1.7444087864668726E-2</v>
      </c>
      <c r="I127" s="104">
        <v>1.6823764161264642E-2</v>
      </c>
      <c r="J127" s="104">
        <v>1.8111822985474323E-2</v>
      </c>
      <c r="K127" s="104">
        <v>2.3143889256403753E-2</v>
      </c>
      <c r="L127" s="104">
        <v>2.5996467940510429E-2</v>
      </c>
      <c r="M127" s="104">
        <v>2.5226852514418623E-2</v>
      </c>
      <c r="N127" s="104">
        <v>2.6237515411671544E-2</v>
      </c>
      <c r="O127" s="104">
        <v>3.0638787317114485E-2</v>
      </c>
      <c r="P127" s="104">
        <v>3.2621625989801409E-2</v>
      </c>
      <c r="Q127" s="104">
        <v>2.9792424929797234E-2</v>
      </c>
      <c r="R127" s="104">
        <v>2.8258698526737881E-2</v>
      </c>
      <c r="S127" s="104">
        <v>2.681376142067499E-2</v>
      </c>
      <c r="T127" s="104">
        <v>2.7734033624396585E-2</v>
      </c>
      <c r="U127" s="104">
        <v>3.0192310968101488E-2</v>
      </c>
      <c r="V127" s="104">
        <v>2.802532566988725E-2</v>
      </c>
      <c r="W127" s="104">
        <v>2.8005245349569424E-2</v>
      </c>
      <c r="DA127" s="132" t="s">
        <v>1864</v>
      </c>
    </row>
    <row r="128" spans="1:105" ht="12" customHeight="1" x14ac:dyDescent="0.25">
      <c r="A128" s="106" t="s">
        <v>122</v>
      </c>
      <c r="B128" s="101">
        <v>2.7441683258389742</v>
      </c>
      <c r="C128" s="101">
        <v>2.6348131883564099</v>
      </c>
      <c r="D128" s="101">
        <v>2.7221102716222889</v>
      </c>
      <c r="E128" s="101">
        <v>2.9636421632806527</v>
      </c>
      <c r="F128" s="101">
        <v>3.0978905331547142</v>
      </c>
      <c r="G128" s="101">
        <v>2.8373327328190117</v>
      </c>
      <c r="H128" s="101">
        <v>3.0504333408972202</v>
      </c>
      <c r="I128" s="101">
        <v>2.8009350148309724</v>
      </c>
      <c r="J128" s="101">
        <v>3.0266125081965232</v>
      </c>
      <c r="K128" s="101">
        <v>2.8607250851093449</v>
      </c>
      <c r="L128" s="101">
        <v>2.6255234651761716</v>
      </c>
      <c r="M128" s="101">
        <v>2.2898481476324388</v>
      </c>
      <c r="N128" s="101">
        <v>1.6965365021388863</v>
      </c>
      <c r="O128" s="101">
        <v>1.1070195712496529</v>
      </c>
      <c r="P128" s="101">
        <v>0.74280237063676136</v>
      </c>
      <c r="Q128" s="101">
        <v>0.94528703814868209</v>
      </c>
      <c r="R128" s="101">
        <v>1.1906040288462314</v>
      </c>
      <c r="S128" s="101">
        <v>1.234719230507042</v>
      </c>
      <c r="T128" s="101">
        <v>0.98915566958424739</v>
      </c>
      <c r="U128" s="101">
        <v>0.56962111397876503</v>
      </c>
      <c r="V128" s="101">
        <v>0.21177594895730076</v>
      </c>
      <c r="W128" s="101">
        <v>0.12937564466917245</v>
      </c>
      <c r="DA128" s="131" t="s">
        <v>1865</v>
      </c>
    </row>
    <row r="129" spans="1:105" ht="12" customHeight="1" x14ac:dyDescent="0.25">
      <c r="A129" s="107" t="s">
        <v>121</v>
      </c>
      <c r="B129" s="104">
        <v>0.77242671540380403</v>
      </c>
      <c r="C129" s="104">
        <v>0.76875217007312746</v>
      </c>
      <c r="D129" s="104">
        <v>0.81158659003612876</v>
      </c>
      <c r="E129" s="104">
        <v>0.90861423640855699</v>
      </c>
      <c r="F129" s="104">
        <v>0.95510719593575422</v>
      </c>
      <c r="G129" s="104">
        <v>0.88711665665304085</v>
      </c>
      <c r="H129" s="104">
        <v>0.92997393958673003</v>
      </c>
      <c r="I129" s="104">
        <v>0.86779435381998016</v>
      </c>
      <c r="J129" s="104">
        <v>0.93088180529845732</v>
      </c>
      <c r="K129" s="104">
        <v>1.0337903509169355</v>
      </c>
      <c r="L129" s="104">
        <v>0.98962181382245729</v>
      </c>
      <c r="M129" s="104">
        <v>0.91771258939454392</v>
      </c>
      <c r="N129" s="104">
        <v>0.72821744472784977</v>
      </c>
      <c r="O129" s="104">
        <v>0.54480800917718009</v>
      </c>
      <c r="P129" s="104">
        <v>0.40433689767410774</v>
      </c>
      <c r="Q129" s="104">
        <v>0.44983383427231782</v>
      </c>
      <c r="R129" s="104">
        <v>0.54690097941643567</v>
      </c>
      <c r="S129" s="104">
        <v>0.55125561127096057</v>
      </c>
      <c r="T129" s="104">
        <v>0.44160934288937348</v>
      </c>
      <c r="U129" s="104">
        <v>0.27569605323620061</v>
      </c>
      <c r="V129" s="104">
        <v>0.11327030727502896</v>
      </c>
      <c r="W129" s="104">
        <v>6.9468536209901122E-2</v>
      </c>
      <c r="DA129" s="132" t="s">
        <v>1866</v>
      </c>
    </row>
    <row r="130" spans="1:105" ht="12" customHeight="1" x14ac:dyDescent="0.25">
      <c r="A130" s="108" t="s">
        <v>53</v>
      </c>
      <c r="B130" s="98">
        <v>0.26265547415194035</v>
      </c>
      <c r="C130" s="98">
        <v>0.25530978077976729</v>
      </c>
      <c r="D130" s="98">
        <v>0.3027456156350134</v>
      </c>
      <c r="E130" s="98">
        <v>0.42036234850403015</v>
      </c>
      <c r="F130" s="98">
        <v>0.46509165945446057</v>
      </c>
      <c r="G130" s="98">
        <v>0.37866449726357526</v>
      </c>
      <c r="H130" s="98">
        <v>0.40770033902036906</v>
      </c>
      <c r="I130" s="98">
        <v>0.31492325970742419</v>
      </c>
      <c r="J130" s="98">
        <v>0.34383129070252255</v>
      </c>
      <c r="K130" s="98">
        <v>0.37080286865618312</v>
      </c>
      <c r="L130" s="98">
        <v>0.34329507410976212</v>
      </c>
      <c r="M130" s="98">
        <v>0.32674627921617078</v>
      </c>
      <c r="N130" s="98">
        <v>0.25524500629985031</v>
      </c>
      <c r="O130" s="98">
        <v>0.19045764417987165</v>
      </c>
      <c r="P130" s="98">
        <v>0.14809689571808179</v>
      </c>
      <c r="Q130" s="98">
        <v>0.16248478162523255</v>
      </c>
      <c r="R130" s="98">
        <v>0.19390322388755746</v>
      </c>
      <c r="S130" s="98">
        <v>0.19641325871138327</v>
      </c>
      <c r="T130" s="98">
        <v>0.15925548818345805</v>
      </c>
      <c r="U130" s="98">
        <v>9.3786903450524539E-2</v>
      </c>
      <c r="V130" s="98">
        <v>3.8684555120438231E-2</v>
      </c>
      <c r="W130" s="98">
        <v>2.4875849239915489E-2</v>
      </c>
      <c r="DA130" s="63" t="s">
        <v>1867</v>
      </c>
    </row>
    <row r="131" spans="1:105" ht="12" customHeight="1" x14ac:dyDescent="0.25">
      <c r="A131" s="108" t="s">
        <v>52</v>
      </c>
      <c r="B131" s="98">
        <v>0.50977124125186368</v>
      </c>
      <c r="C131" s="98">
        <v>0.51344238929336017</v>
      </c>
      <c r="D131" s="98">
        <v>0.50884097440111531</v>
      </c>
      <c r="E131" s="98">
        <v>0.48825188790452678</v>
      </c>
      <c r="F131" s="98">
        <v>0.4900155364812937</v>
      </c>
      <c r="G131" s="98">
        <v>0.50845215938946553</v>
      </c>
      <c r="H131" s="98">
        <v>0.52227360056636096</v>
      </c>
      <c r="I131" s="98">
        <v>0.55287109411255597</v>
      </c>
      <c r="J131" s="98">
        <v>0.58705051459593482</v>
      </c>
      <c r="K131" s="98">
        <v>0.66298748226075244</v>
      </c>
      <c r="L131" s="98">
        <v>0.64632673971269516</v>
      </c>
      <c r="M131" s="98">
        <v>0.5909663101783732</v>
      </c>
      <c r="N131" s="98">
        <v>0.47297243842799946</v>
      </c>
      <c r="O131" s="98">
        <v>0.35435036499730849</v>
      </c>
      <c r="P131" s="98">
        <v>0.25624000195602592</v>
      </c>
      <c r="Q131" s="98">
        <v>0.28734905264708527</v>
      </c>
      <c r="R131" s="98">
        <v>0.35299775552887824</v>
      </c>
      <c r="S131" s="98">
        <v>0.35484235255957725</v>
      </c>
      <c r="T131" s="98">
        <v>0.2823538547059154</v>
      </c>
      <c r="U131" s="98">
        <v>0.18190914978567607</v>
      </c>
      <c r="V131" s="98">
        <v>7.4585752154590734E-2</v>
      </c>
      <c r="W131" s="98">
        <v>4.459268696998564E-2</v>
      </c>
      <c r="DA131" s="63" t="s">
        <v>1868</v>
      </c>
    </row>
    <row r="132" spans="1:105" ht="12" customHeight="1" x14ac:dyDescent="0.25">
      <c r="A132" s="121" t="s">
        <v>54</v>
      </c>
      <c r="B132" s="122">
        <v>4.6786635529986711</v>
      </c>
      <c r="C132" s="122">
        <v>5.196967815428625</v>
      </c>
      <c r="D132" s="122">
        <v>5.1028284342030172</v>
      </c>
      <c r="E132" s="122">
        <v>5.8710771852917842</v>
      </c>
      <c r="F132" s="122">
        <v>5.4378634254251281</v>
      </c>
      <c r="G132" s="122">
        <v>5.4016808645265915</v>
      </c>
      <c r="H132" s="122">
        <v>5.0123835950963258</v>
      </c>
      <c r="I132" s="122">
        <v>4.772918450665701</v>
      </c>
      <c r="J132" s="122">
        <v>4.940869483185554</v>
      </c>
      <c r="K132" s="122">
        <v>3.8690957796280836</v>
      </c>
      <c r="L132" s="122">
        <v>3.5043935770223786</v>
      </c>
      <c r="M132" s="122">
        <v>3.40995076172449</v>
      </c>
      <c r="N132" s="122">
        <v>3.1888498953543705</v>
      </c>
      <c r="O132" s="122">
        <v>3.0893033154273102</v>
      </c>
      <c r="P132" s="122">
        <v>3.0902273814346719</v>
      </c>
      <c r="Q132" s="122">
        <v>3.1805029994683722</v>
      </c>
      <c r="R132" s="122">
        <v>3.2584025979301598</v>
      </c>
      <c r="S132" s="122">
        <v>3.3208788387861299</v>
      </c>
      <c r="T132" s="122">
        <v>3.3254082794190145</v>
      </c>
      <c r="U132" s="122">
        <v>3.3113615424826532</v>
      </c>
      <c r="V132" s="122">
        <v>4.2457219791255492</v>
      </c>
      <c r="W132" s="122">
        <v>4.0170433908773155</v>
      </c>
      <c r="DA132" s="130" t="s">
        <v>1869</v>
      </c>
    </row>
    <row r="133" spans="1:105" ht="12" customHeight="1" x14ac:dyDescent="0.25">
      <c r="A133" s="97" t="s">
        <v>50</v>
      </c>
      <c r="B133" s="98">
        <v>2.1525738032573436</v>
      </c>
      <c r="C133" s="98">
        <v>2.2157357404019051</v>
      </c>
      <c r="D133" s="98">
        <v>2.6893683921986797</v>
      </c>
      <c r="E133" s="98">
        <v>1.9802415972829941</v>
      </c>
      <c r="F133" s="98">
        <v>1.8455908931055101</v>
      </c>
      <c r="G133" s="98">
        <v>2.1365266958747675</v>
      </c>
      <c r="H133" s="98">
        <v>1.7879319896917163</v>
      </c>
      <c r="I133" s="98">
        <v>1.6775396236342854</v>
      </c>
      <c r="J133" s="98">
        <v>1.5615190317800407</v>
      </c>
      <c r="K133" s="98">
        <v>1.6529252211491998</v>
      </c>
      <c r="L133" s="98">
        <v>1.5075833270847365</v>
      </c>
      <c r="M133" s="98">
        <v>1.4104479061927448</v>
      </c>
      <c r="N133" s="98">
        <v>1.3062655068901108</v>
      </c>
      <c r="O133" s="98">
        <v>1.2217383505653006</v>
      </c>
      <c r="P133" s="98">
        <v>1.1738464192068643</v>
      </c>
      <c r="Q133" s="98">
        <v>1.1326511527205612</v>
      </c>
      <c r="R133" s="98">
        <v>1.114462297521331</v>
      </c>
      <c r="S133" s="98">
        <v>1.1023045858329727</v>
      </c>
      <c r="T133" s="98">
        <v>1.0717015603482858</v>
      </c>
      <c r="U133" s="98">
        <v>1.0213961623077383</v>
      </c>
      <c r="V133" s="98">
        <v>1.3535903856941043</v>
      </c>
      <c r="W133" s="98">
        <v>1.2078480962102711</v>
      </c>
      <c r="DA133" s="63" t="s">
        <v>1870</v>
      </c>
    </row>
    <row r="134" spans="1:105" ht="12" customHeight="1" x14ac:dyDescent="0.25">
      <c r="A134" s="109" t="s">
        <v>120</v>
      </c>
      <c r="B134" s="33">
        <v>2.5260897497413275</v>
      </c>
      <c r="C134" s="33">
        <v>2.9812320750267203</v>
      </c>
      <c r="D134" s="33">
        <v>2.4134600420043379</v>
      </c>
      <c r="E134" s="33">
        <v>3.8908355880087901</v>
      </c>
      <c r="F134" s="33">
        <v>3.5922725323196176</v>
      </c>
      <c r="G134" s="33">
        <v>3.2651541686518235</v>
      </c>
      <c r="H134" s="33">
        <v>3.2244516054046093</v>
      </c>
      <c r="I134" s="33">
        <v>3.095378827031416</v>
      </c>
      <c r="J134" s="33">
        <v>3.379350451405513</v>
      </c>
      <c r="K134" s="33">
        <v>2.2161705584788836</v>
      </c>
      <c r="L134" s="33">
        <v>1.9968102499376421</v>
      </c>
      <c r="M134" s="33">
        <v>1.9995028555317453</v>
      </c>
      <c r="N134" s="33">
        <v>1.8825843884642599</v>
      </c>
      <c r="O134" s="33">
        <v>1.8675649648620098</v>
      </c>
      <c r="P134" s="33">
        <v>1.9163809622278074</v>
      </c>
      <c r="Q134" s="33">
        <v>2.0478518467478111</v>
      </c>
      <c r="R134" s="33">
        <v>2.1439403004088287</v>
      </c>
      <c r="S134" s="33">
        <v>2.2185742529531574</v>
      </c>
      <c r="T134" s="33">
        <v>2.2537067190707289</v>
      </c>
      <c r="U134" s="33">
        <v>2.2899653801749151</v>
      </c>
      <c r="V134" s="33">
        <v>2.8921315934314449</v>
      </c>
      <c r="W134" s="33">
        <v>2.809195294667044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0.77163208479468581</v>
      </c>
      <c r="C136" s="119">
        <f t="shared" si="26"/>
        <v>0.7743116419803191</v>
      </c>
      <c r="D136" s="119">
        <f t="shared" si="26"/>
        <v>0.77473126160554673</v>
      </c>
      <c r="E136" s="119">
        <f t="shared" si="26"/>
        <v>0.77902434628709016</v>
      </c>
      <c r="F136" s="119">
        <f t="shared" si="26"/>
        <v>0.78172050168212004</v>
      </c>
      <c r="G136" s="119">
        <f t="shared" si="26"/>
        <v>0.78440899165214184</v>
      </c>
      <c r="H136" s="119">
        <f t="shared" si="26"/>
        <v>0.78878180803443987</v>
      </c>
      <c r="I136" s="119">
        <f t="shared" si="26"/>
        <v>0.79196440151598635</v>
      </c>
      <c r="J136" s="119">
        <f t="shared" si="26"/>
        <v>0.79609557837601241</v>
      </c>
      <c r="K136" s="119">
        <f t="shared" si="26"/>
        <v>0.80044286769838546</v>
      </c>
      <c r="L136" s="119">
        <f t="shared" si="26"/>
        <v>0.80621017716240961</v>
      </c>
      <c r="M136" s="119">
        <f t="shared" si="26"/>
        <v>0.81096588701467065</v>
      </c>
      <c r="N136" s="119">
        <f t="shared" si="26"/>
        <v>0.82228445099610714</v>
      </c>
      <c r="O136" s="119">
        <f t="shared" si="26"/>
        <v>0.82787727695292113</v>
      </c>
      <c r="P136" s="119">
        <f t="shared" si="26"/>
        <v>0.82342644780971952</v>
      </c>
      <c r="Q136" s="119">
        <f t="shared" si="26"/>
        <v>0.83592870951493825</v>
      </c>
      <c r="R136" s="119">
        <f t="shared" ref="R136:V136" si="27">IF(R117=0,"",R117/R98)</f>
        <v>0.83299035617359163</v>
      </c>
      <c r="S136" s="119">
        <f t="shared" si="27"/>
        <v>0.84626747088759657</v>
      </c>
      <c r="T136" s="119">
        <f t="shared" si="27"/>
        <v>0.8484269675237921</v>
      </c>
      <c r="U136" s="119">
        <f t="shared" si="27"/>
        <v>0.86056610435183845</v>
      </c>
      <c r="V136" s="119">
        <f t="shared" si="27"/>
        <v>0.85825524414107324</v>
      </c>
      <c r="W136" s="119">
        <f t="shared" ref="W136" si="28">IF(W117=0,"",W117/W98)</f>
        <v>0.87401348042021632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0.77854035251779663</v>
      </c>
      <c r="C137" s="124">
        <f t="shared" si="29"/>
        <v>0.78055000157474119</v>
      </c>
      <c r="D137" s="124">
        <f t="shared" si="29"/>
        <v>0.78216759482404696</v>
      </c>
      <c r="E137" s="124">
        <f t="shared" si="29"/>
        <v>0.78402749193458909</v>
      </c>
      <c r="F137" s="124">
        <f t="shared" si="29"/>
        <v>0.78672691241939041</v>
      </c>
      <c r="G137" s="124">
        <f t="shared" si="29"/>
        <v>0.78917839570728676</v>
      </c>
      <c r="H137" s="124">
        <f t="shared" si="29"/>
        <v>0.79193658627845609</v>
      </c>
      <c r="I137" s="124">
        <f t="shared" si="29"/>
        <v>0.7945348691917864</v>
      </c>
      <c r="J137" s="124">
        <f t="shared" si="29"/>
        <v>0.79784829208303165</v>
      </c>
      <c r="K137" s="124">
        <f t="shared" si="29"/>
        <v>0.80125712216741385</v>
      </c>
      <c r="L137" s="124">
        <f t="shared" si="29"/>
        <v>0.80487821589576214</v>
      </c>
      <c r="M137" s="124">
        <f t="shared" si="29"/>
        <v>0.80843876253489744</v>
      </c>
      <c r="N137" s="124">
        <f t="shared" si="29"/>
        <v>0.81269917486621635</v>
      </c>
      <c r="O137" s="124">
        <f t="shared" si="29"/>
        <v>0.81719281801040811</v>
      </c>
      <c r="P137" s="124">
        <f t="shared" si="29"/>
        <v>0.81828414892381784</v>
      </c>
      <c r="Q137" s="124">
        <f t="shared" si="29"/>
        <v>0.82073199874957514</v>
      </c>
      <c r="R137" s="124">
        <f t="shared" ref="R137:V137" si="30">IF(R118=0,"",R118/R99)</f>
        <v>0.82424408078541556</v>
      </c>
      <c r="S137" s="124">
        <f t="shared" si="30"/>
        <v>0.828447483106166</v>
      </c>
      <c r="T137" s="124">
        <f t="shared" si="30"/>
        <v>0.83255296221741093</v>
      </c>
      <c r="U137" s="124">
        <f t="shared" si="30"/>
        <v>0.83671856914490172</v>
      </c>
      <c r="V137" s="124">
        <f t="shared" si="30"/>
        <v>0.84121831649889889</v>
      </c>
      <c r="W137" s="124">
        <f t="shared" ref="W137" si="31">IF(W118=0,"",W118/W99)</f>
        <v>0.84569656876014432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0.77768436372809413</v>
      </c>
      <c r="C138" s="111">
        <f t="shared" si="32"/>
        <v>0.77972309417438634</v>
      </c>
      <c r="D138" s="111">
        <f t="shared" si="32"/>
        <v>0.78135543609354252</v>
      </c>
      <c r="E138" s="111">
        <f t="shared" si="32"/>
        <v>0.78322537927044267</v>
      </c>
      <c r="F138" s="111">
        <f t="shared" si="32"/>
        <v>0.7859401418760128</v>
      </c>
      <c r="G138" s="111">
        <f t="shared" si="32"/>
        <v>0.78842763704347296</v>
      </c>
      <c r="H138" s="111">
        <f t="shared" si="32"/>
        <v>0.79119839355417876</v>
      </c>
      <c r="I138" s="111">
        <f t="shared" si="32"/>
        <v>0.79382793784213224</v>
      </c>
      <c r="J138" s="111">
        <f t="shared" si="32"/>
        <v>0.79714889254595522</v>
      </c>
      <c r="K138" s="111">
        <f t="shared" si="32"/>
        <v>0.80057277535717519</v>
      </c>
      <c r="L138" s="111">
        <f t="shared" si="32"/>
        <v>0.8042115814769456</v>
      </c>
      <c r="M138" s="111">
        <f t="shared" si="32"/>
        <v>0.8077894072466717</v>
      </c>
      <c r="N138" s="111">
        <f t="shared" si="32"/>
        <v>0.81206971499342584</v>
      </c>
      <c r="O138" s="111">
        <f t="shared" si="32"/>
        <v>0.81658136098159717</v>
      </c>
      <c r="P138" s="111">
        <f t="shared" si="32"/>
        <v>0.81768412201894258</v>
      </c>
      <c r="Q138" s="111">
        <f t="shared" si="32"/>
        <v>0.82014007020701785</v>
      </c>
      <c r="R138" s="111">
        <f t="shared" ref="R138:V138" si="33">IF(R119=0,"",R119/R100)</f>
        <v>0.82366482851920875</v>
      </c>
      <c r="S138" s="111">
        <f t="shared" si="33"/>
        <v>0.82788337718620786</v>
      </c>
      <c r="T138" s="111">
        <f t="shared" si="33"/>
        <v>0.83200507176266714</v>
      </c>
      <c r="U138" s="111">
        <f t="shared" si="33"/>
        <v>0.83618604091230786</v>
      </c>
      <c r="V138" s="111">
        <f t="shared" si="33"/>
        <v>0.84069985241469336</v>
      </c>
      <c r="W138" s="111">
        <f t="shared" ref="W138" si="34">IF(W119=0,"",W119/W100)</f>
        <v>0.8451890662158188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1.8427948329331714</v>
      </c>
      <c r="D140" s="124">
        <f t="shared" si="38"/>
        <v>1.9500510751222599</v>
      </c>
      <c r="E140" s="124">
        <f t="shared" si="38"/>
        <v>2.0439744329668352</v>
      </c>
      <c r="F140" s="124">
        <f t="shared" si="38"/>
        <v>2.142349043365829</v>
      </c>
      <c r="G140" s="124">
        <f t="shared" si="38"/>
        <v>2.2478085139133581</v>
      </c>
      <c r="H140" s="124">
        <f t="shared" si="38"/>
        <v>2.3469424411683426</v>
      </c>
      <c r="I140" s="124">
        <f t="shared" si="38"/>
        <v>2.4245313448783281</v>
      </c>
      <c r="J140" s="124">
        <f t="shared" si="38"/>
        <v>2.4920048163687185</v>
      </c>
      <c r="K140" s="124">
        <f t="shared" si="38"/>
        <v>2.5572425264636158</v>
      </c>
      <c r="L140" s="124">
        <f t="shared" si="38"/>
        <v>2.6294501721892005</v>
      </c>
      <c r="M140" s="124">
        <f t="shared" si="38"/>
        <v>2.6940615246154214</v>
      </c>
      <c r="N140" s="124">
        <f t="shared" si="38"/>
        <v>2.7646288262542651</v>
      </c>
      <c r="O140" s="124">
        <f t="shared" si="38"/>
        <v>2.8382033857666524</v>
      </c>
      <c r="P140" s="124">
        <f t="shared" si="38"/>
        <v>2.9114661673794338</v>
      </c>
      <c r="Q140" s="124">
        <f t="shared" si="38"/>
        <v>3.0075187225004747</v>
      </c>
      <c r="R140" s="124">
        <f t="shared" ref="R140:V140" si="39">IF(R121=0,"",R121/R102)</f>
        <v>3.1403555745355938</v>
      </c>
      <c r="S140" s="124">
        <f t="shared" si="39"/>
        <v>3.2704755322856824</v>
      </c>
      <c r="T140" s="124">
        <f t="shared" si="39"/>
        <v>3.3798522801574706</v>
      </c>
      <c r="U140" s="124">
        <f t="shared" si="39"/>
        <v>3.4641651785480008</v>
      </c>
      <c r="V140" s="124">
        <f t="shared" si="39"/>
        <v>3.5299554463023655</v>
      </c>
      <c r="W140" s="124">
        <f t="shared" ref="W140" si="40">IF(W121=0,"",W121/W102)</f>
        <v>3.5819859133383081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1.8427948329331714</v>
      </c>
      <c r="D141" s="111">
        <f t="shared" si="41"/>
        <v>1.9500510751222599</v>
      </c>
      <c r="E141" s="111">
        <f t="shared" si="41"/>
        <v>2.0439744329668352</v>
      </c>
      <c r="F141" s="111">
        <f t="shared" si="41"/>
        <v>2.142349043365829</v>
      </c>
      <c r="G141" s="111">
        <f t="shared" si="41"/>
        <v>2.2478085139133581</v>
      </c>
      <c r="H141" s="111">
        <f t="shared" si="41"/>
        <v>2.3469424411683426</v>
      </c>
      <c r="I141" s="111">
        <f t="shared" si="41"/>
        <v>2.4245313448783281</v>
      </c>
      <c r="J141" s="111">
        <f t="shared" si="41"/>
        <v>2.4920048163687185</v>
      </c>
      <c r="K141" s="111">
        <f t="shared" si="41"/>
        <v>2.5572425264636158</v>
      </c>
      <c r="L141" s="111">
        <f t="shared" si="41"/>
        <v>2.6294501721892005</v>
      </c>
      <c r="M141" s="111">
        <f t="shared" si="41"/>
        <v>2.6940615246154214</v>
      </c>
      <c r="N141" s="111">
        <f t="shared" si="41"/>
        <v>2.7646288262542651</v>
      </c>
      <c r="O141" s="111">
        <f t="shared" si="41"/>
        <v>2.8382033857666524</v>
      </c>
      <c r="P141" s="111">
        <f t="shared" si="41"/>
        <v>2.9114661673794338</v>
      </c>
      <c r="Q141" s="111">
        <f t="shared" si="41"/>
        <v>3.0075187225004747</v>
      </c>
      <c r="R141" s="111">
        <f t="shared" ref="R141:V141" si="42">IF(R122=0,"",R122/R103)</f>
        <v>3.1403555745355938</v>
      </c>
      <c r="S141" s="111">
        <f t="shared" si="42"/>
        <v>3.2704755322856824</v>
      </c>
      <c r="T141" s="111">
        <f t="shared" si="42"/>
        <v>3.3798522801574706</v>
      </c>
      <c r="U141" s="111">
        <f t="shared" si="42"/>
        <v>3.4641651785480008</v>
      </c>
      <c r="V141" s="111">
        <f t="shared" si="42"/>
        <v>3.5299554463023655</v>
      </c>
      <c r="W141" s="111">
        <f t="shared" ref="W141" si="43">IF(W122=0,"",W122/W103)</f>
        <v>3.5819859133383081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0.77029042274689408</v>
      </c>
      <c r="C142" s="124">
        <f t="shared" si="44"/>
        <v>0.77326825969166291</v>
      </c>
      <c r="D142" s="124">
        <f t="shared" si="44"/>
        <v>0.77515918395665018</v>
      </c>
      <c r="E142" s="124">
        <f t="shared" si="44"/>
        <v>0.77439222482340009</v>
      </c>
      <c r="F142" s="124">
        <f t="shared" si="44"/>
        <v>0.77901512754081459</v>
      </c>
      <c r="G142" s="124">
        <f t="shared" si="44"/>
        <v>0.78290063395156917</v>
      </c>
      <c r="H142" s="124">
        <f t="shared" si="44"/>
        <v>0.78677257494026542</v>
      </c>
      <c r="I142" s="124">
        <f t="shared" si="44"/>
        <v>0.78979461437444642</v>
      </c>
      <c r="J142" s="124">
        <f t="shared" si="44"/>
        <v>0.79317875991561981</v>
      </c>
      <c r="K142" s="124">
        <f t="shared" si="44"/>
        <v>0.79926580239523881</v>
      </c>
      <c r="L142" s="124">
        <f t="shared" si="44"/>
        <v>0.80565209322406972</v>
      </c>
      <c r="M142" s="124">
        <f t="shared" si="44"/>
        <v>0.81167160913201464</v>
      </c>
      <c r="N142" s="124">
        <f t="shared" si="44"/>
        <v>0.82195094193369878</v>
      </c>
      <c r="O142" s="124">
        <f t="shared" si="44"/>
        <v>0.83565515594908035</v>
      </c>
      <c r="P142" s="124">
        <f t="shared" si="44"/>
        <v>0.84328914078259232</v>
      </c>
      <c r="Q142" s="124">
        <f t="shared" si="44"/>
        <v>0.84368737452010156</v>
      </c>
      <c r="R142" s="124">
        <f t="shared" ref="R142:V142" si="45">IF(R123=0,"",R123/R104)</f>
        <v>0.84609340976886283</v>
      </c>
      <c r="S142" s="124">
        <f t="shared" si="45"/>
        <v>0.85131602099626802</v>
      </c>
      <c r="T142" s="124">
        <f t="shared" si="45"/>
        <v>0.85993523397824712</v>
      </c>
      <c r="U142" s="124">
        <f t="shared" si="45"/>
        <v>0.87085061595896418</v>
      </c>
      <c r="V142" s="124">
        <f t="shared" si="45"/>
        <v>0.88082194764694843</v>
      </c>
      <c r="W142" s="124">
        <f t="shared" ref="W142" si="46">IF(W123=0,"",W123/W104)</f>
        <v>0.88679502529716281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0.80380668606006256</v>
      </c>
      <c r="C143" s="111">
        <f t="shared" si="47"/>
        <v>0.80581072048151969</v>
      </c>
      <c r="D143" s="111">
        <f t="shared" si="47"/>
        <v>0.8074863990070702</v>
      </c>
      <c r="E143" s="111">
        <f t="shared" si="47"/>
        <v>0.80943094351851208</v>
      </c>
      <c r="F143" s="111">
        <f t="shared" si="47"/>
        <v>0.81227396390554396</v>
      </c>
      <c r="G143" s="111">
        <f t="shared" si="47"/>
        <v>0.81491935845988406</v>
      </c>
      <c r="H143" s="111">
        <f t="shared" si="47"/>
        <v>0.81793399561710123</v>
      </c>
      <c r="I143" s="111">
        <f t="shared" si="47"/>
        <v>0.82094648477697696</v>
      </c>
      <c r="J143" s="111">
        <f t="shared" si="47"/>
        <v>0.82556438878373695</v>
      </c>
      <c r="K143" s="111">
        <f t="shared" si="47"/>
        <v>0.83028752751066859</v>
      </c>
      <c r="L143" s="111">
        <f t="shared" si="47"/>
        <v>0.83528508599551321</v>
      </c>
      <c r="M143" s="111">
        <f t="shared" si="47"/>
        <v>0.84050046964501623</v>
      </c>
      <c r="N143" s="111">
        <f t="shared" si="47"/>
        <v>0.84667753994529626</v>
      </c>
      <c r="O143" s="111">
        <f t="shared" si="47"/>
        <v>0.85246968497788966</v>
      </c>
      <c r="P143" s="111">
        <f t="shared" si="47"/>
        <v>0.85468642628717328</v>
      </c>
      <c r="Q143" s="111">
        <f t="shared" si="47"/>
        <v>0.85684758477578116</v>
      </c>
      <c r="R143" s="111">
        <f t="shared" ref="R143:V143" si="48">IF(R124=0,"",R124/R105)</f>
        <v>0.85985709790862985</v>
      </c>
      <c r="S143" s="111">
        <f t="shared" si="48"/>
        <v>0.86455172757996857</v>
      </c>
      <c r="T143" s="111">
        <f t="shared" si="48"/>
        <v>0.87035395893464096</v>
      </c>
      <c r="U143" s="111">
        <f t="shared" si="48"/>
        <v>0.87680080355230372</v>
      </c>
      <c r="V143" s="111">
        <f t="shared" si="48"/>
        <v>0.88309762925314761</v>
      </c>
      <c r="W143" s="111">
        <f t="shared" ref="W143" si="49">IF(W124=0,"",W124/W105)</f>
        <v>0.88821004093308364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0.92327130763893128</v>
      </c>
      <c r="C144" s="111">
        <f t="shared" si="50"/>
        <v>0.92613600517773775</v>
      </c>
      <c r="D144" s="111">
        <f t="shared" si="50"/>
        <v>0.91878803382533736</v>
      </c>
      <c r="E144" s="111">
        <f t="shared" si="50"/>
        <v>0.901632473257721</v>
      </c>
      <c r="F144" s="111">
        <f t="shared" si="50"/>
        <v>0.89941824039840435</v>
      </c>
      <c r="G144" s="111">
        <f t="shared" si="50"/>
        <v>0.91203645021176161</v>
      </c>
      <c r="H144" s="111">
        <f t="shared" si="50"/>
        <v>0.91138716180993051</v>
      </c>
      <c r="I144" s="111">
        <f t="shared" si="50"/>
        <v>0.92663195702500856</v>
      </c>
      <c r="J144" s="111">
        <f t="shared" si="50"/>
        <v>0.92756308500110629</v>
      </c>
      <c r="K144" s="111">
        <f t="shared" si="50"/>
        <v>0.93329100101655316</v>
      </c>
      <c r="L144" s="111">
        <f t="shared" si="50"/>
        <v>0.93762170016098312</v>
      </c>
      <c r="M144" s="111">
        <f t="shared" si="50"/>
        <v>0.93805228417159814</v>
      </c>
      <c r="N144" s="111">
        <f t="shared" si="50"/>
        <v>0.94127024634983347</v>
      </c>
      <c r="O144" s="111">
        <f t="shared" si="50"/>
        <v>0.94358585300109576</v>
      </c>
      <c r="P144" s="111">
        <f t="shared" si="50"/>
        <v>0.94197178778049484</v>
      </c>
      <c r="Q144" s="111">
        <f t="shared" si="50"/>
        <v>0.94300371833022345</v>
      </c>
      <c r="R144" s="111">
        <f t="shared" ref="R144:V144" si="51">IF(R125=0,"",R125/R106)</f>
        <v>0.94427771665324334</v>
      </c>
      <c r="S144" s="111">
        <f t="shared" si="51"/>
        <v>0.94491317470713643</v>
      </c>
      <c r="T144" s="111">
        <f t="shared" si="51"/>
        <v>0.94708344485627993</v>
      </c>
      <c r="U144" s="111">
        <f t="shared" si="51"/>
        <v>0.95301463146023357</v>
      </c>
      <c r="V144" s="111">
        <f t="shared" si="51"/>
        <v>0.9548126274395291</v>
      </c>
      <c r="W144" s="111">
        <f t="shared" ref="W144" si="52">IF(W125=0,"",W125/W106)</f>
        <v>0.95514229514395832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0.80380668606006256</v>
      </c>
      <c r="C145" s="112">
        <f t="shared" si="53"/>
        <v>0.80666100269477081</v>
      </c>
      <c r="D145" s="112">
        <f t="shared" si="53"/>
        <v>0.80877486163320644</v>
      </c>
      <c r="E145" s="112">
        <f t="shared" si="53"/>
        <v>0.80917824764345969</v>
      </c>
      <c r="F145" s="112">
        <f t="shared" si="53"/>
        <v>0.81325917747500909</v>
      </c>
      <c r="G145" s="112">
        <f t="shared" si="53"/>
        <v>0.81572685147069501</v>
      </c>
      <c r="H145" s="112">
        <f t="shared" si="53"/>
        <v>0.81853258807856732</v>
      </c>
      <c r="I145" s="112">
        <f t="shared" si="53"/>
        <v>0.82092599760815343</v>
      </c>
      <c r="J145" s="112">
        <f t="shared" si="53"/>
        <v>0.82528870336090121</v>
      </c>
      <c r="K145" s="112">
        <f t="shared" si="53"/>
        <v>0.83379002327639307</v>
      </c>
      <c r="L145" s="112">
        <f t="shared" si="53"/>
        <v>0.83935382525540347</v>
      </c>
      <c r="M145" s="112">
        <f t="shared" si="53"/>
        <v>0.84346980811757366</v>
      </c>
      <c r="N145" s="112">
        <f t="shared" si="53"/>
        <v>0.84881588215272374</v>
      </c>
      <c r="O145" s="112">
        <f t="shared" si="53"/>
        <v>0.85411899986324913</v>
      </c>
      <c r="P145" s="112">
        <f t="shared" si="53"/>
        <v>0.8561255250656794</v>
      </c>
      <c r="Q145" s="112">
        <f t="shared" si="53"/>
        <v>0.85676023050231198</v>
      </c>
      <c r="R145" s="112">
        <f t="shared" ref="R145:V145" si="54">IF(R126=0,"",R126/R107)</f>
        <v>0.85740961638312263</v>
      </c>
      <c r="S145" s="112">
        <f t="shared" si="54"/>
        <v>0.8593588781980569</v>
      </c>
      <c r="T145" s="112">
        <f t="shared" si="54"/>
        <v>0.86577047119029305</v>
      </c>
      <c r="U145" s="112">
        <f t="shared" si="54"/>
        <v>0.87343439567167291</v>
      </c>
      <c r="V145" s="112">
        <f t="shared" si="54"/>
        <v>0.8782477562101445</v>
      </c>
      <c r="W145" s="112">
        <f t="shared" ref="W145" si="55">IF(W126=0,"",W126/W107)</f>
        <v>0.88408117577344181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0.65738975072436923</v>
      </c>
      <c r="D147" s="112">
        <f t="shared" si="59"/>
        <v>0.66064906041448279</v>
      </c>
      <c r="E147" s="112">
        <f t="shared" si="59"/>
        <v>0.66435547191060762</v>
      </c>
      <c r="F147" s="112">
        <f t="shared" si="59"/>
        <v>0.66897162208991834</v>
      </c>
      <c r="G147" s="112">
        <f t="shared" si="59"/>
        <v>0.67376359698740684</v>
      </c>
      <c r="H147" s="112">
        <f t="shared" si="59"/>
        <v>0.67917289837642725</v>
      </c>
      <c r="I147" s="112">
        <f t="shared" si="59"/>
        <v>0.68173215717321989</v>
      </c>
      <c r="J147" s="112">
        <f t="shared" si="59"/>
        <v>0.68262659216485677</v>
      </c>
      <c r="K147" s="112">
        <f t="shared" si="59"/>
        <v>0.68390494303532501</v>
      </c>
      <c r="L147" s="112">
        <f t="shared" si="59"/>
        <v>0.68538907610180222</v>
      </c>
      <c r="M147" s="112">
        <f t="shared" si="59"/>
        <v>0.68654290001143781</v>
      </c>
      <c r="N147" s="112">
        <f t="shared" si="59"/>
        <v>0.68761078590545155</v>
      </c>
      <c r="O147" s="112">
        <f t="shared" si="59"/>
        <v>0.68926503226757441</v>
      </c>
      <c r="P147" s="112">
        <f t="shared" si="59"/>
        <v>0.69052664330501479</v>
      </c>
      <c r="Q147" s="112">
        <f t="shared" si="59"/>
        <v>0.707817496842292</v>
      </c>
      <c r="R147" s="112">
        <f t="shared" ref="R147:V147" si="60">IF(R128=0,"",R128/R109)</f>
        <v>0.72786118304272318</v>
      </c>
      <c r="S147" s="112">
        <f t="shared" si="60"/>
        <v>0.73910993511492173</v>
      </c>
      <c r="T147" s="112">
        <f t="shared" si="60"/>
        <v>0.74676620975970676</v>
      </c>
      <c r="U147" s="112">
        <f t="shared" si="60"/>
        <v>0.75066047661365498</v>
      </c>
      <c r="V147" s="112">
        <f t="shared" si="60"/>
        <v>0.75596021380485368</v>
      </c>
      <c r="W147" s="112">
        <f t="shared" ref="W147" si="61">IF(W128=0,"",W128/W109)</f>
        <v>0.75625598870665356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0.84752446916405433</v>
      </c>
      <c r="C148" s="113">
        <f t="shared" si="62"/>
        <v>0.85283469518140353</v>
      </c>
      <c r="D148" s="113">
        <f t="shared" si="62"/>
        <v>0.83976196013108939</v>
      </c>
      <c r="E148" s="113">
        <f t="shared" si="62"/>
        <v>0.81132758523595272</v>
      </c>
      <c r="F148" s="113">
        <f t="shared" si="62"/>
        <v>0.80641791154707565</v>
      </c>
      <c r="G148" s="113">
        <f t="shared" si="62"/>
        <v>0.82907843424220029</v>
      </c>
      <c r="H148" s="113">
        <f t="shared" si="62"/>
        <v>0.82839876194277329</v>
      </c>
      <c r="I148" s="113">
        <f t="shared" si="62"/>
        <v>0.85505701483417562</v>
      </c>
      <c r="J148" s="113">
        <f t="shared" si="62"/>
        <v>0.85339238567384512</v>
      </c>
      <c r="K148" s="113">
        <f t="shared" si="62"/>
        <v>0.85826931583559174</v>
      </c>
      <c r="L148" s="113">
        <f t="shared" si="62"/>
        <v>0.86312845897264767</v>
      </c>
      <c r="M148" s="113">
        <f t="shared" si="62"/>
        <v>0.86076284878664155</v>
      </c>
      <c r="N148" s="113">
        <f t="shared" si="62"/>
        <v>0.86315247974930209</v>
      </c>
      <c r="O148" s="113">
        <f t="shared" si="62"/>
        <v>0.86411923937208335</v>
      </c>
      <c r="P148" s="113">
        <f t="shared" si="62"/>
        <v>0.85905820187369764</v>
      </c>
      <c r="Q148" s="113">
        <f t="shared" si="62"/>
        <v>0.86796110993820996</v>
      </c>
      <c r="R148" s="113">
        <f t="shared" ref="R148:V148" si="63">IF(R129=0,"",R129/R110)</f>
        <v>0.88105562753253497</v>
      </c>
      <c r="S148" s="113">
        <f t="shared" si="63"/>
        <v>0.88836079221677133</v>
      </c>
      <c r="T148" s="113">
        <f t="shared" si="63"/>
        <v>0.89150351604451106</v>
      </c>
      <c r="U148" s="113">
        <f t="shared" si="63"/>
        <v>0.89866588770073497</v>
      </c>
      <c r="V148" s="113">
        <f t="shared" si="63"/>
        <v>0.90073333365090424</v>
      </c>
      <c r="W148" s="113">
        <f t="shared" ref="W148" si="64">IF(W129=0,"",W129/W110)</f>
        <v>0.8965288736827306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0.65807292077412383</v>
      </c>
      <c r="D149" s="111">
        <f t="shared" si="65"/>
        <v>0.66158372595184578</v>
      </c>
      <c r="E149" s="111">
        <f t="shared" si="65"/>
        <v>0.66548983511035298</v>
      </c>
      <c r="F149" s="111">
        <f t="shared" si="65"/>
        <v>0.66980680081945809</v>
      </c>
      <c r="G149" s="111">
        <f t="shared" si="65"/>
        <v>0.67431881637787239</v>
      </c>
      <c r="H149" s="111">
        <f t="shared" si="65"/>
        <v>0.6791126975435805</v>
      </c>
      <c r="I149" s="111">
        <f t="shared" si="65"/>
        <v>0.68161462532641381</v>
      </c>
      <c r="J149" s="111">
        <f t="shared" si="65"/>
        <v>0.68254199386944403</v>
      </c>
      <c r="K149" s="111">
        <f t="shared" si="65"/>
        <v>0.68474670356554945</v>
      </c>
      <c r="L149" s="111">
        <f t="shared" si="65"/>
        <v>0.68628072144197372</v>
      </c>
      <c r="M149" s="111">
        <f t="shared" si="65"/>
        <v>0.68760371137626497</v>
      </c>
      <c r="N149" s="111">
        <f t="shared" si="65"/>
        <v>0.68854981172532492</v>
      </c>
      <c r="O149" s="111">
        <f t="shared" si="65"/>
        <v>0.68974542294119456</v>
      </c>
      <c r="P149" s="111">
        <f t="shared" si="65"/>
        <v>0.69063891404283273</v>
      </c>
      <c r="Q149" s="111">
        <f t="shared" si="65"/>
        <v>0.70365346399231343</v>
      </c>
      <c r="R149" s="111">
        <f t="shared" ref="R149:V149" si="66">IF(R130=0,"",R130/R111)</f>
        <v>0.72423288209602199</v>
      </c>
      <c r="S149" s="111">
        <f t="shared" si="66"/>
        <v>0.73926038519825032</v>
      </c>
      <c r="T149" s="111">
        <f t="shared" si="66"/>
        <v>0.74767976680622494</v>
      </c>
      <c r="U149" s="111">
        <f t="shared" si="66"/>
        <v>0.75104893126256722</v>
      </c>
      <c r="V149" s="111">
        <f t="shared" si="66"/>
        <v>0.75603497882775039</v>
      </c>
      <c r="W149" s="111">
        <f t="shared" ref="W149" si="67">IF(W130=0,"",W130/W111)</f>
        <v>0.756255988706654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0.68273940276447898</v>
      </c>
      <c r="C151" s="124">
        <f t="shared" si="71"/>
        <v>0.68923033069581463</v>
      </c>
      <c r="D151" s="124">
        <f t="shared" si="71"/>
        <v>0.67615646639879445</v>
      </c>
      <c r="E151" s="124">
        <f t="shared" si="71"/>
        <v>0.70629411154761379</v>
      </c>
      <c r="F151" s="124">
        <f t="shared" si="71"/>
        <v>0.70833415872848182</v>
      </c>
      <c r="G151" s="124">
        <f t="shared" si="71"/>
        <v>0.70182352506558221</v>
      </c>
      <c r="H151" s="124">
        <f t="shared" si="71"/>
        <v>0.71066117657619887</v>
      </c>
      <c r="I151" s="124">
        <f t="shared" si="71"/>
        <v>0.71285460258390654</v>
      </c>
      <c r="J151" s="124">
        <f t="shared" si="71"/>
        <v>0.71942077630856316</v>
      </c>
      <c r="K151" s="124">
        <f t="shared" si="71"/>
        <v>0.70215354905361838</v>
      </c>
      <c r="L151" s="124">
        <f t="shared" si="71"/>
        <v>0.70263038812646927</v>
      </c>
      <c r="M151" s="124">
        <f t="shared" si="71"/>
        <v>0.70637916245479782</v>
      </c>
      <c r="N151" s="124">
        <f t="shared" si="71"/>
        <v>0.70849731979981001</v>
      </c>
      <c r="O151" s="124">
        <f t="shared" si="71"/>
        <v>0.71261389937466901</v>
      </c>
      <c r="P151" s="124">
        <f t="shared" si="71"/>
        <v>0.71683809375864105</v>
      </c>
      <c r="Q151" s="124">
        <f t="shared" si="71"/>
        <v>0.72352207193818896</v>
      </c>
      <c r="R151" s="124">
        <f t="shared" ref="R151:V151" si="72">IF(R132=0,"",R132/R113)</f>
        <v>0.72970683815512971</v>
      </c>
      <c r="S151" s="124">
        <f t="shared" si="72"/>
        <v>0.73609454397555552</v>
      </c>
      <c r="T151" s="124">
        <f t="shared" si="72"/>
        <v>0.74367058762074578</v>
      </c>
      <c r="U151" s="124">
        <f t="shared" si="72"/>
        <v>0.75303334381624865</v>
      </c>
      <c r="V151" s="124">
        <f t="shared" si="72"/>
        <v>0.75751950096395848</v>
      </c>
      <c r="W151" s="124">
        <f t="shared" ref="W151" si="73">IF(W132=0,"",W132/W113)</f>
        <v>0.7688696958110689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0.61313370421011459</v>
      </c>
      <c r="C152" s="111">
        <f t="shared" si="74"/>
        <v>0.61404847228019854</v>
      </c>
      <c r="D152" s="111">
        <f t="shared" si="74"/>
        <v>0.61487584246507299</v>
      </c>
      <c r="E152" s="111">
        <f t="shared" si="74"/>
        <v>0.61578809167431914</v>
      </c>
      <c r="F152" s="111">
        <f t="shared" si="74"/>
        <v>0.61694277558659161</v>
      </c>
      <c r="G152" s="111">
        <f t="shared" si="74"/>
        <v>0.61835005688943345</v>
      </c>
      <c r="H152" s="111">
        <f t="shared" si="74"/>
        <v>0.61986214702925313</v>
      </c>
      <c r="I152" s="111">
        <f t="shared" si="74"/>
        <v>0.62059434065216945</v>
      </c>
      <c r="J152" s="111">
        <f t="shared" si="74"/>
        <v>0.6208141852904504</v>
      </c>
      <c r="K152" s="111">
        <f t="shared" si="74"/>
        <v>0.62114764923735677</v>
      </c>
      <c r="L152" s="111">
        <f t="shared" si="74"/>
        <v>0.62139676300508961</v>
      </c>
      <c r="M152" s="111">
        <f t="shared" si="74"/>
        <v>0.62160800780002767</v>
      </c>
      <c r="N152" s="111">
        <f t="shared" si="74"/>
        <v>0.62180122917499525</v>
      </c>
      <c r="O152" s="111">
        <f t="shared" si="74"/>
        <v>0.62197701208378886</v>
      </c>
      <c r="P152" s="111">
        <f t="shared" si="74"/>
        <v>0.62206484319928845</v>
      </c>
      <c r="Q152" s="111">
        <f t="shared" si="74"/>
        <v>0.6221443078237413</v>
      </c>
      <c r="R152" s="111">
        <f t="shared" ref="R152:V152" si="75">IF(R133=0,"",R133/R114)</f>
        <v>0.62236489613132129</v>
      </c>
      <c r="S152" s="111">
        <f t="shared" si="75"/>
        <v>0.62285012056136646</v>
      </c>
      <c r="T152" s="111">
        <f t="shared" si="75"/>
        <v>0.62345840873561831</v>
      </c>
      <c r="U152" s="111">
        <f t="shared" si="75"/>
        <v>0.62416360566266682</v>
      </c>
      <c r="V152" s="111">
        <f t="shared" si="75"/>
        <v>0.62510935284167268</v>
      </c>
      <c r="W152" s="111">
        <f t="shared" ref="W152" si="76">IF(W133=0,"",W133/W114)</f>
        <v>0.62620899343175818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0.75822764639004825</v>
      </c>
      <c r="D153" s="45">
        <f t="shared" si="77"/>
        <v>0.76062971997998463</v>
      </c>
      <c r="E153" s="45">
        <f t="shared" si="77"/>
        <v>0.76339896863139145</v>
      </c>
      <c r="F153" s="45">
        <f t="shared" si="77"/>
        <v>0.76668447250191862</v>
      </c>
      <c r="G153" s="45">
        <f t="shared" si="77"/>
        <v>0.76982368833539072</v>
      </c>
      <c r="H153" s="45">
        <f t="shared" si="77"/>
        <v>0.7734863783678797</v>
      </c>
      <c r="I153" s="45">
        <f t="shared" si="77"/>
        <v>0.77532114692740528</v>
      </c>
      <c r="J153" s="45">
        <f t="shared" si="77"/>
        <v>0.77640387427932422</v>
      </c>
      <c r="K153" s="45">
        <f t="shared" si="77"/>
        <v>0.77780988184527622</v>
      </c>
      <c r="L153" s="45">
        <f t="shared" si="77"/>
        <v>0.77957324391310179</v>
      </c>
      <c r="M153" s="45">
        <f t="shared" si="77"/>
        <v>0.78156415344548724</v>
      </c>
      <c r="N153" s="45">
        <f t="shared" si="77"/>
        <v>0.78438170111550687</v>
      </c>
      <c r="O153" s="45">
        <f t="shared" si="77"/>
        <v>0.78770658050445663</v>
      </c>
      <c r="P153" s="45">
        <f t="shared" si="77"/>
        <v>0.79061952698366356</v>
      </c>
      <c r="Q153" s="45">
        <f t="shared" si="77"/>
        <v>0.79518914298292975</v>
      </c>
      <c r="R153" s="45">
        <f t="shared" ref="R153:V153" si="78">IF(R134=0,"",R134/R115)</f>
        <v>0.80157221498241038</v>
      </c>
      <c r="S153" s="45">
        <f t="shared" si="78"/>
        <v>0.8091938938673412</v>
      </c>
      <c r="T153" s="45">
        <f t="shared" si="78"/>
        <v>0.8187400833540347</v>
      </c>
      <c r="U153" s="45">
        <f t="shared" si="78"/>
        <v>0.82941512082279134</v>
      </c>
      <c r="V153" s="45">
        <f t="shared" si="78"/>
        <v>0.84088174782619896</v>
      </c>
      <c r="W153" s="45">
        <f t="shared" ref="W153" si="79">IF(W134=0,"",W134/W115)</f>
        <v>0.85236052459931078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9.2750110402048733</v>
      </c>
      <c r="C155" s="117">
        <f t="shared" si="80"/>
        <v>9.5329405044314779</v>
      </c>
      <c r="D155" s="117">
        <f t="shared" si="80"/>
        <v>11.555119481208479</v>
      </c>
      <c r="E155" s="117">
        <f t="shared" si="80"/>
        <v>8.4956862978347178</v>
      </c>
      <c r="F155" s="117">
        <f t="shared" si="80"/>
        <v>7.9031846747948826</v>
      </c>
      <c r="G155" s="117">
        <f t="shared" si="80"/>
        <v>9.1282072805910719</v>
      </c>
      <c r="H155" s="117">
        <f t="shared" si="80"/>
        <v>7.6202190093235869</v>
      </c>
      <c r="I155" s="117">
        <f t="shared" si="80"/>
        <v>7.1412880479462304</v>
      </c>
      <c r="J155" s="117">
        <f t="shared" si="80"/>
        <v>6.6450342654040826</v>
      </c>
      <c r="K155" s="117">
        <f t="shared" si="80"/>
        <v>7.0302365012556614</v>
      </c>
      <c r="L155" s="117">
        <f t="shared" si="80"/>
        <v>6.4094964884124979</v>
      </c>
      <c r="M155" s="117">
        <f t="shared" si="80"/>
        <v>5.9944870264452641</v>
      </c>
      <c r="N155" s="117">
        <f t="shared" si="80"/>
        <v>5.5499805046685795</v>
      </c>
      <c r="O155" s="117">
        <f t="shared" si="80"/>
        <v>5.18937968910629</v>
      </c>
      <c r="P155" s="117">
        <f t="shared" si="80"/>
        <v>4.9852529241773444</v>
      </c>
      <c r="Q155" s="117">
        <f t="shared" si="80"/>
        <v>4.8096847778386174</v>
      </c>
      <c r="R155" s="117">
        <f t="shared" ref="R155:V155" si="81">R156+R159+R161+R170</f>
        <v>4.7307703564650696</v>
      </c>
      <c r="S155" s="117">
        <f t="shared" si="81"/>
        <v>4.6755169532495975</v>
      </c>
      <c r="T155" s="117">
        <f t="shared" si="81"/>
        <v>4.5412765613996298</v>
      </c>
      <c r="U155" s="117">
        <f t="shared" si="81"/>
        <v>4.3232201812984918</v>
      </c>
      <c r="V155" s="117">
        <f t="shared" si="81"/>
        <v>5.7206165591186116</v>
      </c>
      <c r="W155" s="117">
        <f t="shared" ref="W155" si="82">W156+W159+W161+W170</f>
        <v>5.095708700582958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9.2750110402048733</v>
      </c>
      <c r="C170" s="122">
        <v>9.5329405044314779</v>
      </c>
      <c r="D170" s="122">
        <v>11.555119481208479</v>
      </c>
      <c r="E170" s="122">
        <v>8.4956862978347178</v>
      </c>
      <c r="F170" s="122">
        <v>7.9031846747948826</v>
      </c>
      <c r="G170" s="122">
        <v>9.1282072805910719</v>
      </c>
      <c r="H170" s="122">
        <v>7.6202190093235869</v>
      </c>
      <c r="I170" s="122">
        <v>7.1412880479462304</v>
      </c>
      <c r="J170" s="122">
        <v>6.6450342654040826</v>
      </c>
      <c r="K170" s="122">
        <v>7.0302365012556614</v>
      </c>
      <c r="L170" s="122">
        <v>6.4094964884124979</v>
      </c>
      <c r="M170" s="122">
        <v>5.9944870264452641</v>
      </c>
      <c r="N170" s="122">
        <v>5.5499805046685795</v>
      </c>
      <c r="O170" s="122">
        <v>5.18937968910629</v>
      </c>
      <c r="P170" s="122">
        <v>4.9852529241773444</v>
      </c>
      <c r="Q170" s="122">
        <v>4.8096847778386174</v>
      </c>
      <c r="R170" s="122">
        <v>4.7307703564650696</v>
      </c>
      <c r="S170" s="122">
        <v>4.6755169532495975</v>
      </c>
      <c r="T170" s="122">
        <v>4.5412765613996298</v>
      </c>
      <c r="U170" s="122">
        <v>4.3232201812984918</v>
      </c>
      <c r="V170" s="122">
        <v>5.7206165591186116</v>
      </c>
      <c r="W170" s="122">
        <v>5.095708700582958</v>
      </c>
      <c r="DA170" s="130" t="s">
        <v>2205</v>
      </c>
    </row>
    <row r="171" spans="1:105" ht="12" customHeight="1" x14ac:dyDescent="0.25">
      <c r="A171" s="97" t="s">
        <v>50</v>
      </c>
      <c r="B171" s="98">
        <v>9.2750110402048733</v>
      </c>
      <c r="C171" s="98">
        <v>9.5329405044314779</v>
      </c>
      <c r="D171" s="98">
        <v>11.555119481208479</v>
      </c>
      <c r="E171" s="98">
        <v>8.4956862978347178</v>
      </c>
      <c r="F171" s="98">
        <v>7.9031846747948826</v>
      </c>
      <c r="G171" s="98">
        <v>9.1282072805910719</v>
      </c>
      <c r="H171" s="98">
        <v>7.6202190093235869</v>
      </c>
      <c r="I171" s="98">
        <v>7.1412880479462304</v>
      </c>
      <c r="J171" s="98">
        <v>6.6450342654040826</v>
      </c>
      <c r="K171" s="98">
        <v>7.0302365012556614</v>
      </c>
      <c r="L171" s="98">
        <v>6.4094964884124979</v>
      </c>
      <c r="M171" s="98">
        <v>5.9944870264452641</v>
      </c>
      <c r="N171" s="98">
        <v>5.5499805046685795</v>
      </c>
      <c r="O171" s="98">
        <v>5.18937968910629</v>
      </c>
      <c r="P171" s="98">
        <v>4.9852529241773444</v>
      </c>
      <c r="Q171" s="98">
        <v>4.8096847778386174</v>
      </c>
      <c r="R171" s="98">
        <v>4.7307703564650696</v>
      </c>
      <c r="S171" s="98">
        <v>4.6755169532495975</v>
      </c>
      <c r="T171" s="98">
        <v>4.5412765613996298</v>
      </c>
      <c r="U171" s="98">
        <v>4.3232201812984918</v>
      </c>
      <c r="V171" s="98">
        <v>5.7206165591186116</v>
      </c>
      <c r="W171" s="98">
        <v>5.095708700582958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12291.506276509677</v>
      </c>
      <c r="C174" s="117">
        <f t="shared" si="87"/>
        <v>13437.711898660911</v>
      </c>
      <c r="D174" s="117">
        <f t="shared" si="87"/>
        <v>12972.397380753378</v>
      </c>
      <c r="E174" s="117">
        <f t="shared" si="87"/>
        <v>13773.933637232389</v>
      </c>
      <c r="F174" s="117">
        <f t="shared" si="87"/>
        <v>14419.074896972186</v>
      </c>
      <c r="G174" s="117">
        <f t="shared" si="87"/>
        <v>14751.903503894524</v>
      </c>
      <c r="H174" s="117">
        <f t="shared" si="87"/>
        <v>13793.71009527459</v>
      </c>
      <c r="I174" s="117">
        <f t="shared" si="87"/>
        <v>12999.257927778614</v>
      </c>
      <c r="J174" s="117">
        <f t="shared" si="87"/>
        <v>13882.758776990793</v>
      </c>
      <c r="K174" s="117">
        <f t="shared" si="87"/>
        <v>13321.778970461548</v>
      </c>
      <c r="L174" s="117">
        <f t="shared" si="87"/>
        <v>13994.717909901645</v>
      </c>
      <c r="M174" s="117">
        <f t="shared" si="87"/>
        <v>12940.399389761818</v>
      </c>
      <c r="N174" s="117">
        <f t="shared" si="87"/>
        <v>12391.167810497544</v>
      </c>
      <c r="O174" s="117">
        <f t="shared" si="87"/>
        <v>12572.864923306257</v>
      </c>
      <c r="P174" s="117">
        <f t="shared" si="87"/>
        <v>10496.099072929754</v>
      </c>
      <c r="Q174" s="117">
        <f t="shared" si="87"/>
        <v>11848.546683824083</v>
      </c>
      <c r="R174" s="117">
        <f t="shared" ref="R174:V174" si="88">R175+R178+R180+R189</f>
        <v>12334.938762441358</v>
      </c>
      <c r="S174" s="117">
        <f t="shared" si="88"/>
        <v>11830.75360036048</v>
      </c>
      <c r="T174" s="117">
        <f t="shared" si="88"/>
        <v>11114.42089340223</v>
      </c>
      <c r="U174" s="117">
        <f t="shared" si="88"/>
        <v>10894.265821374192</v>
      </c>
      <c r="V174" s="117">
        <f t="shared" si="88"/>
        <v>11165.263657595053</v>
      </c>
      <c r="W174" s="117">
        <f t="shared" ref="W174" si="89">W175+W178+W180+W189</f>
        <v>12117.564814757987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9483.6086059747322</v>
      </c>
      <c r="C175" s="122">
        <f t="shared" si="90"/>
        <v>10615.62497144143</v>
      </c>
      <c r="D175" s="122">
        <f t="shared" si="90"/>
        <v>9991.5541582322257</v>
      </c>
      <c r="E175" s="122">
        <f t="shared" si="90"/>
        <v>10541.754658489705</v>
      </c>
      <c r="F175" s="122">
        <f t="shared" si="90"/>
        <v>11086.427179800321</v>
      </c>
      <c r="G175" s="122">
        <f t="shared" si="90"/>
        <v>11633.896072368379</v>
      </c>
      <c r="H175" s="122">
        <f t="shared" si="90"/>
        <v>10550.776430791862</v>
      </c>
      <c r="I175" s="122">
        <f t="shared" si="90"/>
        <v>10025.187668471177</v>
      </c>
      <c r="J175" s="122">
        <f t="shared" si="90"/>
        <v>10717.291638232289</v>
      </c>
      <c r="K175" s="122">
        <f t="shared" si="90"/>
        <v>10309.968459389123</v>
      </c>
      <c r="L175" s="122">
        <f t="shared" si="90"/>
        <v>11059.974891191272</v>
      </c>
      <c r="M175" s="122">
        <f t="shared" si="90"/>
        <v>10057.307919202136</v>
      </c>
      <c r="N175" s="122">
        <f t="shared" si="90"/>
        <v>9622.7280203069458</v>
      </c>
      <c r="O175" s="122">
        <f t="shared" si="90"/>
        <v>9774.2166975444998</v>
      </c>
      <c r="P175" s="122">
        <f t="shared" si="90"/>
        <v>7708.4719395213133</v>
      </c>
      <c r="Q175" s="122">
        <f t="shared" si="90"/>
        <v>9108.0924055324031</v>
      </c>
      <c r="R175" s="122">
        <f t="shared" ref="R175:V175" si="91">SUM(R176:R177)</f>
        <v>9672.8636323926894</v>
      </c>
      <c r="S175" s="122">
        <f t="shared" si="91"/>
        <v>9153.0295335531937</v>
      </c>
      <c r="T175" s="122">
        <f t="shared" si="91"/>
        <v>8490.4343420889982</v>
      </c>
      <c r="U175" s="122">
        <f t="shared" si="91"/>
        <v>8258.0189995961646</v>
      </c>
      <c r="V175" s="122">
        <f t="shared" si="91"/>
        <v>8520.940393816556</v>
      </c>
      <c r="W175" s="122">
        <f t="shared" ref="W175" si="92">SUM(W176:W177)</f>
        <v>9456.0635609341316</v>
      </c>
      <c r="DA175" s="130" t="s">
        <v>2359</v>
      </c>
    </row>
    <row r="176" spans="1:105" ht="12" customHeight="1" x14ac:dyDescent="0.25">
      <c r="A176" s="97" t="s">
        <v>203</v>
      </c>
      <c r="B176" s="98">
        <v>9447.0935736145584</v>
      </c>
      <c r="C176" s="98">
        <v>10575.774498622341</v>
      </c>
      <c r="D176" s="98">
        <v>9954.4403704666729</v>
      </c>
      <c r="E176" s="98">
        <v>10502.747901677298</v>
      </c>
      <c r="F176" s="98">
        <v>11045.67935153952</v>
      </c>
      <c r="G176" s="98">
        <v>11592.613514721497</v>
      </c>
      <c r="H176" s="98">
        <v>10513.4754419285</v>
      </c>
      <c r="I176" s="98">
        <v>9990.8128876457249</v>
      </c>
      <c r="J176" s="98">
        <v>10680.340058797645</v>
      </c>
      <c r="K176" s="98">
        <v>10274.589167311618</v>
      </c>
      <c r="L176" s="98">
        <v>11022.317097184181</v>
      </c>
      <c r="M176" s="98">
        <v>10023.330779913926</v>
      </c>
      <c r="N176" s="98">
        <v>9590.4973388319049</v>
      </c>
      <c r="O176" s="98">
        <v>9741.6326944528955</v>
      </c>
      <c r="P176" s="98">
        <v>7683.1022865299838</v>
      </c>
      <c r="Q176" s="98">
        <v>9078.1171916574222</v>
      </c>
      <c r="R176" s="98">
        <v>9641.0887565541343</v>
      </c>
      <c r="S176" s="98">
        <v>9123.0308148877994</v>
      </c>
      <c r="T176" s="98">
        <v>8462.7440541650249</v>
      </c>
      <c r="U176" s="98">
        <v>8231.1737399670546</v>
      </c>
      <c r="V176" s="98">
        <v>8493.207829692692</v>
      </c>
      <c r="W176" s="98">
        <v>9425.0646114466981</v>
      </c>
      <c r="DA176" s="63" t="s">
        <v>2360</v>
      </c>
    </row>
    <row r="177" spans="1:105" ht="12" customHeight="1" x14ac:dyDescent="0.25">
      <c r="A177" s="97" t="s">
        <v>53</v>
      </c>
      <c r="B177" s="98">
        <v>36.515032360174182</v>
      </c>
      <c r="C177" s="98">
        <v>39.850472819089994</v>
      </c>
      <c r="D177" s="98">
        <v>37.113787765552161</v>
      </c>
      <c r="E177" s="98">
        <v>39.006756812407296</v>
      </c>
      <c r="F177" s="98">
        <v>40.747828260800809</v>
      </c>
      <c r="G177" s="98">
        <v>41.28255764688236</v>
      </c>
      <c r="H177" s="98">
        <v>37.300988863362264</v>
      </c>
      <c r="I177" s="98">
        <v>34.374780825452504</v>
      </c>
      <c r="J177" s="98">
        <v>36.951579434643925</v>
      </c>
      <c r="K177" s="98">
        <v>35.379292077504303</v>
      </c>
      <c r="L177" s="98">
        <v>37.657794007090573</v>
      </c>
      <c r="M177" s="98">
        <v>33.977139288209671</v>
      </c>
      <c r="N177" s="98">
        <v>32.230681475040122</v>
      </c>
      <c r="O177" s="98">
        <v>32.584003091604977</v>
      </c>
      <c r="P177" s="98">
        <v>25.369652991329978</v>
      </c>
      <c r="Q177" s="98">
        <v>29.975213874980433</v>
      </c>
      <c r="R177" s="98">
        <v>31.774875838555538</v>
      </c>
      <c r="S177" s="98">
        <v>29.998718665393774</v>
      </c>
      <c r="T177" s="98">
        <v>27.690287923972555</v>
      </c>
      <c r="U177" s="98">
        <v>26.845259629109812</v>
      </c>
      <c r="V177" s="98">
        <v>27.732564123863746</v>
      </c>
      <c r="W177" s="98">
        <v>30.998949487433201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7.700190670794707</v>
      </c>
      <c r="C178" s="122">
        <f t="shared" si="93"/>
        <v>9.1011652286348212</v>
      </c>
      <c r="D178" s="122">
        <f t="shared" si="93"/>
        <v>10.651476159932077</v>
      </c>
      <c r="E178" s="122">
        <f t="shared" si="93"/>
        <v>23.939006527631964</v>
      </c>
      <c r="F178" s="122">
        <f t="shared" si="93"/>
        <v>13.513646092917211</v>
      </c>
      <c r="G178" s="122">
        <f t="shared" si="93"/>
        <v>16.748197768623498</v>
      </c>
      <c r="H178" s="122">
        <f t="shared" si="93"/>
        <v>24.514047381437862</v>
      </c>
      <c r="I178" s="122">
        <f t="shared" si="93"/>
        <v>27.124531982241631</v>
      </c>
      <c r="J178" s="122">
        <f t="shared" si="93"/>
        <v>31.169551671456098</v>
      </c>
      <c r="K178" s="122">
        <f t="shared" si="93"/>
        <v>34.944607512553461</v>
      </c>
      <c r="L178" s="122">
        <f t="shared" si="93"/>
        <v>44.16744139377883</v>
      </c>
      <c r="M178" s="122">
        <f t="shared" si="93"/>
        <v>47.624834032074567</v>
      </c>
      <c r="N178" s="122">
        <f t="shared" si="93"/>
        <v>83.871092263315035</v>
      </c>
      <c r="O178" s="122">
        <f t="shared" si="93"/>
        <v>78.977368809067869</v>
      </c>
      <c r="P178" s="122">
        <f t="shared" si="93"/>
        <v>30.236302035296443</v>
      </c>
      <c r="Q178" s="122">
        <f t="shared" si="93"/>
        <v>88.651557534214646</v>
      </c>
      <c r="R178" s="122">
        <f t="shared" si="93"/>
        <v>52.923606158901862</v>
      </c>
      <c r="S178" s="122">
        <f t="shared" si="93"/>
        <v>91.148364612217534</v>
      </c>
      <c r="T178" s="122">
        <f t="shared" si="93"/>
        <v>69.473297954570043</v>
      </c>
      <c r="U178" s="122">
        <f t="shared" si="93"/>
        <v>92.598240305151919</v>
      </c>
      <c r="V178" s="122">
        <f t="shared" si="93"/>
        <v>67.879291193782066</v>
      </c>
      <c r="W178" s="122">
        <f t="shared" si="93"/>
        <v>118.05264293368261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7.700190670794707</v>
      </c>
      <c r="C179" s="98">
        <f>RES_hhdet_fech!C129</f>
        <v>9.1011652286348212</v>
      </c>
      <c r="D179" s="98">
        <f>RES_hhdet_fech!D129</f>
        <v>10.651476159932077</v>
      </c>
      <c r="E179" s="98">
        <f>RES_hhdet_fech!E129</f>
        <v>23.939006527631964</v>
      </c>
      <c r="F179" s="98">
        <f>RES_hhdet_fech!F129</f>
        <v>13.513646092917211</v>
      </c>
      <c r="G179" s="98">
        <f>RES_hhdet_fech!G129</f>
        <v>16.748197768623498</v>
      </c>
      <c r="H179" s="98">
        <f>RES_hhdet_fech!H129</f>
        <v>24.514047381437862</v>
      </c>
      <c r="I179" s="98">
        <f>RES_hhdet_fech!I129</f>
        <v>27.124531982241631</v>
      </c>
      <c r="J179" s="98">
        <f>RES_hhdet_fech!J129</f>
        <v>31.169551671456098</v>
      </c>
      <c r="K179" s="98">
        <f>RES_hhdet_fech!K129</f>
        <v>34.944607512553461</v>
      </c>
      <c r="L179" s="98">
        <f>RES_hhdet_fech!L129</f>
        <v>44.16744139377883</v>
      </c>
      <c r="M179" s="98">
        <f>RES_hhdet_fech!M129</f>
        <v>47.624834032074567</v>
      </c>
      <c r="N179" s="98">
        <f>RES_hhdet_fech!N129</f>
        <v>83.871092263315035</v>
      </c>
      <c r="O179" s="98">
        <f>RES_hhdet_fech!O129</f>
        <v>78.977368809067869</v>
      </c>
      <c r="P179" s="98">
        <f>RES_hhdet_fech!P129</f>
        <v>30.236302035296443</v>
      </c>
      <c r="Q179" s="98">
        <f>RES_hhdet_fech!Q129</f>
        <v>88.651557534214646</v>
      </c>
      <c r="R179" s="98">
        <f>RES_hhdet_fech!R129</f>
        <v>52.923606158901862</v>
      </c>
      <c r="S179" s="98">
        <f>RES_hhdet_fech!S129</f>
        <v>91.148364612217534</v>
      </c>
      <c r="T179" s="98">
        <f>RES_hhdet_fech!T129</f>
        <v>69.473297954570043</v>
      </c>
      <c r="U179" s="98">
        <f>RES_hhdet_fech!U129</f>
        <v>92.598240305151919</v>
      </c>
      <c r="V179" s="98">
        <f>RES_hhdet_fech!V129</f>
        <v>67.879291193782066</v>
      </c>
      <c r="W179" s="98">
        <f>RES_hhdet_fech!W129</f>
        <v>118.05264293368261</v>
      </c>
      <c r="DA179" s="63" t="s">
        <v>2363</v>
      </c>
    </row>
    <row r="180" spans="1:105" ht="12" customHeight="1" x14ac:dyDescent="0.25">
      <c r="A180" s="121" t="s">
        <v>55</v>
      </c>
      <c r="B180" s="122">
        <v>2011.1724312892959</v>
      </c>
      <c r="C180" s="122">
        <v>1944.1696297232047</v>
      </c>
      <c r="D180" s="122">
        <v>2080.4138627478046</v>
      </c>
      <c r="E180" s="122">
        <v>2207.2926360272895</v>
      </c>
      <c r="F180" s="122">
        <v>2400.7714304638107</v>
      </c>
      <c r="G180" s="122">
        <v>2172.2886709660811</v>
      </c>
      <c r="H180" s="122">
        <v>2364.2029068358393</v>
      </c>
      <c r="I180" s="122">
        <v>2119.5766031645385</v>
      </c>
      <c r="J180" s="122">
        <v>2286.8924051508425</v>
      </c>
      <c r="K180" s="122">
        <v>2294.3398103080376</v>
      </c>
      <c r="L180" s="122">
        <v>2267.5689633325119</v>
      </c>
      <c r="M180" s="122">
        <v>2206.1043054805968</v>
      </c>
      <c r="N180" s="122">
        <v>2069.5622326848729</v>
      </c>
      <c r="O180" s="122">
        <v>2106.1260797076202</v>
      </c>
      <c r="P180" s="122">
        <v>2138.4592978844889</v>
      </c>
      <c r="Q180" s="122">
        <v>2030.3567756180908</v>
      </c>
      <c r="R180" s="122">
        <v>1993.0975391239554</v>
      </c>
      <c r="S180" s="122">
        <v>1971.1159398205875</v>
      </c>
      <c r="T180" s="122">
        <v>1948.2474057089407</v>
      </c>
      <c r="U180" s="122">
        <v>1946.8305090454464</v>
      </c>
      <c r="V180" s="122">
        <v>1811.4606260369776</v>
      </c>
      <c r="W180" s="122">
        <v>1827.5210903078059</v>
      </c>
      <c r="DA180" s="130" t="s">
        <v>2364</v>
      </c>
    </row>
    <row r="181" spans="1:105" ht="12" customHeight="1" x14ac:dyDescent="0.25">
      <c r="A181" s="97" t="s">
        <v>128</v>
      </c>
      <c r="B181" s="98">
        <v>1935.4934031970745</v>
      </c>
      <c r="C181" s="98">
        <v>1875.713866088621</v>
      </c>
      <c r="D181" s="98">
        <v>2012.6407449471619</v>
      </c>
      <c r="E181" s="98">
        <v>2085.069840677038</v>
      </c>
      <c r="F181" s="98">
        <v>2315.2854777433058</v>
      </c>
      <c r="G181" s="98">
        <v>2084.8106381369212</v>
      </c>
      <c r="H181" s="98">
        <v>2288.9960504664186</v>
      </c>
      <c r="I181" s="98">
        <v>2022.2680386917432</v>
      </c>
      <c r="J181" s="98">
        <v>2185.1682067566926</v>
      </c>
      <c r="K181" s="98">
        <v>2207.7815974886657</v>
      </c>
      <c r="L181" s="98">
        <v>2211.4443313930483</v>
      </c>
      <c r="M181" s="98">
        <v>2125.9356633358193</v>
      </c>
      <c r="N181" s="98">
        <v>1996.0290008308591</v>
      </c>
      <c r="O181" s="98">
        <v>2068.4107875887394</v>
      </c>
      <c r="P181" s="98">
        <v>2117.5375236330992</v>
      </c>
      <c r="Q181" s="98">
        <v>1997.4996108525163</v>
      </c>
      <c r="R181" s="98">
        <v>1960.3259839446894</v>
      </c>
      <c r="S181" s="98">
        <v>1936.8378206851685</v>
      </c>
      <c r="T181" s="98">
        <v>1923.2954895050166</v>
      </c>
      <c r="U181" s="98">
        <v>1938.4767303833723</v>
      </c>
      <c r="V181" s="98">
        <v>1806.7403267277211</v>
      </c>
      <c r="W181" s="98">
        <v>1824.6299915569814</v>
      </c>
      <c r="DA181" s="63" t="s">
        <v>2365</v>
      </c>
    </row>
    <row r="182" spans="1:105" ht="12" customHeight="1" x14ac:dyDescent="0.25">
      <c r="A182" s="97" t="s">
        <v>127</v>
      </c>
      <c r="B182" s="98">
        <v>1685.0545721966409</v>
      </c>
      <c r="C182" s="98">
        <v>1632.0114840112869</v>
      </c>
      <c r="D182" s="98">
        <v>1768.8112017090446</v>
      </c>
      <c r="E182" s="98">
        <v>1871.8779000334241</v>
      </c>
      <c r="F182" s="98">
        <v>2090.9001924491381</v>
      </c>
      <c r="G182" s="98">
        <v>1862.7957041418335</v>
      </c>
      <c r="H182" s="98">
        <v>2054.3101692874275</v>
      </c>
      <c r="I182" s="98">
        <v>1791.695595572663</v>
      </c>
      <c r="J182" s="98">
        <v>1945.0209154819308</v>
      </c>
      <c r="K182" s="98">
        <v>1963.4069107325186</v>
      </c>
      <c r="L182" s="98">
        <v>1969.1516487192976</v>
      </c>
      <c r="M182" s="98">
        <v>1904.1012623173901</v>
      </c>
      <c r="N182" s="98">
        <v>1794.8839717692642</v>
      </c>
      <c r="O182" s="98">
        <v>1868.2176371691255</v>
      </c>
      <c r="P182" s="98">
        <v>1920.9660248040234</v>
      </c>
      <c r="Q182" s="98">
        <v>1815.3635363562512</v>
      </c>
      <c r="R182" s="98">
        <v>1786.3018230822015</v>
      </c>
      <c r="S182" s="98">
        <v>1773.8222987023332</v>
      </c>
      <c r="T182" s="98">
        <v>1768.9456058324026</v>
      </c>
      <c r="U182" s="98">
        <v>1784.194550831488</v>
      </c>
      <c r="V182" s="98">
        <v>1671.9223605279915</v>
      </c>
      <c r="W182" s="98">
        <v>1697.44879421208</v>
      </c>
      <c r="DA182" s="63" t="s">
        <v>2366</v>
      </c>
    </row>
    <row r="183" spans="1:105" ht="12" customHeight="1" x14ac:dyDescent="0.25">
      <c r="A183" s="100" t="s">
        <v>203</v>
      </c>
      <c r="B183" s="101">
        <v>659.00326206462717</v>
      </c>
      <c r="C183" s="101">
        <v>623.50011888481981</v>
      </c>
      <c r="D183" s="101">
        <v>751.20162918655353</v>
      </c>
      <c r="E183" s="101">
        <v>964.94239842100285</v>
      </c>
      <c r="F183" s="101">
        <v>1126.1941425780356</v>
      </c>
      <c r="G183" s="101">
        <v>889.21323575549741</v>
      </c>
      <c r="H183" s="101">
        <v>1003.1457036599804</v>
      </c>
      <c r="I183" s="101">
        <v>734.07193505640453</v>
      </c>
      <c r="J183" s="101">
        <v>806.42361104373401</v>
      </c>
      <c r="K183" s="101">
        <v>788.02074456668618</v>
      </c>
      <c r="L183" s="101">
        <v>764.61411028050782</v>
      </c>
      <c r="M183" s="101">
        <v>753.55892999312118</v>
      </c>
      <c r="N183" s="101">
        <v>697.24978386372425</v>
      </c>
      <c r="O183" s="101">
        <v>722.46491531047104</v>
      </c>
      <c r="P183" s="101">
        <v>774.77415090254181</v>
      </c>
      <c r="Q183" s="101">
        <v>722.34807284350097</v>
      </c>
      <c r="R183" s="101">
        <v>698.06121425451408</v>
      </c>
      <c r="S183" s="101">
        <v>694.77715917828414</v>
      </c>
      <c r="T183" s="101">
        <v>697.36151595953822</v>
      </c>
      <c r="U183" s="101">
        <v>662.35245319883506</v>
      </c>
      <c r="V183" s="101">
        <v>620.52062652544714</v>
      </c>
      <c r="W183" s="101">
        <v>656.87050853958033</v>
      </c>
      <c r="DA183" s="131" t="s">
        <v>2367</v>
      </c>
    </row>
    <row r="184" spans="1:105" ht="12" customHeight="1" x14ac:dyDescent="0.25">
      <c r="A184" s="103" t="s">
        <v>52</v>
      </c>
      <c r="B184" s="104">
        <v>1026.0513101320137</v>
      </c>
      <c r="C184" s="104">
        <v>1008.5113651264675</v>
      </c>
      <c r="D184" s="104">
        <v>1017.609572522491</v>
      </c>
      <c r="E184" s="104">
        <v>906.93550161242104</v>
      </c>
      <c r="F184" s="104">
        <v>964.70604987110221</v>
      </c>
      <c r="G184" s="104">
        <v>973.5824683863359</v>
      </c>
      <c r="H184" s="104">
        <v>1051.164465627447</v>
      </c>
      <c r="I184" s="104">
        <v>1057.6236605162583</v>
      </c>
      <c r="J184" s="104">
        <v>1138.5973044381967</v>
      </c>
      <c r="K184" s="104">
        <v>1175.3861661658325</v>
      </c>
      <c r="L184" s="104">
        <v>1204.5375384387901</v>
      </c>
      <c r="M184" s="104">
        <v>1150.542332324269</v>
      </c>
      <c r="N184" s="104">
        <v>1097.6341879055399</v>
      </c>
      <c r="O184" s="104">
        <v>1145.7527218586542</v>
      </c>
      <c r="P184" s="104">
        <v>1146.1918739014816</v>
      </c>
      <c r="Q184" s="104">
        <v>1093.0154635127501</v>
      </c>
      <c r="R184" s="104">
        <v>1088.2406088276873</v>
      </c>
      <c r="S184" s="104">
        <v>1079.0451395240491</v>
      </c>
      <c r="T184" s="104">
        <v>1071.5840898728648</v>
      </c>
      <c r="U184" s="104">
        <v>1121.8420976326527</v>
      </c>
      <c r="V184" s="104">
        <v>1051.4017340025441</v>
      </c>
      <c r="W184" s="104">
        <v>1040.5782856724995</v>
      </c>
      <c r="DA184" s="132" t="s">
        <v>2368</v>
      </c>
    </row>
    <row r="185" spans="1:105" ht="12" customHeight="1" x14ac:dyDescent="0.25">
      <c r="A185" s="106" t="s">
        <v>122</v>
      </c>
      <c r="B185" s="101">
        <v>2340.8641004775805</v>
      </c>
      <c r="C185" s="101">
        <v>2252.5952127496589</v>
      </c>
      <c r="D185" s="101">
        <v>2388.1070982126889</v>
      </c>
      <c r="E185" s="101">
        <v>2663.6852073353721</v>
      </c>
      <c r="F185" s="101">
        <v>2752.1332270492762</v>
      </c>
      <c r="G185" s="101">
        <v>2531.3159851965697</v>
      </c>
      <c r="H185" s="101">
        <v>2688.779362487001</v>
      </c>
      <c r="I185" s="101">
        <v>2511.9604083426607</v>
      </c>
      <c r="J185" s="101">
        <v>2697.4680719835551</v>
      </c>
      <c r="K185" s="101">
        <v>2684.2935376073165</v>
      </c>
      <c r="L185" s="101">
        <v>2579.2335391441507</v>
      </c>
      <c r="M185" s="101">
        <v>2626.6187111906347</v>
      </c>
      <c r="N185" s="101">
        <v>2542.946158633526</v>
      </c>
      <c r="O185" s="101">
        <v>2523.138078068675</v>
      </c>
      <c r="P185" s="101">
        <v>2521.7575440525011</v>
      </c>
      <c r="Q185" s="101">
        <v>2434.8349187779831</v>
      </c>
      <c r="R185" s="101">
        <v>2322.5313110015622</v>
      </c>
      <c r="S185" s="101">
        <v>2298.9566661061071</v>
      </c>
      <c r="T185" s="101">
        <v>2258.1250359232795</v>
      </c>
      <c r="U185" s="101">
        <v>2183.362938613232</v>
      </c>
      <c r="V185" s="101">
        <v>2112.8712725237683</v>
      </c>
      <c r="W185" s="101">
        <v>2141.6460709536013</v>
      </c>
      <c r="DA185" s="131" t="s">
        <v>2369</v>
      </c>
    </row>
    <row r="186" spans="1:105" ht="12" customHeight="1" x14ac:dyDescent="0.25">
      <c r="A186" s="107" t="s">
        <v>121</v>
      </c>
      <c r="B186" s="104">
        <v>1806.319830693064</v>
      </c>
      <c r="C186" s="104">
        <v>1736.5209754200398</v>
      </c>
      <c r="D186" s="104">
        <v>1878.9359271029236</v>
      </c>
      <c r="E186" s="104">
        <v>2181.302707511516</v>
      </c>
      <c r="F186" s="104">
        <v>2283.1704824236667</v>
      </c>
      <c r="G186" s="104">
        <v>2057.2224043084439</v>
      </c>
      <c r="H186" s="104">
        <v>2204.6652110591399</v>
      </c>
      <c r="I186" s="104">
        <v>2002.9265318868668</v>
      </c>
      <c r="J186" s="104">
        <v>2157.8538793282405</v>
      </c>
      <c r="K186" s="104">
        <v>2138.6873603831618</v>
      </c>
      <c r="L186" s="104">
        <v>2047.6661272453298</v>
      </c>
      <c r="M186" s="104">
        <v>2094.5039478062072</v>
      </c>
      <c r="N186" s="104">
        <v>2025.5787680118106</v>
      </c>
      <c r="O186" s="104">
        <v>2012.2000489022719</v>
      </c>
      <c r="P186" s="104">
        <v>2026.6367632744621</v>
      </c>
      <c r="Q186" s="104">
        <v>1987.9358651280734</v>
      </c>
      <c r="R186" s="104">
        <v>1919.9823725509032</v>
      </c>
      <c r="S186" s="104">
        <v>1912.742686207107</v>
      </c>
      <c r="T186" s="104">
        <v>1891.3199705872496</v>
      </c>
      <c r="U186" s="104">
        <v>1823.1448765702753</v>
      </c>
      <c r="V186" s="104">
        <v>1772.7423084814868</v>
      </c>
      <c r="W186" s="104">
        <v>1805.9388296120549</v>
      </c>
      <c r="DA186" s="132" t="s">
        <v>2370</v>
      </c>
    </row>
    <row r="187" spans="1:105" ht="12" customHeight="1" x14ac:dyDescent="0.25">
      <c r="A187" s="108" t="s">
        <v>53</v>
      </c>
      <c r="B187" s="98">
        <v>795.98589481045087</v>
      </c>
      <c r="C187" s="98">
        <v>747.3980687641216</v>
      </c>
      <c r="D187" s="98">
        <v>889.66469134816441</v>
      </c>
      <c r="E187" s="98">
        <v>1230.3113398461926</v>
      </c>
      <c r="F187" s="98">
        <v>1338.5524334799493</v>
      </c>
      <c r="G187" s="98">
        <v>1079.6560935629514</v>
      </c>
      <c r="H187" s="98">
        <v>1178.9911187614739</v>
      </c>
      <c r="I187" s="98">
        <v>911.81999454951278</v>
      </c>
      <c r="J187" s="98">
        <v>996.53435479163181</v>
      </c>
      <c r="K187" s="98">
        <v>961.50500638429901</v>
      </c>
      <c r="L187" s="98">
        <v>893.36944683091872</v>
      </c>
      <c r="M187" s="98">
        <v>933.53465939835598</v>
      </c>
      <c r="N187" s="98">
        <v>890.01529589834354</v>
      </c>
      <c r="O187" s="98">
        <v>881.27393888067536</v>
      </c>
      <c r="P187" s="98">
        <v>923.31531834718294</v>
      </c>
      <c r="Q187" s="98">
        <v>885.73616780432621</v>
      </c>
      <c r="R187" s="98">
        <v>828.13027233791001</v>
      </c>
      <c r="S187" s="98">
        <v>818.96676246793822</v>
      </c>
      <c r="T187" s="98">
        <v>813.25847018350805</v>
      </c>
      <c r="U187" s="98">
        <v>742.10072122668169</v>
      </c>
      <c r="V187" s="98">
        <v>721.30922053252914</v>
      </c>
      <c r="W187" s="98">
        <v>766.63432167431336</v>
      </c>
      <c r="DA187" s="63" t="s">
        <v>2371</v>
      </c>
    </row>
    <row r="188" spans="1:105" ht="12" customHeight="1" x14ac:dyDescent="0.25">
      <c r="A188" s="108" t="s">
        <v>52</v>
      </c>
      <c r="B188" s="98">
        <v>1010.3339358826132</v>
      </c>
      <c r="C188" s="98">
        <v>989.1229066559182</v>
      </c>
      <c r="D188" s="98">
        <v>989.27123575475935</v>
      </c>
      <c r="E188" s="98">
        <v>950.99136766532354</v>
      </c>
      <c r="F188" s="98">
        <v>944.61804894371721</v>
      </c>
      <c r="G188" s="98">
        <v>977.56631074549239</v>
      </c>
      <c r="H188" s="98">
        <v>1025.674092297666</v>
      </c>
      <c r="I188" s="98">
        <v>1091.1065373373538</v>
      </c>
      <c r="J188" s="98">
        <v>1161.3195245366085</v>
      </c>
      <c r="K188" s="98">
        <v>1177.1823539988627</v>
      </c>
      <c r="L188" s="98">
        <v>1154.296680414411</v>
      </c>
      <c r="M188" s="98">
        <v>1160.9692884078515</v>
      </c>
      <c r="N188" s="98">
        <v>1135.5634721134668</v>
      </c>
      <c r="O188" s="98">
        <v>1130.9261100215965</v>
      </c>
      <c r="P188" s="98">
        <v>1103.3214449272793</v>
      </c>
      <c r="Q188" s="98">
        <v>1102.1996973237474</v>
      </c>
      <c r="R188" s="98">
        <v>1091.852100212993</v>
      </c>
      <c r="S188" s="98">
        <v>1093.7759237391688</v>
      </c>
      <c r="T188" s="98">
        <v>1078.0615004037413</v>
      </c>
      <c r="U188" s="98">
        <v>1081.0441553435937</v>
      </c>
      <c r="V188" s="98">
        <v>1051.433087948958</v>
      </c>
      <c r="W188" s="98">
        <v>1039.3045079377414</v>
      </c>
      <c r="DA188" s="63" t="s">
        <v>2372</v>
      </c>
    </row>
    <row r="189" spans="1:105" ht="12" customHeight="1" x14ac:dyDescent="0.25">
      <c r="A189" s="121" t="s">
        <v>54</v>
      </c>
      <c r="B189" s="122">
        <v>789.02504857485269</v>
      </c>
      <c r="C189" s="122">
        <v>868.81613226764239</v>
      </c>
      <c r="D189" s="122">
        <v>889.77788361341698</v>
      </c>
      <c r="E189" s="122">
        <v>1000.9473361877648</v>
      </c>
      <c r="F189" s="122">
        <v>918.36264061513839</v>
      </c>
      <c r="G189" s="122">
        <v>928.97056279143862</v>
      </c>
      <c r="H189" s="122">
        <v>854.21671026545039</v>
      </c>
      <c r="I189" s="122">
        <v>827.36912416065798</v>
      </c>
      <c r="J189" s="122">
        <v>847.40518193620733</v>
      </c>
      <c r="K189" s="122">
        <v>682.52609325183232</v>
      </c>
      <c r="L189" s="122">
        <v>623.00661398408306</v>
      </c>
      <c r="M189" s="122">
        <v>629.36233104701182</v>
      </c>
      <c r="N189" s="122">
        <v>615.00646524241074</v>
      </c>
      <c r="O189" s="122">
        <v>613.54477724506717</v>
      </c>
      <c r="P189" s="122">
        <v>618.93153348865485</v>
      </c>
      <c r="Q189" s="122">
        <v>621.44594513937466</v>
      </c>
      <c r="R189" s="122">
        <v>616.05398476581081</v>
      </c>
      <c r="S189" s="122">
        <v>615.45976237448031</v>
      </c>
      <c r="T189" s="122">
        <v>606.26584764972256</v>
      </c>
      <c r="U189" s="122">
        <v>596.81807242742889</v>
      </c>
      <c r="V189" s="122">
        <v>764.98334654773635</v>
      </c>
      <c r="W189" s="122">
        <v>715.92752058236772</v>
      </c>
      <c r="DA189" s="130" t="s">
        <v>2373</v>
      </c>
    </row>
    <row r="190" spans="1:105" ht="12" customHeight="1" x14ac:dyDescent="0.25">
      <c r="A190" s="97" t="s">
        <v>50</v>
      </c>
      <c r="B190" s="98">
        <v>949.96162038814282</v>
      </c>
      <c r="C190" s="98">
        <v>992.56748422663463</v>
      </c>
      <c r="D190" s="98">
        <v>1264.6749570969862</v>
      </c>
      <c r="E190" s="98">
        <v>989.66842807996136</v>
      </c>
      <c r="F190" s="98">
        <v>963.93397718506617</v>
      </c>
      <c r="G190" s="98">
        <v>1131.4349397479298</v>
      </c>
      <c r="H190" s="98">
        <v>979.77692212584304</v>
      </c>
      <c r="I190" s="98">
        <v>933.65983463717362</v>
      </c>
      <c r="J190" s="98">
        <v>847.87861474105671</v>
      </c>
      <c r="K190" s="98">
        <v>830.87389947016243</v>
      </c>
      <c r="L190" s="98">
        <v>743.79279229430676</v>
      </c>
      <c r="M190" s="98">
        <v>713.809726444332</v>
      </c>
      <c r="N190" s="98">
        <v>707.78506065256943</v>
      </c>
      <c r="O190" s="98">
        <v>708.88728214605214</v>
      </c>
      <c r="P190" s="98">
        <v>715.10958589164522</v>
      </c>
      <c r="Q190" s="98">
        <v>718.14655521738291</v>
      </c>
      <c r="R190" s="98">
        <v>722.08727593122182</v>
      </c>
      <c r="S190" s="98">
        <v>724.76085447083551</v>
      </c>
      <c r="T190" s="98">
        <v>717.51965653445109</v>
      </c>
      <c r="U190" s="98">
        <v>705.97256753161287</v>
      </c>
      <c r="V190" s="98">
        <v>948.94881789025396</v>
      </c>
      <c r="W190" s="98">
        <v>862.61275431356557</v>
      </c>
      <c r="DA190" s="63" t="s">
        <v>2374</v>
      </c>
    </row>
    <row r="191" spans="1:105" ht="12" customHeight="1" x14ac:dyDescent="0.25">
      <c r="A191" s="109" t="s">
        <v>120</v>
      </c>
      <c r="B191" s="33">
        <v>669.81821739097256</v>
      </c>
      <c r="C191" s="33">
        <v>779.61152284925299</v>
      </c>
      <c r="D191" s="33">
        <v>631.66233945634565</v>
      </c>
      <c r="E191" s="33">
        <v>1008.1970077029775</v>
      </c>
      <c r="F191" s="33">
        <v>891.45462532208603</v>
      </c>
      <c r="G191" s="33">
        <v>810.77981966213656</v>
      </c>
      <c r="H191" s="33">
        <v>784.64234373295915</v>
      </c>
      <c r="I191" s="33">
        <v>768.15968562223873</v>
      </c>
      <c r="J191" s="33">
        <v>847.13183401218203</v>
      </c>
      <c r="K191" s="33">
        <v>584.97888628187229</v>
      </c>
      <c r="L191" s="33">
        <v>539.95380132868468</v>
      </c>
      <c r="M191" s="33">
        <v>569.59635048870848</v>
      </c>
      <c r="N191" s="33">
        <v>551.70598821028693</v>
      </c>
      <c r="O191" s="33">
        <v>552.03188283398504</v>
      </c>
      <c r="P191" s="33">
        <v>560.26894280604779</v>
      </c>
      <c r="Q191" s="33">
        <v>567.43188593603406</v>
      </c>
      <c r="R191" s="33">
        <v>560.91024906965674</v>
      </c>
      <c r="S191" s="33">
        <v>560.86112530904052</v>
      </c>
      <c r="T191" s="33">
        <v>552.74522981478117</v>
      </c>
      <c r="U191" s="33">
        <v>546.71613687238926</v>
      </c>
      <c r="V191" s="33">
        <v>681.77229375354955</v>
      </c>
      <c r="W191" s="33">
        <v>651.12806582537655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9484.5206134101281</v>
      </c>
      <c r="C193" s="117">
        <f t="shared" si="94"/>
        <v>10404.976764710602</v>
      </c>
      <c r="D193" s="117">
        <f t="shared" si="94"/>
        <v>10050.121788839555</v>
      </c>
      <c r="E193" s="117">
        <f t="shared" si="94"/>
        <v>10730.229647546728</v>
      </c>
      <c r="F193" s="117">
        <f t="shared" si="94"/>
        <v>11271.686462253161</v>
      </c>
      <c r="G193" s="117">
        <f t="shared" si="94"/>
        <v>11571.525752439602</v>
      </c>
      <c r="H193" s="117">
        <f t="shared" si="94"/>
        <v>10880.227588453599</v>
      </c>
      <c r="I193" s="117">
        <f t="shared" si="94"/>
        <v>10294.949524925134</v>
      </c>
      <c r="J193" s="117">
        <f t="shared" si="94"/>
        <v>11052.00287802315</v>
      </c>
      <c r="K193" s="117">
        <f t="shared" si="94"/>
        <v>10663.322961960286</v>
      </c>
      <c r="L193" s="117">
        <f t="shared" si="94"/>
        <v>11282.68400547975</v>
      </c>
      <c r="M193" s="117">
        <f t="shared" si="94"/>
        <v>10494.222469442295</v>
      </c>
      <c r="N193" s="117">
        <f t="shared" si="94"/>
        <v>10189.064620255609</v>
      </c>
      <c r="O193" s="117">
        <f t="shared" si="94"/>
        <v>10408.78917620368</v>
      </c>
      <c r="P193" s="117">
        <f t="shared" si="94"/>
        <v>8642.7655754814368</v>
      </c>
      <c r="Q193" s="117">
        <f t="shared" si="94"/>
        <v>9904.5403390365645</v>
      </c>
      <c r="R193" s="117">
        <f t="shared" ref="R193:V193" si="95">R194+R197+R199+R208</f>
        <v>10274.885033105464</v>
      </c>
      <c r="S193" s="117">
        <f t="shared" si="95"/>
        <v>10011.981928071387</v>
      </c>
      <c r="T193" s="117">
        <f t="shared" si="95"/>
        <v>9429.7744143723321</v>
      </c>
      <c r="U193" s="117">
        <f t="shared" si="95"/>
        <v>9375.2358976733685</v>
      </c>
      <c r="V193" s="117">
        <f t="shared" si="95"/>
        <v>9582.6460863486936</v>
      </c>
      <c r="W193" s="117">
        <f t="shared" ref="W193" si="96">W194+W197+W199+W208</f>
        <v>10590.914997964182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7383.371987236379</v>
      </c>
      <c r="C194" s="122">
        <f t="shared" si="97"/>
        <v>8286.0260881754693</v>
      </c>
      <c r="D194" s="122">
        <f t="shared" si="97"/>
        <v>7815.0698844987046</v>
      </c>
      <c r="E194" s="122">
        <f t="shared" si="97"/>
        <v>8265.0254654854543</v>
      </c>
      <c r="F194" s="122">
        <f t="shared" si="97"/>
        <v>8721.9906249267151</v>
      </c>
      <c r="G194" s="122">
        <f t="shared" si="97"/>
        <v>9181.2194382169819</v>
      </c>
      <c r="H194" s="122">
        <f t="shared" si="97"/>
        <v>8355.5458691885015</v>
      </c>
      <c r="I194" s="122">
        <f t="shared" si="97"/>
        <v>7965.3611727918587</v>
      </c>
      <c r="J194" s="122">
        <f t="shared" si="97"/>
        <v>8550.7728293193868</v>
      </c>
      <c r="K194" s="122">
        <f t="shared" si="97"/>
        <v>8260.9356574069352</v>
      </c>
      <c r="L194" s="122">
        <f t="shared" si="97"/>
        <v>8901.9328582739563</v>
      </c>
      <c r="M194" s="122">
        <f t="shared" si="97"/>
        <v>8130.7175686321989</v>
      </c>
      <c r="N194" s="122">
        <f t="shared" si="97"/>
        <v>7820.3831220654756</v>
      </c>
      <c r="O194" s="122">
        <f t="shared" si="97"/>
        <v>7987.4196869107755</v>
      </c>
      <c r="P194" s="122">
        <f t="shared" si="97"/>
        <v>6307.7204005343292</v>
      </c>
      <c r="Q194" s="122">
        <f t="shared" si="97"/>
        <v>7475.3028847884334</v>
      </c>
      <c r="R194" s="122">
        <f t="shared" ref="R194:V194" si="98">SUM(R195:R196)</f>
        <v>7972.8005932441856</v>
      </c>
      <c r="S194" s="122">
        <f t="shared" si="98"/>
        <v>7582.8042798685474</v>
      </c>
      <c r="T194" s="122">
        <f t="shared" si="98"/>
        <v>7068.7362620186286</v>
      </c>
      <c r="U194" s="122">
        <f t="shared" si="98"/>
        <v>6909.6378413135153</v>
      </c>
      <c r="V194" s="122">
        <f t="shared" si="98"/>
        <v>7167.9711330738282</v>
      </c>
      <c r="W194" s="122">
        <f t="shared" ref="W194" si="99">SUM(W195:W196)</f>
        <v>7996.9605074598285</v>
      </c>
      <c r="DA194" s="130" t="s">
        <v>2527</v>
      </c>
    </row>
    <row r="195" spans="1:105" ht="12" customHeight="1" x14ac:dyDescent="0.25">
      <c r="A195" s="97" t="s">
        <v>203</v>
      </c>
      <c r="B195" s="98">
        <v>7346.8569548762052</v>
      </c>
      <c r="C195" s="98">
        <v>8246.1756153563801</v>
      </c>
      <c r="D195" s="98">
        <v>7777.9560967331527</v>
      </c>
      <c r="E195" s="98">
        <v>8226.0187086730475</v>
      </c>
      <c r="F195" s="98">
        <v>8681.2427966659143</v>
      </c>
      <c r="G195" s="98">
        <v>9139.9368805700997</v>
      </c>
      <c r="H195" s="98">
        <v>8318.2448803251391</v>
      </c>
      <c r="I195" s="98">
        <v>7930.9863919664058</v>
      </c>
      <c r="J195" s="98">
        <v>8513.8212498847424</v>
      </c>
      <c r="K195" s="98">
        <v>8225.5563653294303</v>
      </c>
      <c r="L195" s="98">
        <v>8864.2750642668652</v>
      </c>
      <c r="M195" s="98">
        <v>8096.7404293439895</v>
      </c>
      <c r="N195" s="98">
        <v>7788.1524405904356</v>
      </c>
      <c r="O195" s="98">
        <v>7954.8356838191703</v>
      </c>
      <c r="P195" s="98">
        <v>6282.3507475429997</v>
      </c>
      <c r="Q195" s="98">
        <v>7445.3276709134534</v>
      </c>
      <c r="R195" s="98">
        <v>7941.0257174056305</v>
      </c>
      <c r="S195" s="98">
        <v>7552.805561203154</v>
      </c>
      <c r="T195" s="98">
        <v>7041.0459740946562</v>
      </c>
      <c r="U195" s="98">
        <v>6882.7925816844054</v>
      </c>
      <c r="V195" s="98">
        <v>7140.2385689499642</v>
      </c>
      <c r="W195" s="98">
        <v>7965.961557972395</v>
      </c>
      <c r="DA195" s="63" t="s">
        <v>2528</v>
      </c>
    </row>
    <row r="196" spans="1:105" ht="12" customHeight="1" x14ac:dyDescent="0.25">
      <c r="A196" s="97" t="s">
        <v>53</v>
      </c>
      <c r="B196" s="98">
        <v>36.515032360174182</v>
      </c>
      <c r="C196" s="98">
        <v>39.850472819089994</v>
      </c>
      <c r="D196" s="98">
        <v>37.113787765552161</v>
      </c>
      <c r="E196" s="98">
        <v>39.006756812407296</v>
      </c>
      <c r="F196" s="98">
        <v>40.747828260800809</v>
      </c>
      <c r="G196" s="98">
        <v>41.28255764688236</v>
      </c>
      <c r="H196" s="98">
        <v>37.300988863362264</v>
      </c>
      <c r="I196" s="98">
        <v>34.374780825452504</v>
      </c>
      <c r="J196" s="98">
        <v>36.951579434643925</v>
      </c>
      <c r="K196" s="98">
        <v>35.379292077504303</v>
      </c>
      <c r="L196" s="98">
        <v>37.657794007090573</v>
      </c>
      <c r="M196" s="98">
        <v>33.977139288209671</v>
      </c>
      <c r="N196" s="98">
        <v>32.230681475040122</v>
      </c>
      <c r="O196" s="98">
        <v>32.584003091604977</v>
      </c>
      <c r="P196" s="98">
        <v>25.369652991329978</v>
      </c>
      <c r="Q196" s="98">
        <v>29.975213874980433</v>
      </c>
      <c r="R196" s="98">
        <v>31.774875838555538</v>
      </c>
      <c r="S196" s="98">
        <v>29.998718665393774</v>
      </c>
      <c r="T196" s="98">
        <v>27.690287923972555</v>
      </c>
      <c r="U196" s="98">
        <v>26.845259629109812</v>
      </c>
      <c r="V196" s="98">
        <v>27.732564123863746</v>
      </c>
      <c r="W196" s="98">
        <v>30.998949487433201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13.263273428809352</v>
      </c>
      <c r="C197" s="122">
        <f t="shared" si="100"/>
        <v>16.771580256999293</v>
      </c>
      <c r="D197" s="122">
        <f t="shared" si="100"/>
        <v>20.770922537314668</v>
      </c>
      <c r="E197" s="122">
        <f t="shared" si="100"/>
        <v>48.930717293105914</v>
      </c>
      <c r="F197" s="122">
        <f t="shared" si="100"/>
        <v>28.950946779545564</v>
      </c>
      <c r="G197" s="122">
        <f t="shared" si="100"/>
        <v>37.646741537016609</v>
      </c>
      <c r="H197" s="122">
        <f t="shared" si="100"/>
        <v>57.53305820430819</v>
      </c>
      <c r="I197" s="122">
        <f t="shared" si="100"/>
        <v>65.764278006099531</v>
      </c>
      <c r="J197" s="122">
        <f t="shared" si="100"/>
        <v>77.674672889322238</v>
      </c>
      <c r="K197" s="122">
        <f t="shared" si="100"/>
        <v>89.361836401681643</v>
      </c>
      <c r="L197" s="122">
        <f t="shared" si="100"/>
        <v>116.13608637802818</v>
      </c>
      <c r="M197" s="122">
        <f t="shared" si="100"/>
        <v>128.30423298200722</v>
      </c>
      <c r="N197" s="122">
        <f t="shared" si="100"/>
        <v>231.87243936059187</v>
      </c>
      <c r="O197" s="122">
        <f t="shared" si="100"/>
        <v>224.15383555283805</v>
      </c>
      <c r="P197" s="122">
        <f t="shared" si="100"/>
        <v>88.031970402431526</v>
      </c>
      <c r="Q197" s="122">
        <f t="shared" si="100"/>
        <v>266.62121906297853</v>
      </c>
      <c r="R197" s="122">
        <f t="shared" si="100"/>
        <v>166.19894162563378</v>
      </c>
      <c r="S197" s="122">
        <f t="shared" si="100"/>
        <v>298.09849627211162</v>
      </c>
      <c r="T197" s="122">
        <f t="shared" si="100"/>
        <v>234.8094845018129</v>
      </c>
      <c r="U197" s="122">
        <f t="shared" si="100"/>
        <v>320.77559965992725</v>
      </c>
      <c r="V197" s="122">
        <f t="shared" si="100"/>
        <v>239.61087364063516</v>
      </c>
      <c r="W197" s="122">
        <f t="shared" si="100"/>
        <v>422.86290402080817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13.263273428809352</v>
      </c>
      <c r="C198" s="98">
        <f>RES_hhdet_tesh!C129</f>
        <v>16.771580256999293</v>
      </c>
      <c r="D198" s="98">
        <f>RES_hhdet_tesh!D129</f>
        <v>20.770922537314668</v>
      </c>
      <c r="E198" s="98">
        <f>RES_hhdet_tesh!E129</f>
        <v>48.930717293105914</v>
      </c>
      <c r="F198" s="98">
        <f>RES_hhdet_tesh!F129</f>
        <v>28.950946779545564</v>
      </c>
      <c r="G198" s="98">
        <f>RES_hhdet_tesh!G129</f>
        <v>37.646741537016609</v>
      </c>
      <c r="H198" s="98">
        <f>RES_hhdet_tesh!H129</f>
        <v>57.53305820430819</v>
      </c>
      <c r="I198" s="98">
        <f>RES_hhdet_tesh!I129</f>
        <v>65.764278006099531</v>
      </c>
      <c r="J198" s="98">
        <f>RES_hhdet_tesh!J129</f>
        <v>77.674672889322238</v>
      </c>
      <c r="K198" s="98">
        <f>RES_hhdet_tesh!K129</f>
        <v>89.361836401681643</v>
      </c>
      <c r="L198" s="98">
        <f>RES_hhdet_tesh!L129</f>
        <v>116.13608637802818</v>
      </c>
      <c r="M198" s="98">
        <f>RES_hhdet_tesh!M129</f>
        <v>128.30423298200722</v>
      </c>
      <c r="N198" s="98">
        <f>RES_hhdet_tesh!N129</f>
        <v>231.87243936059187</v>
      </c>
      <c r="O198" s="98">
        <f>RES_hhdet_tesh!O129</f>
        <v>224.15383555283805</v>
      </c>
      <c r="P198" s="98">
        <f>RES_hhdet_tesh!P129</f>
        <v>88.031970402431526</v>
      </c>
      <c r="Q198" s="98">
        <f>RES_hhdet_tesh!Q129</f>
        <v>266.62121906297853</v>
      </c>
      <c r="R198" s="98">
        <f>RES_hhdet_tesh!R129</f>
        <v>166.19894162563378</v>
      </c>
      <c r="S198" s="98">
        <f>RES_hhdet_tesh!S129</f>
        <v>298.09849627211162</v>
      </c>
      <c r="T198" s="98">
        <f>RES_hhdet_tesh!T129</f>
        <v>234.8094845018129</v>
      </c>
      <c r="U198" s="98">
        <f>RES_hhdet_tesh!U129</f>
        <v>320.77559965992725</v>
      </c>
      <c r="V198" s="98">
        <f>RES_hhdet_tesh!V129</f>
        <v>239.61087364063516</v>
      </c>
      <c r="W198" s="98">
        <f>RES_hhdet_tesh!W129</f>
        <v>422.86290402080817</v>
      </c>
      <c r="DA198" s="63" t="s">
        <v>2531</v>
      </c>
    </row>
    <row r="199" spans="1:105" ht="12" customHeight="1" x14ac:dyDescent="0.25">
      <c r="A199" s="121" t="s">
        <v>55</v>
      </c>
      <c r="B199" s="122">
        <v>1549.1868623147304</v>
      </c>
      <c r="C199" s="122">
        <v>1503.364666121447</v>
      </c>
      <c r="D199" s="122">
        <v>1612.6519121396905</v>
      </c>
      <c r="E199" s="122">
        <v>1709.3102552494802</v>
      </c>
      <c r="F199" s="122">
        <v>1870.2372620991096</v>
      </c>
      <c r="G199" s="122">
        <v>1700.6861776251567</v>
      </c>
      <c r="H199" s="122">
        <v>1860.0900086924935</v>
      </c>
      <c r="I199" s="122">
        <v>1674.0301859334356</v>
      </c>
      <c r="J199" s="122">
        <v>1813.9144819779947</v>
      </c>
      <c r="K199" s="122">
        <v>1833.7873494531937</v>
      </c>
      <c r="L199" s="122">
        <v>1826.8716818387722</v>
      </c>
      <c r="M199" s="122">
        <v>1790.632231542502</v>
      </c>
      <c r="N199" s="122">
        <v>1701.07862654574</v>
      </c>
      <c r="O199" s="122">
        <v>1759.995117586496</v>
      </c>
      <c r="P199" s="122">
        <v>1803.3395039115558</v>
      </c>
      <c r="Q199" s="122">
        <v>1712.9863773603261</v>
      </c>
      <c r="R199" s="122">
        <v>1686.3466928793168</v>
      </c>
      <c r="S199" s="122">
        <v>1678.0425788103819</v>
      </c>
      <c r="T199" s="122">
        <v>1675.3665886758308</v>
      </c>
      <c r="U199" s="122">
        <v>1695.3985479699304</v>
      </c>
      <c r="V199" s="122">
        <v>1595.5742767116508</v>
      </c>
      <c r="W199" s="122">
        <v>1620.6366115106089</v>
      </c>
      <c r="DA199" s="130" t="s">
        <v>2532</v>
      </c>
    </row>
    <row r="200" spans="1:105" ht="12" customHeight="1" x14ac:dyDescent="0.25">
      <c r="A200" s="97" t="s">
        <v>128</v>
      </c>
      <c r="B200" s="98">
        <v>1555.7625383149527</v>
      </c>
      <c r="C200" s="98">
        <v>1511.4703418500487</v>
      </c>
      <c r="D200" s="98">
        <v>1625.1800276322911</v>
      </c>
      <c r="E200" s="98">
        <v>1687.7200484412087</v>
      </c>
      <c r="F200" s="98">
        <v>1880.646112579496</v>
      </c>
      <c r="G200" s="98">
        <v>1698.9525477408808</v>
      </c>
      <c r="H200" s="98">
        <v>1872.2476855097616</v>
      </c>
      <c r="I200" s="98">
        <v>1660.1738376408182</v>
      </c>
      <c r="J200" s="98">
        <v>1803.9970550007433</v>
      </c>
      <c r="K200" s="98">
        <v>1833.0935238624184</v>
      </c>
      <c r="L200" s="98">
        <v>1847.1864685219321</v>
      </c>
      <c r="M200" s="98">
        <v>1786.849923468845</v>
      </c>
      <c r="N200" s="98">
        <v>1689.9929240829392</v>
      </c>
      <c r="O200" s="98">
        <v>1763.2574925006413</v>
      </c>
      <c r="P200" s="98">
        <v>1809.8305786029644</v>
      </c>
      <c r="Q200" s="98">
        <v>1711.5527171495416</v>
      </c>
      <c r="R200" s="98">
        <v>1685.60021150956</v>
      </c>
      <c r="S200" s="98">
        <v>1674.4964839155837</v>
      </c>
      <c r="T200" s="98">
        <v>1673.9478434918292</v>
      </c>
      <c r="U200" s="98">
        <v>1699.6579548675832</v>
      </c>
      <c r="V200" s="98">
        <v>1595.5280992093076</v>
      </c>
      <c r="W200" s="98">
        <v>1620.6546794885585</v>
      </c>
      <c r="DA200" s="63" t="s">
        <v>2533</v>
      </c>
    </row>
    <row r="201" spans="1:105" ht="12" customHeight="1" x14ac:dyDescent="0.25">
      <c r="A201" s="97" t="s">
        <v>127</v>
      </c>
      <c r="B201" s="98">
        <v>1555.7625383149525</v>
      </c>
      <c r="C201" s="98">
        <v>1511.4645962064048</v>
      </c>
      <c r="D201" s="98">
        <v>1625.1625662264851</v>
      </c>
      <c r="E201" s="98">
        <v>1687.7459006436052</v>
      </c>
      <c r="F201" s="98">
        <v>1880.5937719412887</v>
      </c>
      <c r="G201" s="98">
        <v>1698.9375814752366</v>
      </c>
      <c r="H201" s="98">
        <v>1872.2719146641466</v>
      </c>
      <c r="I201" s="98">
        <v>1660.2423961185848</v>
      </c>
      <c r="J201" s="98">
        <v>1804.1296007560957</v>
      </c>
      <c r="K201" s="98">
        <v>1832.4300011203704</v>
      </c>
      <c r="L201" s="98">
        <v>1846.319316746991</v>
      </c>
      <c r="M201" s="98">
        <v>1786.146538410851</v>
      </c>
      <c r="N201" s="98">
        <v>1689.4708782766229</v>
      </c>
      <c r="O201" s="98">
        <v>1762.8237327599206</v>
      </c>
      <c r="P201" s="98">
        <v>1809.4958006502361</v>
      </c>
      <c r="Q201" s="98">
        <v>1711.8945649050488</v>
      </c>
      <c r="R201" s="98">
        <v>1686.7650067535869</v>
      </c>
      <c r="S201" s="98">
        <v>1676.1080596331319</v>
      </c>
      <c r="T201" s="98">
        <v>1675.3390981351311</v>
      </c>
      <c r="U201" s="98">
        <v>1700.3635123140273</v>
      </c>
      <c r="V201" s="98">
        <v>1596.3725819306312</v>
      </c>
      <c r="W201" s="98">
        <v>1621.3051371930705</v>
      </c>
      <c r="DA201" s="63" t="s">
        <v>2534</v>
      </c>
    </row>
    <row r="202" spans="1:105" ht="12" customHeight="1" x14ac:dyDescent="0.25">
      <c r="A202" s="100" t="s">
        <v>203</v>
      </c>
      <c r="B202" s="101">
        <v>529.71122818293895</v>
      </c>
      <c r="C202" s="101">
        <v>502.95323107993755</v>
      </c>
      <c r="D202" s="101">
        <v>607.55299370399416</v>
      </c>
      <c r="E202" s="101">
        <v>780.81039903118426</v>
      </c>
      <c r="F202" s="101">
        <v>915.88772207018633</v>
      </c>
      <c r="G202" s="101">
        <v>725.35511308890091</v>
      </c>
      <c r="H202" s="101">
        <v>821.10744903669945</v>
      </c>
      <c r="I202" s="101">
        <v>602.61873560232652</v>
      </c>
      <c r="J202" s="101">
        <v>665.53229631789907</v>
      </c>
      <c r="K202" s="101">
        <v>657.04383495453783</v>
      </c>
      <c r="L202" s="101">
        <v>641.78177830820107</v>
      </c>
      <c r="M202" s="101">
        <v>635.60420608658194</v>
      </c>
      <c r="N202" s="101">
        <v>591.83669037108302</v>
      </c>
      <c r="O202" s="101">
        <v>617.07101090126639</v>
      </c>
      <c r="P202" s="101">
        <v>663.30392674875452</v>
      </c>
      <c r="Q202" s="101">
        <v>618.87910139229871</v>
      </c>
      <c r="R202" s="101">
        <v>598.52439792589973</v>
      </c>
      <c r="S202" s="101">
        <v>597.06292010908294</v>
      </c>
      <c r="T202" s="101">
        <v>603.75500826226641</v>
      </c>
      <c r="U202" s="101">
        <v>578.52141468137461</v>
      </c>
      <c r="V202" s="101">
        <v>544.97084792808698</v>
      </c>
      <c r="W202" s="101">
        <v>580.72685152057079</v>
      </c>
      <c r="DA202" s="131" t="s">
        <v>2535</v>
      </c>
    </row>
    <row r="203" spans="1:105" ht="12" customHeight="1" x14ac:dyDescent="0.25">
      <c r="A203" s="103" t="s">
        <v>52</v>
      </c>
      <c r="B203" s="104">
        <v>1026.0513101320137</v>
      </c>
      <c r="C203" s="104">
        <v>1008.5113651264675</v>
      </c>
      <c r="D203" s="104">
        <v>1017.609572522491</v>
      </c>
      <c r="E203" s="104">
        <v>906.93550161242104</v>
      </c>
      <c r="F203" s="104">
        <v>964.70604987110221</v>
      </c>
      <c r="G203" s="104">
        <v>973.5824683863359</v>
      </c>
      <c r="H203" s="104">
        <v>1051.164465627447</v>
      </c>
      <c r="I203" s="104">
        <v>1057.6236605162583</v>
      </c>
      <c r="J203" s="104">
        <v>1138.5973044381967</v>
      </c>
      <c r="K203" s="104">
        <v>1175.3861661658325</v>
      </c>
      <c r="L203" s="104">
        <v>1204.5375384387901</v>
      </c>
      <c r="M203" s="104">
        <v>1150.542332324269</v>
      </c>
      <c r="N203" s="104">
        <v>1097.6341879055399</v>
      </c>
      <c r="O203" s="104">
        <v>1145.7527218586542</v>
      </c>
      <c r="P203" s="104">
        <v>1146.1918739014816</v>
      </c>
      <c r="Q203" s="104">
        <v>1093.0154635127501</v>
      </c>
      <c r="R203" s="104">
        <v>1088.2406088276873</v>
      </c>
      <c r="S203" s="104">
        <v>1079.0451395240491</v>
      </c>
      <c r="T203" s="104">
        <v>1071.5840898728648</v>
      </c>
      <c r="U203" s="104">
        <v>1121.8420976326527</v>
      </c>
      <c r="V203" s="104">
        <v>1051.4017340025441</v>
      </c>
      <c r="W203" s="104">
        <v>1040.5782856724995</v>
      </c>
      <c r="DA203" s="132" t="s">
        <v>2536</v>
      </c>
    </row>
    <row r="204" spans="1:105" ht="12" customHeight="1" x14ac:dyDescent="0.25">
      <c r="A204" s="106" t="s">
        <v>122</v>
      </c>
      <c r="B204" s="101">
        <v>1530.9002556486435</v>
      </c>
      <c r="C204" s="101">
        <v>1480.8330053924055</v>
      </c>
      <c r="D204" s="101">
        <v>1577.7007106033698</v>
      </c>
      <c r="E204" s="101">
        <v>1769.6338429405962</v>
      </c>
      <c r="F204" s="101">
        <v>1841.099029106716</v>
      </c>
      <c r="G204" s="101">
        <v>1705.5085632977623</v>
      </c>
      <c r="H204" s="101">
        <v>1826.1460727150188</v>
      </c>
      <c r="I204" s="101">
        <v>1712.4841879131641</v>
      </c>
      <c r="J204" s="101">
        <v>1841.3634374516409</v>
      </c>
      <c r="K204" s="101">
        <v>1835.8016189274226</v>
      </c>
      <c r="L204" s="101">
        <v>1767.778492444791</v>
      </c>
      <c r="M204" s="101">
        <v>1803.2864272051233</v>
      </c>
      <c r="N204" s="101">
        <v>1748.5572066532477</v>
      </c>
      <c r="O204" s="101">
        <v>1739.110848795551</v>
      </c>
      <c r="P204" s="101">
        <v>1741.3407721236717</v>
      </c>
      <c r="Q204" s="101">
        <v>1723.4187574336374</v>
      </c>
      <c r="R204" s="101">
        <v>1690.4803876793642</v>
      </c>
      <c r="S204" s="101">
        <v>1699.181712317702</v>
      </c>
      <c r="T204" s="101">
        <v>1686.2914742399294</v>
      </c>
      <c r="U204" s="101">
        <v>1638.9642641199991</v>
      </c>
      <c r="V204" s="101">
        <v>1597.2466189192007</v>
      </c>
      <c r="W204" s="101">
        <v>1619.6326668487357</v>
      </c>
      <c r="DA204" s="131" t="s">
        <v>2537</v>
      </c>
    </row>
    <row r="205" spans="1:105" ht="12" customHeight="1" x14ac:dyDescent="0.25">
      <c r="A205" s="107" t="s">
        <v>121</v>
      </c>
      <c r="B205" s="104">
        <v>1530.9002556486435</v>
      </c>
      <c r="C205" s="104">
        <v>1480.9653367484632</v>
      </c>
      <c r="D205" s="104">
        <v>1577.8589171046769</v>
      </c>
      <c r="E205" s="104">
        <v>1769.7510583539638</v>
      </c>
      <c r="F205" s="104">
        <v>1841.1895721420228</v>
      </c>
      <c r="G205" s="104">
        <v>1705.5987298520192</v>
      </c>
      <c r="H205" s="104">
        <v>1826.3419313396944</v>
      </c>
      <c r="I205" s="104">
        <v>1712.6163812873529</v>
      </c>
      <c r="J205" s="104">
        <v>1841.4960700154888</v>
      </c>
      <c r="K205" s="104">
        <v>1835.569737582284</v>
      </c>
      <c r="L205" s="104">
        <v>1767.3989088997509</v>
      </c>
      <c r="M205" s="104">
        <v>1802.8711849085382</v>
      </c>
      <c r="N205" s="104">
        <v>1748.3833365369308</v>
      </c>
      <c r="O205" s="104">
        <v>1738.7807757219</v>
      </c>
      <c r="P205" s="104">
        <v>1740.9989337096899</v>
      </c>
      <c r="Q205" s="104">
        <v>1725.4510199825384</v>
      </c>
      <c r="R205" s="104">
        <v>1691.611274099241</v>
      </c>
      <c r="S205" s="104">
        <v>1699.2056080257807</v>
      </c>
      <c r="T205" s="104">
        <v>1686.118403743734</v>
      </c>
      <c r="U205" s="104">
        <v>1638.3981089100732</v>
      </c>
      <c r="V205" s="104">
        <v>1596.7680892225296</v>
      </c>
      <c r="W205" s="104">
        <v>1619.0763048520041</v>
      </c>
      <c r="DA205" s="132" t="s">
        <v>2538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491.84243009254493</v>
      </c>
      <c r="D206" s="98">
        <v>588.58768134991737</v>
      </c>
      <c r="E206" s="98">
        <v>818.75969068864026</v>
      </c>
      <c r="F206" s="98">
        <v>896.57152319830527</v>
      </c>
      <c r="G206" s="98">
        <v>728.03241910652673</v>
      </c>
      <c r="H206" s="98">
        <v>800.66783904202839</v>
      </c>
      <c r="I206" s="98">
        <v>621.50984394999887</v>
      </c>
      <c r="J206" s="98">
        <v>680.17654547888026</v>
      </c>
      <c r="K206" s="98">
        <v>658.38738358342141</v>
      </c>
      <c r="L206" s="98">
        <v>613.10222848533988</v>
      </c>
      <c r="M206" s="98">
        <v>641.90189650068692</v>
      </c>
      <c r="N206" s="98">
        <v>612.81986442346386</v>
      </c>
      <c r="O206" s="98">
        <v>607.85466570030394</v>
      </c>
      <c r="P206" s="98">
        <v>637.67748878241071</v>
      </c>
      <c r="Q206" s="98">
        <v>623.25132265879108</v>
      </c>
      <c r="R206" s="98">
        <v>599.75917388624816</v>
      </c>
      <c r="S206" s="98">
        <v>605.42968428661209</v>
      </c>
      <c r="T206" s="98">
        <v>608.05690333999257</v>
      </c>
      <c r="U206" s="98">
        <v>557.3539535664795</v>
      </c>
      <c r="V206" s="98">
        <v>545.33500127357172</v>
      </c>
      <c r="W206" s="98">
        <v>579.77179691426284</v>
      </c>
      <c r="DA206" s="63" t="s">
        <v>2539</v>
      </c>
    </row>
    <row r="207" spans="1:105" ht="12" customHeight="1" x14ac:dyDescent="0.25">
      <c r="A207" s="108" t="s">
        <v>52</v>
      </c>
      <c r="B207" s="98">
        <v>1010.3339358826132</v>
      </c>
      <c r="C207" s="98">
        <v>989.1229066559182</v>
      </c>
      <c r="D207" s="98">
        <v>989.27123575475935</v>
      </c>
      <c r="E207" s="98">
        <v>950.99136766532354</v>
      </c>
      <c r="F207" s="98">
        <v>944.61804894371721</v>
      </c>
      <c r="G207" s="98">
        <v>977.56631074549239</v>
      </c>
      <c r="H207" s="98">
        <v>1025.674092297666</v>
      </c>
      <c r="I207" s="98">
        <v>1091.1065373373538</v>
      </c>
      <c r="J207" s="98">
        <v>1161.3195245366085</v>
      </c>
      <c r="K207" s="98">
        <v>1177.1823539988627</v>
      </c>
      <c r="L207" s="98">
        <v>1154.296680414411</v>
      </c>
      <c r="M207" s="98">
        <v>1160.9692884078515</v>
      </c>
      <c r="N207" s="98">
        <v>1135.5634721134668</v>
      </c>
      <c r="O207" s="98">
        <v>1130.9261100215965</v>
      </c>
      <c r="P207" s="98">
        <v>1103.3214449272793</v>
      </c>
      <c r="Q207" s="98">
        <v>1102.1996973237474</v>
      </c>
      <c r="R207" s="98">
        <v>1091.852100212993</v>
      </c>
      <c r="S207" s="98">
        <v>1093.7759237391688</v>
      </c>
      <c r="T207" s="98">
        <v>1078.0615004037413</v>
      </c>
      <c r="U207" s="98">
        <v>1081.0441553435937</v>
      </c>
      <c r="V207" s="98">
        <v>1051.433087948958</v>
      </c>
      <c r="W207" s="98">
        <v>1039.3045079377414</v>
      </c>
      <c r="DA207" s="63" t="s">
        <v>2540</v>
      </c>
    </row>
    <row r="208" spans="1:105" ht="12" customHeight="1" x14ac:dyDescent="0.25">
      <c r="A208" s="121" t="s">
        <v>54</v>
      </c>
      <c r="B208" s="122">
        <v>538.69849043020895</v>
      </c>
      <c r="C208" s="122">
        <v>598.8144301566856</v>
      </c>
      <c r="D208" s="122">
        <v>601.62906966384594</v>
      </c>
      <c r="E208" s="122">
        <v>706.96320951868802</v>
      </c>
      <c r="F208" s="122">
        <v>650.50762844779103</v>
      </c>
      <c r="G208" s="122">
        <v>651.97339506044523</v>
      </c>
      <c r="H208" s="122">
        <v>607.05865236829504</v>
      </c>
      <c r="I208" s="122">
        <v>589.79388819374083</v>
      </c>
      <c r="J208" s="122">
        <v>609.64089383644534</v>
      </c>
      <c r="K208" s="122">
        <v>479.23811869847503</v>
      </c>
      <c r="L208" s="122">
        <v>437.7433789889937</v>
      </c>
      <c r="M208" s="122">
        <v>444.56843628558727</v>
      </c>
      <c r="N208" s="122">
        <v>435.73043228380305</v>
      </c>
      <c r="O208" s="122">
        <v>437.22053615357009</v>
      </c>
      <c r="P208" s="122">
        <v>443.67370063311984</v>
      </c>
      <c r="Q208" s="122">
        <v>449.62985782482639</v>
      </c>
      <c r="R208" s="122">
        <v>449.53880535632828</v>
      </c>
      <c r="S208" s="122">
        <v>453.03657312034687</v>
      </c>
      <c r="T208" s="122">
        <v>450.86207917605867</v>
      </c>
      <c r="U208" s="122">
        <v>449.42390872999482</v>
      </c>
      <c r="V208" s="122">
        <v>579.48980292258011</v>
      </c>
      <c r="W208" s="122">
        <v>550.45497497293786</v>
      </c>
      <c r="DA208" s="130" t="s">
        <v>2541</v>
      </c>
    </row>
    <row r="209" spans="1:105" ht="12" customHeight="1" x14ac:dyDescent="0.25">
      <c r="A209" s="97" t="s">
        <v>50</v>
      </c>
      <c r="B209" s="98">
        <v>582.45348716602462</v>
      </c>
      <c r="C209" s="98">
        <v>609.48454732436517</v>
      </c>
      <c r="D209" s="98">
        <v>777.61807968948938</v>
      </c>
      <c r="E209" s="98">
        <v>609.42603271768246</v>
      </c>
      <c r="F209" s="98">
        <v>594.69210336677702</v>
      </c>
      <c r="G209" s="98">
        <v>699.62285935982504</v>
      </c>
      <c r="H209" s="98">
        <v>607.32662655863851</v>
      </c>
      <c r="I209" s="98">
        <v>579.42400947007036</v>
      </c>
      <c r="J209" s="98">
        <v>526.37507143566484</v>
      </c>
      <c r="K209" s="98">
        <v>516.09536946856724</v>
      </c>
      <c r="L209" s="98">
        <v>462.19043347819928</v>
      </c>
      <c r="M209" s="98">
        <v>443.70984200334391</v>
      </c>
      <c r="N209" s="98">
        <v>440.10162070546619</v>
      </c>
      <c r="O209" s="98">
        <v>440.91159365339928</v>
      </c>
      <c r="P209" s="98">
        <v>444.84453241799446</v>
      </c>
      <c r="Q209" s="98">
        <v>446.79079151172289</v>
      </c>
      <c r="R209" s="98">
        <v>449.40177248268367</v>
      </c>
      <c r="S209" s="98">
        <v>451.41738558531893</v>
      </c>
      <c r="T209" s="98">
        <v>447.3436632994962</v>
      </c>
      <c r="U209" s="98">
        <v>440.642383249462</v>
      </c>
      <c r="V209" s="98">
        <v>593.19678143124702</v>
      </c>
      <c r="W209" s="98">
        <v>540.17586460009431</v>
      </c>
      <c r="DA209" s="63" t="s">
        <v>2542</v>
      </c>
    </row>
    <row r="210" spans="1:105" ht="12" customHeight="1" x14ac:dyDescent="0.25">
      <c r="A210" s="109" t="s">
        <v>120</v>
      </c>
      <c r="B210" s="33">
        <v>506.28886190035058</v>
      </c>
      <c r="C210" s="33">
        <v>591.12301006855034</v>
      </c>
      <c r="D210" s="33">
        <v>480.46114838258217</v>
      </c>
      <c r="E210" s="33">
        <v>769.65655585770799</v>
      </c>
      <c r="F210" s="33">
        <v>683.46441917445895</v>
      </c>
      <c r="G210" s="33">
        <v>624.15751120020877</v>
      </c>
      <c r="H210" s="33">
        <v>606.91016476809148</v>
      </c>
      <c r="I210" s="33">
        <v>595.57044848002931</v>
      </c>
      <c r="J210" s="33">
        <v>657.71643795240755</v>
      </c>
      <c r="K210" s="33">
        <v>455.00235842088432</v>
      </c>
      <c r="L210" s="33">
        <v>420.93353646501322</v>
      </c>
      <c r="M210" s="33">
        <v>445.17608947534649</v>
      </c>
      <c r="N210" s="33">
        <v>432.74808154799666</v>
      </c>
      <c r="O210" s="33">
        <v>434.83914675659526</v>
      </c>
      <c r="P210" s="33">
        <v>442.95956654495478</v>
      </c>
      <c r="Q210" s="33">
        <v>451.21567507866251</v>
      </c>
      <c r="R210" s="33">
        <v>449.61007075310016</v>
      </c>
      <c r="S210" s="33">
        <v>453.84539790764126</v>
      </c>
      <c r="T210" s="33">
        <v>452.554675532099</v>
      </c>
      <c r="U210" s="33">
        <v>453.45463071978247</v>
      </c>
      <c r="V210" s="33">
        <v>573.28987799096149</v>
      </c>
      <c r="W210" s="33">
        <v>554.99585976825256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91.824519248028608</v>
      </c>
      <c r="C212" s="117">
        <f t="shared" si="101"/>
        <v>94.447267565255302</v>
      </c>
      <c r="D212" s="117">
        <f t="shared" si="101"/>
        <v>117.14198294041563</v>
      </c>
      <c r="E212" s="117">
        <f t="shared" si="101"/>
        <v>87.962543075227714</v>
      </c>
      <c r="F212" s="117">
        <f t="shared" si="101"/>
        <v>81.29175760949272</v>
      </c>
      <c r="G212" s="117">
        <f t="shared" si="101"/>
        <v>94.734186564314342</v>
      </c>
      <c r="H212" s="117">
        <f t="shared" si="101"/>
        <v>79.354962763843361</v>
      </c>
      <c r="I212" s="117">
        <f t="shared" si="101"/>
        <v>75.877513365912606</v>
      </c>
      <c r="J212" s="117">
        <f t="shared" si="101"/>
        <v>70.49985428412073</v>
      </c>
      <c r="K212" s="117">
        <f t="shared" si="101"/>
        <v>74.874182602250002</v>
      </c>
      <c r="L212" s="117">
        <f t="shared" si="101"/>
        <v>68.84159270084848</v>
      </c>
      <c r="M212" s="117">
        <f t="shared" si="101"/>
        <v>67.199002594532416</v>
      </c>
      <c r="N212" s="117">
        <f t="shared" si="101"/>
        <v>65.207201069972612</v>
      </c>
      <c r="O212" s="117">
        <f t="shared" si="101"/>
        <v>63.150346079784484</v>
      </c>
      <c r="P212" s="117">
        <f t="shared" si="101"/>
        <v>61.543293222277235</v>
      </c>
      <c r="Q212" s="117">
        <f t="shared" si="101"/>
        <v>58.465037534809248</v>
      </c>
      <c r="R212" s="117">
        <f t="shared" ref="R212:V212" si="102">R213+R216+R218+R227</f>
        <v>56.119603744632961</v>
      </c>
      <c r="S212" s="117">
        <f t="shared" si="102"/>
        <v>54.844130312249682</v>
      </c>
      <c r="T212" s="117">
        <f t="shared" si="102"/>
        <v>52.941588983313274</v>
      </c>
      <c r="U212" s="117">
        <f t="shared" si="102"/>
        <v>50.451863476467402</v>
      </c>
      <c r="V212" s="117">
        <f t="shared" si="102"/>
        <v>67.136294981969172</v>
      </c>
      <c r="W212" s="117">
        <f t="shared" ref="W212" si="103">W213+W216+W218+W227</f>
        <v>60.039927191334691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91.824519248028608</v>
      </c>
      <c r="C227" s="122">
        <v>94.447267565255302</v>
      </c>
      <c r="D227" s="122">
        <v>117.14198294041563</v>
      </c>
      <c r="E227" s="122">
        <v>87.962543075227714</v>
      </c>
      <c r="F227" s="122">
        <v>81.29175760949272</v>
      </c>
      <c r="G227" s="122">
        <v>94.734186564314342</v>
      </c>
      <c r="H227" s="122">
        <v>79.354962763843361</v>
      </c>
      <c r="I227" s="122">
        <v>75.877513365912606</v>
      </c>
      <c r="J227" s="122">
        <v>70.49985428412073</v>
      </c>
      <c r="K227" s="122">
        <v>74.874182602250002</v>
      </c>
      <c r="L227" s="122">
        <v>68.84159270084848</v>
      </c>
      <c r="M227" s="122">
        <v>67.199002594532416</v>
      </c>
      <c r="N227" s="122">
        <v>65.207201069972612</v>
      </c>
      <c r="O227" s="122">
        <v>63.150346079784484</v>
      </c>
      <c r="P227" s="122">
        <v>61.543293222277235</v>
      </c>
      <c r="Q227" s="122">
        <v>58.465037534809248</v>
      </c>
      <c r="R227" s="122">
        <v>56.119603744632961</v>
      </c>
      <c r="S227" s="122">
        <v>54.844130312249682</v>
      </c>
      <c r="T227" s="122">
        <v>52.941588983313274</v>
      </c>
      <c r="U227" s="122">
        <v>50.451863476467402</v>
      </c>
      <c r="V227" s="122">
        <v>67.136294981969172</v>
      </c>
      <c r="W227" s="122">
        <v>60.039927191334691</v>
      </c>
      <c r="DA227" s="130" t="s">
        <v>2709</v>
      </c>
    </row>
    <row r="228" spans="1:105" ht="12" customHeight="1" x14ac:dyDescent="0.25">
      <c r="A228" s="97" t="s">
        <v>50</v>
      </c>
      <c r="B228" s="98">
        <v>215.79328168737055</v>
      </c>
      <c r="C228" s="98">
        <v>225.47162971692239</v>
      </c>
      <c r="D228" s="98">
        <v>287.28356325415143</v>
      </c>
      <c r="E228" s="98">
        <v>224.81308012264404</v>
      </c>
      <c r="F228" s="98">
        <v>218.96724225735966</v>
      </c>
      <c r="G228" s="98">
        <v>257.01676091313976</v>
      </c>
      <c r="H228" s="98">
        <v>222.56612563010651</v>
      </c>
      <c r="I228" s="98">
        <v>212.09016803618042</v>
      </c>
      <c r="J228" s="98">
        <v>192.60410612457849</v>
      </c>
      <c r="K228" s="98">
        <v>188.74131500364211</v>
      </c>
      <c r="L228" s="98">
        <v>168.95997069757473</v>
      </c>
      <c r="M228" s="98">
        <v>162.14901745909449</v>
      </c>
      <c r="N228" s="98">
        <v>160.78045437783769</v>
      </c>
      <c r="O228" s="98">
        <v>161.03083501229722</v>
      </c>
      <c r="P228" s="98">
        <v>162.44429353114617</v>
      </c>
      <c r="Q228" s="98">
        <v>163.13417148318072</v>
      </c>
      <c r="R228" s="98">
        <v>164.02934560053637</v>
      </c>
      <c r="S228" s="98">
        <v>164.63667570159507</v>
      </c>
      <c r="T228" s="98">
        <v>162.99176517836585</v>
      </c>
      <c r="U228" s="98">
        <v>160.36872844048116</v>
      </c>
      <c r="V228" s="98">
        <v>215.56321347195009</v>
      </c>
      <c r="W228" s="98">
        <v>195.95111326986955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164.64288806159709</v>
      </c>
      <c r="C231" s="118">
        <f t="shared" si="108"/>
        <v>178.74579823817356</v>
      </c>
      <c r="D231" s="118">
        <f t="shared" si="108"/>
        <v>171.36588349740265</v>
      </c>
      <c r="E231" s="118">
        <f t="shared" si="108"/>
        <v>180.6703384418999</v>
      </c>
      <c r="F231" s="118">
        <f t="shared" si="108"/>
        <v>187.78880402417505</v>
      </c>
      <c r="G231" s="118">
        <f t="shared" si="108"/>
        <v>190.76827054254937</v>
      </c>
      <c r="H231" s="118">
        <f t="shared" si="108"/>
        <v>177.13553800731199</v>
      </c>
      <c r="I231" s="118">
        <f t="shared" si="108"/>
        <v>165.79185446474366</v>
      </c>
      <c r="J231" s="118">
        <f t="shared" si="108"/>
        <v>175.87659130828729</v>
      </c>
      <c r="K231" s="118">
        <f t="shared" si="108"/>
        <v>167.67617288963635</v>
      </c>
      <c r="L231" s="118">
        <f t="shared" si="108"/>
        <v>175.05721533885836</v>
      </c>
      <c r="M231" s="118">
        <f t="shared" si="108"/>
        <v>160.95024116619177</v>
      </c>
      <c r="N231" s="118">
        <f t="shared" si="108"/>
        <v>153.47838856911693</v>
      </c>
      <c r="O231" s="118">
        <f t="shared" si="108"/>
        <v>155.38398314909327</v>
      </c>
      <c r="P231" s="118">
        <f t="shared" si="108"/>
        <v>129.61431066330914</v>
      </c>
      <c r="Q231" s="118">
        <f t="shared" si="108"/>
        <v>146.09798623704174</v>
      </c>
      <c r="R231" s="118">
        <f t="shared" ref="R231:V231" si="109">R232+R235+R237+R246</f>
        <v>151.55843955129308</v>
      </c>
      <c r="S231" s="118">
        <f t="shared" si="109"/>
        <v>144.71453364651134</v>
      </c>
      <c r="T231" s="118">
        <f t="shared" si="109"/>
        <v>135.21193300975946</v>
      </c>
      <c r="U231" s="118">
        <f t="shared" si="109"/>
        <v>131.65503982798811</v>
      </c>
      <c r="V231" s="118">
        <f t="shared" si="109"/>
        <v>133.9308146777324</v>
      </c>
      <c r="W231" s="118">
        <f t="shared" ref="W231" si="110">W232+W235+W237+W246</f>
        <v>144.25672398521414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127.03151875840541</v>
      </c>
      <c r="C232" s="123">
        <f t="shared" si="111"/>
        <v>141.206953507202</v>
      </c>
      <c r="D232" s="123">
        <f t="shared" si="111"/>
        <v>131.98882639672689</v>
      </c>
      <c r="E232" s="123">
        <f t="shared" si="111"/>
        <v>138.2743980102041</v>
      </c>
      <c r="F232" s="123">
        <f t="shared" si="111"/>
        <v>144.38560836056013</v>
      </c>
      <c r="G232" s="123">
        <f t="shared" si="111"/>
        <v>150.44690556791906</v>
      </c>
      <c r="H232" s="123">
        <f t="shared" si="111"/>
        <v>135.49055667796236</v>
      </c>
      <c r="I232" s="123">
        <f t="shared" si="111"/>
        <v>127.86071821539309</v>
      </c>
      <c r="J232" s="123">
        <f t="shared" si="111"/>
        <v>135.77421834291047</v>
      </c>
      <c r="K232" s="123">
        <f t="shared" si="111"/>
        <v>129.76765773673051</v>
      </c>
      <c r="L232" s="123">
        <f t="shared" si="111"/>
        <v>138.34708342350888</v>
      </c>
      <c r="M232" s="123">
        <f t="shared" si="111"/>
        <v>125.09089451743948</v>
      </c>
      <c r="N232" s="123">
        <f t="shared" si="111"/>
        <v>119.18818409871065</v>
      </c>
      <c r="O232" s="123">
        <f t="shared" si="111"/>
        <v>120.79639222175443</v>
      </c>
      <c r="P232" s="123">
        <f t="shared" si="111"/>
        <v>95.190438825539033</v>
      </c>
      <c r="Q232" s="123">
        <f t="shared" si="111"/>
        <v>112.30693471679906</v>
      </c>
      <c r="R232" s="123">
        <f t="shared" ref="R232:V232" si="112">SUM(R233:R234)</f>
        <v>118.84972810580327</v>
      </c>
      <c r="S232" s="123">
        <f t="shared" si="112"/>
        <v>111.960441840369</v>
      </c>
      <c r="T232" s="123">
        <f t="shared" si="112"/>
        <v>103.28995549986612</v>
      </c>
      <c r="U232" s="123">
        <f t="shared" si="112"/>
        <v>99.796520308789013</v>
      </c>
      <c r="V232" s="123">
        <f t="shared" si="112"/>
        <v>102.21133362918384</v>
      </c>
      <c r="W232" s="123">
        <f t="shared" ref="W232" si="113">SUM(W233:W234)</f>
        <v>112.57218524921585</v>
      </c>
      <c r="DA232" s="130" t="s">
        <v>2863</v>
      </c>
    </row>
    <row r="233" spans="1:105" ht="12" customHeight="1" x14ac:dyDescent="0.25">
      <c r="A233" s="97" t="s">
        <v>203</v>
      </c>
      <c r="B233" s="99">
        <v>126.54240536170714</v>
      </c>
      <c r="C233" s="99">
        <v>140.67687036299301</v>
      </c>
      <c r="D233" s="99">
        <v>131.49855178952012</v>
      </c>
      <c r="E233" s="99">
        <v>137.76275303350923</v>
      </c>
      <c r="F233" s="99">
        <v>143.85492341784683</v>
      </c>
      <c r="G233" s="99">
        <v>149.91304889486059</v>
      </c>
      <c r="H233" s="99">
        <v>135.01154626779143</v>
      </c>
      <c r="I233" s="99">
        <v>127.4223040619442</v>
      </c>
      <c r="J233" s="99">
        <v>135.30608964177696</v>
      </c>
      <c r="K233" s="99">
        <v>129.3223520228124</v>
      </c>
      <c r="L233" s="99">
        <v>137.87602937317882</v>
      </c>
      <c r="M233" s="99">
        <v>124.6682932825115</v>
      </c>
      <c r="N233" s="99">
        <v>118.7889712778591</v>
      </c>
      <c r="O233" s="99">
        <v>120.39369703508058</v>
      </c>
      <c r="P233" s="99">
        <v>94.877153855438166</v>
      </c>
      <c r="Q233" s="99">
        <v>111.93732665422223</v>
      </c>
      <c r="R233" s="99">
        <v>118.45931266136742</v>
      </c>
      <c r="S233" s="99">
        <v>111.5934955976949</v>
      </c>
      <c r="T233" s="99">
        <v>102.95309068327279</v>
      </c>
      <c r="U233" s="99">
        <v>99.472100675230138</v>
      </c>
      <c r="V233" s="99">
        <v>101.87867288599709</v>
      </c>
      <c r="W233" s="99">
        <v>112.20315013627021</v>
      </c>
      <c r="DA233" s="63" t="s">
        <v>2864</v>
      </c>
    </row>
    <row r="234" spans="1:105" ht="12" customHeight="1" x14ac:dyDescent="0.25">
      <c r="A234" s="97" t="s">
        <v>53</v>
      </c>
      <c r="B234" s="99">
        <v>0.48911339669827009</v>
      </c>
      <c r="C234" s="99">
        <v>0.53008314420900082</v>
      </c>
      <c r="D234" s="99">
        <v>0.49027460720676563</v>
      </c>
      <c r="E234" s="99">
        <v>0.51164497669487419</v>
      </c>
      <c r="F234" s="99">
        <v>0.53068494271328592</v>
      </c>
      <c r="G234" s="99">
        <v>0.53385667305847873</v>
      </c>
      <c r="H234" s="99">
        <v>0.47901041017093349</v>
      </c>
      <c r="I234" s="99">
        <v>0.43841415344889378</v>
      </c>
      <c r="J234" s="99">
        <v>0.46812870113351335</v>
      </c>
      <c r="K234" s="99">
        <v>0.44530571391810314</v>
      </c>
      <c r="L234" s="99">
        <v>0.47105405033004721</v>
      </c>
      <c r="M234" s="99">
        <v>0.42260123492798096</v>
      </c>
      <c r="N234" s="99">
        <v>0.39921282085154985</v>
      </c>
      <c r="O234" s="99">
        <v>0.40269518667385301</v>
      </c>
      <c r="P234" s="99">
        <v>0.31328497010087253</v>
      </c>
      <c r="Q234" s="99">
        <v>0.3696080625768241</v>
      </c>
      <c r="R234" s="99">
        <v>0.39041544443585219</v>
      </c>
      <c r="S234" s="99">
        <v>0.3669462426740997</v>
      </c>
      <c r="T234" s="99">
        <v>0.33686481659334</v>
      </c>
      <c r="U234" s="99">
        <v>0.3244196335588696</v>
      </c>
      <c r="V234" s="99">
        <v>0.3326607431867451</v>
      </c>
      <c r="W234" s="99">
        <v>0.36903511294563335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0.10314290227288639</v>
      </c>
      <c r="C235" s="123">
        <f t="shared" si="114"/>
        <v>0.1210619081550597</v>
      </c>
      <c r="D235" s="123">
        <f t="shared" si="114"/>
        <v>0.1407064221919693</v>
      </c>
      <c r="E235" s="123">
        <f t="shared" si="114"/>
        <v>0.31400386594131707</v>
      </c>
      <c r="F235" s="123">
        <f t="shared" si="114"/>
        <v>0.17599682753071588</v>
      </c>
      <c r="G235" s="123">
        <f t="shared" si="114"/>
        <v>0.21658389523639432</v>
      </c>
      <c r="H235" s="123">
        <f t="shared" si="114"/>
        <v>0.31480355478366256</v>
      </c>
      <c r="I235" s="123">
        <f t="shared" si="114"/>
        <v>0.34594485960727195</v>
      </c>
      <c r="J235" s="123">
        <f t="shared" si="114"/>
        <v>0.39487789052915429</v>
      </c>
      <c r="K235" s="123">
        <f t="shared" si="114"/>
        <v>0.43983450437268395</v>
      </c>
      <c r="L235" s="123">
        <f t="shared" si="114"/>
        <v>0.5524819684694513</v>
      </c>
      <c r="M235" s="123">
        <f t="shared" si="114"/>
        <v>0.59234868199097712</v>
      </c>
      <c r="N235" s="123">
        <f t="shared" si="114"/>
        <v>1.0388367170041946</v>
      </c>
      <c r="O235" s="123">
        <f t="shared" si="114"/>
        <v>0.97605583286270103</v>
      </c>
      <c r="P235" s="123">
        <f t="shared" si="114"/>
        <v>0.3733822840354194</v>
      </c>
      <c r="Q235" s="123">
        <f t="shared" si="114"/>
        <v>1.0931141496204027</v>
      </c>
      <c r="R235" s="123">
        <f t="shared" si="114"/>
        <v>0.65026825988739922</v>
      </c>
      <c r="S235" s="123">
        <f t="shared" si="114"/>
        <v>1.1149326174029461</v>
      </c>
      <c r="T235" s="123">
        <f t="shared" si="114"/>
        <v>0.84517394105316335</v>
      </c>
      <c r="U235" s="123">
        <f t="shared" si="114"/>
        <v>1.1190313523888868</v>
      </c>
      <c r="V235" s="123">
        <f t="shared" si="114"/>
        <v>0.81423323695057703</v>
      </c>
      <c r="W235" s="123">
        <f t="shared" si="114"/>
        <v>1.4053886063533643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0.10314290227288639</v>
      </c>
      <c r="C236" s="99">
        <f>RES_hhdet_fecs!C129</f>
        <v>0.1210619081550597</v>
      </c>
      <c r="D236" s="99">
        <f>RES_hhdet_fecs!D129</f>
        <v>0.1407064221919693</v>
      </c>
      <c r="E236" s="99">
        <f>RES_hhdet_fecs!E129</f>
        <v>0.31400386594131707</v>
      </c>
      <c r="F236" s="99">
        <f>RES_hhdet_fecs!F129</f>
        <v>0.17599682753071588</v>
      </c>
      <c r="G236" s="99">
        <f>RES_hhdet_fecs!G129</f>
        <v>0.21658389523639432</v>
      </c>
      <c r="H236" s="99">
        <f>RES_hhdet_fecs!H129</f>
        <v>0.31480355478366256</v>
      </c>
      <c r="I236" s="99">
        <f>RES_hhdet_fecs!I129</f>
        <v>0.34594485960727195</v>
      </c>
      <c r="J236" s="99">
        <f>RES_hhdet_fecs!J129</f>
        <v>0.39487789052915429</v>
      </c>
      <c r="K236" s="99">
        <f>RES_hhdet_fecs!K129</f>
        <v>0.43983450437268395</v>
      </c>
      <c r="L236" s="99">
        <f>RES_hhdet_fecs!L129</f>
        <v>0.5524819684694513</v>
      </c>
      <c r="M236" s="99">
        <f>RES_hhdet_fecs!M129</f>
        <v>0.59234868199097712</v>
      </c>
      <c r="N236" s="99">
        <f>RES_hhdet_fecs!N129</f>
        <v>1.0388367170041946</v>
      </c>
      <c r="O236" s="99">
        <f>RES_hhdet_fecs!O129</f>
        <v>0.97605583286270103</v>
      </c>
      <c r="P236" s="99">
        <f>RES_hhdet_fecs!P129</f>
        <v>0.3733822840354194</v>
      </c>
      <c r="Q236" s="99">
        <f>RES_hhdet_fecs!Q129</f>
        <v>1.0931141496204027</v>
      </c>
      <c r="R236" s="99">
        <f>RES_hhdet_fecs!R129</f>
        <v>0.65026825988739922</v>
      </c>
      <c r="S236" s="99">
        <f>RES_hhdet_fecs!S129</f>
        <v>1.1149326174029461</v>
      </c>
      <c r="T236" s="99">
        <f>RES_hhdet_fecs!T129</f>
        <v>0.84517394105316335</v>
      </c>
      <c r="U236" s="99">
        <f>RES_hhdet_fecs!U129</f>
        <v>1.1190313523888868</v>
      </c>
      <c r="V236" s="99">
        <f>RES_hhdet_fecs!V129</f>
        <v>0.81423323695057703</v>
      </c>
      <c r="W236" s="99">
        <f>RES_hhdet_fecs!W129</f>
        <v>1.4053886063533643</v>
      </c>
      <c r="DA236" s="63" t="s">
        <v>2867</v>
      </c>
    </row>
    <row r="237" spans="1:105" ht="12" customHeight="1" x14ac:dyDescent="0.25">
      <c r="A237" s="121" t="s">
        <v>55</v>
      </c>
      <c r="B237" s="123">
        <v>26.939353894334968</v>
      </c>
      <c r="C237" s="123">
        <v>25.860961672345319</v>
      </c>
      <c r="D237" s="123">
        <v>27.482349573947221</v>
      </c>
      <c r="E237" s="123">
        <v>28.952681063700364</v>
      </c>
      <c r="F237" s="123">
        <v>31.266776744247085</v>
      </c>
      <c r="G237" s="123">
        <v>28.091544441703352</v>
      </c>
      <c r="H237" s="123">
        <v>30.360530340874952</v>
      </c>
      <c r="I237" s="123">
        <v>27.032968933387533</v>
      </c>
      <c r="J237" s="123">
        <v>28.971967846431419</v>
      </c>
      <c r="K237" s="123">
        <v>28.877983905437624</v>
      </c>
      <c r="L237" s="123">
        <v>28.364580898694303</v>
      </c>
      <c r="M237" s="123">
        <v>27.43910827712185</v>
      </c>
      <c r="N237" s="123">
        <v>25.633828979935682</v>
      </c>
      <c r="O237" s="123">
        <v>26.028933045523921</v>
      </c>
      <c r="P237" s="123">
        <v>26.407422972187593</v>
      </c>
      <c r="Q237" s="123">
        <v>25.035225346708888</v>
      </c>
      <c r="R237" s="123">
        <v>24.489035472387098</v>
      </c>
      <c r="S237" s="123">
        <v>24.11081606717342</v>
      </c>
      <c r="T237" s="123">
        <v>23.701306638794893</v>
      </c>
      <c r="U237" s="123">
        <v>23.52706023602331</v>
      </c>
      <c r="V237" s="123">
        <v>21.729034337378536</v>
      </c>
      <c r="W237" s="123">
        <v>21.756203456045309</v>
      </c>
      <c r="DA237" s="130" t="s">
        <v>2868</v>
      </c>
    </row>
    <row r="238" spans="1:105" ht="12" customHeight="1" x14ac:dyDescent="0.25">
      <c r="A238" s="97" t="s">
        <v>128</v>
      </c>
      <c r="B238" s="99">
        <v>25.92564463279308</v>
      </c>
      <c r="C238" s="99">
        <v>24.950376581137437</v>
      </c>
      <c r="D238" s="99">
        <v>26.587064001944015</v>
      </c>
      <c r="E238" s="99">
        <v>27.349505501596962</v>
      </c>
      <c r="F238" s="99">
        <v>30.153438687752089</v>
      </c>
      <c r="G238" s="99">
        <v>26.960298360214445</v>
      </c>
      <c r="H238" s="99">
        <v>29.394741813145945</v>
      </c>
      <c r="I238" s="99">
        <v>25.791900600958215</v>
      </c>
      <c r="J238" s="99">
        <v>27.683253870014617</v>
      </c>
      <c r="K238" s="99">
        <v>27.788508551590336</v>
      </c>
      <c r="L238" s="99">
        <v>27.662528749984013</v>
      </c>
      <c r="M238" s="99">
        <v>26.44198586238581</v>
      </c>
      <c r="N238" s="99">
        <v>24.72303815667912</v>
      </c>
      <c r="O238" s="99">
        <v>25.562821912475794</v>
      </c>
      <c r="P238" s="99">
        <v>26.149064002002081</v>
      </c>
      <c r="Q238" s="99">
        <v>24.630081514827577</v>
      </c>
      <c r="R238" s="99">
        <v>24.086373905897439</v>
      </c>
      <c r="S238" s="99">
        <v>23.691523924633103</v>
      </c>
      <c r="T238" s="99">
        <v>23.397755346776353</v>
      </c>
      <c r="U238" s="99">
        <v>23.426106479202751</v>
      </c>
      <c r="V238" s="99">
        <v>21.672412877160586</v>
      </c>
      <c r="W238" s="99">
        <v>21.721785613773587</v>
      </c>
      <c r="DA238" s="63" t="s">
        <v>2869</v>
      </c>
    </row>
    <row r="239" spans="1:105" ht="12" customHeight="1" x14ac:dyDescent="0.25">
      <c r="A239" s="97" t="s">
        <v>127</v>
      </c>
      <c r="B239" s="99">
        <v>22.571053951138218</v>
      </c>
      <c r="C239" s="99">
        <v>21.708695471625159</v>
      </c>
      <c r="D239" s="99">
        <v>23.366066072774696</v>
      </c>
      <c r="E239" s="99">
        <v>24.553103175027708</v>
      </c>
      <c r="F239" s="99">
        <v>27.231126079828591</v>
      </c>
      <c r="G239" s="99">
        <v>24.089251584340417</v>
      </c>
      <c r="H239" s="99">
        <v>26.380961652607265</v>
      </c>
      <c r="I239" s="99">
        <v>22.851191743147947</v>
      </c>
      <c r="J239" s="99">
        <v>24.640898407401117</v>
      </c>
      <c r="K239" s="99">
        <v>24.712657171888697</v>
      </c>
      <c r="L239" s="99">
        <v>24.631736518306472</v>
      </c>
      <c r="M239" s="99">
        <v>23.682851521360572</v>
      </c>
      <c r="N239" s="99">
        <v>22.23163335923072</v>
      </c>
      <c r="O239" s="99">
        <v>23.088699323780624</v>
      </c>
      <c r="P239" s="99">
        <v>23.721640333479829</v>
      </c>
      <c r="Q239" s="99">
        <v>22.384260620915551</v>
      </c>
      <c r="R239" s="99">
        <v>21.948152486845846</v>
      </c>
      <c r="S239" s="99">
        <v>21.69750764825914</v>
      </c>
      <c r="T239" s="99">
        <v>21.520019535673992</v>
      </c>
      <c r="U239" s="99">
        <v>21.561636965910665</v>
      </c>
      <c r="V239" s="99">
        <v>20.055229387360757</v>
      </c>
      <c r="W239" s="99">
        <v>20.207723740620001</v>
      </c>
      <c r="DA239" s="63" t="s">
        <v>2870</v>
      </c>
    </row>
    <row r="240" spans="1:105" ht="12" customHeight="1" x14ac:dyDescent="0.25">
      <c r="A240" s="100" t="s">
        <v>203</v>
      </c>
      <c r="B240" s="102">
        <v>8.8272501243959596</v>
      </c>
      <c r="C240" s="102">
        <v>8.2936758350035156</v>
      </c>
      <c r="D240" s="102">
        <v>9.923403291764247</v>
      </c>
      <c r="E240" s="102">
        <v>12.656984873835269</v>
      </c>
      <c r="F240" s="102">
        <v>14.667144226996832</v>
      </c>
      <c r="G240" s="102">
        <v>11.499103900987215</v>
      </c>
      <c r="H240" s="102">
        <v>12.882158077137468</v>
      </c>
      <c r="I240" s="102">
        <v>9.3623149951853826</v>
      </c>
      <c r="J240" s="102">
        <v>10.216343749771262</v>
      </c>
      <c r="K240" s="102">
        <v>9.9185178570790953</v>
      </c>
      <c r="L240" s="102">
        <v>9.5644097877672145</v>
      </c>
      <c r="M240" s="102">
        <v>9.3726235073771278</v>
      </c>
      <c r="N240" s="102">
        <v>8.6362137043217544</v>
      </c>
      <c r="O240" s="102">
        <v>8.9287109112513026</v>
      </c>
      <c r="P240" s="102">
        <v>9.5675371193836387</v>
      </c>
      <c r="Q240" s="102">
        <v>8.9068812927681993</v>
      </c>
      <c r="R240" s="102">
        <v>8.5770242058952437</v>
      </c>
      <c r="S240" s="102">
        <v>8.4985585851158127</v>
      </c>
      <c r="T240" s="102">
        <v>8.4837167391671304</v>
      </c>
      <c r="U240" s="102">
        <v>8.0043979131637037</v>
      </c>
      <c r="V240" s="102">
        <v>7.4433381587328231</v>
      </c>
      <c r="W240" s="102">
        <v>7.819887006423575</v>
      </c>
      <c r="DA240" s="131" t="s">
        <v>2871</v>
      </c>
    </row>
    <row r="241" spans="1:105" ht="12" customHeight="1" x14ac:dyDescent="0.25">
      <c r="A241" s="103" t="s">
        <v>52</v>
      </c>
      <c r="B241" s="105">
        <v>13.743803826742258</v>
      </c>
      <c r="C241" s="105">
        <v>13.415019636621649</v>
      </c>
      <c r="D241" s="105">
        <v>13.44266278101045</v>
      </c>
      <c r="E241" s="105">
        <v>11.896118301192436</v>
      </c>
      <c r="F241" s="105">
        <v>12.563981852831754</v>
      </c>
      <c r="G241" s="105">
        <v>12.5901476833532</v>
      </c>
      <c r="H241" s="105">
        <v>13.498803575469795</v>
      </c>
      <c r="I241" s="105">
        <v>13.488876747962562</v>
      </c>
      <c r="J241" s="105">
        <v>14.424554657629852</v>
      </c>
      <c r="K241" s="105">
        <v>14.794139314809602</v>
      </c>
      <c r="L241" s="105">
        <v>15.067326730539262</v>
      </c>
      <c r="M241" s="105">
        <v>14.310228013983444</v>
      </c>
      <c r="N241" s="105">
        <v>13.595419654908962</v>
      </c>
      <c r="O241" s="105">
        <v>14.159988412529319</v>
      </c>
      <c r="P241" s="105">
        <v>14.154103214096192</v>
      </c>
      <c r="Q241" s="105">
        <v>13.477379328147352</v>
      </c>
      <c r="R241" s="105">
        <v>13.371128280950602</v>
      </c>
      <c r="S241" s="105">
        <v>13.198949063143329</v>
      </c>
      <c r="T241" s="105">
        <v>13.036302796506869</v>
      </c>
      <c r="U241" s="105">
        <v>13.557239052746956</v>
      </c>
      <c r="V241" s="105">
        <v>12.611891228627931</v>
      </c>
      <c r="W241" s="105">
        <v>12.387836734196423</v>
      </c>
      <c r="DA241" s="132" t="s">
        <v>2872</v>
      </c>
    </row>
    <row r="242" spans="1:105" ht="12" customHeight="1" x14ac:dyDescent="0.25">
      <c r="A242" s="106" t="s">
        <v>122</v>
      </c>
      <c r="B242" s="102">
        <v>31.355524489207063</v>
      </c>
      <c r="C242" s="102">
        <v>29.963578059040689</v>
      </c>
      <c r="D242" s="102">
        <v>31.546989408357845</v>
      </c>
      <c r="E242" s="102">
        <v>34.939104586005669</v>
      </c>
      <c r="F242" s="102">
        <v>35.842785401669715</v>
      </c>
      <c r="G242" s="102">
        <v>32.734404245877442</v>
      </c>
      <c r="H242" s="102">
        <v>34.528663837893355</v>
      </c>
      <c r="I242" s="102">
        <v>32.037411424169804</v>
      </c>
      <c r="J242" s="102">
        <v>34.173430316293391</v>
      </c>
      <c r="K242" s="102">
        <v>33.786183384093782</v>
      </c>
      <c r="L242" s="102">
        <v>32.263132703211198</v>
      </c>
      <c r="M242" s="102">
        <v>32.669386955107392</v>
      </c>
      <c r="N242" s="102">
        <v>31.497215162759414</v>
      </c>
      <c r="O242" s="102">
        <v>31.182649857210173</v>
      </c>
      <c r="P242" s="102">
        <v>31.140699364714532</v>
      </c>
      <c r="Q242" s="102">
        <v>30.022625385671805</v>
      </c>
      <c r="R242" s="102">
        <v>28.536762774714202</v>
      </c>
      <c r="S242" s="102">
        <v>28.120984769638575</v>
      </c>
      <c r="T242" s="102">
        <v>27.471107492983929</v>
      </c>
      <c r="U242" s="102">
        <v>26.385507693240722</v>
      </c>
      <c r="V242" s="102">
        <v>25.344548907789765</v>
      </c>
      <c r="W242" s="102">
        <v>25.495786558971446</v>
      </c>
      <c r="DA242" s="131" t="s">
        <v>2873</v>
      </c>
    </row>
    <row r="243" spans="1:105" ht="12" customHeight="1" x14ac:dyDescent="0.25">
      <c r="A243" s="107" t="s">
        <v>121</v>
      </c>
      <c r="B243" s="105">
        <v>24.195383950346148</v>
      </c>
      <c r="C243" s="105">
        <v>23.098860151907122</v>
      </c>
      <c r="D243" s="105">
        <v>24.820818059483798</v>
      </c>
      <c r="E243" s="105">
        <v>28.61177560381541</v>
      </c>
      <c r="F243" s="105">
        <v>29.735184631551618</v>
      </c>
      <c r="G243" s="105">
        <v>26.603533577053231</v>
      </c>
      <c r="H243" s="105">
        <v>28.311785269486677</v>
      </c>
      <c r="I243" s="105">
        <v>25.545220036641503</v>
      </c>
      <c r="J243" s="105">
        <v>27.337216682510025</v>
      </c>
      <c r="K243" s="105">
        <v>26.918845628022208</v>
      </c>
      <c r="L243" s="105">
        <v>25.613858920704107</v>
      </c>
      <c r="M243" s="105">
        <v>26.051044126942873</v>
      </c>
      <c r="N243" s="105">
        <v>25.089044873631401</v>
      </c>
      <c r="O243" s="105">
        <v>24.868131519623049</v>
      </c>
      <c r="P243" s="105">
        <v>25.026547978592756</v>
      </c>
      <c r="Q243" s="105">
        <v>24.512156166807319</v>
      </c>
      <c r="R243" s="105">
        <v>23.590675069732661</v>
      </c>
      <c r="S243" s="105">
        <v>23.396790700788731</v>
      </c>
      <c r="T243" s="105">
        <v>23.00875876626824</v>
      </c>
      <c r="U243" s="105">
        <v>22.032343920425411</v>
      </c>
      <c r="V243" s="105">
        <v>21.264596060577919</v>
      </c>
      <c r="W243" s="105">
        <v>21.499271781095892</v>
      </c>
      <c r="DA243" s="132" t="s">
        <v>2874</v>
      </c>
    </row>
    <row r="244" spans="1:105" ht="12" customHeight="1" x14ac:dyDescent="0.25">
      <c r="A244" s="108" t="s">
        <v>53</v>
      </c>
      <c r="B244" s="99">
        <v>10.662112000735315</v>
      </c>
      <c r="C244" s="99">
        <v>9.9417419729191465</v>
      </c>
      <c r="D244" s="99">
        <v>11.752505830226742</v>
      </c>
      <c r="E244" s="99">
        <v>16.137784021121654</v>
      </c>
      <c r="F244" s="99">
        <v>17.432821620174266</v>
      </c>
      <c r="G244" s="99">
        <v>13.961867747803144</v>
      </c>
      <c r="H244" s="99">
        <v>15.14032299397104</v>
      </c>
      <c r="I244" s="99">
        <v>11.629304432166872</v>
      </c>
      <c r="J244" s="99">
        <v>12.624800895686686</v>
      </c>
      <c r="K244" s="99">
        <v>12.102098379069483</v>
      </c>
      <c r="L244" s="99">
        <v>11.174985350750525</v>
      </c>
      <c r="M244" s="99">
        <v>11.611127604457163</v>
      </c>
      <c r="N244" s="99">
        <v>11.023828867898992</v>
      </c>
      <c r="O244" s="99">
        <v>10.891380421572226</v>
      </c>
      <c r="P244" s="99">
        <v>11.401843454497744</v>
      </c>
      <c r="Q244" s="99">
        <v>10.921531045676034</v>
      </c>
      <c r="R244" s="99">
        <v>10.175172673162084</v>
      </c>
      <c r="S244" s="99">
        <v>10.017653744299919</v>
      </c>
      <c r="T244" s="99">
        <v>9.8936553550305089</v>
      </c>
      <c r="U244" s="99">
        <v>8.9681399014324334</v>
      </c>
      <c r="V244" s="99">
        <v>8.6523287315984589</v>
      </c>
      <c r="W244" s="99">
        <v>9.12659906755135</v>
      </c>
      <c r="DA244" s="63" t="s">
        <v>2875</v>
      </c>
    </row>
    <row r="245" spans="1:105" ht="12" customHeight="1" x14ac:dyDescent="0.25">
      <c r="A245" s="108" t="s">
        <v>52</v>
      </c>
      <c r="B245" s="99">
        <v>13.533271949610834</v>
      </c>
      <c r="C245" s="99">
        <v>13.157118178987975</v>
      </c>
      <c r="D245" s="99">
        <v>13.068312229257058</v>
      </c>
      <c r="E245" s="99">
        <v>12.473991582693756</v>
      </c>
      <c r="F245" s="99">
        <v>12.302363011377349</v>
      </c>
      <c r="G245" s="99">
        <v>12.641665829250085</v>
      </c>
      <c r="H245" s="99">
        <v>13.171462275515635</v>
      </c>
      <c r="I245" s="99">
        <v>13.915915604474629</v>
      </c>
      <c r="J245" s="99">
        <v>14.712415786823335</v>
      </c>
      <c r="K245" s="99">
        <v>14.816747248952725</v>
      </c>
      <c r="L245" s="99">
        <v>14.43887356995358</v>
      </c>
      <c r="M245" s="99">
        <v>14.439916522485715</v>
      </c>
      <c r="N245" s="99">
        <v>14.065216005732408</v>
      </c>
      <c r="O245" s="99">
        <v>13.976751098050823</v>
      </c>
      <c r="P245" s="99">
        <v>13.624704524095016</v>
      </c>
      <c r="Q245" s="99">
        <v>13.590625121131287</v>
      </c>
      <c r="R245" s="99">
        <v>13.415502396570576</v>
      </c>
      <c r="S245" s="99">
        <v>13.379136956488813</v>
      </c>
      <c r="T245" s="99">
        <v>13.115103411237726</v>
      </c>
      <c r="U245" s="99">
        <v>13.06420401899298</v>
      </c>
      <c r="V245" s="99">
        <v>12.612267328979463</v>
      </c>
      <c r="W245" s="99">
        <v>12.37267271354454</v>
      </c>
      <c r="DA245" s="63" t="s">
        <v>2876</v>
      </c>
    </row>
    <row r="246" spans="1:105" ht="12" customHeight="1" x14ac:dyDescent="0.25">
      <c r="A246" s="121" t="s">
        <v>54</v>
      </c>
      <c r="B246" s="123">
        <v>10.568872506583828</v>
      </c>
      <c r="C246" s="123">
        <v>11.556821150471151</v>
      </c>
      <c r="D246" s="123">
        <v>11.754001104536551</v>
      </c>
      <c r="E246" s="123">
        <v>13.129255502054114</v>
      </c>
      <c r="F246" s="123">
        <v>11.960422091837115</v>
      </c>
      <c r="G246" s="123">
        <v>12.013236637690566</v>
      </c>
      <c r="H246" s="123">
        <v>10.969647433691012</v>
      </c>
      <c r="I246" s="123">
        <v>10.552222456355768</v>
      </c>
      <c r="J246" s="123">
        <v>10.735527228416236</v>
      </c>
      <c r="K246" s="123">
        <v>8.5906967430955117</v>
      </c>
      <c r="L246" s="123">
        <v>7.7930690481857026</v>
      </c>
      <c r="M246" s="123">
        <v>7.8278896896394503</v>
      </c>
      <c r="N246" s="123">
        <v>7.6175387734664026</v>
      </c>
      <c r="O246" s="123">
        <v>7.5826020489522357</v>
      </c>
      <c r="P246" s="123">
        <v>7.6430665815470942</v>
      </c>
      <c r="Q246" s="123">
        <v>7.6627120239133752</v>
      </c>
      <c r="R246" s="123">
        <v>7.5694077132153312</v>
      </c>
      <c r="S246" s="123">
        <v>7.5283431215659657</v>
      </c>
      <c r="T246" s="123">
        <v>7.3754969300452853</v>
      </c>
      <c r="U246" s="123">
        <v>7.2124279307868928</v>
      </c>
      <c r="V246" s="123">
        <v>9.1762134742194466</v>
      </c>
      <c r="W246" s="123">
        <v>8.5229466735996162</v>
      </c>
      <c r="DA246" s="130" t="s">
        <v>2877</v>
      </c>
    </row>
    <row r="247" spans="1:105" ht="12" customHeight="1" x14ac:dyDescent="0.25">
      <c r="A247" s="97" t="s">
        <v>50</v>
      </c>
      <c r="B247" s="99">
        <v>12.724593813801587</v>
      </c>
      <c r="C247" s="99">
        <v>13.202937271711074</v>
      </c>
      <c r="D247" s="99">
        <v>16.706406302470093</v>
      </c>
      <c r="E247" s="99">
        <v>12.981311987967214</v>
      </c>
      <c r="F247" s="99">
        <v>12.553926658072976</v>
      </c>
      <c r="G247" s="99">
        <v>14.631460043793235</v>
      </c>
      <c r="H247" s="99">
        <v>12.582061753448395</v>
      </c>
      <c r="I247" s="99">
        <v>11.907848608262428</v>
      </c>
      <c r="J247" s="99">
        <v>10.741525009496208</v>
      </c>
      <c r="K247" s="99">
        <v>10.457894244151273</v>
      </c>
      <c r="L247" s="99">
        <v>9.3039599544933083</v>
      </c>
      <c r="M247" s="99">
        <v>8.8782304284120883</v>
      </c>
      <c r="N247" s="99">
        <v>8.7667048193974253</v>
      </c>
      <c r="O247" s="99">
        <v>8.7609093214232114</v>
      </c>
      <c r="P247" s="99">
        <v>8.8307508703991431</v>
      </c>
      <c r="Q247" s="99">
        <v>8.8550746635928856</v>
      </c>
      <c r="R247" s="99">
        <v>8.8722305694138441</v>
      </c>
      <c r="S247" s="99">
        <v>8.8653210609337911</v>
      </c>
      <c r="T247" s="99">
        <v>8.7289495928765319</v>
      </c>
      <c r="U247" s="99">
        <v>8.5315383358359735</v>
      </c>
      <c r="V247" s="99">
        <v>11.382936593804379</v>
      </c>
      <c r="W247" s="99">
        <v>10.269199456113876</v>
      </c>
      <c r="DA247" s="63" t="s">
        <v>2878</v>
      </c>
    </row>
    <row r="248" spans="1:105" ht="12" customHeight="1" x14ac:dyDescent="0.25">
      <c r="A248" s="109" t="s">
        <v>120</v>
      </c>
      <c r="B248" s="110">
        <v>8.9721148333364393</v>
      </c>
      <c r="C248" s="110">
        <v>10.370238997403602</v>
      </c>
      <c r="D248" s="110">
        <v>8.3442845370719372</v>
      </c>
      <c r="E248" s="110">
        <v>13.224348206922793</v>
      </c>
      <c r="F248" s="110">
        <v>11.609981855785106</v>
      </c>
      <c r="G248" s="110">
        <v>10.484820751905847</v>
      </c>
      <c r="H248" s="110">
        <v>10.07618999822753</v>
      </c>
      <c r="I248" s="110">
        <v>9.797068379743159</v>
      </c>
      <c r="J248" s="110">
        <v>10.732064263893763</v>
      </c>
      <c r="K248" s="110">
        <v>7.3629070929997429</v>
      </c>
      <c r="L248" s="110">
        <v>6.7541775033102462</v>
      </c>
      <c r="M248" s="110">
        <v>7.084531722496374</v>
      </c>
      <c r="N248" s="110">
        <v>6.8334919944117116</v>
      </c>
      <c r="O248" s="110">
        <v>6.8223840233130915</v>
      </c>
      <c r="P248" s="110">
        <v>6.9186535210168234</v>
      </c>
      <c r="Q248" s="110">
        <v>6.9966940312704571</v>
      </c>
      <c r="R248" s="110">
        <v>6.8918608932355037</v>
      </c>
      <c r="S248" s="110">
        <v>6.860489105874227</v>
      </c>
      <c r="T248" s="110">
        <v>6.7243945232941735</v>
      </c>
      <c r="U248" s="110">
        <v>6.6069559853514725</v>
      </c>
      <c r="V248" s="110">
        <v>8.1780709822294533</v>
      </c>
      <c r="W248" s="110">
        <v>7.7515245931592442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127.04373496158826</v>
      </c>
      <c r="C250" s="118">
        <f t="shared" si="115"/>
        <v>138.40495253088298</v>
      </c>
      <c r="D250" s="118">
        <f t="shared" si="115"/>
        <v>132.76250711809189</v>
      </c>
      <c r="E250" s="118">
        <f t="shared" si="115"/>
        <v>140.74659229816845</v>
      </c>
      <c r="F250" s="118">
        <f t="shared" si="115"/>
        <v>146.79835809206341</v>
      </c>
      <c r="G250" s="118">
        <f t="shared" si="115"/>
        <v>149.64034673550415</v>
      </c>
      <c r="H250" s="118">
        <f t="shared" si="115"/>
        <v>139.72128993656082</v>
      </c>
      <c r="I250" s="118">
        <f t="shared" si="115"/>
        <v>131.30124679739626</v>
      </c>
      <c r="J250" s="118">
        <f t="shared" si="115"/>
        <v>140.01457668037253</v>
      </c>
      <c r="K250" s="118">
        <f t="shared" si="115"/>
        <v>134.2151966724708</v>
      </c>
      <c r="L250" s="118">
        <f t="shared" si="115"/>
        <v>141.13290859189905</v>
      </c>
      <c r="M250" s="118">
        <f t="shared" si="115"/>
        <v>130.52515509256585</v>
      </c>
      <c r="N250" s="118">
        <f t="shared" si="115"/>
        <v>126.20289248432356</v>
      </c>
      <c r="O250" s="118">
        <f t="shared" si="115"/>
        <v>128.63886885156992</v>
      </c>
      <c r="P250" s="118">
        <f t="shared" si="115"/>
        <v>106.72785141479409</v>
      </c>
      <c r="Q250" s="118">
        <f t="shared" si="115"/>
        <v>122.12750109786148</v>
      </c>
      <c r="R250" s="118">
        <f t="shared" ref="R250:V250" si="116">R251+R254+R256+R265</f>
        <v>126.24671854294536</v>
      </c>
      <c r="S250" s="118">
        <f t="shared" si="116"/>
        <v>122.46720238971112</v>
      </c>
      <c r="T250" s="118">
        <f t="shared" si="116"/>
        <v>114.71745029650035</v>
      </c>
      <c r="U250" s="118">
        <f t="shared" si="116"/>
        <v>113.29786474305781</v>
      </c>
      <c r="V250" s="118">
        <f t="shared" si="116"/>
        <v>114.94682404925005</v>
      </c>
      <c r="W250" s="118">
        <f t="shared" ref="W250" si="117">W251+W254+W256+W265</f>
        <v>126.08232140433552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98.899163395040063</v>
      </c>
      <c r="C251" s="123">
        <f t="shared" si="118"/>
        <v>110.21908778241092</v>
      </c>
      <c r="D251" s="123">
        <f t="shared" si="118"/>
        <v>103.23738288637655</v>
      </c>
      <c r="E251" s="123">
        <f t="shared" si="118"/>
        <v>108.41092947070545</v>
      </c>
      <c r="F251" s="123">
        <f t="shared" si="118"/>
        <v>113.59204386329876</v>
      </c>
      <c r="G251" s="123">
        <f t="shared" si="118"/>
        <v>118.72944757521604</v>
      </c>
      <c r="H251" s="123">
        <f t="shared" si="118"/>
        <v>107.2999289285132</v>
      </c>
      <c r="I251" s="123">
        <f t="shared" si="118"/>
        <v>101.58979902203524</v>
      </c>
      <c r="J251" s="123">
        <f t="shared" si="118"/>
        <v>108.32722821379973</v>
      </c>
      <c r="K251" s="123">
        <f t="shared" si="118"/>
        <v>103.97725998853863</v>
      </c>
      <c r="L251" s="123">
        <f t="shared" si="118"/>
        <v>111.35255368029598</v>
      </c>
      <c r="M251" s="123">
        <f t="shared" si="118"/>
        <v>101.12832796806217</v>
      </c>
      <c r="N251" s="123">
        <f t="shared" si="118"/>
        <v>96.86413887082486</v>
      </c>
      <c r="O251" s="123">
        <f t="shared" si="118"/>
        <v>98.713944165186049</v>
      </c>
      <c r="P251" s="123">
        <f t="shared" si="118"/>
        <v>77.892827220040957</v>
      </c>
      <c r="Q251" s="123">
        <f t="shared" si="118"/>
        <v>92.173895003556538</v>
      </c>
      <c r="R251" s="123">
        <f t="shared" ref="R251:V251" si="119">SUM(R252:R253)</f>
        <v>97.961184894164361</v>
      </c>
      <c r="S251" s="123">
        <f t="shared" si="119"/>
        <v>92.753346250107981</v>
      </c>
      <c r="T251" s="123">
        <f t="shared" si="119"/>
        <v>85.994358418718093</v>
      </c>
      <c r="U251" s="123">
        <f t="shared" si="119"/>
        <v>83.501601678410054</v>
      </c>
      <c r="V251" s="123">
        <f t="shared" si="119"/>
        <v>85.982046002649327</v>
      </c>
      <c r="W251" s="123">
        <f t="shared" ref="W251" si="120">SUM(W252:W253)</f>
        <v>95.201910803093199</v>
      </c>
      <c r="DA251" s="130" t="s">
        <v>3031</v>
      </c>
    </row>
    <row r="252" spans="1:105" ht="12" customHeight="1" x14ac:dyDescent="0.25">
      <c r="A252" s="97" t="s">
        <v>203</v>
      </c>
      <c r="B252" s="99">
        <v>98.41004999834179</v>
      </c>
      <c r="C252" s="99">
        <v>109.68900463820192</v>
      </c>
      <c r="D252" s="99">
        <v>102.74710827916978</v>
      </c>
      <c r="E252" s="99">
        <v>107.89928449401059</v>
      </c>
      <c r="F252" s="99">
        <v>113.06135892058548</v>
      </c>
      <c r="G252" s="99">
        <v>118.19559090215756</v>
      </c>
      <c r="H252" s="99">
        <v>106.82091851834227</v>
      </c>
      <c r="I252" s="99">
        <v>101.15138486858635</v>
      </c>
      <c r="J252" s="99">
        <v>107.85909951266622</v>
      </c>
      <c r="K252" s="99">
        <v>103.53195427462053</v>
      </c>
      <c r="L252" s="99">
        <v>110.88149962996593</v>
      </c>
      <c r="M252" s="99">
        <v>100.70572673313418</v>
      </c>
      <c r="N252" s="99">
        <v>96.464926049973315</v>
      </c>
      <c r="O252" s="99">
        <v>98.311248978512197</v>
      </c>
      <c r="P252" s="99">
        <v>77.57954224994009</v>
      </c>
      <c r="Q252" s="99">
        <v>91.804286940979708</v>
      </c>
      <c r="R252" s="99">
        <v>97.570769449728516</v>
      </c>
      <c r="S252" s="99">
        <v>92.386400007433878</v>
      </c>
      <c r="T252" s="99">
        <v>85.657493602124759</v>
      </c>
      <c r="U252" s="99">
        <v>83.177182044851179</v>
      </c>
      <c r="V252" s="99">
        <v>85.649385259462576</v>
      </c>
      <c r="W252" s="99">
        <v>94.83287569014756</v>
      </c>
      <c r="DA252" s="63" t="s">
        <v>3032</v>
      </c>
    </row>
    <row r="253" spans="1:105" ht="12" customHeight="1" x14ac:dyDescent="0.25">
      <c r="A253" s="97" t="s">
        <v>53</v>
      </c>
      <c r="B253" s="99">
        <v>0.48911339669827009</v>
      </c>
      <c r="C253" s="99">
        <v>0.53008314420900082</v>
      </c>
      <c r="D253" s="99">
        <v>0.49027460720676563</v>
      </c>
      <c r="E253" s="99">
        <v>0.51164497669487419</v>
      </c>
      <c r="F253" s="99">
        <v>0.53068494271328592</v>
      </c>
      <c r="G253" s="99">
        <v>0.53385667305847873</v>
      </c>
      <c r="H253" s="99">
        <v>0.47901041017093349</v>
      </c>
      <c r="I253" s="99">
        <v>0.43841415344889378</v>
      </c>
      <c r="J253" s="99">
        <v>0.46812870113351335</v>
      </c>
      <c r="K253" s="99">
        <v>0.44530571391810314</v>
      </c>
      <c r="L253" s="99">
        <v>0.47105405033004721</v>
      </c>
      <c r="M253" s="99">
        <v>0.42260123492798096</v>
      </c>
      <c r="N253" s="99">
        <v>0.39921282085154985</v>
      </c>
      <c r="O253" s="99">
        <v>0.40269518667385301</v>
      </c>
      <c r="P253" s="99">
        <v>0.31328497010087253</v>
      </c>
      <c r="Q253" s="99">
        <v>0.3696080625768241</v>
      </c>
      <c r="R253" s="99">
        <v>0.39041544443585219</v>
      </c>
      <c r="S253" s="99">
        <v>0.3669462426740997</v>
      </c>
      <c r="T253" s="99">
        <v>0.33686481659334</v>
      </c>
      <c r="U253" s="99">
        <v>0.3244196335588696</v>
      </c>
      <c r="V253" s="99">
        <v>0.3326607431867451</v>
      </c>
      <c r="W253" s="99">
        <v>0.36903511294563335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0.17765956371377314</v>
      </c>
      <c r="C254" s="123">
        <f t="shared" si="121"/>
        <v>0.22309225881317415</v>
      </c>
      <c r="D254" s="123">
        <f t="shared" si="121"/>
        <v>0.27438470987205638</v>
      </c>
      <c r="E254" s="123">
        <f t="shared" si="121"/>
        <v>0.64181587383679772</v>
      </c>
      <c r="F254" s="123">
        <f t="shared" si="121"/>
        <v>0.37704663509585001</v>
      </c>
      <c r="G254" s="123">
        <f t="shared" si="121"/>
        <v>0.48683912368888599</v>
      </c>
      <c r="H254" s="123">
        <f t="shared" si="121"/>
        <v>0.73882582335244096</v>
      </c>
      <c r="I254" s="123">
        <f t="shared" si="121"/>
        <v>0.83875415571736345</v>
      </c>
      <c r="J254" s="123">
        <f t="shared" si="121"/>
        <v>0.98403760507617211</v>
      </c>
      <c r="K254" s="123">
        <f t="shared" si="121"/>
        <v>1.1247634991878743</v>
      </c>
      <c r="L254" s="123">
        <f t="shared" si="121"/>
        <v>1.4527238071234272</v>
      </c>
      <c r="M254" s="123">
        <f t="shared" si="121"/>
        <v>1.5958237933085475</v>
      </c>
      <c r="N254" s="123">
        <f t="shared" si="121"/>
        <v>2.8719979336011412</v>
      </c>
      <c r="O254" s="123">
        <f t="shared" si="121"/>
        <v>2.7702449695282083</v>
      </c>
      <c r="P254" s="123">
        <f t="shared" si="121"/>
        <v>1.087089887467982</v>
      </c>
      <c r="Q254" s="123">
        <f t="shared" si="121"/>
        <v>3.2875612708135455</v>
      </c>
      <c r="R254" s="123">
        <f t="shared" si="121"/>
        <v>2.0420735548809548</v>
      </c>
      <c r="S254" s="123">
        <f t="shared" si="121"/>
        <v>3.6463598453635693</v>
      </c>
      <c r="T254" s="123">
        <f t="shared" si="121"/>
        <v>2.85656307179821</v>
      </c>
      <c r="U254" s="123">
        <f t="shared" si="121"/>
        <v>3.8765094446490584</v>
      </c>
      <c r="V254" s="123">
        <f t="shared" si="121"/>
        <v>2.8742070493340934</v>
      </c>
      <c r="W254" s="123">
        <f t="shared" si="121"/>
        <v>5.0340821907239066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0.17765956371377314</v>
      </c>
      <c r="C255" s="99">
        <f>RES_hhdet_tess!C129</f>
        <v>0.22309225881317415</v>
      </c>
      <c r="D255" s="99">
        <f>RES_hhdet_tess!D129</f>
        <v>0.27438470987205638</v>
      </c>
      <c r="E255" s="99">
        <f>RES_hhdet_tess!E129</f>
        <v>0.64181587383679772</v>
      </c>
      <c r="F255" s="99">
        <f>RES_hhdet_tess!F129</f>
        <v>0.37704663509585001</v>
      </c>
      <c r="G255" s="99">
        <f>RES_hhdet_tess!G129</f>
        <v>0.48683912368888599</v>
      </c>
      <c r="H255" s="99">
        <f>RES_hhdet_tess!H129</f>
        <v>0.73882582335244096</v>
      </c>
      <c r="I255" s="99">
        <f>RES_hhdet_tess!I129</f>
        <v>0.83875415571736345</v>
      </c>
      <c r="J255" s="99">
        <f>RES_hhdet_tess!J129</f>
        <v>0.98403760507617211</v>
      </c>
      <c r="K255" s="99">
        <f>RES_hhdet_tess!K129</f>
        <v>1.1247634991878743</v>
      </c>
      <c r="L255" s="99">
        <f>RES_hhdet_tess!L129</f>
        <v>1.4527238071234272</v>
      </c>
      <c r="M255" s="99">
        <f>RES_hhdet_tess!M129</f>
        <v>1.5958237933085475</v>
      </c>
      <c r="N255" s="99">
        <f>RES_hhdet_tess!N129</f>
        <v>2.8719979336011412</v>
      </c>
      <c r="O255" s="99">
        <f>RES_hhdet_tess!O129</f>
        <v>2.7702449695282083</v>
      </c>
      <c r="P255" s="99">
        <f>RES_hhdet_tess!P129</f>
        <v>1.087089887467982</v>
      </c>
      <c r="Q255" s="99">
        <f>RES_hhdet_tess!Q129</f>
        <v>3.2875612708135455</v>
      </c>
      <c r="R255" s="99">
        <f>RES_hhdet_tess!R129</f>
        <v>2.0420735548809548</v>
      </c>
      <c r="S255" s="99">
        <f>RES_hhdet_tess!S129</f>
        <v>3.6463598453635693</v>
      </c>
      <c r="T255" s="99">
        <f>RES_hhdet_tess!T129</f>
        <v>2.85656307179821</v>
      </c>
      <c r="U255" s="99">
        <f>RES_hhdet_tess!U129</f>
        <v>3.8765094446490584</v>
      </c>
      <c r="V255" s="99">
        <f>RES_hhdet_tess!V129</f>
        <v>2.8742070493340934</v>
      </c>
      <c r="W255" s="99">
        <f>RES_hhdet_tess!W129</f>
        <v>5.0340821907239066</v>
      </c>
      <c r="DA255" s="63" t="s">
        <v>3035</v>
      </c>
    </row>
    <row r="256" spans="1:105" ht="12" customHeight="1" x14ac:dyDescent="0.25">
      <c r="A256" s="121" t="s">
        <v>55</v>
      </c>
      <c r="B256" s="123">
        <v>20.751126299795466</v>
      </c>
      <c r="C256" s="123">
        <v>19.997460826327259</v>
      </c>
      <c r="D256" s="123">
        <v>21.303195668952316</v>
      </c>
      <c r="E256" s="123">
        <v>22.420731103521252</v>
      </c>
      <c r="F256" s="123">
        <v>24.35729207320982</v>
      </c>
      <c r="G256" s="123">
        <v>21.992887952088235</v>
      </c>
      <c r="H256" s="123">
        <v>23.886832632842236</v>
      </c>
      <c r="I256" s="123">
        <v>21.350493274141197</v>
      </c>
      <c r="J256" s="123">
        <v>22.979949528747685</v>
      </c>
      <c r="K256" s="123">
        <v>23.081184977736395</v>
      </c>
      <c r="L256" s="123">
        <v>22.851983974456534</v>
      </c>
      <c r="M256" s="123">
        <v>22.271545168439079</v>
      </c>
      <c r="N256" s="123">
        <v>21.06974987542548</v>
      </c>
      <c r="O256" s="123">
        <v>21.751212103345456</v>
      </c>
      <c r="P256" s="123">
        <v>22.26909302849856</v>
      </c>
      <c r="Q256" s="123">
        <v>21.121903543283924</v>
      </c>
      <c r="R256" s="123">
        <v>20.720011524782635</v>
      </c>
      <c r="S256" s="123">
        <v>20.525923997278962</v>
      </c>
      <c r="T256" s="123">
        <v>20.381588670022268</v>
      </c>
      <c r="U256" s="123">
        <v>20.488554898244548</v>
      </c>
      <c r="V256" s="123">
        <v>19.139410345537179</v>
      </c>
      <c r="W256" s="123">
        <v>19.293292994173914</v>
      </c>
      <c r="DA256" s="130" t="s">
        <v>3036</v>
      </c>
    </row>
    <row r="257" spans="1:105" ht="12" customHeight="1" x14ac:dyDescent="0.25">
      <c r="A257" s="97" t="s">
        <v>128</v>
      </c>
      <c r="B257" s="99">
        <v>20.839206496256253</v>
      </c>
      <c r="C257" s="99">
        <v>20.105280929131599</v>
      </c>
      <c r="D257" s="99">
        <v>21.468692571100277</v>
      </c>
      <c r="E257" s="99">
        <v>22.13753604292237</v>
      </c>
      <c r="F257" s="99">
        <v>24.492853168283172</v>
      </c>
      <c r="G257" s="99">
        <v>21.970469043593013</v>
      </c>
      <c r="H257" s="99">
        <v>24.042958621359539</v>
      </c>
      <c r="I257" s="99">
        <v>21.173770134073845</v>
      </c>
      <c r="J257" s="99">
        <v>22.854308560743636</v>
      </c>
      <c r="K257" s="99">
        <v>23.072452058509011</v>
      </c>
      <c r="L257" s="99">
        <v>23.106097705783746</v>
      </c>
      <c r="M257" s="99">
        <v>22.224501535682151</v>
      </c>
      <c r="N257" s="99">
        <v>20.932441126470767</v>
      </c>
      <c r="O257" s="99">
        <v>21.791530742874137</v>
      </c>
      <c r="P257" s="99">
        <v>22.349250062625728</v>
      </c>
      <c r="Q257" s="99">
        <v>21.104225858810626</v>
      </c>
      <c r="R257" s="99">
        <v>20.710839565867126</v>
      </c>
      <c r="S257" s="99">
        <v>20.482547938043705</v>
      </c>
      <c r="T257" s="99">
        <v>20.364328996250958</v>
      </c>
      <c r="U257" s="99">
        <v>20.540028985066797</v>
      </c>
      <c r="V257" s="99">
        <v>19.138856432015899</v>
      </c>
      <c r="W257" s="99">
        <v>19.293508089149505</v>
      </c>
      <c r="DA257" s="63" t="s">
        <v>3037</v>
      </c>
    </row>
    <row r="258" spans="1:105" ht="12" customHeight="1" x14ac:dyDescent="0.25">
      <c r="A258" s="97" t="s">
        <v>127</v>
      </c>
      <c r="B258" s="99">
        <v>20.839206496256249</v>
      </c>
      <c r="C258" s="99">
        <v>20.105204501710972</v>
      </c>
      <c r="D258" s="99">
        <v>21.468461905237582</v>
      </c>
      <c r="E258" s="99">
        <v>22.137875141852234</v>
      </c>
      <c r="F258" s="99">
        <v>24.492171502786526</v>
      </c>
      <c r="G258" s="99">
        <v>21.970275503239886</v>
      </c>
      <c r="H258" s="99">
        <v>24.043269766386352</v>
      </c>
      <c r="I258" s="99">
        <v>21.174644525306896</v>
      </c>
      <c r="J258" s="99">
        <v>22.855987743967823</v>
      </c>
      <c r="K258" s="99">
        <v>23.064100549730902</v>
      </c>
      <c r="L258" s="99">
        <v>23.095250672211893</v>
      </c>
      <c r="M258" s="99">
        <v>22.21575296530909</v>
      </c>
      <c r="N258" s="99">
        <v>20.925975008802276</v>
      </c>
      <c r="O258" s="99">
        <v>21.786170046115359</v>
      </c>
      <c r="P258" s="99">
        <v>22.345115954013888</v>
      </c>
      <c r="Q258" s="99">
        <v>21.108440997596166</v>
      </c>
      <c r="R258" s="99">
        <v>20.725151315035998</v>
      </c>
      <c r="S258" s="99">
        <v>20.502260835148917</v>
      </c>
      <c r="T258" s="99">
        <v>20.381254235220567</v>
      </c>
      <c r="U258" s="99">
        <v>20.548555506746698</v>
      </c>
      <c r="V258" s="99">
        <v>19.148986265248382</v>
      </c>
      <c r="W258" s="99">
        <v>19.301251633250839</v>
      </c>
      <c r="DA258" s="63" t="s">
        <v>3038</v>
      </c>
    </row>
    <row r="259" spans="1:105" ht="12" customHeight="1" x14ac:dyDescent="0.25">
      <c r="A259" s="100" t="s">
        <v>203</v>
      </c>
      <c r="B259" s="102">
        <v>7.0954026695139918</v>
      </c>
      <c r="C259" s="102">
        <v>6.6901848650893259</v>
      </c>
      <c r="D259" s="102">
        <v>8.0257991242271345</v>
      </c>
      <c r="E259" s="102">
        <v>10.2417568406598</v>
      </c>
      <c r="F259" s="102">
        <v>11.928189649954772</v>
      </c>
      <c r="G259" s="102">
        <v>9.38012781988669</v>
      </c>
      <c r="H259" s="102">
        <v>10.544466190916554</v>
      </c>
      <c r="I259" s="102">
        <v>7.685767777344334</v>
      </c>
      <c r="J259" s="102">
        <v>8.4314330863379734</v>
      </c>
      <c r="K259" s="102">
        <v>8.2699612349212988</v>
      </c>
      <c r="L259" s="102">
        <v>8.0279239416726327</v>
      </c>
      <c r="M259" s="102">
        <v>7.9055249513256456</v>
      </c>
      <c r="N259" s="102">
        <v>7.3305553538933115</v>
      </c>
      <c r="O259" s="102">
        <v>7.6261816335860413</v>
      </c>
      <c r="P259" s="102">
        <v>8.191012739917694</v>
      </c>
      <c r="Q259" s="102">
        <v>7.6310616694488136</v>
      </c>
      <c r="R259" s="102">
        <v>7.3540230340853983</v>
      </c>
      <c r="S259" s="102">
        <v>7.3033117720055891</v>
      </c>
      <c r="T259" s="102">
        <v>7.3449514387137018</v>
      </c>
      <c r="U259" s="102">
        <v>6.9913164539997412</v>
      </c>
      <c r="V259" s="102">
        <v>6.5370950366204497</v>
      </c>
      <c r="W259" s="102">
        <v>6.9134148990544144</v>
      </c>
      <c r="DA259" s="131" t="s">
        <v>3039</v>
      </c>
    </row>
    <row r="260" spans="1:105" ht="12" customHeight="1" x14ac:dyDescent="0.25">
      <c r="A260" s="103" t="s">
        <v>52</v>
      </c>
      <c r="B260" s="105">
        <v>13.743803826742258</v>
      </c>
      <c r="C260" s="105">
        <v>13.415019636621649</v>
      </c>
      <c r="D260" s="105">
        <v>13.44266278101045</v>
      </c>
      <c r="E260" s="105">
        <v>11.896118301192436</v>
      </c>
      <c r="F260" s="105">
        <v>12.563981852831754</v>
      </c>
      <c r="G260" s="105">
        <v>12.5901476833532</v>
      </c>
      <c r="H260" s="105">
        <v>13.498803575469795</v>
      </c>
      <c r="I260" s="105">
        <v>13.488876747962562</v>
      </c>
      <c r="J260" s="105">
        <v>14.424554657629852</v>
      </c>
      <c r="K260" s="105">
        <v>14.794139314809602</v>
      </c>
      <c r="L260" s="105">
        <v>15.067326730539262</v>
      </c>
      <c r="M260" s="105">
        <v>14.310228013983444</v>
      </c>
      <c r="N260" s="105">
        <v>13.595419654908962</v>
      </c>
      <c r="O260" s="105">
        <v>14.159988412529319</v>
      </c>
      <c r="P260" s="105">
        <v>14.154103214096192</v>
      </c>
      <c r="Q260" s="105">
        <v>13.477379328147352</v>
      </c>
      <c r="R260" s="105">
        <v>13.371128280950602</v>
      </c>
      <c r="S260" s="105">
        <v>13.198949063143329</v>
      </c>
      <c r="T260" s="105">
        <v>13.036302796506869</v>
      </c>
      <c r="U260" s="105">
        <v>13.557239052746956</v>
      </c>
      <c r="V260" s="105">
        <v>12.611891228627931</v>
      </c>
      <c r="W260" s="105">
        <v>12.387836734196423</v>
      </c>
      <c r="DA260" s="132" t="s">
        <v>3040</v>
      </c>
    </row>
    <row r="261" spans="1:105" ht="12" customHeight="1" x14ac:dyDescent="0.25">
      <c r="A261" s="106" t="s">
        <v>122</v>
      </c>
      <c r="B261" s="102">
        <v>20.506179938737599</v>
      </c>
      <c r="C261" s="102">
        <v>19.697749111042935</v>
      </c>
      <c r="D261" s="102">
        <v>20.841488911537247</v>
      </c>
      <c r="E261" s="102">
        <v>23.211985315369873</v>
      </c>
      <c r="F261" s="102">
        <v>23.977806290375835</v>
      </c>
      <c r="G261" s="102">
        <v>22.055249949942226</v>
      </c>
      <c r="H261" s="102">
        <v>23.450932695847364</v>
      </c>
      <c r="I261" s="102">
        <v>21.840933600445236</v>
      </c>
      <c r="J261" s="102">
        <v>23.327692279394562</v>
      </c>
      <c r="K261" s="102">
        <v>23.106537822679702</v>
      </c>
      <c r="L261" s="102">
        <v>22.112798715603766</v>
      </c>
      <c r="M261" s="102">
        <v>22.428935661755265</v>
      </c>
      <c r="N261" s="102">
        <v>21.657824871898104</v>
      </c>
      <c r="O261" s="102">
        <v>21.493110160018446</v>
      </c>
      <c r="P261" s="102">
        <v>21.503482602486933</v>
      </c>
      <c r="Q261" s="102">
        <v>21.25053954912007</v>
      </c>
      <c r="R261" s="102">
        <v>20.770801913413028</v>
      </c>
      <c r="S261" s="102">
        <v>20.784499228455275</v>
      </c>
      <c r="T261" s="102">
        <v>20.514494820437093</v>
      </c>
      <c r="U261" s="102">
        <v>19.80655778070134</v>
      </c>
      <c r="V261" s="102">
        <v>19.159470611120316</v>
      </c>
      <c r="W261" s="102">
        <v>19.281341272008756</v>
      </c>
      <c r="DA261" s="131" t="s">
        <v>3041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19.699509356689578</v>
      </c>
      <c r="D262" s="105">
        <v>20.84357882568926</v>
      </c>
      <c r="E262" s="105">
        <v>23.213522809956498</v>
      </c>
      <c r="F262" s="105">
        <v>23.978985490042561</v>
      </c>
      <c r="G262" s="105">
        <v>22.056415963373091</v>
      </c>
      <c r="H262" s="105">
        <v>23.453447865632409</v>
      </c>
      <c r="I262" s="105">
        <v>21.842619587812859</v>
      </c>
      <c r="J262" s="105">
        <v>23.329372562370072</v>
      </c>
      <c r="K262" s="105">
        <v>23.103619220246532</v>
      </c>
      <c r="L262" s="105">
        <v>22.10805057857014</v>
      </c>
      <c r="M262" s="105">
        <v>22.423770956573858</v>
      </c>
      <c r="N262" s="105">
        <v>21.655671297216461</v>
      </c>
      <c r="O262" s="105">
        <v>21.489030893341599</v>
      </c>
      <c r="P262" s="105">
        <v>21.499261305595713</v>
      </c>
      <c r="Q262" s="105">
        <v>21.275598273520821</v>
      </c>
      <c r="R262" s="105">
        <v>20.784697027479432</v>
      </c>
      <c r="S262" s="105">
        <v>20.784791522282664</v>
      </c>
      <c r="T262" s="105">
        <v>20.512389339948097</v>
      </c>
      <c r="U262" s="105">
        <v>19.799715907376992</v>
      </c>
      <c r="V262" s="105">
        <v>19.153730498384238</v>
      </c>
      <c r="W262" s="105">
        <v>19.274717914904812</v>
      </c>
      <c r="DA262" s="132" t="s">
        <v>3042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6.5423911777016031</v>
      </c>
      <c r="D263" s="99">
        <v>7.7752665964321972</v>
      </c>
      <c r="E263" s="99">
        <v>10.73953122726274</v>
      </c>
      <c r="F263" s="99">
        <v>11.676622478665207</v>
      </c>
      <c r="G263" s="99">
        <v>9.4147501341230058</v>
      </c>
      <c r="H263" s="99">
        <v>10.281985590116772</v>
      </c>
      <c r="I263" s="99">
        <v>7.9267039833382258</v>
      </c>
      <c r="J263" s="99">
        <v>8.6169567755467327</v>
      </c>
      <c r="K263" s="99">
        <v>8.2868719712938095</v>
      </c>
      <c r="L263" s="99">
        <v>7.6691770086165576</v>
      </c>
      <c r="M263" s="99">
        <v>7.983854434088145</v>
      </c>
      <c r="N263" s="99">
        <v>7.5904552914840533</v>
      </c>
      <c r="O263" s="99">
        <v>7.5122797952907812</v>
      </c>
      <c r="P263" s="99">
        <v>7.8745567815007007</v>
      </c>
      <c r="Q263" s="99">
        <v>7.6849731523895333</v>
      </c>
      <c r="R263" s="99">
        <v>7.3691946309088605</v>
      </c>
      <c r="S263" s="99">
        <v>7.4056545657938537</v>
      </c>
      <c r="T263" s="99">
        <v>7.3972859287103701</v>
      </c>
      <c r="U263" s="99">
        <v>6.7355118883840124</v>
      </c>
      <c r="V263" s="99">
        <v>6.5414631694047767</v>
      </c>
      <c r="W263" s="99">
        <v>6.9020452013602718</v>
      </c>
      <c r="DA263" s="63" t="s">
        <v>3043</v>
      </c>
    </row>
    <row r="264" spans="1:105" ht="12" customHeight="1" x14ac:dyDescent="0.25">
      <c r="A264" s="108" t="s">
        <v>52</v>
      </c>
      <c r="B264" s="99">
        <v>13.533271949610834</v>
      </c>
      <c r="C264" s="99">
        <v>13.157118178987975</v>
      </c>
      <c r="D264" s="99">
        <v>13.068312229257058</v>
      </c>
      <c r="E264" s="99">
        <v>12.473991582693756</v>
      </c>
      <c r="F264" s="99">
        <v>12.302363011377349</v>
      </c>
      <c r="G264" s="99">
        <v>12.641665829250085</v>
      </c>
      <c r="H264" s="99">
        <v>13.171462275515635</v>
      </c>
      <c r="I264" s="99">
        <v>13.915915604474629</v>
      </c>
      <c r="J264" s="99">
        <v>14.712415786823335</v>
      </c>
      <c r="K264" s="99">
        <v>14.816747248952725</v>
      </c>
      <c r="L264" s="99">
        <v>14.43887356995358</v>
      </c>
      <c r="M264" s="99">
        <v>14.439916522485715</v>
      </c>
      <c r="N264" s="99">
        <v>14.065216005732408</v>
      </c>
      <c r="O264" s="99">
        <v>13.976751098050823</v>
      </c>
      <c r="P264" s="99">
        <v>13.624704524095016</v>
      </c>
      <c r="Q264" s="99">
        <v>13.590625121131287</v>
      </c>
      <c r="R264" s="99">
        <v>13.415502396570576</v>
      </c>
      <c r="S264" s="99">
        <v>13.379136956488813</v>
      </c>
      <c r="T264" s="99">
        <v>13.115103411237726</v>
      </c>
      <c r="U264" s="99">
        <v>13.06420401899298</v>
      </c>
      <c r="V264" s="99">
        <v>12.612267328979463</v>
      </c>
      <c r="W264" s="99">
        <v>12.37267271354454</v>
      </c>
      <c r="DA264" s="63" t="s">
        <v>3044</v>
      </c>
    </row>
    <row r="265" spans="1:105" ht="12" customHeight="1" x14ac:dyDescent="0.25">
      <c r="A265" s="121" t="s">
        <v>54</v>
      </c>
      <c r="B265" s="123">
        <v>7.2157857030389652</v>
      </c>
      <c r="C265" s="123">
        <v>7.9653116633316143</v>
      </c>
      <c r="D265" s="123">
        <v>7.9475438528909637</v>
      </c>
      <c r="E265" s="123">
        <v>9.2731158501049311</v>
      </c>
      <c r="F265" s="123">
        <v>8.4719755204589902</v>
      </c>
      <c r="G265" s="123">
        <v>8.4311720845109956</v>
      </c>
      <c r="H265" s="123">
        <v>7.7957025518529361</v>
      </c>
      <c r="I265" s="123">
        <v>7.5222003455024664</v>
      </c>
      <c r="J265" s="123">
        <v>7.723361332748925</v>
      </c>
      <c r="K265" s="123">
        <v>6.031988207007875</v>
      </c>
      <c r="L265" s="123">
        <v>5.475647130023094</v>
      </c>
      <c r="M265" s="123">
        <v>5.5294581627560602</v>
      </c>
      <c r="N265" s="123">
        <v>5.3970058044720783</v>
      </c>
      <c r="O265" s="123">
        <v>5.4034676135102089</v>
      </c>
      <c r="P265" s="123">
        <v>5.4788412787865921</v>
      </c>
      <c r="Q265" s="123">
        <v>5.5441412802074774</v>
      </c>
      <c r="R265" s="123">
        <v>5.5234485691174102</v>
      </c>
      <c r="S265" s="123">
        <v>5.5415722969606103</v>
      </c>
      <c r="T265" s="123">
        <v>5.4849401359617831</v>
      </c>
      <c r="U265" s="123">
        <v>5.4311987217541606</v>
      </c>
      <c r="V265" s="123">
        <v>6.9511606517294666</v>
      </c>
      <c r="W265" s="123">
        <v>6.5530354163444979</v>
      </c>
      <c r="DA265" s="130" t="s">
        <v>3045</v>
      </c>
    </row>
    <row r="266" spans="1:105" ht="12" customHeight="1" x14ac:dyDescent="0.25">
      <c r="A266" s="97" t="s">
        <v>50</v>
      </c>
      <c r="B266" s="99">
        <v>7.8018773396252747</v>
      </c>
      <c r="C266" s="99">
        <v>8.1072434613054778</v>
      </c>
      <c r="D266" s="99">
        <v>10.272365649795104</v>
      </c>
      <c r="E266" s="99">
        <v>7.993737336499291</v>
      </c>
      <c r="F266" s="99">
        <v>7.7450543569420471</v>
      </c>
      <c r="G266" s="99">
        <v>9.0473641504550191</v>
      </c>
      <c r="H266" s="99">
        <v>7.7991438125471726</v>
      </c>
      <c r="I266" s="99">
        <v>7.3899434556304762</v>
      </c>
      <c r="J266" s="99">
        <v>6.6684910975473857</v>
      </c>
      <c r="K266" s="99">
        <v>6.4958964257274463</v>
      </c>
      <c r="L266" s="99">
        <v>5.7814505988511229</v>
      </c>
      <c r="M266" s="99">
        <v>5.5187791293948241</v>
      </c>
      <c r="N266" s="99">
        <v>5.451147832515673</v>
      </c>
      <c r="O266" s="99">
        <v>5.4490842028758228</v>
      </c>
      <c r="P266" s="99">
        <v>5.4932996555268234</v>
      </c>
      <c r="Q266" s="99">
        <v>5.5091342973085444</v>
      </c>
      <c r="R266" s="99">
        <v>5.5217648567863815</v>
      </c>
      <c r="S266" s="99">
        <v>5.5217662916178334</v>
      </c>
      <c r="T266" s="99">
        <v>5.4421370231082253</v>
      </c>
      <c r="U266" s="99">
        <v>5.3250757295446496</v>
      </c>
      <c r="V266" s="99">
        <v>7.1155801275908495</v>
      </c>
      <c r="W266" s="99">
        <v>6.4306650547630273</v>
      </c>
      <c r="DA266" s="63" t="s">
        <v>3046</v>
      </c>
    </row>
    <row r="267" spans="1:105" ht="12" customHeight="1" x14ac:dyDescent="0.25">
      <c r="A267" s="109" t="s">
        <v>120</v>
      </c>
      <c r="B267" s="110">
        <v>6.7816635765785911</v>
      </c>
      <c r="C267" s="110">
        <v>7.8630019075036257</v>
      </c>
      <c r="D267" s="110">
        <v>6.3469108108663423</v>
      </c>
      <c r="E267" s="110">
        <v>10.095453781987249</v>
      </c>
      <c r="F267" s="110">
        <v>8.9011928148594492</v>
      </c>
      <c r="G267" s="110">
        <v>8.0714633827676021</v>
      </c>
      <c r="H267" s="110">
        <v>7.7937957094756642</v>
      </c>
      <c r="I267" s="110">
        <v>7.5958742927086842</v>
      </c>
      <c r="J267" s="110">
        <v>8.3324162735018028</v>
      </c>
      <c r="K267" s="110">
        <v>5.7269418960438756</v>
      </c>
      <c r="L267" s="110">
        <v>5.2653760662204636</v>
      </c>
      <c r="M267" s="110">
        <v>5.5370160382505782</v>
      </c>
      <c r="N267" s="110">
        <v>5.3600660751358564</v>
      </c>
      <c r="O267" s="110">
        <v>5.3740367898921928</v>
      </c>
      <c r="P267" s="110">
        <v>5.47002257415018</v>
      </c>
      <c r="Q267" s="110">
        <v>5.5636951304397355</v>
      </c>
      <c r="R267" s="110">
        <v>5.5243242015414351</v>
      </c>
      <c r="S267" s="110">
        <v>5.5514658934168395</v>
      </c>
      <c r="T267" s="110">
        <v>5.5055313325072861</v>
      </c>
      <c r="U267" s="110">
        <v>5.4799091968611569</v>
      </c>
      <c r="V267" s="110">
        <v>6.8767906213838224</v>
      </c>
      <c r="W267" s="110">
        <v>6.607093568669673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1.2299757005986867</v>
      </c>
      <c r="C269" s="118">
        <f t="shared" si="122"/>
        <v>1.2563189596324236</v>
      </c>
      <c r="D269" s="118">
        <f t="shared" si="122"/>
        <v>1.5474502369936014</v>
      </c>
      <c r="E269" s="118">
        <f t="shared" si="122"/>
        <v>1.1537896759320256</v>
      </c>
      <c r="F269" s="118">
        <f t="shared" si="122"/>
        <v>1.0587143799159651</v>
      </c>
      <c r="G269" s="118">
        <f t="shared" si="122"/>
        <v>1.2250810159758949</v>
      </c>
      <c r="H269" s="118">
        <f t="shared" si="122"/>
        <v>1.0190575215539051</v>
      </c>
      <c r="I269" s="118">
        <f t="shared" si="122"/>
        <v>0.96773782957453358</v>
      </c>
      <c r="J269" s="118">
        <f t="shared" si="122"/>
        <v>0.89314193658486629</v>
      </c>
      <c r="K269" s="118">
        <f t="shared" si="122"/>
        <v>0.9424129025727338</v>
      </c>
      <c r="L269" s="118">
        <f t="shared" si="122"/>
        <v>0.86112614739993043</v>
      </c>
      <c r="M269" s="118">
        <f t="shared" si="122"/>
        <v>0.83580848998174639</v>
      </c>
      <c r="N269" s="118">
        <f t="shared" si="122"/>
        <v>0.80766367596469069</v>
      </c>
      <c r="O269" s="118">
        <f t="shared" si="122"/>
        <v>0.7804547627749634</v>
      </c>
      <c r="P269" s="118">
        <f t="shared" si="122"/>
        <v>0.75998630267585654</v>
      </c>
      <c r="Q269" s="118">
        <f t="shared" si="122"/>
        <v>0.7209005861258847</v>
      </c>
      <c r="R269" s="118">
        <f t="shared" ref="R269:V269" si="123">R270+R273+R275+R284</f>
        <v>0.68953723529390831</v>
      </c>
      <c r="S269" s="118">
        <f t="shared" si="123"/>
        <v>0.67085690476588733</v>
      </c>
      <c r="T269" s="118">
        <f t="shared" si="123"/>
        <v>0.6440582601376309</v>
      </c>
      <c r="U269" s="118">
        <f t="shared" si="123"/>
        <v>0.60970075490159903</v>
      </c>
      <c r="V269" s="118">
        <f t="shared" si="123"/>
        <v>0.80532076600477198</v>
      </c>
      <c r="W269" s="118">
        <f t="shared" ref="W269" si="124">W270+W273+W275+W284</f>
        <v>0.71476103799207968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1.2299757005986867</v>
      </c>
      <c r="C284" s="123">
        <v>1.2563189596324236</v>
      </c>
      <c r="D284" s="123">
        <v>1.5474502369936014</v>
      </c>
      <c r="E284" s="123">
        <v>1.1537896759320256</v>
      </c>
      <c r="F284" s="123">
        <v>1.0587143799159651</v>
      </c>
      <c r="G284" s="123">
        <v>1.2250810159758949</v>
      </c>
      <c r="H284" s="123">
        <v>1.0190575215539051</v>
      </c>
      <c r="I284" s="123">
        <v>0.96773782957453358</v>
      </c>
      <c r="J284" s="123">
        <v>0.89314193658486629</v>
      </c>
      <c r="K284" s="123">
        <v>0.9424129025727338</v>
      </c>
      <c r="L284" s="123">
        <v>0.86112614739993043</v>
      </c>
      <c r="M284" s="123">
        <v>0.83580848998174639</v>
      </c>
      <c r="N284" s="123">
        <v>0.80766367596469069</v>
      </c>
      <c r="O284" s="123">
        <v>0.7804547627749634</v>
      </c>
      <c r="P284" s="123">
        <v>0.75998630267585654</v>
      </c>
      <c r="Q284" s="123">
        <v>0.7209005861258847</v>
      </c>
      <c r="R284" s="123">
        <v>0.68953723529390831</v>
      </c>
      <c r="S284" s="123">
        <v>0.67085690476588733</v>
      </c>
      <c r="T284" s="123">
        <v>0.6440582601376309</v>
      </c>
      <c r="U284" s="123">
        <v>0.60970075490159903</v>
      </c>
      <c r="V284" s="123">
        <v>0.80532076600477198</v>
      </c>
      <c r="W284" s="123">
        <v>0.71476103799207968</v>
      </c>
      <c r="DA284" s="130" t="s">
        <v>3213</v>
      </c>
    </row>
    <row r="285" spans="1:105" ht="12" customHeight="1" x14ac:dyDescent="0.25">
      <c r="A285" s="97" t="s">
        <v>50</v>
      </c>
      <c r="B285" s="99">
        <v>2.8905187307431688</v>
      </c>
      <c r="C285" s="99">
        <v>2.9991792306418881</v>
      </c>
      <c r="D285" s="99">
        <v>3.7950272556691074</v>
      </c>
      <c r="E285" s="99">
        <v>2.9488348311866321</v>
      </c>
      <c r="F285" s="99">
        <v>2.8517499796478578</v>
      </c>
      <c r="G285" s="99">
        <v>3.3236824635480717</v>
      </c>
      <c r="H285" s="99">
        <v>2.8581411479133374</v>
      </c>
      <c r="I285" s="99">
        <v>2.7049868898528939</v>
      </c>
      <c r="J285" s="99">
        <v>2.440044821157159</v>
      </c>
      <c r="K285" s="99">
        <v>2.375615256501403</v>
      </c>
      <c r="L285" s="99">
        <v>2.1134875432626998</v>
      </c>
      <c r="M285" s="99">
        <v>2.0167788241180906</v>
      </c>
      <c r="N285" s="99">
        <v>1.9914446667743191</v>
      </c>
      <c r="O285" s="99">
        <v>1.9901281614544968</v>
      </c>
      <c r="P285" s="99">
        <v>2.0059933677198698</v>
      </c>
      <c r="Q285" s="99">
        <v>2.0115187605817599</v>
      </c>
      <c r="R285" s="99">
        <v>2.0154158961480491</v>
      </c>
      <c r="S285" s="99">
        <v>2.0138463322017208</v>
      </c>
      <c r="T285" s="99">
        <v>1.9828681895178324</v>
      </c>
      <c r="U285" s="99">
        <v>1.9380242483684997</v>
      </c>
      <c r="V285" s="99">
        <v>2.5857478766486026</v>
      </c>
      <c r="W285" s="99">
        <v>2.3327513484508282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3.538482692636836</v>
      </c>
      <c r="D290" s="117">
        <f t="shared" si="129"/>
        <v>2.4646229889289519</v>
      </c>
      <c r="E290" s="117">
        <f t="shared" si="129"/>
        <v>2.6764166895133044</v>
      </c>
      <c r="F290" s="117">
        <f t="shared" si="129"/>
        <v>4.0582672230752301</v>
      </c>
      <c r="G290" s="117">
        <f t="shared" si="129"/>
        <v>3.2452111525455223</v>
      </c>
      <c r="H290" s="117">
        <f t="shared" si="129"/>
        <v>4.3562412784046005</v>
      </c>
      <c r="I290" s="117">
        <f t="shared" si="129"/>
        <v>2.7352540687784477</v>
      </c>
      <c r="J290" s="117">
        <f t="shared" si="129"/>
        <v>4.1010122214727165</v>
      </c>
      <c r="K290" s="117">
        <f t="shared" si="129"/>
        <v>4.3079221612538392</v>
      </c>
      <c r="L290" s="117">
        <f t="shared" si="129"/>
        <v>4.4967099691250283</v>
      </c>
      <c r="M290" s="117">
        <f t="shared" si="129"/>
        <v>1.9793486985747772</v>
      </c>
      <c r="N290" s="117">
        <f t="shared" si="129"/>
        <v>2.1229798129262312</v>
      </c>
      <c r="O290" s="117">
        <f t="shared" si="129"/>
        <v>1.8574190267381137</v>
      </c>
      <c r="P290" s="117">
        <f t="shared" si="129"/>
        <v>0.98357494604155105</v>
      </c>
      <c r="Q290" s="117">
        <f t="shared" si="129"/>
        <v>2.4770824912610991</v>
      </c>
      <c r="R290" s="117">
        <f t="shared" ref="R290:V290" si="130">R291+R294+R296+R305</f>
        <v>3.0230846683978605</v>
      </c>
      <c r="S290" s="117">
        <f t="shared" si="130"/>
        <v>2.0309781462866483</v>
      </c>
      <c r="T290" s="117">
        <f t="shared" si="130"/>
        <v>1.7476096105369487</v>
      </c>
      <c r="U290" s="117">
        <f t="shared" si="130"/>
        <v>1.9119047156889151</v>
      </c>
      <c r="V290" s="117">
        <f t="shared" si="130"/>
        <v>1.4526171007900941</v>
      </c>
      <c r="W290" s="117">
        <f t="shared" ref="W290" si="131">W291+W294+W296+W305</f>
        <v>1.3741426847874749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2.8646984097052655</v>
      </c>
      <c r="D291" s="122">
        <f t="shared" si="132"/>
        <v>1.9434043918802359</v>
      </c>
      <c r="E291" s="122">
        <f t="shared" si="132"/>
        <v>2.0787607293645958</v>
      </c>
      <c r="F291" s="122">
        <f t="shared" si="132"/>
        <v>3.1777908157506669</v>
      </c>
      <c r="G291" s="122">
        <f t="shared" si="132"/>
        <v>2.5801508342451771</v>
      </c>
      <c r="H291" s="122">
        <f t="shared" si="132"/>
        <v>3.3168010680778885</v>
      </c>
      <c r="I291" s="122">
        <f t="shared" si="132"/>
        <v>2.1045065136649628</v>
      </c>
      <c r="J291" s="122">
        <f t="shared" si="132"/>
        <v>3.1608756936181353</v>
      </c>
      <c r="K291" s="122">
        <f t="shared" si="132"/>
        <v>3.2915430084301427</v>
      </c>
      <c r="L291" s="122">
        <f t="shared" si="132"/>
        <v>3.4955889086444913</v>
      </c>
      <c r="M291" s="122">
        <f t="shared" si="132"/>
        <v>1.519867194056276</v>
      </c>
      <c r="N291" s="122">
        <f t="shared" si="132"/>
        <v>1.611818450160871</v>
      </c>
      <c r="O291" s="122">
        <f t="shared" si="132"/>
        <v>1.3886070200593814</v>
      </c>
      <c r="P291" s="122">
        <f t="shared" si="132"/>
        <v>0.67385860898853278</v>
      </c>
      <c r="Q291" s="122">
        <f t="shared" si="132"/>
        <v>1.7653571813882063</v>
      </c>
      <c r="R291" s="122">
        <f t="shared" ref="R291:V291" si="133">SUM(R292:R293)</f>
        <v>2.21338318555877</v>
      </c>
      <c r="S291" s="122">
        <f t="shared" si="133"/>
        <v>1.471261270090265</v>
      </c>
      <c r="T291" s="122">
        <f t="shared" si="133"/>
        <v>1.2519126770824713</v>
      </c>
      <c r="U291" s="122">
        <f t="shared" si="133"/>
        <v>1.3369071445425273</v>
      </c>
      <c r="V291" s="122">
        <f t="shared" si="133"/>
        <v>1.019528523309831</v>
      </c>
      <c r="W291" s="122">
        <f t="shared" ref="W291" si="134">SUM(W292:W293)</f>
        <v>0.96223495830228345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2.8536199511503737</v>
      </c>
      <c r="D292" s="98">
        <v>1.9359664734291457</v>
      </c>
      <c r="E292" s="98">
        <v>2.0708359839896429</v>
      </c>
      <c r="F292" s="98">
        <v>3.1657709817988611</v>
      </c>
      <c r="G292" s="98">
        <v>2.5707361418596708</v>
      </c>
      <c r="H292" s="98">
        <v>3.3047562200679588</v>
      </c>
      <c r="I292" s="98">
        <v>2.0971006215151933</v>
      </c>
      <c r="J292" s="98">
        <v>3.1497085796323914</v>
      </c>
      <c r="K292" s="98">
        <v>3.2799872996871402</v>
      </c>
      <c r="L292" s="98">
        <v>3.4834325356620752</v>
      </c>
      <c r="M292" s="98">
        <v>1.5146253520317519</v>
      </c>
      <c r="N292" s="98">
        <v>1.6063068453882752</v>
      </c>
      <c r="O292" s="98">
        <v>1.3838744821155815</v>
      </c>
      <c r="P292" s="98">
        <v>0.67157619776231603</v>
      </c>
      <c r="Q292" s="98">
        <v>1.7593510188593713</v>
      </c>
      <c r="R292" s="98">
        <v>2.2058560108957681</v>
      </c>
      <c r="S292" s="98">
        <v>1.4662671887512038</v>
      </c>
      <c r="T292" s="98">
        <v>1.2476826082730601</v>
      </c>
      <c r="U292" s="98">
        <v>1.3324043003907626</v>
      </c>
      <c r="V292" s="98">
        <v>1.0160927111521725</v>
      </c>
      <c r="W292" s="98">
        <v>0.95897184378433464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1.1078458554891785E-2</v>
      </c>
      <c r="D293" s="98">
        <v>7.4379184510901678E-3</v>
      </c>
      <c r="E293" s="98">
        <v>7.9247453749527151E-3</v>
      </c>
      <c r="F293" s="98">
        <v>1.2019833951805904E-2</v>
      </c>
      <c r="G293" s="98">
        <v>9.4146923855063687E-3</v>
      </c>
      <c r="H293" s="98">
        <v>1.2044848009929662E-2</v>
      </c>
      <c r="I293" s="98">
        <v>7.4058921497695499E-3</v>
      </c>
      <c r="J293" s="98">
        <v>1.1167113985744022E-2</v>
      </c>
      <c r="K293" s="98">
        <v>1.1555708743002298E-2</v>
      </c>
      <c r="L293" s="98">
        <v>1.2156372982415977E-2</v>
      </c>
      <c r="M293" s="98">
        <v>5.2418420245240564E-3</v>
      </c>
      <c r="N293" s="98">
        <v>5.5116047725957832E-3</v>
      </c>
      <c r="O293" s="98">
        <v>4.7325379437998067E-3</v>
      </c>
      <c r="P293" s="98">
        <v>2.2824112262167517E-3</v>
      </c>
      <c r="Q293" s="98">
        <v>6.0061625288349765E-3</v>
      </c>
      <c r="R293" s="98">
        <v>7.5271746630018975E-3</v>
      </c>
      <c r="S293" s="98">
        <v>4.994081339061214E-3</v>
      </c>
      <c r="T293" s="98">
        <v>4.2300688094112065E-3</v>
      </c>
      <c r="U293" s="98">
        <v>4.5028441517646961E-3</v>
      </c>
      <c r="V293" s="98">
        <v>3.4358121576584877E-3</v>
      </c>
      <c r="W293" s="98">
        <v>3.2631145179487691E-3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9.1537820088106545E-3</v>
      </c>
      <c r="D294" s="122">
        <f t="shared" si="135"/>
        <v>7.7119462838915074E-3</v>
      </c>
      <c r="E294" s="122">
        <f t="shared" si="135"/>
        <v>1.4200696836894603E-2</v>
      </c>
      <c r="F294" s="122">
        <f t="shared" si="135"/>
        <v>1.1553799096365336E-2</v>
      </c>
      <c r="G294" s="122">
        <f t="shared" si="135"/>
        <v>1.3352528791049019E-2</v>
      </c>
      <c r="H294" s="122">
        <f t="shared" si="135"/>
        <v>1.6031313382504502E-2</v>
      </c>
      <c r="I294" s="122">
        <f t="shared" si="135"/>
        <v>2.1814750347244144E-2</v>
      </c>
      <c r="J294" s="122">
        <f t="shared" si="135"/>
        <v>2.9366039900590443E-2</v>
      </c>
      <c r="K294" s="122">
        <f t="shared" si="135"/>
        <v>1.8278175091780421E-2</v>
      </c>
      <c r="L294" s="122">
        <f t="shared" si="135"/>
        <v>2.5981138795734902E-2</v>
      </c>
      <c r="M294" s="122">
        <f t="shared" si="135"/>
        <v>1.6928187158770848E-2</v>
      </c>
      <c r="N294" s="122">
        <f t="shared" si="135"/>
        <v>2.1572470951854109E-2</v>
      </c>
      <c r="O294" s="122">
        <f t="shared" si="135"/>
        <v>1.4922962144345719E-2</v>
      </c>
      <c r="P294" s="122">
        <f t="shared" si="135"/>
        <v>1.573229639984365E-3</v>
      </c>
      <c r="Q294" s="122">
        <f t="shared" si="135"/>
        <v>1.2537175195609894E-2</v>
      </c>
      <c r="R294" s="122">
        <f t="shared" si="135"/>
        <v>1.1842284659627092E-2</v>
      </c>
      <c r="S294" s="122">
        <f t="shared" si="135"/>
        <v>1.8082652215022327E-2</v>
      </c>
      <c r="T294" s="122">
        <f t="shared" si="135"/>
        <v>1.0824896591379805E-2</v>
      </c>
      <c r="U294" s="122">
        <f t="shared" si="135"/>
        <v>1.2585503483152965E-2</v>
      </c>
      <c r="V294" s="122">
        <f t="shared" si="135"/>
        <v>6.4783554979594054E-3</v>
      </c>
      <c r="W294" s="122">
        <f t="shared" si="135"/>
        <v>1.20655444562993E-2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9.1537820088106545E-3</v>
      </c>
      <c r="D295" s="98">
        <v>7.7119462838915074E-3</v>
      </c>
      <c r="E295" s="98">
        <v>1.4200696836894603E-2</v>
      </c>
      <c r="F295" s="98">
        <v>1.1553799096365336E-2</v>
      </c>
      <c r="G295" s="98">
        <v>1.3352528791049019E-2</v>
      </c>
      <c r="H295" s="98">
        <v>1.6031313382504502E-2</v>
      </c>
      <c r="I295" s="98">
        <v>2.1814750347244144E-2</v>
      </c>
      <c r="J295" s="98">
        <v>2.9366039900590443E-2</v>
      </c>
      <c r="K295" s="98">
        <v>1.8278175091780421E-2</v>
      </c>
      <c r="L295" s="98">
        <v>2.5981138795734902E-2</v>
      </c>
      <c r="M295" s="98">
        <v>1.6928187158770848E-2</v>
      </c>
      <c r="N295" s="98">
        <v>2.1572470951854109E-2</v>
      </c>
      <c r="O295" s="98">
        <v>1.4922962144345719E-2</v>
      </c>
      <c r="P295" s="98">
        <v>1.573229639984365E-3</v>
      </c>
      <c r="Q295" s="98">
        <v>1.2537175195609894E-2</v>
      </c>
      <c r="R295" s="98">
        <v>1.1842284659627092E-2</v>
      </c>
      <c r="S295" s="98">
        <v>1.8082652215022327E-2</v>
      </c>
      <c r="T295" s="98">
        <v>1.0824896591379805E-2</v>
      </c>
      <c r="U295" s="98">
        <v>1.2585503483152965E-2</v>
      </c>
      <c r="V295" s="98">
        <v>6.4783554979594054E-3</v>
      </c>
      <c r="W295" s="98">
        <v>1.20655444562993E-2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0.46259549181689213</v>
      </c>
      <c r="D296" s="122">
        <v>0.36687370878906955</v>
      </c>
      <c r="E296" s="122">
        <v>0.40762000117524028</v>
      </c>
      <c r="F296" s="122">
        <v>0.63181477213339909</v>
      </c>
      <c r="G296" s="122">
        <v>0.45906200430234839</v>
      </c>
      <c r="H296" s="122">
        <v>0.75741027742070688</v>
      </c>
      <c r="I296" s="122">
        <v>0.43627339256050801</v>
      </c>
      <c r="J296" s="122">
        <v>0.65937856524861693</v>
      </c>
      <c r="K296" s="122">
        <v>0.75317782465818395</v>
      </c>
      <c r="L296" s="122">
        <v>0.75931086872329212</v>
      </c>
      <c r="M296" s="122">
        <v>0.34026710760883372</v>
      </c>
      <c r="N296" s="122">
        <v>0.37259212078992354</v>
      </c>
      <c r="O296" s="122">
        <v>0.34762603828377336</v>
      </c>
      <c r="P296" s="122">
        <v>0.23616929431214728</v>
      </c>
      <c r="Q296" s="122">
        <v>0.53714427485294114</v>
      </c>
      <c r="R296" s="122">
        <v>0.60901813407708483</v>
      </c>
      <c r="S296" s="122">
        <v>0.40677255197914719</v>
      </c>
      <c r="T296" s="122">
        <v>0.36231795338387462</v>
      </c>
      <c r="U296" s="122">
        <v>0.42389800134649624</v>
      </c>
      <c r="V296" s="122">
        <v>0.29324474909828446</v>
      </c>
      <c r="W296" s="122">
        <v>0.28021049201568077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0.19955692682581985</v>
      </c>
      <c r="D297" s="98">
        <v>0.12647983388862225</v>
      </c>
      <c r="E297" s="98">
        <v>0.13464342958899517</v>
      </c>
      <c r="F297" s="98">
        <v>0.27323049564363117</v>
      </c>
      <c r="G297" s="98">
        <v>0.15400559081061929</v>
      </c>
      <c r="H297" s="98">
        <v>0.23670742748939683</v>
      </c>
      <c r="I297" s="98">
        <v>0.22671851596209067</v>
      </c>
      <c r="J297" s="98">
        <v>0.43130776096064183</v>
      </c>
      <c r="K297" s="98">
        <v>0.43748280944274165</v>
      </c>
      <c r="L297" s="98">
        <v>0.4896183425988781</v>
      </c>
      <c r="M297" s="98">
        <v>0.28123389774883362</v>
      </c>
      <c r="N297" s="98">
        <v>0.37096100954616285</v>
      </c>
      <c r="O297" s="98">
        <v>0.34593669453693404</v>
      </c>
      <c r="P297" s="98">
        <v>0.23507309602628049</v>
      </c>
      <c r="Q297" s="98">
        <v>0.22854688304121534</v>
      </c>
      <c r="R297" s="98">
        <v>0.23036142524917347</v>
      </c>
      <c r="S297" s="98">
        <v>0.27597509728306857</v>
      </c>
      <c r="T297" s="98">
        <v>0.36078011904514962</v>
      </c>
      <c r="U297" s="98">
        <v>0.42192748626688059</v>
      </c>
      <c r="V297" s="98">
        <v>0.29245868643856615</v>
      </c>
      <c r="W297" s="98">
        <v>0.27902754439286404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6.9253703952134324E-4</v>
      </c>
      <c r="D298" s="98">
        <v>4.4880350846603458E-4</v>
      </c>
      <c r="E298" s="98">
        <v>0</v>
      </c>
      <c r="F298" s="98">
        <v>1.0523392204395323E-3</v>
      </c>
      <c r="G298" s="98">
        <v>3.1220961771082621E-4</v>
      </c>
      <c r="H298" s="98">
        <v>5.1487621732862455E-4</v>
      </c>
      <c r="I298" s="98">
        <v>4.4861157892280468E-4</v>
      </c>
      <c r="J298" s="98">
        <v>9.7174854525809891E-4</v>
      </c>
      <c r="K298" s="98">
        <v>3.2737453174827573E-3</v>
      </c>
      <c r="L298" s="98">
        <v>2.4592751448506505E-3</v>
      </c>
      <c r="M298" s="98">
        <v>9.4736794696217118E-4</v>
      </c>
      <c r="N298" s="98">
        <v>1.6311112437607232E-3</v>
      </c>
      <c r="O298" s="98">
        <v>1.689343746839307E-3</v>
      </c>
      <c r="P298" s="98">
        <v>1.0961982858667995E-3</v>
      </c>
      <c r="Q298" s="98">
        <v>0</v>
      </c>
      <c r="R298" s="98">
        <v>0</v>
      </c>
      <c r="S298" s="98">
        <v>4.2256242615091964E-4</v>
      </c>
      <c r="T298" s="98">
        <v>1.5378343387250039E-3</v>
      </c>
      <c r="U298" s="98">
        <v>1.9705150796156578E-3</v>
      </c>
      <c r="V298" s="98">
        <v>7.8606265971829423E-4</v>
      </c>
      <c r="W298" s="98">
        <v>1.1829476228167369E-3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2.5980083176855212E-4</v>
      </c>
      <c r="D299" s="101">
        <v>1.8738887931338811E-4</v>
      </c>
      <c r="E299" s="101">
        <v>0</v>
      </c>
      <c r="F299" s="101">
        <v>5.5913017194503234E-4</v>
      </c>
      <c r="G299" s="101">
        <v>1.4677015371479811E-4</v>
      </c>
      <c r="H299" s="101">
        <v>2.4775497174119721E-4</v>
      </c>
      <c r="I299" s="101">
        <v>1.8071626836121805E-4</v>
      </c>
      <c r="J299" s="101">
        <v>3.9672488066624099E-4</v>
      </c>
      <c r="K299" s="101">
        <v>1.2988780313289436E-3</v>
      </c>
      <c r="L299" s="101">
        <v>9.4565893624532057E-4</v>
      </c>
      <c r="M299" s="101">
        <v>3.7138543521508029E-4</v>
      </c>
      <c r="N299" s="101">
        <v>6.2759693611158388E-4</v>
      </c>
      <c r="O299" s="101">
        <v>6.4629197979841841E-4</v>
      </c>
      <c r="P299" s="101">
        <v>4.3566025226429071E-4</v>
      </c>
      <c r="Q299" s="101">
        <v>0</v>
      </c>
      <c r="R299" s="101">
        <v>0</v>
      </c>
      <c r="S299" s="101">
        <v>1.6122905248885884E-4</v>
      </c>
      <c r="T299" s="101">
        <v>5.9108160304800696E-4</v>
      </c>
      <c r="U299" s="101">
        <v>7.1386652815100325E-4</v>
      </c>
      <c r="V299" s="101">
        <v>2.8468765565212991E-4</v>
      </c>
      <c r="W299" s="101">
        <v>4.4740083196639441E-4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4.3273620775279118E-4</v>
      </c>
      <c r="D300" s="104">
        <v>2.6141462915264645E-4</v>
      </c>
      <c r="E300" s="104">
        <v>0</v>
      </c>
      <c r="F300" s="104">
        <v>4.9320904849449996E-4</v>
      </c>
      <c r="G300" s="104">
        <v>1.6543946399602807E-4</v>
      </c>
      <c r="H300" s="104">
        <v>2.6712124558742734E-4</v>
      </c>
      <c r="I300" s="104">
        <v>2.6789531056158663E-4</v>
      </c>
      <c r="J300" s="104">
        <v>5.7502366459185792E-4</v>
      </c>
      <c r="K300" s="104">
        <v>1.9748672861538137E-3</v>
      </c>
      <c r="L300" s="104">
        <v>1.51361620860533E-3</v>
      </c>
      <c r="M300" s="104">
        <v>5.7598251174709083E-4</v>
      </c>
      <c r="N300" s="104">
        <v>1.0035143076491393E-3</v>
      </c>
      <c r="O300" s="104">
        <v>1.0430517670408886E-3</v>
      </c>
      <c r="P300" s="104">
        <v>6.605380336025087E-4</v>
      </c>
      <c r="Q300" s="104">
        <v>0</v>
      </c>
      <c r="R300" s="104">
        <v>0</v>
      </c>
      <c r="S300" s="104">
        <v>2.6133337366206081E-4</v>
      </c>
      <c r="T300" s="104">
        <v>9.46752735676997E-4</v>
      </c>
      <c r="U300" s="104">
        <v>1.2566485514646545E-3</v>
      </c>
      <c r="V300" s="104">
        <v>5.0137500406616437E-4</v>
      </c>
      <c r="W300" s="104">
        <v>7.3554679085034258E-4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0.2058185314795182</v>
      </c>
      <c r="D301" s="101">
        <v>0.19017059751189158</v>
      </c>
      <c r="E301" s="101">
        <v>0.21310860283677793</v>
      </c>
      <c r="F301" s="101">
        <v>0.2869641915620848</v>
      </c>
      <c r="G301" s="101">
        <v>0.24299884766475657</v>
      </c>
      <c r="H301" s="101">
        <v>0.43011476738163629</v>
      </c>
      <c r="I301" s="101">
        <v>0.16309545824323551</v>
      </c>
      <c r="J301" s="101">
        <v>0.18206912977872661</v>
      </c>
      <c r="K301" s="101">
        <v>0.1882973060337845</v>
      </c>
      <c r="L301" s="101">
        <v>0.19969782525542612</v>
      </c>
      <c r="M301" s="101">
        <v>3.8563320524460383E-2</v>
      </c>
      <c r="N301" s="101">
        <v>0</v>
      </c>
      <c r="O301" s="101">
        <v>0</v>
      </c>
      <c r="P301" s="101">
        <v>0</v>
      </c>
      <c r="Q301" s="101">
        <v>0.23732574445859259</v>
      </c>
      <c r="R301" s="101">
        <v>0.27518997538713585</v>
      </c>
      <c r="S301" s="101">
        <v>8.9755552567903171E-2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5.6527496472032743E-2</v>
      </c>
      <c r="D302" s="104">
        <v>4.9774473880089709E-2</v>
      </c>
      <c r="E302" s="104">
        <v>5.9867968749467163E-2</v>
      </c>
      <c r="F302" s="104">
        <v>7.0567745707243515E-2</v>
      </c>
      <c r="G302" s="104">
        <v>6.1745356209261706E-2</v>
      </c>
      <c r="H302" s="104">
        <v>9.007320633234521E-2</v>
      </c>
      <c r="I302" s="104">
        <v>4.6010806776259031E-2</v>
      </c>
      <c r="J302" s="104">
        <v>4.5029925963990386E-2</v>
      </c>
      <c r="K302" s="104">
        <v>0.12412396386417501</v>
      </c>
      <c r="L302" s="104">
        <v>6.7535425724137121E-2</v>
      </c>
      <c r="M302" s="104">
        <v>1.9522521388577567E-2</v>
      </c>
      <c r="N302" s="104">
        <v>0</v>
      </c>
      <c r="O302" s="104">
        <v>0</v>
      </c>
      <c r="P302" s="104">
        <v>0</v>
      </c>
      <c r="Q302" s="104">
        <v>7.1271647353133211E-2</v>
      </c>
      <c r="R302" s="104">
        <v>0.10346673344077556</v>
      </c>
      <c r="S302" s="104">
        <v>4.061933970202454E-2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2.3929751101464981E-2</v>
      </c>
      <c r="D303" s="98">
        <v>2.3253471501839179E-2</v>
      </c>
      <c r="E303" s="98">
        <v>3.3451853651887381E-2</v>
      </c>
      <c r="F303" s="98">
        <v>4.1082929403625734E-2</v>
      </c>
      <c r="G303" s="98">
        <v>3.2217092912697712E-2</v>
      </c>
      <c r="H303" s="98">
        <v>4.8005851190592051E-2</v>
      </c>
      <c r="I303" s="98">
        <v>2.0879087830884765E-2</v>
      </c>
      <c r="J303" s="98">
        <v>2.0716577807944551E-2</v>
      </c>
      <c r="K303" s="98">
        <v>5.5596739987218098E-2</v>
      </c>
      <c r="L303" s="98">
        <v>2.9336058137690343E-2</v>
      </c>
      <c r="M303" s="98">
        <v>8.6448495176738964E-3</v>
      </c>
      <c r="N303" s="98">
        <v>0</v>
      </c>
      <c r="O303" s="98">
        <v>0</v>
      </c>
      <c r="P303" s="98">
        <v>0</v>
      </c>
      <c r="Q303" s="98">
        <v>3.0917380101680835E-2</v>
      </c>
      <c r="R303" s="98">
        <v>4.3836851753694006E-2</v>
      </c>
      <c r="S303" s="98">
        <v>1.7166048159957703E-2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3.2597745370567761E-2</v>
      </c>
      <c r="D304" s="98">
        <v>2.6521002378250527E-2</v>
      </c>
      <c r="E304" s="98">
        <v>2.6416115097579778E-2</v>
      </c>
      <c r="F304" s="98">
        <v>2.9484816303617777E-2</v>
      </c>
      <c r="G304" s="98">
        <v>2.9528263296563995E-2</v>
      </c>
      <c r="H304" s="98">
        <v>4.2067355141753159E-2</v>
      </c>
      <c r="I304" s="98">
        <v>2.5131718945374262E-2</v>
      </c>
      <c r="J304" s="98">
        <v>2.4313348156045831E-2</v>
      </c>
      <c r="K304" s="98">
        <v>6.8527223876956922E-2</v>
      </c>
      <c r="L304" s="98">
        <v>3.8199367586446778E-2</v>
      </c>
      <c r="M304" s="98">
        <v>1.0877671870903672E-2</v>
      </c>
      <c r="N304" s="98">
        <v>0</v>
      </c>
      <c r="O304" s="98">
        <v>0</v>
      </c>
      <c r="P304" s="98">
        <v>0</v>
      </c>
      <c r="Q304" s="98">
        <v>4.0354267251452379E-2</v>
      </c>
      <c r="R304" s="98">
        <v>5.9629881687081561E-2</v>
      </c>
      <c r="S304" s="98">
        <v>2.345329154206684E-2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0.20203500910586802</v>
      </c>
      <c r="D305" s="122">
        <v>0.14663294197575522</v>
      </c>
      <c r="E305" s="122">
        <v>0.17583526213657352</v>
      </c>
      <c r="F305" s="122">
        <v>0.23710783609479893</v>
      </c>
      <c r="G305" s="122">
        <v>0.19264578520694758</v>
      </c>
      <c r="H305" s="122">
        <v>0.26599861952350068</v>
      </c>
      <c r="I305" s="122">
        <v>0.17265941220573244</v>
      </c>
      <c r="J305" s="122">
        <v>0.25139192270537386</v>
      </c>
      <c r="K305" s="122">
        <v>0.24492315307373261</v>
      </c>
      <c r="L305" s="122">
        <v>0.21582905296151006</v>
      </c>
      <c r="M305" s="122">
        <v>0.10228620975089667</v>
      </c>
      <c r="N305" s="122">
        <v>0.1169967710235825</v>
      </c>
      <c r="O305" s="122">
        <v>0.10626300625061311</v>
      </c>
      <c r="P305" s="122">
        <v>7.1973813100886602E-2</v>
      </c>
      <c r="Q305" s="122">
        <v>0.16204385982434183</v>
      </c>
      <c r="R305" s="122">
        <v>0.18884106410237839</v>
      </c>
      <c r="S305" s="122">
        <v>0.13486167200221394</v>
      </c>
      <c r="T305" s="122">
        <v>0.12255408347922303</v>
      </c>
      <c r="U305" s="122">
        <v>0.13851406631673854</v>
      </c>
      <c r="V305" s="122">
        <v>0.1333654728840189</v>
      </c>
      <c r="W305" s="122">
        <v>0.1196316900132115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8.948325674207043E-2</v>
      </c>
      <c r="D306" s="98">
        <v>7.5608566857868376E-2</v>
      </c>
      <c r="E306" s="98">
        <v>5.4580359896870212E-2</v>
      </c>
      <c r="F306" s="98">
        <v>7.746394838661011E-2</v>
      </c>
      <c r="G306" s="98">
        <v>9.4287895162094598E-2</v>
      </c>
      <c r="H306" s="98">
        <v>0.10804546864715284</v>
      </c>
      <c r="I306" s="98">
        <v>7.87397684322136E-2</v>
      </c>
      <c r="J306" s="98">
        <v>0.10477379309624493</v>
      </c>
      <c r="K306" s="98">
        <v>0.15577507158232523</v>
      </c>
      <c r="L306" s="98">
        <v>0.10610365939740163</v>
      </c>
      <c r="M306" s="98">
        <v>4.4880331369191132E-2</v>
      </c>
      <c r="N306" s="98">
        <v>4.1292260067100538E-2</v>
      </c>
      <c r="O306" s="98">
        <v>3.9114020450293156E-2</v>
      </c>
      <c r="P306" s="98">
        <v>2.6124205950132307E-2</v>
      </c>
      <c r="Q306" s="98">
        <v>5.7601231566601782E-2</v>
      </c>
      <c r="R306" s="98">
        <v>7.5594787209423822E-2</v>
      </c>
      <c r="S306" s="98">
        <v>5.9169973900588022E-2</v>
      </c>
      <c r="T306" s="98">
        <v>4.5829019399428517E-2</v>
      </c>
      <c r="U306" s="98">
        <v>4.4720030027319634E-2</v>
      </c>
      <c r="V306" s="98">
        <v>4.9274261858027586E-2</v>
      </c>
      <c r="W306" s="98">
        <v>4.1527383612928792E-2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0.11255175236379759</v>
      </c>
      <c r="D307" s="33">
        <v>7.1024375117886826E-2</v>
      </c>
      <c r="E307" s="33">
        <v>0.1212549022397033</v>
      </c>
      <c r="F307" s="33">
        <v>0.15964388770818883</v>
      </c>
      <c r="G307" s="33">
        <v>9.8357890044852986E-2</v>
      </c>
      <c r="H307" s="33">
        <v>0.15795315087634787</v>
      </c>
      <c r="I307" s="33">
        <v>9.3919643773518829E-2</v>
      </c>
      <c r="J307" s="33">
        <v>0.14661812960912893</v>
      </c>
      <c r="K307" s="33">
        <v>8.9148081491407377E-2</v>
      </c>
      <c r="L307" s="33">
        <v>0.10972539356410842</v>
      </c>
      <c r="M307" s="33">
        <v>5.7405878381705536E-2</v>
      </c>
      <c r="N307" s="33">
        <v>7.5704510956481952E-2</v>
      </c>
      <c r="O307" s="33">
        <v>6.7148985800319944E-2</v>
      </c>
      <c r="P307" s="33">
        <v>4.5849607150754298E-2</v>
      </c>
      <c r="Q307" s="33">
        <v>0.10444262825774003</v>
      </c>
      <c r="R307" s="33">
        <v>0.11324627689295455</v>
      </c>
      <c r="S307" s="33">
        <v>7.5691698101625904E-2</v>
      </c>
      <c r="T307" s="33">
        <v>7.6725064079794514E-2</v>
      </c>
      <c r="U307" s="33">
        <v>9.3794036289418903E-2</v>
      </c>
      <c r="V307" s="33">
        <v>8.4091211025991319E-2</v>
      </c>
      <c r="W307" s="33">
        <v>7.8104306400282708E-2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2.8201063749871329</v>
      </c>
      <c r="D309" s="117">
        <f t="shared" si="136"/>
        <v>1.9622049332517264</v>
      </c>
      <c r="E309" s="117">
        <f t="shared" si="136"/>
        <v>2.1459220534823733</v>
      </c>
      <c r="F309" s="117">
        <f t="shared" si="136"/>
        <v>3.2546797949051656</v>
      </c>
      <c r="G309" s="117">
        <f t="shared" si="136"/>
        <v>2.6082822565652029</v>
      </c>
      <c r="H309" s="117">
        <f t="shared" si="136"/>
        <v>3.4972486802870661</v>
      </c>
      <c r="I309" s="117">
        <f t="shared" si="136"/>
        <v>2.2376981545600287</v>
      </c>
      <c r="J309" s="117">
        <f t="shared" si="136"/>
        <v>3.3717008532193904</v>
      </c>
      <c r="K309" s="117">
        <f t="shared" si="136"/>
        <v>3.526296577004409</v>
      </c>
      <c r="L309" s="117">
        <f t="shared" si="136"/>
        <v>3.7150708197548648</v>
      </c>
      <c r="M309" s="117">
        <f t="shared" si="136"/>
        <v>1.6620571242751245</v>
      </c>
      <c r="N309" s="117">
        <f t="shared" si="136"/>
        <v>1.8090704400721809</v>
      </c>
      <c r="O309" s="117">
        <f t="shared" si="136"/>
        <v>1.5869736576687483</v>
      </c>
      <c r="P309" s="117">
        <f t="shared" si="136"/>
        <v>0.83301814354591164</v>
      </c>
      <c r="Q309" s="117">
        <f t="shared" si="136"/>
        <v>2.101654138934546</v>
      </c>
      <c r="R309" s="117">
        <f t="shared" ref="R309:V309" si="137">R310+R313+R315+R324</f>
        <v>2.5733942342903804</v>
      </c>
      <c r="S309" s="117">
        <f t="shared" si="137"/>
        <v>1.7788045438765701</v>
      </c>
      <c r="T309" s="117">
        <f t="shared" si="137"/>
        <v>1.5398137840048041</v>
      </c>
      <c r="U309" s="117">
        <f t="shared" si="137"/>
        <v>1.6989977806136343</v>
      </c>
      <c r="V309" s="117">
        <f t="shared" si="137"/>
        <v>1.2845539778862076</v>
      </c>
      <c r="W309" s="117">
        <f t="shared" ref="W309" si="138">W310+W313+W315+W324</f>
        <v>1.239469042424556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2.3035208896851498</v>
      </c>
      <c r="D310" s="122">
        <f t="shared" si="139"/>
        <v>1.566206415191727</v>
      </c>
      <c r="E310" s="122">
        <f t="shared" si="139"/>
        <v>1.6791506827001454</v>
      </c>
      <c r="F310" s="122">
        <f t="shared" si="139"/>
        <v>2.5728212647268736</v>
      </c>
      <c r="G310" s="122">
        <f t="shared" si="139"/>
        <v>2.0938227101627325</v>
      </c>
      <c r="H310" s="122">
        <f t="shared" si="139"/>
        <v>2.6980861124897122</v>
      </c>
      <c r="I310" s="122">
        <f t="shared" si="139"/>
        <v>1.7161012917929452</v>
      </c>
      <c r="J310" s="122">
        <f t="shared" si="139"/>
        <v>2.5841237725738022</v>
      </c>
      <c r="K310" s="122">
        <f t="shared" si="139"/>
        <v>2.6982158431139158</v>
      </c>
      <c r="L310" s="122">
        <f t="shared" si="139"/>
        <v>2.8736472473461063</v>
      </c>
      <c r="M310" s="122">
        <f t="shared" si="139"/>
        <v>1.254370966292085</v>
      </c>
      <c r="N310" s="122">
        <f t="shared" si="139"/>
        <v>1.3373239089742188</v>
      </c>
      <c r="O310" s="122">
        <f t="shared" si="139"/>
        <v>1.1601019873183696</v>
      </c>
      <c r="P310" s="122">
        <f t="shared" si="139"/>
        <v>0.56748162298223237</v>
      </c>
      <c r="Q310" s="122">
        <f t="shared" si="139"/>
        <v>1.4978336523491302</v>
      </c>
      <c r="R310" s="122">
        <f t="shared" ref="R310:V310" si="140">SUM(R311:R312)</f>
        <v>1.8886828361990011</v>
      </c>
      <c r="S310" s="122">
        <f t="shared" si="140"/>
        <v>1.2623586285213737</v>
      </c>
      <c r="T310" s="122">
        <f t="shared" si="140"/>
        <v>1.0798457880256371</v>
      </c>
      <c r="U310" s="122">
        <f t="shared" si="140"/>
        <v>1.1589763993503353</v>
      </c>
      <c r="V310" s="122">
        <f t="shared" si="140"/>
        <v>0.88804635066427284</v>
      </c>
      <c r="W310" s="122">
        <f t="shared" ref="W310" si="141">SUM(W311:W312)</f>
        <v>0.84180265340713845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2.292442431130258</v>
      </c>
      <c r="D311" s="98">
        <v>1.5587684967406368</v>
      </c>
      <c r="E311" s="98">
        <v>1.6712259373251928</v>
      </c>
      <c r="F311" s="98">
        <v>2.5608014307750677</v>
      </c>
      <c r="G311" s="98">
        <v>2.0844080177772262</v>
      </c>
      <c r="H311" s="98">
        <v>2.6860412644797824</v>
      </c>
      <c r="I311" s="98">
        <v>1.7086953996431757</v>
      </c>
      <c r="J311" s="98">
        <v>2.5729566585880583</v>
      </c>
      <c r="K311" s="98">
        <v>2.6866601343709133</v>
      </c>
      <c r="L311" s="98">
        <v>2.8614908743636902</v>
      </c>
      <c r="M311" s="98">
        <v>1.2491291242675608</v>
      </c>
      <c r="N311" s="98">
        <v>1.331812304201623</v>
      </c>
      <c r="O311" s="98">
        <v>1.1553694493745696</v>
      </c>
      <c r="P311" s="98">
        <v>0.56519921175601562</v>
      </c>
      <c r="Q311" s="98">
        <v>1.4918274898202952</v>
      </c>
      <c r="R311" s="98">
        <v>1.8811556615359992</v>
      </c>
      <c r="S311" s="98">
        <v>1.2573645471823125</v>
      </c>
      <c r="T311" s="98">
        <v>1.0756157192162259</v>
      </c>
      <c r="U311" s="98">
        <v>1.1544735551985705</v>
      </c>
      <c r="V311" s="98">
        <v>0.88461053850661431</v>
      </c>
      <c r="W311" s="98">
        <v>0.83853953888918964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1.1078458554891785E-2</v>
      </c>
      <c r="D312" s="98">
        <v>7.4379184510901678E-3</v>
      </c>
      <c r="E312" s="98">
        <v>7.9247453749527151E-3</v>
      </c>
      <c r="F312" s="98">
        <v>1.2019833951805904E-2</v>
      </c>
      <c r="G312" s="98">
        <v>9.4146923855063687E-3</v>
      </c>
      <c r="H312" s="98">
        <v>1.2044848009929662E-2</v>
      </c>
      <c r="I312" s="98">
        <v>7.4058921497695499E-3</v>
      </c>
      <c r="J312" s="98">
        <v>1.1167113985744022E-2</v>
      </c>
      <c r="K312" s="98">
        <v>1.1555708743002298E-2</v>
      </c>
      <c r="L312" s="98">
        <v>1.2156372982415977E-2</v>
      </c>
      <c r="M312" s="98">
        <v>5.2418420245240564E-3</v>
      </c>
      <c r="N312" s="98">
        <v>5.5116047725957832E-3</v>
      </c>
      <c r="O312" s="98">
        <v>4.7325379437998067E-3</v>
      </c>
      <c r="P312" s="98">
        <v>2.2824112262167517E-3</v>
      </c>
      <c r="Q312" s="98">
        <v>6.0061625288349765E-3</v>
      </c>
      <c r="R312" s="98">
        <v>7.5271746630018975E-3</v>
      </c>
      <c r="S312" s="98">
        <v>4.994081339061214E-3</v>
      </c>
      <c r="T312" s="98">
        <v>4.2300688094112065E-3</v>
      </c>
      <c r="U312" s="98">
        <v>4.5028441517646961E-3</v>
      </c>
      <c r="V312" s="98">
        <v>3.4358121576584877E-3</v>
      </c>
      <c r="W312" s="98">
        <v>3.2631145179487691E-3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1.9791182313122619E-2</v>
      </c>
      <c r="D313" s="122">
        <f t="shared" si="142"/>
        <v>1.7199269492451635E-2</v>
      </c>
      <c r="E313" s="122">
        <f t="shared" si="142"/>
        <v>3.2648322986599067E-2</v>
      </c>
      <c r="F313" s="122">
        <f t="shared" si="142"/>
        <v>2.7359308288805347E-2</v>
      </c>
      <c r="G313" s="122">
        <f t="shared" si="142"/>
        <v>3.2547789045280183E-2</v>
      </c>
      <c r="H313" s="122">
        <f t="shared" si="142"/>
        <v>4.0202325916060488E-2</v>
      </c>
      <c r="I313" s="122">
        <f t="shared" si="142"/>
        <v>5.6251939709730435E-2</v>
      </c>
      <c r="J313" s="122">
        <f t="shared" si="142"/>
        <v>7.784349641673774E-2</v>
      </c>
      <c r="K313" s="122">
        <f t="shared" si="142"/>
        <v>4.9803748369874959E-2</v>
      </c>
      <c r="L313" s="122">
        <f t="shared" si="142"/>
        <v>7.2763759667999528E-2</v>
      </c>
      <c r="M313" s="122">
        <f t="shared" si="142"/>
        <v>4.8943784432135991E-2</v>
      </c>
      <c r="N313" s="122">
        <f t="shared" si="142"/>
        <v>6.4735420537490637E-2</v>
      </c>
      <c r="O313" s="122">
        <f t="shared" si="142"/>
        <v>4.6734045520477017E-2</v>
      </c>
      <c r="P313" s="122">
        <f t="shared" si="142"/>
        <v>5.1501140099254874E-3</v>
      </c>
      <c r="Q313" s="122">
        <f t="shared" si="142"/>
        <v>4.2570546380106433E-2</v>
      </c>
      <c r="R313" s="122">
        <f t="shared" si="142"/>
        <v>4.1117038768770514E-2</v>
      </c>
      <c r="S313" s="122">
        <f t="shared" si="142"/>
        <v>6.3885091400772795E-2</v>
      </c>
      <c r="T313" s="122">
        <f t="shared" si="142"/>
        <v>3.8794592946528303E-2</v>
      </c>
      <c r="U313" s="122">
        <f t="shared" si="142"/>
        <v>4.5687279622483368E-2</v>
      </c>
      <c r="V313" s="122">
        <f t="shared" si="142"/>
        <v>2.3823376371066487E-2</v>
      </c>
      <c r="W313" s="122">
        <f t="shared" si="142"/>
        <v>4.4927480515451722E-2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1.9791182313122619E-2</v>
      </c>
      <c r="D314" s="98">
        <v>1.7199269492451635E-2</v>
      </c>
      <c r="E314" s="98">
        <v>3.2648322986599067E-2</v>
      </c>
      <c r="F314" s="98">
        <v>2.7359308288805347E-2</v>
      </c>
      <c r="G314" s="98">
        <v>3.2547789045280183E-2</v>
      </c>
      <c r="H314" s="98">
        <v>4.0202325916060488E-2</v>
      </c>
      <c r="I314" s="98">
        <v>5.6251939709730435E-2</v>
      </c>
      <c r="J314" s="98">
        <v>7.784349641673774E-2</v>
      </c>
      <c r="K314" s="98">
        <v>4.9803748369874959E-2</v>
      </c>
      <c r="L314" s="98">
        <v>7.2763759667999528E-2</v>
      </c>
      <c r="M314" s="98">
        <v>4.8943784432135991E-2</v>
      </c>
      <c r="N314" s="98">
        <v>6.4735420537490637E-2</v>
      </c>
      <c r="O314" s="98">
        <v>4.6734045520477017E-2</v>
      </c>
      <c r="P314" s="98">
        <v>5.1501140099254874E-3</v>
      </c>
      <c r="Q314" s="98">
        <v>4.2570546380106433E-2</v>
      </c>
      <c r="R314" s="98">
        <v>4.1117038768770514E-2</v>
      </c>
      <c r="S314" s="98">
        <v>6.3885091400772795E-2</v>
      </c>
      <c r="T314" s="98">
        <v>3.8794592946528303E-2</v>
      </c>
      <c r="U314" s="98">
        <v>4.5687279622483368E-2</v>
      </c>
      <c r="V314" s="98">
        <v>2.3823376371066487E-2</v>
      </c>
      <c r="W314" s="98">
        <v>4.4927480515451722E-2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0.35463690778283086</v>
      </c>
      <c r="D315" s="122">
        <v>0.27710688246556858</v>
      </c>
      <c r="E315" s="122">
        <v>0.30649686062572373</v>
      </c>
      <c r="F315" s="122">
        <v>0.4827276673299849</v>
      </c>
      <c r="G315" s="122">
        <v>0.34700985016931285</v>
      </c>
      <c r="H315" s="122">
        <v>0.56896126052646057</v>
      </c>
      <c r="I315" s="122">
        <v>0.3431901407163338</v>
      </c>
      <c r="J315" s="122">
        <v>0.53002702953517045</v>
      </c>
      <c r="K315" s="122">
        <v>0.61156886846720826</v>
      </c>
      <c r="L315" s="122">
        <v>0.61647227530907467</v>
      </c>
      <c r="M315" s="122">
        <v>0.28557008274210671</v>
      </c>
      <c r="N315" s="122">
        <v>0.32137171590588548</v>
      </c>
      <c r="O315" s="122">
        <v>0.30229411131879519</v>
      </c>
      <c r="P315" s="122">
        <v>0.20729949106565224</v>
      </c>
      <c r="Q315" s="122">
        <v>0.44063411402067298</v>
      </c>
      <c r="R315" s="122">
        <v>0.50328218036799832</v>
      </c>
      <c r="S315" s="122">
        <v>0.35223457483325138</v>
      </c>
      <c r="T315" s="122">
        <v>0.32706654298183224</v>
      </c>
      <c r="U315" s="122">
        <v>0.38492547174663538</v>
      </c>
      <c r="V315" s="122">
        <v>0.26773167474625664</v>
      </c>
      <c r="W315" s="122">
        <v>0.25715652090630853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0.16576632548575412</v>
      </c>
      <c r="D316" s="98">
        <v>0.10534413025476622</v>
      </c>
      <c r="E316" s="98">
        <v>0.11245062241311067</v>
      </c>
      <c r="F316" s="98">
        <v>0.22882027973624863</v>
      </c>
      <c r="G316" s="98">
        <v>0.12933491571703284</v>
      </c>
      <c r="H316" s="98">
        <v>0.19935505812586038</v>
      </c>
      <c r="I316" s="98">
        <v>0.19149891747392825</v>
      </c>
      <c r="J316" s="98">
        <v>0.36541177410298642</v>
      </c>
      <c r="K316" s="98">
        <v>0.37182989717036424</v>
      </c>
      <c r="L316" s="98">
        <v>0.4175475709955741</v>
      </c>
      <c r="M316" s="98">
        <v>0.24095517359122054</v>
      </c>
      <c r="N316" s="98">
        <v>0.31982711369014888</v>
      </c>
      <c r="O316" s="98">
        <v>0.30068930046008385</v>
      </c>
      <c r="P316" s="98">
        <v>0.20625669812217667</v>
      </c>
      <c r="Q316" s="98">
        <v>0.20230122289144981</v>
      </c>
      <c r="R316" s="98">
        <v>0.20527500690630729</v>
      </c>
      <c r="S316" s="98">
        <v>0.24751524669101935</v>
      </c>
      <c r="T316" s="98">
        <v>0.32558636808064062</v>
      </c>
      <c r="U316" s="98">
        <v>0.38302078360093122</v>
      </c>
      <c r="V316" s="98">
        <v>0.2669704230915636</v>
      </c>
      <c r="W316" s="98">
        <v>0.25601047951079658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6.4854545038562218E-4</v>
      </c>
      <c r="D317" s="98">
        <v>4.1748945866315547E-4</v>
      </c>
      <c r="E317" s="98">
        <v>0</v>
      </c>
      <c r="F317" s="98">
        <v>9.6145957101417129E-4</v>
      </c>
      <c r="G317" s="98">
        <v>2.8869801169266435E-4</v>
      </c>
      <c r="H317" s="98">
        <v>4.7578054840820478E-4</v>
      </c>
      <c r="I317" s="98">
        <v>4.2053820174427128E-4</v>
      </c>
      <c r="J317" s="98">
        <v>9.1113619396569279E-4</v>
      </c>
      <c r="K317" s="98">
        <v>3.0788230860195843E-3</v>
      </c>
      <c r="L317" s="98">
        <v>2.3200761743892933E-3</v>
      </c>
      <c r="M317" s="98">
        <v>8.9417758967976803E-4</v>
      </c>
      <c r="N317" s="98">
        <v>1.5446022157366078E-3</v>
      </c>
      <c r="O317" s="98">
        <v>1.6048108587113476E-3</v>
      </c>
      <c r="P317" s="98">
        <v>1.0427929434755692E-3</v>
      </c>
      <c r="Q317" s="98">
        <v>0</v>
      </c>
      <c r="R317" s="98">
        <v>0</v>
      </c>
      <c r="S317" s="98">
        <v>4.0593572761868184E-4</v>
      </c>
      <c r="T317" s="98">
        <v>1.4801749011916097E-3</v>
      </c>
      <c r="U317" s="98">
        <v>1.9046881457041355E-3</v>
      </c>
      <c r="V317" s="98">
        <v>7.6125165469305466E-4</v>
      </c>
      <c r="W317" s="98">
        <v>1.1460413955119433E-3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2.1580924263283103E-4</v>
      </c>
      <c r="D318" s="101">
        <v>1.5607482951050905E-4</v>
      </c>
      <c r="E318" s="101">
        <v>0</v>
      </c>
      <c r="F318" s="101">
        <v>4.6825052251967138E-4</v>
      </c>
      <c r="G318" s="101">
        <v>1.2325854769663629E-4</v>
      </c>
      <c r="H318" s="101">
        <v>2.0865930282077741E-4</v>
      </c>
      <c r="I318" s="101">
        <v>1.5264289118268468E-4</v>
      </c>
      <c r="J318" s="101">
        <v>3.3611252937383493E-4</v>
      </c>
      <c r="K318" s="101">
        <v>1.1039557998657704E-3</v>
      </c>
      <c r="L318" s="101">
        <v>8.0645996578396337E-4</v>
      </c>
      <c r="M318" s="101">
        <v>3.1819507793267714E-4</v>
      </c>
      <c r="N318" s="101">
        <v>5.4108790808746839E-4</v>
      </c>
      <c r="O318" s="101">
        <v>5.6175909167045888E-4</v>
      </c>
      <c r="P318" s="101">
        <v>3.8225490987306052E-4</v>
      </c>
      <c r="Q318" s="101">
        <v>0</v>
      </c>
      <c r="R318" s="101">
        <v>0</v>
      </c>
      <c r="S318" s="101">
        <v>1.4460235395662101E-4</v>
      </c>
      <c r="T318" s="101">
        <v>5.3342216551461273E-4</v>
      </c>
      <c r="U318" s="101">
        <v>6.4803959423948097E-4</v>
      </c>
      <c r="V318" s="101">
        <v>2.5987665062689023E-4</v>
      </c>
      <c r="W318" s="101">
        <v>4.104946046616007E-4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4.3273620775279118E-4</v>
      </c>
      <c r="D319" s="104">
        <v>2.6141462915264645E-4</v>
      </c>
      <c r="E319" s="104">
        <v>0</v>
      </c>
      <c r="F319" s="104">
        <v>4.9320904849449996E-4</v>
      </c>
      <c r="G319" s="104">
        <v>1.6543946399602807E-4</v>
      </c>
      <c r="H319" s="104">
        <v>2.6712124558742734E-4</v>
      </c>
      <c r="I319" s="104">
        <v>2.6789531056158663E-4</v>
      </c>
      <c r="J319" s="104">
        <v>5.7502366459185792E-4</v>
      </c>
      <c r="K319" s="104">
        <v>1.9748672861538137E-3</v>
      </c>
      <c r="L319" s="104">
        <v>1.51361620860533E-3</v>
      </c>
      <c r="M319" s="104">
        <v>5.7598251174709083E-4</v>
      </c>
      <c r="N319" s="104">
        <v>1.0035143076491393E-3</v>
      </c>
      <c r="O319" s="104">
        <v>1.0430517670408886E-3</v>
      </c>
      <c r="P319" s="104">
        <v>6.605380336025087E-4</v>
      </c>
      <c r="Q319" s="104">
        <v>0</v>
      </c>
      <c r="R319" s="104">
        <v>0</v>
      </c>
      <c r="S319" s="104">
        <v>2.6133337366206081E-4</v>
      </c>
      <c r="T319" s="104">
        <v>9.46752735676997E-4</v>
      </c>
      <c r="U319" s="104">
        <v>1.2566485514646545E-3</v>
      </c>
      <c r="V319" s="104">
        <v>5.0137500406616437E-4</v>
      </c>
      <c r="W319" s="104">
        <v>7.3554679085034258E-4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0.13941502750022053</v>
      </c>
      <c r="D320" s="101">
        <v>0.12904503347159166</v>
      </c>
      <c r="E320" s="101">
        <v>0.14488706680360994</v>
      </c>
      <c r="F320" s="101">
        <v>0.19547599467193696</v>
      </c>
      <c r="G320" s="101">
        <v>0.16586710385617129</v>
      </c>
      <c r="H320" s="101">
        <v>0.29422419655811949</v>
      </c>
      <c r="I320" s="101">
        <v>0.11182358058027435</v>
      </c>
      <c r="J320" s="101">
        <v>0.12515061683659284</v>
      </c>
      <c r="K320" s="101">
        <v>0.1298062713057091</v>
      </c>
      <c r="L320" s="101">
        <v>0.13811574764721887</v>
      </c>
      <c r="M320" s="101">
        <v>2.6828776389991774E-2</v>
      </c>
      <c r="N320" s="101">
        <v>0</v>
      </c>
      <c r="O320" s="101">
        <v>0</v>
      </c>
      <c r="P320" s="101">
        <v>0</v>
      </c>
      <c r="Q320" s="101">
        <v>0.17515984566501785</v>
      </c>
      <c r="R320" s="101">
        <v>0.20562233478675174</v>
      </c>
      <c r="S320" s="101">
        <v>6.7878174149151649E-2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4.8807009346470573E-2</v>
      </c>
      <c r="D321" s="104">
        <v>4.2300229280547552E-2</v>
      </c>
      <c r="E321" s="104">
        <v>4.9159171409003111E-2</v>
      </c>
      <c r="F321" s="104">
        <v>5.7469933350785166E-2</v>
      </c>
      <c r="G321" s="104">
        <v>5.1519132584416115E-2</v>
      </c>
      <c r="H321" s="104">
        <v>7.4906225294072495E-2</v>
      </c>
      <c r="I321" s="104">
        <v>3.9447104460386934E-2</v>
      </c>
      <c r="J321" s="104">
        <v>3.8553502401625507E-2</v>
      </c>
      <c r="K321" s="104">
        <v>0.10685387690511523</v>
      </c>
      <c r="L321" s="104">
        <v>5.8488880491892339E-2</v>
      </c>
      <c r="M321" s="104">
        <v>1.689195517121464E-2</v>
      </c>
      <c r="N321" s="104">
        <v>0</v>
      </c>
      <c r="O321" s="104">
        <v>0</v>
      </c>
      <c r="P321" s="104">
        <v>0</v>
      </c>
      <c r="Q321" s="104">
        <v>6.3173045464205338E-2</v>
      </c>
      <c r="R321" s="104">
        <v>9.2384838674939324E-2</v>
      </c>
      <c r="S321" s="104">
        <v>3.6435218265461686E-2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1.6209263975902811E-2</v>
      </c>
      <c r="D322" s="98">
        <v>1.5779226902297026E-2</v>
      </c>
      <c r="E322" s="98">
        <v>2.2743056311423329E-2</v>
      </c>
      <c r="F322" s="98">
        <v>2.7985117047167385E-2</v>
      </c>
      <c r="G322" s="98">
        <v>2.199086928785212E-2</v>
      </c>
      <c r="H322" s="98">
        <v>3.2838870152319337E-2</v>
      </c>
      <c r="I322" s="98">
        <v>1.4315385515012675E-2</v>
      </c>
      <c r="J322" s="98">
        <v>1.4240154245579676E-2</v>
      </c>
      <c r="K322" s="98">
        <v>3.8326653028158311E-2</v>
      </c>
      <c r="L322" s="98">
        <v>2.0289512905445565E-2</v>
      </c>
      <c r="M322" s="98">
        <v>6.0142833003109658E-3</v>
      </c>
      <c r="N322" s="98">
        <v>0</v>
      </c>
      <c r="O322" s="98">
        <v>0</v>
      </c>
      <c r="P322" s="98">
        <v>0</v>
      </c>
      <c r="Q322" s="98">
        <v>2.2818778212752962E-2</v>
      </c>
      <c r="R322" s="98">
        <v>3.275495698785777E-2</v>
      </c>
      <c r="S322" s="98">
        <v>1.2981926723394847E-2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3.2597745370567761E-2</v>
      </c>
      <c r="D323" s="98">
        <v>2.6521002378250527E-2</v>
      </c>
      <c r="E323" s="98">
        <v>2.6416115097579778E-2</v>
      </c>
      <c r="F323" s="98">
        <v>2.9484816303617777E-2</v>
      </c>
      <c r="G323" s="98">
        <v>2.9528263296563995E-2</v>
      </c>
      <c r="H323" s="98">
        <v>4.2067355141753159E-2</v>
      </c>
      <c r="I323" s="98">
        <v>2.5131718945374262E-2</v>
      </c>
      <c r="J323" s="98">
        <v>2.4313348156045831E-2</v>
      </c>
      <c r="K323" s="98">
        <v>6.8527223876956922E-2</v>
      </c>
      <c r="L323" s="98">
        <v>3.8199367586446778E-2</v>
      </c>
      <c r="M323" s="98">
        <v>1.0877671870903672E-2</v>
      </c>
      <c r="N323" s="98">
        <v>0</v>
      </c>
      <c r="O323" s="98">
        <v>0</v>
      </c>
      <c r="P323" s="98">
        <v>0</v>
      </c>
      <c r="Q323" s="98">
        <v>4.0354267251452379E-2</v>
      </c>
      <c r="R323" s="98">
        <v>5.9629881687081561E-2</v>
      </c>
      <c r="S323" s="98">
        <v>2.345329154206684E-2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0.14215739520602969</v>
      </c>
      <c r="D324" s="122">
        <v>0.10169236610197926</v>
      </c>
      <c r="E324" s="122">
        <v>0.12762618716990498</v>
      </c>
      <c r="F324" s="122">
        <v>0.17177155455950183</v>
      </c>
      <c r="G324" s="122">
        <v>0.13490190718787679</v>
      </c>
      <c r="H324" s="122">
        <v>0.18999898135483273</v>
      </c>
      <c r="I324" s="122">
        <v>0.12215478234101901</v>
      </c>
      <c r="J324" s="122">
        <v>0.17970655469368013</v>
      </c>
      <c r="K324" s="122">
        <v>0.16670811705341024</v>
      </c>
      <c r="L324" s="122">
        <v>0.15218753743168401</v>
      </c>
      <c r="M324" s="122">
        <v>7.3172290808796822E-2</v>
      </c>
      <c r="N324" s="122">
        <v>8.5639394654585865E-2</v>
      </c>
      <c r="O324" s="122">
        <v>7.7843513511106743E-2</v>
      </c>
      <c r="P324" s="122">
        <v>5.3086915488101474E-2</v>
      </c>
      <c r="Q324" s="122">
        <v>0.12061582618463604</v>
      </c>
      <c r="R324" s="122">
        <v>0.14031217895461029</v>
      </c>
      <c r="S324" s="122">
        <v>0.10032624912117218</v>
      </c>
      <c r="T324" s="122">
        <v>9.4106860050806415E-2</v>
      </c>
      <c r="U324" s="122">
        <v>0.10940862989418026</v>
      </c>
      <c r="V324" s="122">
        <v>0.1049525761046118</v>
      </c>
      <c r="W324" s="122">
        <v>9.5582387595657431E-2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5.5445799747994691E-2</v>
      </c>
      <c r="D325" s="98">
        <v>4.6871046763743096E-2</v>
      </c>
      <c r="E325" s="98">
        <v>3.3851179461360521E-2</v>
      </c>
      <c r="F325" s="98">
        <v>4.8066257709782498E-2</v>
      </c>
      <c r="G325" s="98">
        <v>5.8532505774472048E-2</v>
      </c>
      <c r="H325" s="98">
        <v>6.7103586855361122E-2</v>
      </c>
      <c r="I325" s="98">
        <v>4.8924709999966405E-2</v>
      </c>
      <c r="J325" s="98">
        <v>6.5129297316932247E-2</v>
      </c>
      <c r="K325" s="98">
        <v>9.6873275283738805E-2</v>
      </c>
      <c r="L325" s="98">
        <v>6.6010172829517461E-2</v>
      </c>
      <c r="M325" s="98">
        <v>2.7927395042686858E-2</v>
      </c>
      <c r="N325" s="98">
        <v>2.5694668999055204E-2</v>
      </c>
      <c r="O325" s="98">
        <v>2.4339229847418944E-2</v>
      </c>
      <c r="P325" s="98">
        <v>1.6256141554397901E-2</v>
      </c>
      <c r="Q325" s="98">
        <v>3.5843147762720379E-2</v>
      </c>
      <c r="R325" s="98">
        <v>4.7104106677247508E-2</v>
      </c>
      <c r="S325" s="98">
        <v>3.6951792869924782E-2</v>
      </c>
      <c r="T325" s="98">
        <v>2.8694615031936668E-2</v>
      </c>
      <c r="U325" s="98">
        <v>2.8075322956823093E-2</v>
      </c>
      <c r="V325" s="98">
        <v>3.1011491239053876E-2</v>
      </c>
      <c r="W325" s="98">
        <v>2.6195974861088059E-2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8.6711595458035001E-2</v>
      </c>
      <c r="D326" s="33">
        <v>5.4821319338236162E-2</v>
      </c>
      <c r="E326" s="33">
        <v>9.3775007708544467E-2</v>
      </c>
      <c r="F326" s="33">
        <v>0.12370529684971932</v>
      </c>
      <c r="G326" s="33">
        <v>7.6369401413404744E-2</v>
      </c>
      <c r="H326" s="33">
        <v>0.12289539449947159</v>
      </c>
      <c r="I326" s="33">
        <v>7.323007234105261E-2</v>
      </c>
      <c r="J326" s="33">
        <v>0.11457725737674788</v>
      </c>
      <c r="K326" s="33">
        <v>6.9834841769671432E-2</v>
      </c>
      <c r="L326" s="33">
        <v>8.6177364602166531E-2</v>
      </c>
      <c r="M326" s="33">
        <v>4.524489576610996E-2</v>
      </c>
      <c r="N326" s="33">
        <v>5.9944725655530662E-2</v>
      </c>
      <c r="O326" s="33">
        <v>5.3504283663687806E-2</v>
      </c>
      <c r="P326" s="33">
        <v>3.6830773933703577E-2</v>
      </c>
      <c r="Q326" s="33">
        <v>8.4772678421915659E-2</v>
      </c>
      <c r="R326" s="33">
        <v>9.3208072277362775E-2</v>
      </c>
      <c r="S326" s="33">
        <v>6.3374456251247394E-2</v>
      </c>
      <c r="T326" s="33">
        <v>6.5412245018869747E-2</v>
      </c>
      <c r="U326" s="33">
        <v>8.1333306937357172E-2</v>
      </c>
      <c r="V326" s="33">
        <v>7.3941084865557921E-2</v>
      </c>
      <c r="W326" s="33">
        <v>6.9386412734569372E-2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0.7969818195961339</v>
      </c>
      <c r="D328" s="119">
        <f t="shared" si="143"/>
        <v>0.79614810949419867</v>
      </c>
      <c r="E328" s="119">
        <f t="shared" si="143"/>
        <v>0.80178922134602315</v>
      </c>
      <c r="F328" s="119">
        <f t="shared" si="143"/>
        <v>0.80198755182978543</v>
      </c>
      <c r="G328" s="119">
        <f t="shared" si="143"/>
        <v>0.80373267992724706</v>
      </c>
      <c r="H328" s="119">
        <f t="shared" si="143"/>
        <v>0.8028133560058166</v>
      </c>
      <c r="I328" s="119">
        <f t="shared" si="143"/>
        <v>0.8180951744491417</v>
      </c>
      <c r="J328" s="119">
        <f t="shared" si="143"/>
        <v>0.82216308343713673</v>
      </c>
      <c r="K328" s="119">
        <f t="shared" si="143"/>
        <v>0.8185608850411692</v>
      </c>
      <c r="L328" s="119">
        <f t="shared" si="143"/>
        <v>0.82617532490709977</v>
      </c>
      <c r="M328" s="119">
        <f t="shared" si="143"/>
        <v>0.83969900072275427</v>
      </c>
      <c r="N328" s="119">
        <f t="shared" si="143"/>
        <v>0.85213737269532952</v>
      </c>
      <c r="O328" s="119">
        <f t="shared" si="143"/>
        <v>0.85439722261039552</v>
      </c>
      <c r="P328" s="119">
        <f t="shared" si="143"/>
        <v>0.8469289980376552</v>
      </c>
      <c r="Q328" s="119">
        <f t="shared" si="143"/>
        <v>0.84843930161751691</v>
      </c>
      <c r="R328" s="119">
        <f t="shared" ref="R328:V328" si="144">IF(R309=0,"",R309/R290)</f>
        <v>0.8512478202121273</v>
      </c>
      <c r="S328" s="119">
        <f t="shared" si="144"/>
        <v>0.87583637821453597</v>
      </c>
      <c r="T328" s="119">
        <f t="shared" si="144"/>
        <v>0.88109711386383371</v>
      </c>
      <c r="U328" s="119">
        <f t="shared" si="144"/>
        <v>0.88864145094251512</v>
      </c>
      <c r="V328" s="119">
        <f t="shared" si="144"/>
        <v>0.88430321878182827</v>
      </c>
      <c r="W328" s="119">
        <f t="shared" ref="W328" si="145">IF(W309=0,"",W309/W290)</f>
        <v>0.90199442615833769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0.80410589885521233</v>
      </c>
      <c r="D329" s="124">
        <f t="shared" si="146"/>
        <v>0.8059086527413003</v>
      </c>
      <c r="E329" s="124">
        <f t="shared" si="146"/>
        <v>0.8077652511808816</v>
      </c>
      <c r="F329" s="124">
        <f t="shared" si="146"/>
        <v>0.8096257475396833</v>
      </c>
      <c r="G329" s="124">
        <f t="shared" si="146"/>
        <v>0.81151174666704329</v>
      </c>
      <c r="H329" s="124">
        <f t="shared" si="146"/>
        <v>0.81346033636357751</v>
      </c>
      <c r="I329" s="124">
        <f t="shared" si="146"/>
        <v>0.81544118806474186</v>
      </c>
      <c r="J329" s="124">
        <f t="shared" si="146"/>
        <v>0.81753413390826934</v>
      </c>
      <c r="K329" s="124">
        <f t="shared" si="146"/>
        <v>0.81974193750571522</v>
      </c>
      <c r="L329" s="124">
        <f t="shared" si="146"/>
        <v>0.82207814547061264</v>
      </c>
      <c r="M329" s="124">
        <f t="shared" si="146"/>
        <v>0.82531616656872164</v>
      </c>
      <c r="N329" s="124">
        <f t="shared" si="146"/>
        <v>0.8296988465672076</v>
      </c>
      <c r="O329" s="124">
        <f t="shared" si="146"/>
        <v>0.83544298031041186</v>
      </c>
      <c r="P329" s="124">
        <f t="shared" si="146"/>
        <v>0.84213752768407435</v>
      </c>
      <c r="Q329" s="124">
        <f t="shared" si="146"/>
        <v>0.8484592626016304</v>
      </c>
      <c r="R329" s="124">
        <f t="shared" ref="R329:V329" si="147">IF(R310=0,"",R310/R291)</f>
        <v>0.85330133910916195</v>
      </c>
      <c r="S329" s="124">
        <f t="shared" si="147"/>
        <v>0.85801118685325373</v>
      </c>
      <c r="T329" s="124">
        <f t="shared" si="147"/>
        <v>0.86255679632717774</v>
      </c>
      <c r="U329" s="124">
        <f t="shared" si="147"/>
        <v>0.86690867356156009</v>
      </c>
      <c r="V329" s="124">
        <f t="shared" si="147"/>
        <v>0.87103629801478222</v>
      </c>
      <c r="W329" s="124">
        <f t="shared" ref="W329" si="148">IF(W310=0,"",W310/W291)</f>
        <v>0.87484106261569483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0.80334538949593148</v>
      </c>
      <c r="D330" s="111">
        <f t="shared" si="149"/>
        <v>0.80516296027565792</v>
      </c>
      <c r="E330" s="111">
        <f t="shared" si="149"/>
        <v>0.80702960072455032</v>
      </c>
      <c r="F330" s="111">
        <f t="shared" si="149"/>
        <v>0.80890293249196554</v>
      </c>
      <c r="G330" s="111">
        <f t="shared" si="149"/>
        <v>0.81082145453845189</v>
      </c>
      <c r="H330" s="111">
        <f t="shared" si="149"/>
        <v>0.81278045508135754</v>
      </c>
      <c r="I330" s="111">
        <f t="shared" si="149"/>
        <v>0.81478942026568679</v>
      </c>
      <c r="J330" s="111">
        <f t="shared" si="149"/>
        <v>0.8168872114792135</v>
      </c>
      <c r="K330" s="111">
        <f t="shared" si="149"/>
        <v>0.8191068711233056</v>
      </c>
      <c r="L330" s="111">
        <f t="shared" si="149"/>
        <v>0.82145723939499915</v>
      </c>
      <c r="M330" s="111">
        <f t="shared" si="149"/>
        <v>0.82471161768945134</v>
      </c>
      <c r="N330" s="111">
        <f t="shared" si="149"/>
        <v>0.82911450450782231</v>
      </c>
      <c r="O330" s="111">
        <f t="shared" si="149"/>
        <v>0.83488023249645626</v>
      </c>
      <c r="P330" s="111">
        <f t="shared" si="149"/>
        <v>0.84160101808142207</v>
      </c>
      <c r="Q330" s="111">
        <f t="shared" si="149"/>
        <v>0.84794192507842014</v>
      </c>
      <c r="R330" s="111">
        <f t="shared" ref="R330:V330" si="150">IF(R311=0,"",R311/R292)</f>
        <v>0.85280075047694859</v>
      </c>
      <c r="S330" s="111">
        <f t="shared" si="150"/>
        <v>0.85752757534811219</v>
      </c>
      <c r="T330" s="111">
        <f t="shared" si="150"/>
        <v>0.8620908170748689</v>
      </c>
      <c r="U330" s="111">
        <f t="shared" si="150"/>
        <v>0.86645889304019119</v>
      </c>
      <c r="V330" s="111">
        <f t="shared" si="150"/>
        <v>0.87060022062704567</v>
      </c>
      <c r="W330" s="111">
        <f t="shared" ref="W330" si="151">IF(W311=0,"",W311/W292)</f>
        <v>0.87441518155539377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>
        <f t="shared" si="155"/>
        <v>2.437574900950513</v>
      </c>
      <c r="H332" s="124">
        <f t="shared" si="155"/>
        <v>2.5077375107603226</v>
      </c>
      <c r="I332" s="124">
        <f t="shared" si="155"/>
        <v>2.5786194576751935</v>
      </c>
      <c r="J332" s="124">
        <f t="shared" si="155"/>
        <v>2.6507999267266742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2.8912596471842051</v>
      </c>
      <c r="N332" s="124">
        <f t="shared" si="155"/>
        <v>3.00083475286482</v>
      </c>
      <c r="O332" s="124">
        <f t="shared" si="155"/>
        <v>3.1316869310818736</v>
      </c>
      <c r="P332" s="124">
        <f t="shared" si="155"/>
        <v>3.2735933007063549</v>
      </c>
      <c r="Q332" s="124">
        <f t="shared" si="155"/>
        <v>3.3955453055336768</v>
      </c>
      <c r="R332" s="124">
        <f t="shared" ref="R332:V332" si="156">IF(R313=0,"",R313/R294)</f>
        <v>3.4720528977780263</v>
      </c>
      <c r="S332" s="124">
        <f t="shared" si="156"/>
        <v>3.5329491847274306</v>
      </c>
      <c r="T332" s="124">
        <f t="shared" si="156"/>
        <v>3.5838303506216973</v>
      </c>
      <c r="U332" s="124">
        <f t="shared" si="156"/>
        <v>3.6301511245569675</v>
      </c>
      <c r="V332" s="124">
        <f t="shared" si="156"/>
        <v>3.677380220732025</v>
      </c>
      <c r="W332" s="124">
        <f t="shared" ref="W332" si="157">IF(W313=0,"",W313/W294)</f>
        <v>3.7236181656100511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>
        <f t="shared" si="158"/>
        <v>2.437574900950513</v>
      </c>
      <c r="H333" s="111">
        <f t="shared" si="158"/>
        <v>2.5077375107603226</v>
      </c>
      <c r="I333" s="111">
        <f t="shared" si="158"/>
        <v>2.5786194576751935</v>
      </c>
      <c r="J333" s="111">
        <f t="shared" si="158"/>
        <v>2.6507999267266742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2.8912596471842051</v>
      </c>
      <c r="N333" s="111">
        <f t="shared" si="158"/>
        <v>3.00083475286482</v>
      </c>
      <c r="O333" s="111">
        <f t="shared" si="158"/>
        <v>3.1316869310818736</v>
      </c>
      <c r="P333" s="111">
        <f t="shared" si="158"/>
        <v>3.2735933007063549</v>
      </c>
      <c r="Q333" s="111">
        <f t="shared" si="158"/>
        <v>3.3955453055336768</v>
      </c>
      <c r="R333" s="111">
        <f t="shared" ref="R333:V333" si="159">IF(R314=0,"",R314/R295)</f>
        <v>3.4720528977780263</v>
      </c>
      <c r="S333" s="111">
        <f t="shared" si="159"/>
        <v>3.5329491847274306</v>
      </c>
      <c r="T333" s="111">
        <f t="shared" si="159"/>
        <v>3.5838303506216973</v>
      </c>
      <c r="U333" s="111">
        <f t="shared" si="159"/>
        <v>3.6301511245569675</v>
      </c>
      <c r="V333" s="111">
        <f t="shared" si="159"/>
        <v>3.677380220732025</v>
      </c>
      <c r="W333" s="111">
        <f t="shared" ref="W333" si="160">IF(W314=0,"",W314/W295)</f>
        <v>3.7236181656100511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0.76662421933676295</v>
      </c>
      <c r="D334" s="124">
        <f t="shared" si="161"/>
        <v>0.75531954410199631</v>
      </c>
      <c r="E334" s="124">
        <f t="shared" si="161"/>
        <v>0.75191810937156978</v>
      </c>
      <c r="F334" s="124">
        <f t="shared" si="161"/>
        <v>0.76403352473066821</v>
      </c>
      <c r="G334" s="124">
        <f t="shared" si="161"/>
        <v>0.75591063280585624</v>
      </c>
      <c r="H334" s="124">
        <f t="shared" si="161"/>
        <v>0.75119294982899809</v>
      </c>
      <c r="I334" s="124">
        <f t="shared" si="161"/>
        <v>0.78664008983480649</v>
      </c>
      <c r="J334" s="124">
        <f t="shared" si="161"/>
        <v>0.80382811554592337</v>
      </c>
      <c r="K334" s="124">
        <f t="shared" si="161"/>
        <v>0.81198469796260619</v>
      </c>
      <c r="L334" s="124">
        <f t="shared" si="161"/>
        <v>0.81188390776706942</v>
      </c>
      <c r="M334" s="124">
        <f t="shared" si="161"/>
        <v>0.83925268224983429</v>
      </c>
      <c r="N334" s="124">
        <f t="shared" si="161"/>
        <v>0.86252955436779788</v>
      </c>
      <c r="O334" s="124">
        <f t="shared" si="161"/>
        <v>0.86959570926049878</v>
      </c>
      <c r="P334" s="124">
        <f t="shared" si="161"/>
        <v>0.8777580153652933</v>
      </c>
      <c r="Q334" s="124">
        <f t="shared" si="161"/>
        <v>0.82032730245762997</v>
      </c>
      <c r="R334" s="124">
        <f t="shared" ref="R334:V334" si="162">IF(R315=0,"",R315/R296)</f>
        <v>0.82638291408297659</v>
      </c>
      <c r="S334" s="124">
        <f t="shared" si="162"/>
        <v>0.86592512970567481</v>
      </c>
      <c r="T334" s="124">
        <f t="shared" si="162"/>
        <v>0.90270586905006711</v>
      </c>
      <c r="U334" s="124">
        <f t="shared" si="162"/>
        <v>0.90806153962494263</v>
      </c>
      <c r="V334" s="124">
        <f t="shared" si="162"/>
        <v>0.91299733608025557</v>
      </c>
      <c r="W334" s="124">
        <f t="shared" ref="W334" si="163">IF(W315=0,"",W315/W296)</f>
        <v>0.91772623878736803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0.83067186953846339</v>
      </c>
      <c r="D335" s="111">
        <f t="shared" si="164"/>
        <v>0.83289269930202414</v>
      </c>
      <c r="E335" s="111">
        <f t="shared" si="164"/>
        <v>0.83517348567524619</v>
      </c>
      <c r="F335" s="111">
        <f t="shared" si="164"/>
        <v>0.83746244794978575</v>
      </c>
      <c r="G335" s="111">
        <f t="shared" si="164"/>
        <v>0.83980662673523343</v>
      </c>
      <c r="H335" s="111">
        <f t="shared" si="164"/>
        <v>0.84220026485983579</v>
      </c>
      <c r="I335" s="111">
        <f t="shared" si="164"/>
        <v>0.84465495313117056</v>
      </c>
      <c r="J335" s="111">
        <f t="shared" si="164"/>
        <v>0.8472181749966966</v>
      </c>
      <c r="K335" s="111">
        <f t="shared" si="164"/>
        <v>0.84993030387638546</v>
      </c>
      <c r="L335" s="111">
        <f t="shared" si="164"/>
        <v>0.85280214131530552</v>
      </c>
      <c r="M335" s="111">
        <f t="shared" si="164"/>
        <v>0.85677855877250797</v>
      </c>
      <c r="N335" s="111">
        <f t="shared" si="164"/>
        <v>0.86215830089913859</v>
      </c>
      <c r="O335" s="111">
        <f t="shared" si="164"/>
        <v>0.86920325368369</v>
      </c>
      <c r="P335" s="111">
        <f t="shared" si="164"/>
        <v>0.87741515983231777</v>
      </c>
      <c r="Q335" s="111">
        <f t="shared" si="164"/>
        <v>0.88516290486870264</v>
      </c>
      <c r="R335" s="111">
        <f t="shared" ref="R335:V335" si="165">IF(R316=0,"",R316/R297)</f>
        <v>0.89109974330237307</v>
      </c>
      <c r="S335" s="111">
        <f t="shared" si="165"/>
        <v>0.89687529464711857</v>
      </c>
      <c r="T335" s="111">
        <f t="shared" si="165"/>
        <v>0.90245096914526857</v>
      </c>
      <c r="U335" s="111">
        <f t="shared" si="165"/>
        <v>0.90778817703917059</v>
      </c>
      <c r="V335" s="111">
        <f t="shared" si="165"/>
        <v>0.91284832857116516</v>
      </c>
      <c r="W335" s="111">
        <f t="shared" ref="W335" si="166">IF(W316=0,"",W316/W297)</f>
        <v>0.91750970345185712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0.9364776371150827</v>
      </c>
      <c r="D336" s="111">
        <f t="shared" si="167"/>
        <v>0.93022770719884207</v>
      </c>
      <c r="E336" s="111" t="str">
        <f t="shared" si="167"/>
        <v/>
      </c>
      <c r="F336" s="111">
        <f t="shared" si="167"/>
        <v>0.91364034746571243</v>
      </c>
      <c r="G336" s="111">
        <f t="shared" si="167"/>
        <v>0.9246928836127698</v>
      </c>
      <c r="H336" s="111">
        <f t="shared" si="167"/>
        <v>0.924067829111892</v>
      </c>
      <c r="I336" s="111">
        <f t="shared" si="167"/>
        <v>0.93742163934791312</v>
      </c>
      <c r="J336" s="111">
        <f t="shared" si="167"/>
        <v>0.93762547771418858</v>
      </c>
      <c r="K336" s="111">
        <f t="shared" si="167"/>
        <v>0.94045895066356222</v>
      </c>
      <c r="L336" s="111">
        <f t="shared" si="167"/>
        <v>0.94339837461748888</v>
      </c>
      <c r="M336" s="111">
        <f t="shared" si="167"/>
        <v>0.94385459477179556</v>
      </c>
      <c r="N336" s="111">
        <f t="shared" si="167"/>
        <v>0.94696313427117429</v>
      </c>
      <c r="O336" s="111">
        <f t="shared" si="167"/>
        <v>0.9499611086931733</v>
      </c>
      <c r="P336" s="111">
        <f t="shared" si="167"/>
        <v>0.9512813118942246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0.9606526811110756</v>
      </c>
      <c r="T336" s="111">
        <f t="shared" si="168"/>
        <v>0.96250608008844518</v>
      </c>
      <c r="U336" s="111">
        <f t="shared" si="168"/>
        <v>0.96659404711362995</v>
      </c>
      <c r="V336" s="111">
        <f t="shared" si="168"/>
        <v>0.96843635209166246</v>
      </c>
      <c r="W336" s="111">
        <f t="shared" ref="W336" si="169">IF(W317=0,"",W317/W298)</f>
        <v>0.96880146965685965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0.8306718695384635</v>
      </c>
      <c r="D337" s="112">
        <f t="shared" si="170"/>
        <v>0.83289269930202414</v>
      </c>
      <c r="E337" s="112" t="str">
        <f t="shared" si="170"/>
        <v/>
      </c>
      <c r="F337" s="112">
        <f t="shared" si="170"/>
        <v>0.83746244794978575</v>
      </c>
      <c r="G337" s="112">
        <f t="shared" si="170"/>
        <v>0.83980662673523343</v>
      </c>
      <c r="H337" s="112">
        <f t="shared" si="170"/>
        <v>0.84220026485983579</v>
      </c>
      <c r="I337" s="112">
        <f t="shared" si="170"/>
        <v>0.84465495313117056</v>
      </c>
      <c r="J337" s="112">
        <f t="shared" si="170"/>
        <v>0.8472181749966966</v>
      </c>
      <c r="K337" s="112">
        <f t="shared" si="170"/>
        <v>0.84993030387638546</v>
      </c>
      <c r="L337" s="112">
        <f t="shared" si="170"/>
        <v>0.85280214131530552</v>
      </c>
      <c r="M337" s="112">
        <f t="shared" si="170"/>
        <v>0.85677855877250808</v>
      </c>
      <c r="N337" s="112">
        <f t="shared" si="170"/>
        <v>0.86215830089913859</v>
      </c>
      <c r="O337" s="112">
        <f t="shared" si="170"/>
        <v>0.86920325368368989</v>
      </c>
      <c r="P337" s="112">
        <f t="shared" si="170"/>
        <v>0.87741515983231777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0.89687529464711857</v>
      </c>
      <c r="T337" s="112">
        <f t="shared" si="171"/>
        <v>0.90245096914526846</v>
      </c>
      <c r="U337" s="112">
        <f t="shared" si="171"/>
        <v>0.90778817703917059</v>
      </c>
      <c r="V337" s="112">
        <f t="shared" si="171"/>
        <v>0.91284832857116527</v>
      </c>
      <c r="W337" s="112">
        <f t="shared" ref="W337" si="172">IF(W318=0,"",W318/W299)</f>
        <v>0.91750970345185712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0.68118601700047188</v>
      </c>
      <c r="G339" s="112">
        <f t="shared" si="176"/>
        <v>0.68258391120028294</v>
      </c>
      <c r="H339" s="112">
        <f t="shared" si="176"/>
        <v>0.68405974142491477</v>
      </c>
      <c r="I339" s="112">
        <f t="shared" si="176"/>
        <v>0.68563270727934145</v>
      </c>
      <c r="J339" s="112">
        <f t="shared" si="176"/>
        <v>0.68737966171800613</v>
      </c>
      <c r="K339" s="112">
        <f t="shared" si="176"/>
        <v>0.68936871185198534</v>
      </c>
      <c r="L339" s="112">
        <f t="shared" si="176"/>
        <v>0.69162369430192905</v>
      </c>
      <c r="M339" s="112">
        <f t="shared" si="176"/>
        <v>0.69570711300585519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0.73805665737868942</v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0.86342067829977365</v>
      </c>
      <c r="D340" s="113">
        <f t="shared" si="179"/>
        <v>0.84983779803382453</v>
      </c>
      <c r="E340" s="113">
        <f t="shared" si="179"/>
        <v>0.82112642930516389</v>
      </c>
      <c r="F340" s="113">
        <f t="shared" si="179"/>
        <v>0.81439378252501116</v>
      </c>
      <c r="G340" s="113">
        <f t="shared" si="179"/>
        <v>0.83438068459451731</v>
      </c>
      <c r="H340" s="113">
        <f t="shared" si="179"/>
        <v>0.83161495348227366</v>
      </c>
      <c r="I340" s="113">
        <f t="shared" si="179"/>
        <v>0.85734433330434712</v>
      </c>
      <c r="J340" s="113">
        <f t="shared" si="179"/>
        <v>0.85617512301610366</v>
      </c>
      <c r="K340" s="113">
        <f t="shared" si="179"/>
        <v>0.86086420042178236</v>
      </c>
      <c r="L340" s="113">
        <f t="shared" si="179"/>
        <v>0.86604740941150904</v>
      </c>
      <c r="M340" s="113">
        <f t="shared" si="179"/>
        <v>0.86525479137638206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0.88636993545552101</v>
      </c>
      <c r="R340" s="113">
        <f t="shared" ref="R340:V340" si="180">IF(R321=0,"",R321/R302)</f>
        <v>0.89289412744261887</v>
      </c>
      <c r="S340" s="113">
        <f t="shared" si="180"/>
        <v>0.89699188939907093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0.67857510656200315</v>
      </c>
      <c r="E341" s="111">
        <f t="shared" si="182"/>
        <v>0.67987432170713646</v>
      </c>
      <c r="F341" s="111">
        <f t="shared" si="182"/>
        <v>0.68118601700047188</v>
      </c>
      <c r="G341" s="111">
        <f t="shared" si="182"/>
        <v>0.68258391120028294</v>
      </c>
      <c r="H341" s="111">
        <f t="shared" si="182"/>
        <v>0.68405974142491477</v>
      </c>
      <c r="I341" s="111">
        <f t="shared" si="182"/>
        <v>0.68563270727934145</v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0.73805665737868942</v>
      </c>
      <c r="R341" s="111">
        <f t="shared" ref="R341:V341" si="183">IF(R322=0,"",R322/R303)</f>
        <v>0.74720139967847032</v>
      </c>
      <c r="S341" s="111">
        <f t="shared" si="183"/>
        <v>0.75625598870665378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0.70362753383765297</v>
      </c>
      <c r="D343" s="124">
        <f t="shared" si="188"/>
        <v>0.69351650953571831</v>
      </c>
      <c r="E343" s="124">
        <f t="shared" si="188"/>
        <v>0.72582817359339491</v>
      </c>
      <c r="F343" s="124">
        <f t="shared" si="188"/>
        <v>0.72444486605168634</v>
      </c>
      <c r="G343" s="124">
        <f t="shared" si="188"/>
        <v>0.70025880422434328</v>
      </c>
      <c r="H343" s="124">
        <f t="shared" si="188"/>
        <v>0.71428559176430817</v>
      </c>
      <c r="I343" s="124">
        <f t="shared" si="188"/>
        <v>0.70748985404552056</v>
      </c>
      <c r="J343" s="124">
        <f t="shared" si="188"/>
        <v>0.71484617628026381</v>
      </c>
      <c r="K343" s="124">
        <f t="shared" si="188"/>
        <v>0.68065478890525222</v>
      </c>
      <c r="L343" s="124">
        <f t="shared" si="188"/>
        <v>0.7051299875685616</v>
      </c>
      <c r="M343" s="124">
        <f t="shared" si="188"/>
        <v>0.71536809299119986</v>
      </c>
      <c r="N343" s="124">
        <f t="shared" si="188"/>
        <v>0.73198083934576219</v>
      </c>
      <c r="O343" s="124">
        <f t="shared" si="188"/>
        <v>0.73255515967164353</v>
      </c>
      <c r="P343" s="124">
        <f t="shared" si="188"/>
        <v>0.73758653600426693</v>
      </c>
      <c r="Q343" s="124">
        <f t="shared" si="188"/>
        <v>0.74434061441998201</v>
      </c>
      <c r="R343" s="124">
        <f t="shared" ref="R343:V343" si="189">IF(R324=0,"",R324/R305)</f>
        <v>0.74301730728726134</v>
      </c>
      <c r="S343" s="124">
        <f t="shared" si="189"/>
        <v>0.74391965954215056</v>
      </c>
      <c r="T343" s="124">
        <f t="shared" si="189"/>
        <v>0.76788024828859036</v>
      </c>
      <c r="U343" s="124">
        <f t="shared" si="189"/>
        <v>0.78987378541033371</v>
      </c>
      <c r="V343" s="124">
        <f t="shared" si="189"/>
        <v>0.78695462802342897</v>
      </c>
      <c r="W343" s="124">
        <f t="shared" ref="W343" si="190">IF(W324=0,"",W324/W305)</f>
        <v>0.79897214178870002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0.61962205854681329</v>
      </c>
      <c r="D344" s="111">
        <f t="shared" si="191"/>
        <v>0.61991714314401603</v>
      </c>
      <c r="E344" s="111">
        <f t="shared" si="191"/>
        <v>0.62020806614911383</v>
      </c>
      <c r="F344" s="111">
        <f t="shared" si="191"/>
        <v>0.62049842166437907</v>
      </c>
      <c r="G344" s="111">
        <f t="shared" si="191"/>
        <v>0.62078494459809674</v>
      </c>
      <c r="H344" s="111">
        <f t="shared" si="191"/>
        <v>0.62106803455592585</v>
      </c>
      <c r="I344" s="111">
        <f t="shared" si="191"/>
        <v>0.62134688701917218</v>
      </c>
      <c r="J344" s="111">
        <f t="shared" si="191"/>
        <v>0.6216182061587161</v>
      </c>
      <c r="K344" s="111">
        <f t="shared" si="191"/>
        <v>0.62187918965289934</v>
      </c>
      <c r="L344" s="111">
        <f t="shared" si="191"/>
        <v>0.62212908776578901</v>
      </c>
      <c r="M344" s="111">
        <f t="shared" si="191"/>
        <v>0.62226356603637056</v>
      </c>
      <c r="N344" s="111">
        <f t="shared" si="191"/>
        <v>0.62226356603637056</v>
      </c>
      <c r="O344" s="111">
        <f t="shared" si="191"/>
        <v>0.62226356603637056</v>
      </c>
      <c r="P344" s="111">
        <f t="shared" si="191"/>
        <v>0.62226356603637056</v>
      </c>
      <c r="Q344" s="111">
        <f t="shared" si="191"/>
        <v>0.62226356603637056</v>
      </c>
      <c r="R344" s="111">
        <f t="shared" ref="R344:V344" si="192">IF(R325=0,"",R325/R306)</f>
        <v>0.62311315920174193</v>
      </c>
      <c r="S344" s="111">
        <f t="shared" si="192"/>
        <v>0.62450243652308868</v>
      </c>
      <c r="T344" s="111">
        <f t="shared" si="192"/>
        <v>0.62612326006465868</v>
      </c>
      <c r="U344" s="111">
        <f t="shared" si="192"/>
        <v>0.62780197016128503</v>
      </c>
      <c r="V344" s="111">
        <f t="shared" si="192"/>
        <v>0.62936490714779925</v>
      </c>
      <c r="W344" s="111">
        <f t="shared" ref="W344" si="193">IF(W325=0,"",W325/W306)</f>
        <v>0.63081207102420056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0.77186626770377487</v>
      </c>
      <c r="E345" s="45">
        <f t="shared" si="194"/>
        <v>0.77337085739564515</v>
      </c>
      <c r="F345" s="45">
        <f t="shared" si="194"/>
        <v>0.77488276329024741</v>
      </c>
      <c r="G345" s="45">
        <f t="shared" si="194"/>
        <v>0.7764440796623322</v>
      </c>
      <c r="H345" s="45">
        <f t="shared" si="194"/>
        <v>0.77804965470856036</v>
      </c>
      <c r="I345" s="45">
        <f t="shared" si="194"/>
        <v>0.77970986045946056</v>
      </c>
      <c r="J345" s="45">
        <f t="shared" si="194"/>
        <v>0.78146718746311117</v>
      </c>
      <c r="K345" s="45">
        <f t="shared" si="194"/>
        <v>0.78335776386172185</v>
      </c>
      <c r="L345" s="45">
        <f t="shared" si="194"/>
        <v>0.78539125541451205</v>
      </c>
      <c r="M345" s="45">
        <f t="shared" si="194"/>
        <v>0.78815788629285899</v>
      </c>
      <c r="N345" s="45">
        <f t="shared" si="194"/>
        <v>0.791825016741596</v>
      </c>
      <c r="O345" s="45">
        <f t="shared" si="194"/>
        <v>0.79679957971059745</v>
      </c>
      <c r="P345" s="45">
        <f t="shared" si="194"/>
        <v>0.80329530005793415</v>
      </c>
      <c r="Q345" s="45">
        <f t="shared" si="194"/>
        <v>0.8116674181419149</v>
      </c>
      <c r="R345" s="45">
        <f t="shared" ref="R345:V345" si="195">IF(R326=0,"",R326/R307)</f>
        <v>0.82305639385802698</v>
      </c>
      <c r="S345" s="45">
        <f t="shared" si="195"/>
        <v>0.83727090078173405</v>
      </c>
      <c r="T345" s="45">
        <f t="shared" si="195"/>
        <v>0.85255380107393108</v>
      </c>
      <c r="U345" s="45">
        <f t="shared" si="195"/>
        <v>0.86714795689555535</v>
      </c>
      <c r="V345" s="45">
        <f t="shared" si="195"/>
        <v>0.87929623040752558</v>
      </c>
      <c r="W345" s="45">
        <f t="shared" ref="W345" si="196">IF(W326=0,"",W326/W307)</f>
        <v>0.88838139575768926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0.23640320307577903</v>
      </c>
      <c r="D347" s="117">
        <f t="shared" si="197"/>
        <v>0.19974806501165024</v>
      </c>
      <c r="E347" s="117">
        <f t="shared" si="197"/>
        <v>0.14419425906503244</v>
      </c>
      <c r="F347" s="117">
        <f t="shared" si="197"/>
        <v>0.2046497432952924</v>
      </c>
      <c r="G347" s="117">
        <f t="shared" si="197"/>
        <v>0.24909643702219902</v>
      </c>
      <c r="H347" s="117">
        <f t="shared" si="197"/>
        <v>0.28544216869122863</v>
      </c>
      <c r="I347" s="117">
        <f t="shared" si="197"/>
        <v>0.20802029501982691</v>
      </c>
      <c r="J347" s="117">
        <f t="shared" si="197"/>
        <v>0.27679882458621113</v>
      </c>
      <c r="K347" s="117">
        <f t="shared" si="197"/>
        <v>0.41153761298125491</v>
      </c>
      <c r="L347" s="117">
        <f t="shared" si="197"/>
        <v>0.28031215953514099</v>
      </c>
      <c r="M347" s="117">
        <f t="shared" si="197"/>
        <v>0.11856803693859008</v>
      </c>
      <c r="N347" s="117">
        <f t="shared" si="197"/>
        <v>0.10908881613727897</v>
      </c>
      <c r="O347" s="117">
        <f t="shared" si="197"/>
        <v>0.10333418849823235</v>
      </c>
      <c r="P347" s="117">
        <f t="shared" si="197"/>
        <v>6.9016776872840815E-2</v>
      </c>
      <c r="Q347" s="117">
        <f t="shared" si="197"/>
        <v>0.15217501171984352</v>
      </c>
      <c r="R347" s="117">
        <f t="shared" ref="R347:V347" si="198">R348+R351+R353+R362</f>
        <v>0.19971166096079032</v>
      </c>
      <c r="S347" s="117">
        <f t="shared" si="198"/>
        <v>0.15631942628472562</v>
      </c>
      <c r="T347" s="117">
        <f t="shared" si="198"/>
        <v>0.12107434814398374</v>
      </c>
      <c r="U347" s="117">
        <f t="shared" si="198"/>
        <v>0.11814454150429896</v>
      </c>
      <c r="V347" s="117">
        <f t="shared" si="198"/>
        <v>0.13017623359427682</v>
      </c>
      <c r="W347" s="117">
        <f t="shared" ref="W347" si="199">W348+W351+W353+W362</f>
        <v>0.1097099821673951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0.23640320307577903</v>
      </c>
      <c r="D362" s="122">
        <v>0.19974806501165024</v>
      </c>
      <c r="E362" s="122">
        <v>0.14419425906503244</v>
      </c>
      <c r="F362" s="122">
        <v>0.2046497432952924</v>
      </c>
      <c r="G362" s="122">
        <v>0.24909643702219902</v>
      </c>
      <c r="H362" s="122">
        <v>0.28544216869122863</v>
      </c>
      <c r="I362" s="122">
        <v>0.20802029501982691</v>
      </c>
      <c r="J362" s="122">
        <v>0.27679882458621113</v>
      </c>
      <c r="K362" s="122">
        <v>0.41153761298125491</v>
      </c>
      <c r="L362" s="122">
        <v>0.28031215953514099</v>
      </c>
      <c r="M362" s="122">
        <v>0.11856803693859008</v>
      </c>
      <c r="N362" s="122">
        <v>0.10908881613727897</v>
      </c>
      <c r="O362" s="122">
        <v>0.10333418849823235</v>
      </c>
      <c r="P362" s="122">
        <v>6.9016776872840815E-2</v>
      </c>
      <c r="Q362" s="122">
        <v>0.15217501171984352</v>
      </c>
      <c r="R362" s="122">
        <v>0.19971166096079032</v>
      </c>
      <c r="S362" s="122">
        <v>0.15631942628472562</v>
      </c>
      <c r="T362" s="122">
        <v>0.12107434814398374</v>
      </c>
      <c r="U362" s="122">
        <v>0.11814454150429896</v>
      </c>
      <c r="V362" s="122">
        <v>0.13017623359427682</v>
      </c>
      <c r="W362" s="122">
        <v>0.1097099821673951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0.23640320307577903</v>
      </c>
      <c r="D363" s="98">
        <v>0.19974806501165024</v>
      </c>
      <c r="E363" s="98">
        <v>0.14419425906503244</v>
      </c>
      <c r="F363" s="98">
        <v>0.2046497432952924</v>
      </c>
      <c r="G363" s="98">
        <v>0.24909643702219902</v>
      </c>
      <c r="H363" s="98">
        <v>0.28544216869122863</v>
      </c>
      <c r="I363" s="98">
        <v>0.20802029501982691</v>
      </c>
      <c r="J363" s="98">
        <v>0.27679882458621113</v>
      </c>
      <c r="K363" s="98">
        <v>0.41153761298125491</v>
      </c>
      <c r="L363" s="98">
        <v>0.28031215953514099</v>
      </c>
      <c r="M363" s="98">
        <v>0.11856803693859008</v>
      </c>
      <c r="N363" s="98">
        <v>0.10908881613727897</v>
      </c>
      <c r="O363" s="98">
        <v>0.10333418849823235</v>
      </c>
      <c r="P363" s="98">
        <v>6.9016776872840815E-2</v>
      </c>
      <c r="Q363" s="98">
        <v>0.15217501171984352</v>
      </c>
      <c r="R363" s="98">
        <v>0.19971166096079032</v>
      </c>
      <c r="S363" s="98">
        <v>0.15631942628472562</v>
      </c>
      <c r="T363" s="98">
        <v>0.12107434814398374</v>
      </c>
      <c r="U363" s="98">
        <v>0.11814454150429896</v>
      </c>
      <c r="V363" s="98">
        <v>0.13017623359427682</v>
      </c>
      <c r="W363" s="98">
        <v>0.1097099821673951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14888.767624951668</v>
      </c>
      <c r="D366" s="117">
        <f t="shared" si="204"/>
        <v>14133.907969055086</v>
      </c>
      <c r="E366" s="117">
        <f t="shared" si="204"/>
        <v>15088.088269044947</v>
      </c>
      <c r="F366" s="117">
        <f t="shared" si="204"/>
        <v>15500.048540021322</v>
      </c>
      <c r="G366" s="117">
        <f t="shared" si="204"/>
        <v>15752.005719576136</v>
      </c>
      <c r="H366" s="117">
        <f t="shared" si="204"/>
        <v>13918.430238419092</v>
      </c>
      <c r="I366" s="117">
        <f t="shared" si="204"/>
        <v>13188.64213096739</v>
      </c>
      <c r="J366" s="117">
        <f t="shared" si="204"/>
        <v>13764.725003096017</v>
      </c>
      <c r="K366" s="117">
        <f t="shared" si="204"/>
        <v>12626.294036134612</v>
      </c>
      <c r="L366" s="117">
        <f t="shared" si="204"/>
        <v>12938.331751836735</v>
      </c>
      <c r="M366" s="117">
        <f t="shared" si="204"/>
        <v>12027.076992907345</v>
      </c>
      <c r="N366" s="117">
        <f t="shared" si="204"/>
        <v>10781.770840319681</v>
      </c>
      <c r="O366" s="117">
        <f t="shared" si="204"/>
        <v>10420.54186250085</v>
      </c>
      <c r="P366" s="117">
        <f t="shared" si="204"/>
        <v>8217.6556195856592</v>
      </c>
      <c r="Q366" s="117">
        <f t="shared" si="204"/>
        <v>9239.4064699700411</v>
      </c>
      <c r="R366" s="117">
        <f t="shared" ref="R366:V366" si="205">R367+R370+R372+R381</f>
        <v>9685.5302185859819</v>
      </c>
      <c r="S366" s="117">
        <f t="shared" si="205"/>
        <v>9169.3617396404188</v>
      </c>
      <c r="T366" s="117">
        <f t="shared" si="205"/>
        <v>8374.412760834246</v>
      </c>
      <c r="U366" s="117">
        <f t="shared" si="205"/>
        <v>7865.3879884903008</v>
      </c>
      <c r="V366" s="117">
        <f t="shared" si="205"/>
        <v>8014.2015570155545</v>
      </c>
      <c r="W366" s="117">
        <f t="shared" ref="W366" si="206">W367+W370+W372+W381</f>
        <v>7919.365423230096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12053.705681936412</v>
      </c>
      <c r="D367" s="122">
        <f t="shared" si="207"/>
        <v>11144.868381443366</v>
      </c>
      <c r="E367" s="122">
        <f t="shared" si="207"/>
        <v>11718.849870339431</v>
      </c>
      <c r="F367" s="122">
        <f t="shared" si="207"/>
        <v>12137.178058187275</v>
      </c>
      <c r="G367" s="122">
        <f t="shared" si="207"/>
        <v>12523.854007625798</v>
      </c>
      <c r="H367" s="122">
        <f t="shared" si="207"/>
        <v>10597.361654325779</v>
      </c>
      <c r="I367" s="122">
        <f t="shared" si="207"/>
        <v>10147.351058840597</v>
      </c>
      <c r="J367" s="122">
        <f t="shared" si="207"/>
        <v>10609.230683053078</v>
      </c>
      <c r="K367" s="122">
        <f t="shared" si="207"/>
        <v>9647.3400171478206</v>
      </c>
      <c r="L367" s="122">
        <f t="shared" si="207"/>
        <v>10057.817666386798</v>
      </c>
      <c r="M367" s="122">
        <f t="shared" si="207"/>
        <v>9235.1386974265879</v>
      </c>
      <c r="N367" s="122">
        <f t="shared" si="207"/>
        <v>8185.7854040921084</v>
      </c>
      <c r="O367" s="122">
        <f t="shared" si="207"/>
        <v>7790.4002138401383</v>
      </c>
      <c r="P367" s="122">
        <f t="shared" si="207"/>
        <v>5630.0112230866634</v>
      </c>
      <c r="Q367" s="122">
        <f t="shared" si="207"/>
        <v>6584.7030210214371</v>
      </c>
      <c r="R367" s="122">
        <f t="shared" ref="R367:V367" si="208">SUM(R368:R369)</f>
        <v>7091.362657864599</v>
      </c>
      <c r="S367" s="122">
        <f t="shared" si="208"/>
        <v>6642.3791037072124</v>
      </c>
      <c r="T367" s="122">
        <f t="shared" si="208"/>
        <v>5999.0706363696509</v>
      </c>
      <c r="U367" s="122">
        <f t="shared" si="208"/>
        <v>5499.9045245948328</v>
      </c>
      <c r="V367" s="122">
        <f t="shared" si="208"/>
        <v>5624.8181812586972</v>
      </c>
      <c r="W367" s="122">
        <f t="shared" ref="W367" si="209">SUM(W368:W369)</f>
        <v>5545.4869004239627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12007.091183747774</v>
      </c>
      <c r="D368" s="98">
        <v>11102.2140463417</v>
      </c>
      <c r="E368" s="98">
        <v>11674.174742510686</v>
      </c>
      <c r="F368" s="98">
        <v>12091.269792551971</v>
      </c>
      <c r="G368" s="98">
        <v>12478.15581378463</v>
      </c>
      <c r="H368" s="98">
        <v>10558.877703129219</v>
      </c>
      <c r="I368" s="98">
        <v>10111.641885664054</v>
      </c>
      <c r="J368" s="98">
        <v>10571.749143181734</v>
      </c>
      <c r="K368" s="98">
        <v>9613.470840564878</v>
      </c>
      <c r="L368" s="98">
        <v>10022.840274554661</v>
      </c>
      <c r="M368" s="98">
        <v>9203.2877973507184</v>
      </c>
      <c r="N368" s="98">
        <v>8157.794153653118</v>
      </c>
      <c r="O368" s="98">
        <v>7763.8496029928674</v>
      </c>
      <c r="P368" s="98">
        <v>5610.9419396377407</v>
      </c>
      <c r="Q368" s="98">
        <v>6562.3003044690477</v>
      </c>
      <c r="R368" s="98">
        <v>7067.2466685172958</v>
      </c>
      <c r="S368" s="98">
        <v>6619.832067226901</v>
      </c>
      <c r="T368" s="98">
        <v>5978.8004673323812</v>
      </c>
      <c r="U368" s="98">
        <v>5481.3802665527301</v>
      </c>
      <c r="V368" s="98">
        <v>5605.8625382826212</v>
      </c>
      <c r="W368" s="98">
        <v>5526.681141333901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46.61449818863656</v>
      </c>
      <c r="D369" s="98">
        <v>42.654335101666007</v>
      </c>
      <c r="E369" s="98">
        <v>44.675127828744579</v>
      </c>
      <c r="F369" s="98">
        <v>45.908265635304645</v>
      </c>
      <c r="G369" s="98">
        <v>45.698193841168226</v>
      </c>
      <c r="H369" s="98">
        <v>38.483951196560973</v>
      </c>
      <c r="I369" s="98">
        <v>35.70917317654223</v>
      </c>
      <c r="J369" s="98">
        <v>37.481539871342854</v>
      </c>
      <c r="K369" s="98">
        <v>33.869176582942728</v>
      </c>
      <c r="L369" s="98">
        <v>34.977391832137009</v>
      </c>
      <c r="M369" s="98">
        <v>31.850900075869792</v>
      </c>
      <c r="N369" s="98">
        <v>27.991250438990811</v>
      </c>
      <c r="O369" s="98">
        <v>26.550610847270502</v>
      </c>
      <c r="P369" s="98">
        <v>19.069283448923002</v>
      </c>
      <c r="Q369" s="98">
        <v>22.402716552389599</v>
      </c>
      <c r="R369" s="98">
        <v>24.1159893473036</v>
      </c>
      <c r="S369" s="98">
        <v>22.547036480311302</v>
      </c>
      <c r="T369" s="98">
        <v>20.270169037269195</v>
      </c>
      <c r="U369" s="98">
        <v>18.524258042102375</v>
      </c>
      <c r="V369" s="98">
        <v>18.955642976076003</v>
      </c>
      <c r="W369" s="98">
        <v>18.805759090061539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38.516094342426889</v>
      </c>
      <c r="D370" s="122">
        <f t="shared" si="210"/>
        <v>44.225806351902484</v>
      </c>
      <c r="E370" s="122">
        <f t="shared" si="210"/>
        <v>80.055309846381107</v>
      </c>
      <c r="F370" s="122">
        <f t="shared" si="210"/>
        <v>44.128303281027534</v>
      </c>
      <c r="G370" s="122">
        <f t="shared" si="210"/>
        <v>64.812149348873149</v>
      </c>
      <c r="H370" s="122">
        <f t="shared" si="210"/>
        <v>51.220927098496531</v>
      </c>
      <c r="I370" s="122">
        <f t="shared" si="210"/>
        <v>105.18472078708515</v>
      </c>
      <c r="J370" s="122">
        <f t="shared" si="210"/>
        <v>98.564803475863457</v>
      </c>
      <c r="K370" s="122">
        <f t="shared" si="210"/>
        <v>53.572373063862479</v>
      </c>
      <c r="L370" s="122">
        <f t="shared" si="210"/>
        <v>74.755231121820117</v>
      </c>
      <c r="M370" s="122">
        <f t="shared" si="210"/>
        <v>102.86040577664835</v>
      </c>
      <c r="N370" s="122">
        <f t="shared" si="210"/>
        <v>109.55800749784423</v>
      </c>
      <c r="O370" s="122">
        <f t="shared" si="210"/>
        <v>83.721201031712837</v>
      </c>
      <c r="P370" s="122">
        <f t="shared" si="210"/>
        <v>13.144152811076268</v>
      </c>
      <c r="Q370" s="122">
        <f t="shared" si="210"/>
        <v>46.763100553220994</v>
      </c>
      <c r="R370" s="122">
        <f t="shared" si="210"/>
        <v>37.940983634011864</v>
      </c>
      <c r="S370" s="122">
        <f t="shared" si="210"/>
        <v>81.638682166424573</v>
      </c>
      <c r="T370" s="122">
        <f t="shared" si="210"/>
        <v>51.872083789759841</v>
      </c>
      <c r="U370" s="122">
        <f t="shared" si="210"/>
        <v>51.775523703243358</v>
      </c>
      <c r="V370" s="122">
        <f t="shared" si="210"/>
        <v>35.741591290924042</v>
      </c>
      <c r="W370" s="122">
        <f t="shared" si="210"/>
        <v>69.535323105431544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38.516094342426889</v>
      </c>
      <c r="D371" s="98">
        <f>RES_hhdet_in_fech!D129</f>
        <v>44.225806351902484</v>
      </c>
      <c r="E371" s="98">
        <f>RES_hhdet_in_fech!E129</f>
        <v>80.055309846381107</v>
      </c>
      <c r="F371" s="98">
        <f>RES_hhdet_in_fech!F129</f>
        <v>44.128303281027534</v>
      </c>
      <c r="G371" s="98">
        <f>RES_hhdet_in_fech!G129</f>
        <v>64.812149348873149</v>
      </c>
      <c r="H371" s="98">
        <f>RES_hhdet_in_fech!H129</f>
        <v>51.220927098496531</v>
      </c>
      <c r="I371" s="98">
        <f>RES_hhdet_in_fech!I129</f>
        <v>105.18472078708515</v>
      </c>
      <c r="J371" s="98">
        <f>RES_hhdet_in_fech!J129</f>
        <v>98.564803475863457</v>
      </c>
      <c r="K371" s="98">
        <f>RES_hhdet_in_fech!K129</f>
        <v>53.572373063862479</v>
      </c>
      <c r="L371" s="98">
        <f>RES_hhdet_in_fech!L129</f>
        <v>74.755231121820117</v>
      </c>
      <c r="M371" s="98">
        <f>RES_hhdet_in_fech!M129</f>
        <v>102.86040577664835</v>
      </c>
      <c r="N371" s="98">
        <f>RES_hhdet_in_fech!N129</f>
        <v>109.55800749784423</v>
      </c>
      <c r="O371" s="98">
        <f>RES_hhdet_in_fech!O129</f>
        <v>83.721201031712837</v>
      </c>
      <c r="P371" s="98">
        <f>RES_hhdet_in_fech!P129</f>
        <v>13.144152811076268</v>
      </c>
      <c r="Q371" s="98">
        <f>RES_hhdet_in_fech!Q129</f>
        <v>46.763100553220994</v>
      </c>
      <c r="R371" s="98">
        <f>RES_hhdet_in_fech!R129</f>
        <v>37.940983634011864</v>
      </c>
      <c r="S371" s="98">
        <f>RES_hhdet_in_fech!S129</f>
        <v>81.638682166424573</v>
      </c>
      <c r="T371" s="98">
        <f>RES_hhdet_in_fech!T129</f>
        <v>51.872083789759841</v>
      </c>
      <c r="U371" s="98">
        <f>RES_hhdet_in_fech!U129</f>
        <v>51.775523703243358</v>
      </c>
      <c r="V371" s="98">
        <f>RES_hhdet_in_fech!V129</f>
        <v>35.741591290924042</v>
      </c>
      <c r="W371" s="98">
        <f>RES_hhdet_in_fech!W129</f>
        <v>69.535323105431544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1946.4491931369232</v>
      </c>
      <c r="D372" s="122">
        <v>2103.9157954718339</v>
      </c>
      <c r="E372" s="122">
        <v>2297.9256488938659</v>
      </c>
      <c r="F372" s="122">
        <v>2413.1381937311762</v>
      </c>
      <c r="G372" s="122">
        <v>2228.2517153740869</v>
      </c>
      <c r="H372" s="122">
        <v>2419.9674523084677</v>
      </c>
      <c r="I372" s="122">
        <v>2103.5901971304761</v>
      </c>
      <c r="J372" s="122">
        <v>2213.1522983669306</v>
      </c>
      <c r="K372" s="122">
        <v>2207.5247229774895</v>
      </c>
      <c r="L372" s="122">
        <v>2184.7564085234758</v>
      </c>
      <c r="M372" s="122">
        <v>2067.5582348436451</v>
      </c>
      <c r="N372" s="122">
        <v>1892.2473208676031</v>
      </c>
      <c r="O372" s="122">
        <v>1950.2608901303831</v>
      </c>
      <c r="P372" s="122">
        <v>1973.1673080820929</v>
      </c>
      <c r="Q372" s="122">
        <v>2003.5240271134398</v>
      </c>
      <c r="R372" s="122">
        <v>1951.2068593158392</v>
      </c>
      <c r="S372" s="122">
        <v>1836.4770106822523</v>
      </c>
      <c r="T372" s="122">
        <v>1736.2001639284972</v>
      </c>
      <c r="U372" s="122">
        <v>1743.8746924866468</v>
      </c>
      <c r="V372" s="122">
        <v>1617.8540948828502</v>
      </c>
      <c r="W372" s="122">
        <v>1614.8900010616292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1815.9992636809743</v>
      </c>
      <c r="D373" s="98">
        <v>1943.1446078265215</v>
      </c>
      <c r="E373" s="98">
        <v>2007.5680591282228</v>
      </c>
      <c r="F373" s="98">
        <v>2225.2595688623464</v>
      </c>
      <c r="G373" s="98">
        <v>1998.9788182226589</v>
      </c>
      <c r="H373" s="98">
        <v>2190.0615606218657</v>
      </c>
      <c r="I373" s="98">
        <v>1930.2608643038905</v>
      </c>
      <c r="J373" s="98">
        <v>2084.8334413849807</v>
      </c>
      <c r="K373" s="98">
        <v>2105.0579535867132</v>
      </c>
      <c r="L373" s="98">
        <v>2107.4246204385463</v>
      </c>
      <c r="M373" s="98">
        <v>2021.4772749189958</v>
      </c>
      <c r="N373" s="98">
        <v>1893.0568411680006</v>
      </c>
      <c r="O373" s="98">
        <v>1951.136642805307</v>
      </c>
      <c r="P373" s="98">
        <v>1973.935095152088</v>
      </c>
      <c r="Q373" s="98">
        <v>1840.7203945771016</v>
      </c>
      <c r="R373" s="98">
        <v>1790.8445024384273</v>
      </c>
      <c r="S373" s="98">
        <v>1757.7165286977477</v>
      </c>
      <c r="T373" s="98">
        <v>1736.7023114631995</v>
      </c>
      <c r="U373" s="98">
        <v>1744.4069197596236</v>
      </c>
      <c r="V373" s="98">
        <v>1618.1229891914959</v>
      </c>
      <c r="W373" s="98">
        <v>1615.2764267242453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1610.8411539266444</v>
      </c>
      <c r="D374" s="98">
        <v>1739.8616011533275</v>
      </c>
      <c r="E374" s="98">
        <v>0</v>
      </c>
      <c r="F374" s="98">
        <v>2039.7841889519602</v>
      </c>
      <c r="G374" s="98">
        <v>1815.4989269884545</v>
      </c>
      <c r="H374" s="98">
        <v>1996.003469177301</v>
      </c>
      <c r="I374" s="98">
        <v>1739.1175542907395</v>
      </c>
      <c r="J374" s="98">
        <v>1883.5725968919485</v>
      </c>
      <c r="K374" s="98">
        <v>1903.6829021162234</v>
      </c>
      <c r="L374" s="98">
        <v>1906.7579956408708</v>
      </c>
      <c r="M374" s="98">
        <v>1836.314870528342</v>
      </c>
      <c r="N374" s="98">
        <v>1724.5294331761099</v>
      </c>
      <c r="O374" s="98">
        <v>1786.0970705219222</v>
      </c>
      <c r="P374" s="98">
        <v>1821.2551520901254</v>
      </c>
      <c r="Q374" s="98">
        <v>0</v>
      </c>
      <c r="R374" s="98">
        <v>0</v>
      </c>
      <c r="S374" s="98">
        <v>1638.1336720450652</v>
      </c>
      <c r="T374" s="98">
        <v>1625.9103053974359</v>
      </c>
      <c r="U374" s="98">
        <v>1636.93502685215</v>
      </c>
      <c r="V374" s="98">
        <v>1523.6514554206269</v>
      </c>
      <c r="W374" s="98">
        <v>1528.6312059287388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604.2967346936523</v>
      </c>
      <c r="D375" s="101">
        <v>726.44422213823464</v>
      </c>
      <c r="E375" s="101">
        <v>0</v>
      </c>
      <c r="F375" s="101">
        <v>1083.7806499534545</v>
      </c>
      <c r="G375" s="101">
        <v>853.46844385155111</v>
      </c>
      <c r="H375" s="101">
        <v>960.46344045004116</v>
      </c>
      <c r="I375" s="101">
        <v>700.57673368032192</v>
      </c>
      <c r="J375" s="101">
        <v>768.98506035806383</v>
      </c>
      <c r="K375" s="101">
        <v>755.29757521778072</v>
      </c>
      <c r="L375" s="101">
        <v>733.2008952355385</v>
      </c>
      <c r="M375" s="101">
        <v>719.86876859189726</v>
      </c>
      <c r="N375" s="101">
        <v>663.54112427070186</v>
      </c>
      <c r="O375" s="101">
        <v>683.30688409596416</v>
      </c>
      <c r="P375" s="101">
        <v>723.81839054767158</v>
      </c>
      <c r="Q375" s="101">
        <v>0</v>
      </c>
      <c r="R375" s="101">
        <v>0</v>
      </c>
      <c r="S375" s="101">
        <v>625.03129348180948</v>
      </c>
      <c r="T375" s="101">
        <v>624.9344584953019</v>
      </c>
      <c r="U375" s="101">
        <v>593.01912302829783</v>
      </c>
      <c r="V375" s="101">
        <v>551.81957253904511</v>
      </c>
      <c r="W375" s="101">
        <v>578.14129730768525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1006.5444192329921</v>
      </c>
      <c r="D376" s="104">
        <v>1013.4173790150926</v>
      </c>
      <c r="E376" s="104">
        <v>0</v>
      </c>
      <c r="F376" s="104">
        <v>956.00353899850586</v>
      </c>
      <c r="G376" s="104">
        <v>962.03048313690317</v>
      </c>
      <c r="H376" s="104">
        <v>1035.5400287272598</v>
      </c>
      <c r="I376" s="104">
        <v>1038.5408206104175</v>
      </c>
      <c r="J376" s="104">
        <v>1114.5875365338845</v>
      </c>
      <c r="K376" s="104">
        <v>1148.3853268984426</v>
      </c>
      <c r="L376" s="104">
        <v>1173.5571004053324</v>
      </c>
      <c r="M376" s="104">
        <v>1116.4461019364444</v>
      </c>
      <c r="N376" s="104">
        <v>1060.9883089054081</v>
      </c>
      <c r="O376" s="104">
        <v>1102.7901864259575</v>
      </c>
      <c r="P376" s="104">
        <v>1097.4367615424537</v>
      </c>
      <c r="Q376" s="104">
        <v>0</v>
      </c>
      <c r="R376" s="104">
        <v>0</v>
      </c>
      <c r="S376" s="104">
        <v>1013.1023785632557</v>
      </c>
      <c r="T376" s="104">
        <v>1000.9758469021341</v>
      </c>
      <c r="U376" s="104">
        <v>1043.9159038238522</v>
      </c>
      <c r="V376" s="104">
        <v>971.83188288158192</v>
      </c>
      <c r="W376" s="104">
        <v>950.48990862105393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2182.0141486844091</v>
      </c>
      <c r="D377" s="101">
        <v>2315.8995278149728</v>
      </c>
      <c r="E377" s="101">
        <v>2587.1117442502368</v>
      </c>
      <c r="F377" s="101">
        <v>2680.6373878450172</v>
      </c>
      <c r="G377" s="101">
        <v>2472.5079600534723</v>
      </c>
      <c r="H377" s="101">
        <v>2636.9186845800896</v>
      </c>
      <c r="I377" s="101">
        <v>2460.1818150049662</v>
      </c>
      <c r="J377" s="101">
        <v>2630.3900364305473</v>
      </c>
      <c r="K377" s="101">
        <v>2607.0210347296593</v>
      </c>
      <c r="L377" s="101">
        <v>2494.6140791843241</v>
      </c>
      <c r="M377" s="101">
        <v>2519.6147061768215</v>
      </c>
      <c r="N377" s="101">
        <v>0</v>
      </c>
      <c r="O377" s="101">
        <v>0</v>
      </c>
      <c r="P377" s="101">
        <v>0</v>
      </c>
      <c r="Q377" s="101">
        <v>2243.9824455718958</v>
      </c>
      <c r="R377" s="101">
        <v>2174.2251452122214</v>
      </c>
      <c r="S377" s="101">
        <v>2147.8540665940618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1712.0176665878669</v>
      </c>
      <c r="D378" s="104">
        <v>1849.4477035956656</v>
      </c>
      <c r="E378" s="104">
        <v>2142.3522355578557</v>
      </c>
      <c r="F378" s="104">
        <v>2242.357602664596</v>
      </c>
      <c r="G378" s="104">
        <v>2022.8126555315878</v>
      </c>
      <c r="H378" s="104">
        <v>2168.8434568223083</v>
      </c>
      <c r="I378" s="104">
        <v>1967.3003044407815</v>
      </c>
      <c r="J378" s="104">
        <v>2111.6856409726138</v>
      </c>
      <c r="K378" s="104">
        <v>2089.0907376850296</v>
      </c>
      <c r="L378" s="104">
        <v>1993.4949268317632</v>
      </c>
      <c r="M378" s="104">
        <v>2027.2046763317599</v>
      </c>
      <c r="N378" s="104">
        <v>0</v>
      </c>
      <c r="O378" s="104">
        <v>0</v>
      </c>
      <c r="P378" s="104">
        <v>0</v>
      </c>
      <c r="Q378" s="104">
        <v>1866.8676998129263</v>
      </c>
      <c r="R378" s="104">
        <v>1817.7010723809965</v>
      </c>
      <c r="S378" s="104">
        <v>1809.9728763775686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724.74740966155662</v>
      </c>
      <c r="D379" s="98">
        <v>864.01876538782642</v>
      </c>
      <c r="E379" s="98">
        <v>1197.0617168352317</v>
      </c>
      <c r="F379" s="98">
        <v>1305.4493687545555</v>
      </c>
      <c r="G379" s="98">
        <v>1055.4501142948575</v>
      </c>
      <c r="H379" s="98">
        <v>1155.9172864318541</v>
      </c>
      <c r="I379" s="98">
        <v>892.73452747496265</v>
      </c>
      <c r="J379" s="98">
        <v>971.50725768707719</v>
      </c>
      <c r="K379" s="98">
        <v>935.73094942307739</v>
      </c>
      <c r="L379" s="98">
        <v>865.93491406431133</v>
      </c>
      <c r="M379" s="98">
        <v>897.67499902274483</v>
      </c>
      <c r="N379" s="98">
        <v>0</v>
      </c>
      <c r="O379" s="98">
        <v>0</v>
      </c>
      <c r="P379" s="98">
        <v>0</v>
      </c>
      <c r="Q379" s="98">
        <v>809.84038419492811</v>
      </c>
      <c r="R379" s="98">
        <v>770.12475210794764</v>
      </c>
      <c r="S379" s="98">
        <v>764.90858275980111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987.27025692631014</v>
      </c>
      <c r="D380" s="98">
        <v>985.428938207839</v>
      </c>
      <c r="E380" s="98">
        <v>945.29051872262414</v>
      </c>
      <c r="F380" s="98">
        <v>936.90823391004028</v>
      </c>
      <c r="G380" s="98">
        <v>967.36254123673018</v>
      </c>
      <c r="H380" s="98">
        <v>1012.926170390454</v>
      </c>
      <c r="I380" s="98">
        <v>1074.5657769658187</v>
      </c>
      <c r="J380" s="98">
        <v>1140.1783832855363</v>
      </c>
      <c r="K380" s="98">
        <v>1153.3597882619522</v>
      </c>
      <c r="L380" s="98">
        <v>1127.5600127674518</v>
      </c>
      <c r="M380" s="98">
        <v>1129.5296773090154</v>
      </c>
      <c r="N380" s="98">
        <v>0</v>
      </c>
      <c r="O380" s="98">
        <v>0</v>
      </c>
      <c r="P380" s="98">
        <v>0</v>
      </c>
      <c r="Q380" s="98">
        <v>1057.0273156179981</v>
      </c>
      <c r="R380" s="98">
        <v>1047.5763202730493</v>
      </c>
      <c r="S380" s="98">
        <v>1045.0642936177678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850.09665553590639</v>
      </c>
      <c r="D381" s="122">
        <v>840.89798578798468</v>
      </c>
      <c r="E381" s="122">
        <v>991.25743996526899</v>
      </c>
      <c r="F381" s="122">
        <v>905.60398482184303</v>
      </c>
      <c r="G381" s="122">
        <v>935.08784722737914</v>
      </c>
      <c r="H381" s="122">
        <v>849.88020468634977</v>
      </c>
      <c r="I381" s="122">
        <v>832.51615420923235</v>
      </c>
      <c r="J381" s="122">
        <v>843.77721820014381</v>
      </c>
      <c r="K381" s="122">
        <v>717.85692294544106</v>
      </c>
      <c r="L381" s="122">
        <v>621.00244580464175</v>
      </c>
      <c r="M381" s="122">
        <v>621.51965486046413</v>
      </c>
      <c r="N381" s="122">
        <v>594.18010786212426</v>
      </c>
      <c r="O381" s="122">
        <v>596.15955749861575</v>
      </c>
      <c r="P381" s="122">
        <v>601.33293560582695</v>
      </c>
      <c r="Q381" s="122">
        <v>604.41632128194215</v>
      </c>
      <c r="R381" s="122">
        <v>605.01971777153187</v>
      </c>
      <c r="S381" s="122">
        <v>608.86694308452957</v>
      </c>
      <c r="T381" s="122">
        <v>587.2698767463387</v>
      </c>
      <c r="U381" s="122">
        <v>569.83324770557806</v>
      </c>
      <c r="V381" s="122">
        <v>735.78768958308331</v>
      </c>
      <c r="W381" s="122">
        <v>689.45319863907309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983.63920218362853</v>
      </c>
      <c r="D382" s="98">
        <v>1254.3903460157051</v>
      </c>
      <c r="E382" s="98">
        <v>982.61545758606906</v>
      </c>
      <c r="F382" s="98">
        <v>958.41034014497404</v>
      </c>
      <c r="G382" s="98">
        <v>1126.9971436127032</v>
      </c>
      <c r="H382" s="98">
        <v>977.87455281430937</v>
      </c>
      <c r="I382" s="98">
        <v>932.52902939576791</v>
      </c>
      <c r="J382" s="98">
        <v>846.78194142413383</v>
      </c>
      <c r="K382" s="98">
        <v>829.89651053707848</v>
      </c>
      <c r="L382" s="98">
        <v>742.91725393845923</v>
      </c>
      <c r="M382" s="98">
        <v>713.05772380285907</v>
      </c>
      <c r="N382" s="98">
        <v>707.25918200350395</v>
      </c>
      <c r="O382" s="98">
        <v>708.56083775219531</v>
      </c>
      <c r="P382" s="98">
        <v>714.88121223538531</v>
      </c>
      <c r="Q382" s="98">
        <v>718.00892081412508</v>
      </c>
      <c r="R382" s="98">
        <v>721.22016016866212</v>
      </c>
      <c r="S382" s="98">
        <v>722.8432735964692</v>
      </c>
      <c r="T382" s="98">
        <v>714.46581181682802</v>
      </c>
      <c r="U382" s="98">
        <v>701.88117303337015</v>
      </c>
      <c r="V382" s="98">
        <v>942.53234442246855</v>
      </c>
      <c r="W382" s="98">
        <v>856.31821173468404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767.27835872858486</v>
      </c>
      <c r="D383" s="33">
        <v>622.46682940544372</v>
      </c>
      <c r="E383" s="33">
        <v>995.19725691443148</v>
      </c>
      <c r="F383" s="33">
        <v>882.02299954690545</v>
      </c>
      <c r="G383" s="33">
        <v>803.8666628402251</v>
      </c>
      <c r="H383" s="33">
        <v>780.04040114306827</v>
      </c>
      <c r="I383" s="33">
        <v>763.83598397624064</v>
      </c>
      <c r="J383" s="33">
        <v>841.64306384707277</v>
      </c>
      <c r="K383" s="33">
        <v>580.83595952104645</v>
      </c>
      <c r="L383" s="33">
        <v>535.95393832447746</v>
      </c>
      <c r="M383" s="33">
        <v>564.8311045509605</v>
      </c>
      <c r="N383" s="33">
        <v>546.51984011414345</v>
      </c>
      <c r="O383" s="33">
        <v>545.73214874753387</v>
      </c>
      <c r="P383" s="33">
        <v>551.42805704578348</v>
      </c>
      <c r="Q383" s="33">
        <v>555.91202134440107</v>
      </c>
      <c r="R383" s="33">
        <v>546.26885120906729</v>
      </c>
      <c r="S383" s="33">
        <v>542.05323209477172</v>
      </c>
      <c r="T383" s="33">
        <v>530.82242429982762</v>
      </c>
      <c r="U383" s="33">
        <v>522.92648228472763</v>
      </c>
      <c r="V383" s="33">
        <v>651.987189488186</v>
      </c>
      <c r="W383" s="33">
        <v>624.72701749332043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11866.077113277988</v>
      </c>
      <c r="D385" s="117">
        <f t="shared" si="211"/>
        <v>11252.684109328193</v>
      </c>
      <c r="E385" s="117">
        <f t="shared" si="211"/>
        <v>12097.466544837616</v>
      </c>
      <c r="F385" s="117">
        <f t="shared" si="211"/>
        <v>12430.84598185454</v>
      </c>
      <c r="G385" s="117">
        <f t="shared" si="211"/>
        <v>12660.401771224251</v>
      </c>
      <c r="H385" s="117">
        <f t="shared" si="211"/>
        <v>11173.90169003807</v>
      </c>
      <c r="I385" s="117">
        <f t="shared" si="211"/>
        <v>10789.564484881066</v>
      </c>
      <c r="J385" s="117">
        <f t="shared" si="211"/>
        <v>11316.848751209674</v>
      </c>
      <c r="K385" s="117">
        <f t="shared" si="211"/>
        <v>10335.390421008386</v>
      </c>
      <c r="L385" s="117">
        <f t="shared" si="211"/>
        <v>10689.330438829558</v>
      </c>
      <c r="M385" s="117">
        <f t="shared" si="211"/>
        <v>10099.124532559925</v>
      </c>
      <c r="N385" s="117">
        <f t="shared" si="211"/>
        <v>9187.5498768731268</v>
      </c>
      <c r="O385" s="117">
        <f t="shared" si="211"/>
        <v>8903.2820254160852</v>
      </c>
      <c r="P385" s="117">
        <f t="shared" si="211"/>
        <v>6959.7708401141881</v>
      </c>
      <c r="Q385" s="117">
        <f t="shared" si="211"/>
        <v>7839.0755727417472</v>
      </c>
      <c r="R385" s="117">
        <f t="shared" ref="R385:V385" si="212">R386+R389+R391+R400</f>
        <v>8244.7864861700054</v>
      </c>
      <c r="S385" s="117">
        <f t="shared" si="212"/>
        <v>8030.8605765856018</v>
      </c>
      <c r="T385" s="117">
        <f t="shared" si="212"/>
        <v>7378.6709138755141</v>
      </c>
      <c r="U385" s="117">
        <f t="shared" si="212"/>
        <v>6989.5097943178525</v>
      </c>
      <c r="V385" s="117">
        <f t="shared" si="212"/>
        <v>7086.984232835197</v>
      </c>
      <c r="W385" s="117">
        <f t="shared" ref="W385" si="213">W386+W389+W391+W400</f>
        <v>7143.2234704646116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9692.4558419096575</v>
      </c>
      <c r="D386" s="122">
        <f t="shared" si="214"/>
        <v>8981.745862268137</v>
      </c>
      <c r="E386" s="122">
        <f t="shared" si="214"/>
        <v>9466.0797090657743</v>
      </c>
      <c r="F386" s="122">
        <f t="shared" si="214"/>
        <v>9826.5718583821144</v>
      </c>
      <c r="G386" s="122">
        <f t="shared" si="214"/>
        <v>10163.25464073146</v>
      </c>
      <c r="H386" s="122">
        <f t="shared" si="214"/>
        <v>8620.533375894327</v>
      </c>
      <c r="I386" s="122">
        <f t="shared" si="214"/>
        <v>8274.568003130993</v>
      </c>
      <c r="J386" s="122">
        <f t="shared" si="214"/>
        <v>8673.4082179028355</v>
      </c>
      <c r="K386" s="122">
        <f t="shared" si="214"/>
        <v>7908.3291974331751</v>
      </c>
      <c r="L386" s="122">
        <f t="shared" si="214"/>
        <v>8268.3120946648232</v>
      </c>
      <c r="M386" s="122">
        <f t="shared" si="214"/>
        <v>7621.9092674905678</v>
      </c>
      <c r="N386" s="122">
        <f t="shared" si="214"/>
        <v>6791.7367080219055</v>
      </c>
      <c r="O386" s="122">
        <f t="shared" si="214"/>
        <v>6508.4351724614753</v>
      </c>
      <c r="P386" s="122">
        <f t="shared" si="214"/>
        <v>4741.2437322437945</v>
      </c>
      <c r="Q386" s="122">
        <f t="shared" si="214"/>
        <v>5586.8522696665768</v>
      </c>
      <c r="R386" s="122">
        <f t="shared" ref="R386:V386" si="215">SUM(R387:R388)</f>
        <v>6051.069252064568</v>
      </c>
      <c r="S386" s="122">
        <f t="shared" si="215"/>
        <v>5699.235578301078</v>
      </c>
      <c r="T386" s="122">
        <f t="shared" si="215"/>
        <v>5174.5391490474503</v>
      </c>
      <c r="U386" s="122">
        <f t="shared" si="215"/>
        <v>4767.9149361317295</v>
      </c>
      <c r="V386" s="122">
        <f t="shared" si="215"/>
        <v>4899.4208056098169</v>
      </c>
      <c r="W386" s="122">
        <f t="shared" ref="W386" si="216">SUM(W387:W388)</f>
        <v>4851.4196526883152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9645.8413437210202</v>
      </c>
      <c r="D387" s="98">
        <v>8939.0915271664708</v>
      </c>
      <c r="E387" s="98">
        <v>9421.4045812370296</v>
      </c>
      <c r="F387" s="98">
        <v>9780.6635927468105</v>
      </c>
      <c r="G387" s="98">
        <v>10117.556446890292</v>
      </c>
      <c r="H387" s="98">
        <v>8582.0494246977669</v>
      </c>
      <c r="I387" s="98">
        <v>8238.8588299544499</v>
      </c>
      <c r="J387" s="98">
        <v>8635.926678031492</v>
      </c>
      <c r="K387" s="98">
        <v>7874.4600208502325</v>
      </c>
      <c r="L387" s="98">
        <v>8233.3347028326862</v>
      </c>
      <c r="M387" s="98">
        <v>7590.0583674146983</v>
      </c>
      <c r="N387" s="98">
        <v>6763.7454575829152</v>
      </c>
      <c r="O387" s="98">
        <v>6481.8845616142044</v>
      </c>
      <c r="P387" s="98">
        <v>4722.1744487948718</v>
      </c>
      <c r="Q387" s="98">
        <v>5564.4495531141874</v>
      </c>
      <c r="R387" s="98">
        <v>6026.9532627172648</v>
      </c>
      <c r="S387" s="98">
        <v>5676.6885418207667</v>
      </c>
      <c r="T387" s="98">
        <v>5154.2689800101807</v>
      </c>
      <c r="U387" s="98">
        <v>4749.3906780896268</v>
      </c>
      <c r="V387" s="98">
        <v>4880.4651626337409</v>
      </c>
      <c r="W387" s="98">
        <v>4832.6138935982535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46.61449818863656</v>
      </c>
      <c r="D388" s="98">
        <v>42.654335101666007</v>
      </c>
      <c r="E388" s="98">
        <v>44.675127828744579</v>
      </c>
      <c r="F388" s="98">
        <v>45.908265635304645</v>
      </c>
      <c r="G388" s="98">
        <v>45.698193841168226</v>
      </c>
      <c r="H388" s="98">
        <v>38.483951196560973</v>
      </c>
      <c r="I388" s="98">
        <v>35.70917317654223</v>
      </c>
      <c r="J388" s="98">
        <v>37.481539871342854</v>
      </c>
      <c r="K388" s="98">
        <v>33.869176582942728</v>
      </c>
      <c r="L388" s="98">
        <v>34.977391832137009</v>
      </c>
      <c r="M388" s="98">
        <v>31.850900075869792</v>
      </c>
      <c r="N388" s="98">
        <v>27.991250438990811</v>
      </c>
      <c r="O388" s="98">
        <v>26.550610847270502</v>
      </c>
      <c r="P388" s="98">
        <v>19.069283448923002</v>
      </c>
      <c r="Q388" s="98">
        <v>22.402716552389599</v>
      </c>
      <c r="R388" s="98">
        <v>24.1159893473036</v>
      </c>
      <c r="S388" s="98">
        <v>22.547036480311302</v>
      </c>
      <c r="T388" s="98">
        <v>20.270169037269195</v>
      </c>
      <c r="U388" s="98">
        <v>18.524258042102375</v>
      </c>
      <c r="V388" s="98">
        <v>18.955642976076003</v>
      </c>
      <c r="W388" s="98">
        <v>18.805759090061539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83.274764942697558</v>
      </c>
      <c r="D389" s="122">
        <f t="shared" si="217"/>
        <v>98.632891615982501</v>
      </c>
      <c r="E389" s="122">
        <f t="shared" si="217"/>
        <v>184.052349168273</v>
      </c>
      <c r="F389" s="122">
        <f t="shared" si="217"/>
        <v>104.49548617366378</v>
      </c>
      <c r="G389" s="122">
        <f t="shared" si="217"/>
        <v>157.98446852946932</v>
      </c>
      <c r="H389" s="122">
        <f t="shared" si="217"/>
        <v>128.44864022081964</v>
      </c>
      <c r="I389" s="122">
        <f t="shared" si="217"/>
        <v>271.23136767171019</v>
      </c>
      <c r="J389" s="122">
        <f t="shared" si="217"/>
        <v>261.27557383164788</v>
      </c>
      <c r="K389" s="122">
        <f t="shared" si="217"/>
        <v>145.9721757917454</v>
      </c>
      <c r="L389" s="122">
        <f t="shared" si="217"/>
        <v>209.36232680327424</v>
      </c>
      <c r="M389" s="122">
        <f t="shared" si="217"/>
        <v>297.3961405150165</v>
      </c>
      <c r="N389" s="122">
        <f t="shared" si="217"/>
        <v>328.76547635415551</v>
      </c>
      <c r="O389" s="122">
        <f t="shared" si="217"/>
        <v>262.18859112549336</v>
      </c>
      <c r="P389" s="122">
        <f t="shared" si="217"/>
        <v>43.028610585799868</v>
      </c>
      <c r="Q389" s="122">
        <f t="shared" si="217"/>
        <v>158.78622655568884</v>
      </c>
      <c r="R389" s="122">
        <f t="shared" si="217"/>
        <v>131.7331021710196</v>
      </c>
      <c r="S389" s="122">
        <f t="shared" si="217"/>
        <v>288.42531560209147</v>
      </c>
      <c r="T389" s="122">
        <f t="shared" si="217"/>
        <v>185.90074823573309</v>
      </c>
      <c r="U389" s="122">
        <f t="shared" si="217"/>
        <v>187.95297559585484</v>
      </c>
      <c r="V389" s="122">
        <f t="shared" si="217"/>
        <v>131.43542087073209</v>
      </c>
      <c r="W389" s="122">
        <f t="shared" si="217"/>
        <v>258.92299226694922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83.274764942697558</v>
      </c>
      <c r="D390" s="98">
        <f>RES_hhdet_in_tesh!D129</f>
        <v>98.632891615982501</v>
      </c>
      <c r="E390" s="98">
        <f>RES_hhdet_in_tesh!E129</f>
        <v>184.052349168273</v>
      </c>
      <c r="F390" s="98">
        <f>RES_hhdet_in_tesh!F129</f>
        <v>104.49548617366378</v>
      </c>
      <c r="G390" s="98">
        <f>RES_hhdet_in_tesh!G129</f>
        <v>157.98446852946932</v>
      </c>
      <c r="H390" s="98">
        <f>RES_hhdet_in_tesh!H129</f>
        <v>128.44864022081964</v>
      </c>
      <c r="I390" s="98">
        <f>RES_hhdet_in_tesh!I129</f>
        <v>271.23136767171019</v>
      </c>
      <c r="J390" s="98">
        <f>RES_hhdet_in_tesh!J129</f>
        <v>261.27557383164788</v>
      </c>
      <c r="K390" s="98">
        <f>RES_hhdet_in_tesh!K129</f>
        <v>145.9721757917454</v>
      </c>
      <c r="L390" s="98">
        <f>RES_hhdet_in_tesh!L129</f>
        <v>209.36232680327424</v>
      </c>
      <c r="M390" s="98">
        <f>RES_hhdet_in_tesh!M129</f>
        <v>297.3961405150165</v>
      </c>
      <c r="N390" s="98">
        <f>RES_hhdet_in_tesh!N129</f>
        <v>328.76547635415551</v>
      </c>
      <c r="O390" s="98">
        <f>RES_hhdet_in_tesh!O129</f>
        <v>262.18859112549336</v>
      </c>
      <c r="P390" s="98">
        <f>RES_hhdet_in_tesh!P129</f>
        <v>43.028610585799868</v>
      </c>
      <c r="Q390" s="98">
        <f>RES_hhdet_in_tesh!Q129</f>
        <v>158.78622655568884</v>
      </c>
      <c r="R390" s="98">
        <f>RES_hhdet_in_tesh!R129</f>
        <v>131.7331021710196</v>
      </c>
      <c r="S390" s="98">
        <f>RES_hhdet_in_tesh!S129</f>
        <v>288.42531560209147</v>
      </c>
      <c r="T390" s="98">
        <f>RES_hhdet_in_tesh!T129</f>
        <v>185.90074823573309</v>
      </c>
      <c r="U390" s="98">
        <f>RES_hhdet_in_tesh!U129</f>
        <v>187.95297559585484</v>
      </c>
      <c r="V390" s="98">
        <f>RES_hhdet_in_tesh!V129</f>
        <v>131.43542087073209</v>
      </c>
      <c r="W390" s="98">
        <f>RES_hhdet_in_tesh!W129</f>
        <v>258.92299226694922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1492.1950931672659</v>
      </c>
      <c r="D391" s="122">
        <v>1589.1287194647746</v>
      </c>
      <c r="E391" s="122">
        <v>1727.8519093927132</v>
      </c>
      <c r="F391" s="122">
        <v>1843.7184798186288</v>
      </c>
      <c r="G391" s="122">
        <v>1684.3591642191602</v>
      </c>
      <c r="H391" s="122">
        <v>1817.8624889897628</v>
      </c>
      <c r="I391" s="122">
        <v>1654.7683816463359</v>
      </c>
      <c r="J391" s="122">
        <v>1778.9940414124192</v>
      </c>
      <c r="K391" s="122">
        <v>1792.476295431863</v>
      </c>
      <c r="L391" s="122">
        <v>1773.7685704711873</v>
      </c>
      <c r="M391" s="122">
        <v>1735.2037943002617</v>
      </c>
      <c r="N391" s="122">
        <v>1632.1192384215931</v>
      </c>
      <c r="O391" s="122">
        <v>1695.938501995942</v>
      </c>
      <c r="P391" s="122">
        <v>1731.9634203258156</v>
      </c>
      <c r="Q391" s="122">
        <v>1643.5454605710158</v>
      </c>
      <c r="R391" s="122">
        <v>1612.4440103801157</v>
      </c>
      <c r="S391" s="122">
        <v>1590.2515936765194</v>
      </c>
      <c r="T391" s="122">
        <v>1567.2780778239426</v>
      </c>
      <c r="U391" s="122">
        <v>1583.5455381723982</v>
      </c>
      <c r="V391" s="122">
        <v>1477.0964787945754</v>
      </c>
      <c r="W391" s="122">
        <v>1482.0269267296173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1508.4995034423478</v>
      </c>
      <c r="D392" s="98">
        <v>1618.4309575468046</v>
      </c>
      <c r="E392" s="98">
        <v>1676.6676136724066</v>
      </c>
      <c r="F392" s="98">
        <v>1863.5713258631451</v>
      </c>
      <c r="G392" s="98">
        <v>1678.7556582467546</v>
      </c>
      <c r="H392" s="98">
        <v>1844.4704264150807</v>
      </c>
      <c r="I392" s="98">
        <v>1630.4043998695354</v>
      </c>
      <c r="J392" s="98">
        <v>1766.308783382266</v>
      </c>
      <c r="K392" s="98">
        <v>1789.1525461693573</v>
      </c>
      <c r="L392" s="98">
        <v>1797.2162289705875</v>
      </c>
      <c r="M392" s="98">
        <v>1731.9583861964741</v>
      </c>
      <c r="N392" s="98">
        <v>1632.1146696868939</v>
      </c>
      <c r="O392" s="98">
        <v>1695.9343183078445</v>
      </c>
      <c r="P392" s="98">
        <v>1731.9605770114906</v>
      </c>
      <c r="Q392" s="98">
        <v>1629.3374115149315</v>
      </c>
      <c r="R392" s="98">
        <v>1595.8210764173486</v>
      </c>
      <c r="S392" s="98">
        <v>1576.4525295819033</v>
      </c>
      <c r="T392" s="98">
        <v>1567.2886840967924</v>
      </c>
      <c r="U392" s="98">
        <v>1583.5519777031034</v>
      </c>
      <c r="V392" s="98">
        <v>1477.1008661060343</v>
      </c>
      <c r="W392" s="98">
        <v>1482.0317952765377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1508.5167175969571</v>
      </c>
      <c r="D393" s="98">
        <v>1618.4674680841661</v>
      </c>
      <c r="E393" s="98">
        <v>0</v>
      </c>
      <c r="F393" s="98">
        <v>1863.6291351491352</v>
      </c>
      <c r="G393" s="98">
        <v>1678.7789379928433</v>
      </c>
      <c r="H393" s="98">
        <v>1844.4425926624738</v>
      </c>
      <c r="I393" s="98">
        <v>1630.2864287619584</v>
      </c>
      <c r="J393" s="98">
        <v>1766.0856559701679</v>
      </c>
      <c r="K393" s="98">
        <v>1790.3356245203886</v>
      </c>
      <c r="L393" s="98">
        <v>1798.8323938764988</v>
      </c>
      <c r="M393" s="98">
        <v>1733.2142279959505</v>
      </c>
      <c r="N393" s="98">
        <v>1633.0657971833409</v>
      </c>
      <c r="O393" s="98">
        <v>1696.7227533466341</v>
      </c>
      <c r="P393" s="98">
        <v>1732.52599037441</v>
      </c>
      <c r="Q393" s="98">
        <v>0</v>
      </c>
      <c r="R393" s="98">
        <v>0</v>
      </c>
      <c r="S393" s="98">
        <v>1573.6775040684231</v>
      </c>
      <c r="T393" s="98">
        <v>1564.948554623493</v>
      </c>
      <c r="U393" s="98">
        <v>1582.2516524670784</v>
      </c>
      <c r="V393" s="98">
        <v>1475.5594573467044</v>
      </c>
      <c r="W393" s="98">
        <v>1480.9401588670999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501.97229836396491</v>
      </c>
      <c r="D394" s="101">
        <v>605.05008906907335</v>
      </c>
      <c r="E394" s="101">
        <v>0</v>
      </c>
      <c r="F394" s="101">
        <v>907.62559615062958</v>
      </c>
      <c r="G394" s="101">
        <v>716.74845485593994</v>
      </c>
      <c r="H394" s="101">
        <v>808.90256393521383</v>
      </c>
      <c r="I394" s="101">
        <v>591.74560815154098</v>
      </c>
      <c r="J394" s="101">
        <v>651.49811943628333</v>
      </c>
      <c r="K394" s="101">
        <v>641.95029762194554</v>
      </c>
      <c r="L394" s="101">
        <v>625.27529347116626</v>
      </c>
      <c r="M394" s="101">
        <v>616.76812605950579</v>
      </c>
      <c r="N394" s="101">
        <v>572.0774882779325</v>
      </c>
      <c r="O394" s="101">
        <v>593.93256692067609</v>
      </c>
      <c r="P394" s="101">
        <v>635.08922883195623</v>
      </c>
      <c r="Q394" s="101">
        <v>0</v>
      </c>
      <c r="R394" s="101">
        <v>0</v>
      </c>
      <c r="S394" s="101">
        <v>560.57512550516742</v>
      </c>
      <c r="T394" s="101">
        <v>563.97270772135869</v>
      </c>
      <c r="U394" s="101">
        <v>538.33574864322588</v>
      </c>
      <c r="V394" s="101">
        <v>503.72757446512225</v>
      </c>
      <c r="W394" s="101">
        <v>530.45025024604615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1006.5444192329921</v>
      </c>
      <c r="D395" s="104">
        <v>1013.4173790150926</v>
      </c>
      <c r="E395" s="104">
        <v>0</v>
      </c>
      <c r="F395" s="104">
        <v>956.00353899850586</v>
      </c>
      <c r="G395" s="104">
        <v>962.03048313690317</v>
      </c>
      <c r="H395" s="104">
        <v>1035.5400287272598</v>
      </c>
      <c r="I395" s="104">
        <v>1038.5408206104175</v>
      </c>
      <c r="J395" s="104">
        <v>1114.5875365338845</v>
      </c>
      <c r="K395" s="104">
        <v>1148.3853268984426</v>
      </c>
      <c r="L395" s="104">
        <v>1173.5571004053324</v>
      </c>
      <c r="M395" s="104">
        <v>1116.4461019364444</v>
      </c>
      <c r="N395" s="104">
        <v>1060.9883089054081</v>
      </c>
      <c r="O395" s="104">
        <v>1102.7901864259575</v>
      </c>
      <c r="P395" s="104">
        <v>1097.4367615424537</v>
      </c>
      <c r="Q395" s="104">
        <v>0</v>
      </c>
      <c r="R395" s="104">
        <v>0</v>
      </c>
      <c r="S395" s="104">
        <v>1013.1023785632557</v>
      </c>
      <c r="T395" s="104">
        <v>1000.9758469021341</v>
      </c>
      <c r="U395" s="104">
        <v>1043.9159038238522</v>
      </c>
      <c r="V395" s="104">
        <v>971.83188288158192</v>
      </c>
      <c r="W395" s="104">
        <v>950.48990862105393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1478.0280490679716</v>
      </c>
      <c r="D396" s="101">
        <v>1571.5117688739383</v>
      </c>
      <c r="E396" s="101">
        <v>1758.9108423026969</v>
      </c>
      <c r="F396" s="101">
        <v>1826.0127052486964</v>
      </c>
      <c r="G396" s="101">
        <v>1687.6941538471324</v>
      </c>
      <c r="H396" s="101">
        <v>1803.8099135323826</v>
      </c>
      <c r="I396" s="101">
        <v>1686.781118221259</v>
      </c>
      <c r="J396" s="101">
        <v>1808.0766134280434</v>
      </c>
      <c r="K396" s="101">
        <v>1797.198732482615</v>
      </c>
      <c r="L396" s="101">
        <v>1725.3342053030672</v>
      </c>
      <c r="M396" s="101">
        <v>1752.9138731213725</v>
      </c>
      <c r="N396" s="101">
        <v>0</v>
      </c>
      <c r="O396" s="101">
        <v>0</v>
      </c>
      <c r="P396" s="101">
        <v>0</v>
      </c>
      <c r="Q396" s="101">
        <v>1656.1861829952502</v>
      </c>
      <c r="R396" s="101">
        <v>1624.5840717186973</v>
      </c>
      <c r="S396" s="101">
        <v>1624.3275007296988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1478.1914549464916</v>
      </c>
      <c r="D397" s="104">
        <v>1571.7305640024538</v>
      </c>
      <c r="E397" s="104">
        <v>1759.1420414975571</v>
      </c>
      <c r="F397" s="104">
        <v>1826.1620898077365</v>
      </c>
      <c r="G397" s="104">
        <v>1687.7958083288997</v>
      </c>
      <c r="H397" s="104">
        <v>1803.6426504556173</v>
      </c>
      <c r="I397" s="104">
        <v>1686.6537679202206</v>
      </c>
      <c r="J397" s="104">
        <v>1807.9727134310672</v>
      </c>
      <c r="K397" s="104">
        <v>1798.4234275057745</v>
      </c>
      <c r="L397" s="104">
        <v>1726.4611170576345</v>
      </c>
      <c r="M397" s="104">
        <v>1754.0485592966631</v>
      </c>
      <c r="N397" s="104">
        <v>0</v>
      </c>
      <c r="O397" s="104">
        <v>0</v>
      </c>
      <c r="P397" s="104">
        <v>0</v>
      </c>
      <c r="Q397" s="104">
        <v>1654.7354025871803</v>
      </c>
      <c r="R397" s="104">
        <v>1623.0146129751424</v>
      </c>
      <c r="S397" s="104">
        <v>1623.5309901429864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490.92119802018152</v>
      </c>
      <c r="D398" s="98">
        <v>586.30162579461478</v>
      </c>
      <c r="E398" s="98">
        <v>813.8515227749333</v>
      </c>
      <c r="F398" s="98">
        <v>889.25385589769587</v>
      </c>
      <c r="G398" s="98">
        <v>720.43326709216956</v>
      </c>
      <c r="H398" s="98">
        <v>790.7164800651633</v>
      </c>
      <c r="I398" s="98">
        <v>612.08799095440224</v>
      </c>
      <c r="J398" s="98">
        <v>667.79433014553069</v>
      </c>
      <c r="K398" s="98">
        <v>645.06363924382219</v>
      </c>
      <c r="L398" s="98">
        <v>598.9011042901825</v>
      </c>
      <c r="M398" s="98">
        <v>624.51888198764766</v>
      </c>
      <c r="N398" s="98">
        <v>0</v>
      </c>
      <c r="O398" s="98">
        <v>0</v>
      </c>
      <c r="P398" s="98">
        <v>0</v>
      </c>
      <c r="Q398" s="98">
        <v>597.7080869691822</v>
      </c>
      <c r="R398" s="98">
        <v>575.43829270209346</v>
      </c>
      <c r="S398" s="98">
        <v>578.46669652521871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987.27025692631014</v>
      </c>
      <c r="D399" s="98">
        <v>985.428938207839</v>
      </c>
      <c r="E399" s="98">
        <v>945.29051872262414</v>
      </c>
      <c r="F399" s="98">
        <v>936.90823391004028</v>
      </c>
      <c r="G399" s="98">
        <v>967.36254123673018</v>
      </c>
      <c r="H399" s="98">
        <v>1012.926170390454</v>
      </c>
      <c r="I399" s="98">
        <v>1074.5657769658187</v>
      </c>
      <c r="J399" s="98">
        <v>1140.1783832855363</v>
      </c>
      <c r="K399" s="98">
        <v>1153.3597882619522</v>
      </c>
      <c r="L399" s="98">
        <v>1127.5600127674518</v>
      </c>
      <c r="M399" s="98">
        <v>1129.5296773090154</v>
      </c>
      <c r="N399" s="98">
        <v>0</v>
      </c>
      <c r="O399" s="98">
        <v>0</v>
      </c>
      <c r="P399" s="98">
        <v>0</v>
      </c>
      <c r="Q399" s="98">
        <v>1057.0273156179981</v>
      </c>
      <c r="R399" s="98">
        <v>1047.5763202730493</v>
      </c>
      <c r="S399" s="98">
        <v>1045.0642936177678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598.15141325836657</v>
      </c>
      <c r="D400" s="122">
        <v>583.17663597929925</v>
      </c>
      <c r="E400" s="122">
        <v>719.48257721085554</v>
      </c>
      <c r="F400" s="122">
        <v>656.0601574801334</v>
      </c>
      <c r="G400" s="122">
        <v>654.80349774415981</v>
      </c>
      <c r="H400" s="122">
        <v>607.05718493316067</v>
      </c>
      <c r="I400" s="122">
        <v>588.99673243202778</v>
      </c>
      <c r="J400" s="122">
        <v>603.17091806277051</v>
      </c>
      <c r="K400" s="122">
        <v>488.61275235160304</v>
      </c>
      <c r="L400" s="122">
        <v>437.8874468902734</v>
      </c>
      <c r="M400" s="122">
        <v>444.61533025407891</v>
      </c>
      <c r="N400" s="122">
        <v>434.92845407547321</v>
      </c>
      <c r="O400" s="122">
        <v>436.71975983317481</v>
      </c>
      <c r="P400" s="122">
        <v>443.5350769587788</v>
      </c>
      <c r="Q400" s="122">
        <v>449.89161594846604</v>
      </c>
      <c r="R400" s="122">
        <v>449.5401215543024</v>
      </c>
      <c r="S400" s="122">
        <v>452.94808900591318</v>
      </c>
      <c r="T400" s="122">
        <v>450.95293876838838</v>
      </c>
      <c r="U400" s="122">
        <v>450.09634441786926</v>
      </c>
      <c r="V400" s="122">
        <v>579.03152756007364</v>
      </c>
      <c r="W400" s="122">
        <v>550.85389877973046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609.48454732436505</v>
      </c>
      <c r="D401" s="98">
        <v>777.6180796894896</v>
      </c>
      <c r="E401" s="98">
        <v>609.42603271768246</v>
      </c>
      <c r="F401" s="98">
        <v>594.69210336677713</v>
      </c>
      <c r="G401" s="98">
        <v>699.62285935982527</v>
      </c>
      <c r="H401" s="98">
        <v>607.32662655863805</v>
      </c>
      <c r="I401" s="98">
        <v>579.42400947007047</v>
      </c>
      <c r="J401" s="98">
        <v>526.37507143566506</v>
      </c>
      <c r="K401" s="98">
        <v>516.09536946856724</v>
      </c>
      <c r="L401" s="98">
        <v>462.19043347819877</v>
      </c>
      <c r="M401" s="98">
        <v>443.70984200334448</v>
      </c>
      <c r="N401" s="98">
        <v>440.10162070546693</v>
      </c>
      <c r="O401" s="98">
        <v>440.91159365339922</v>
      </c>
      <c r="P401" s="98">
        <v>444.8445324179944</v>
      </c>
      <c r="Q401" s="98">
        <v>446.79079151172346</v>
      </c>
      <c r="R401" s="98">
        <v>449.40177248268128</v>
      </c>
      <c r="S401" s="98">
        <v>451.41738558532063</v>
      </c>
      <c r="T401" s="98">
        <v>447.34366329949523</v>
      </c>
      <c r="U401" s="98">
        <v>440.64238324946365</v>
      </c>
      <c r="V401" s="98">
        <v>593.1967814312444</v>
      </c>
      <c r="W401" s="98">
        <v>540.17586460009591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591.12301006855034</v>
      </c>
      <c r="D402" s="33">
        <v>480.46114838258222</v>
      </c>
      <c r="E402" s="33">
        <v>769.65655585770799</v>
      </c>
      <c r="F402" s="33">
        <v>683.46441917445884</v>
      </c>
      <c r="G402" s="33">
        <v>624.15751120020889</v>
      </c>
      <c r="H402" s="33">
        <v>606.91016476809114</v>
      </c>
      <c r="I402" s="33">
        <v>595.57044848002931</v>
      </c>
      <c r="J402" s="33">
        <v>657.71643795240766</v>
      </c>
      <c r="K402" s="33">
        <v>455.00235842088449</v>
      </c>
      <c r="L402" s="33">
        <v>420.93353646501333</v>
      </c>
      <c r="M402" s="33">
        <v>445.17608947534592</v>
      </c>
      <c r="N402" s="33">
        <v>432.74808154799604</v>
      </c>
      <c r="O402" s="33">
        <v>434.83914675659616</v>
      </c>
      <c r="P402" s="33">
        <v>442.95956654495615</v>
      </c>
      <c r="Q402" s="33">
        <v>451.2156750786632</v>
      </c>
      <c r="R402" s="33">
        <v>449.61007075310198</v>
      </c>
      <c r="S402" s="33">
        <v>453.84539790763989</v>
      </c>
      <c r="T402" s="33">
        <v>452.55467553209701</v>
      </c>
      <c r="U402" s="33">
        <v>453.45463071978133</v>
      </c>
      <c r="V402" s="33">
        <v>573.2898779909591</v>
      </c>
      <c r="W402" s="33">
        <v>554.99585976825426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85.529378826258693</v>
      </c>
      <c r="D404" s="117">
        <f t="shared" si="218"/>
        <v>98.495101090557313</v>
      </c>
      <c r="E404" s="117">
        <f t="shared" si="218"/>
        <v>69.895423686394778</v>
      </c>
      <c r="F404" s="117">
        <f t="shared" si="218"/>
        <v>67.208454284168269</v>
      </c>
      <c r="G404" s="117">
        <f t="shared" si="218"/>
        <v>103.96345451677755</v>
      </c>
      <c r="H404" s="117">
        <f t="shared" si="218"/>
        <v>78.418178211875997</v>
      </c>
      <c r="I404" s="117">
        <f t="shared" si="218"/>
        <v>86.243903407888439</v>
      </c>
      <c r="J404" s="117">
        <f t="shared" si="218"/>
        <v>79.884220659801187</v>
      </c>
      <c r="K404" s="117">
        <f t="shared" si="218"/>
        <v>103.71411617471142</v>
      </c>
      <c r="L404" s="117">
        <f t="shared" si="218"/>
        <v>69.349866287763717</v>
      </c>
      <c r="M404" s="117">
        <f t="shared" si="218"/>
        <v>61.947772695188135</v>
      </c>
      <c r="N404" s="117">
        <f t="shared" si="218"/>
        <v>47.637037614532304</v>
      </c>
      <c r="O404" s="117">
        <f t="shared" si="218"/>
        <v>49.84765484719361</v>
      </c>
      <c r="P404" s="117">
        <f t="shared" si="218"/>
        <v>49.581017868420126</v>
      </c>
      <c r="Q404" s="117">
        <f t="shared" si="218"/>
        <v>48.805327684362901</v>
      </c>
      <c r="R404" s="117">
        <f t="shared" ref="R404:V404" si="219">R405+R408+R410+R419</f>
        <v>55.016986490575846</v>
      </c>
      <c r="S404" s="117">
        <f t="shared" si="219"/>
        <v>60.683007098107765</v>
      </c>
      <c r="T404" s="117">
        <f t="shared" si="219"/>
        <v>49.886422803454359</v>
      </c>
      <c r="U404" s="117">
        <f t="shared" si="219"/>
        <v>41.791489743296417</v>
      </c>
      <c r="V404" s="117">
        <f t="shared" si="219"/>
        <v>61.753431496336255</v>
      </c>
      <c r="W404" s="117">
        <f t="shared" ref="W404" si="220">W405+W408+W410+W419</f>
        <v>54.365699785626902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85.529378826258693</v>
      </c>
      <c r="D419" s="122">
        <v>98.495101090557313</v>
      </c>
      <c r="E419" s="122">
        <v>69.895423686394778</v>
      </c>
      <c r="F419" s="122">
        <v>67.208454284168269</v>
      </c>
      <c r="G419" s="122">
        <v>103.96345451677755</v>
      </c>
      <c r="H419" s="122">
        <v>78.418178211875997</v>
      </c>
      <c r="I419" s="122">
        <v>86.243903407888439</v>
      </c>
      <c r="J419" s="122">
        <v>79.884220659801187</v>
      </c>
      <c r="K419" s="122">
        <v>103.71411617471142</v>
      </c>
      <c r="L419" s="122">
        <v>69.349866287763717</v>
      </c>
      <c r="M419" s="122">
        <v>61.947772695188135</v>
      </c>
      <c r="N419" s="122">
        <v>47.637037614532304</v>
      </c>
      <c r="O419" s="122">
        <v>49.84765484719361</v>
      </c>
      <c r="P419" s="122">
        <v>49.581017868420126</v>
      </c>
      <c r="Q419" s="122">
        <v>48.805327684362901</v>
      </c>
      <c r="R419" s="122">
        <v>55.016986490575846</v>
      </c>
      <c r="S419" s="122">
        <v>60.683007098107765</v>
      </c>
      <c r="T419" s="122">
        <v>49.886422803454359</v>
      </c>
      <c r="U419" s="122">
        <v>41.791489743296417</v>
      </c>
      <c r="V419" s="122">
        <v>61.753431496336255</v>
      </c>
      <c r="W419" s="122">
        <v>54.365699785626902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223.44348116803309</v>
      </c>
      <c r="D420" s="98">
        <v>284.94731100092758</v>
      </c>
      <c r="E420" s="98">
        <v>223.21092734525146</v>
      </c>
      <c r="F420" s="98">
        <v>217.71249286733234</v>
      </c>
      <c r="G420" s="98">
        <v>256.00867114306169</v>
      </c>
      <c r="H420" s="98">
        <v>222.13398341729854</v>
      </c>
      <c r="I420" s="98">
        <v>211.83329431754268</v>
      </c>
      <c r="J420" s="98">
        <v>192.35498581390627</v>
      </c>
      <c r="K420" s="98">
        <v>188.51929133360281</v>
      </c>
      <c r="L420" s="98">
        <v>168.76108340466041</v>
      </c>
      <c r="M420" s="98">
        <v>161.97819253905749</v>
      </c>
      <c r="N420" s="98">
        <v>160.66099578391601</v>
      </c>
      <c r="O420" s="98">
        <v>160.95667990378871</v>
      </c>
      <c r="P420" s="98">
        <v>162.39241617139015</v>
      </c>
      <c r="Q420" s="98">
        <v>163.10290645213666</v>
      </c>
      <c r="R420" s="98">
        <v>163.8323715839133</v>
      </c>
      <c r="S420" s="98">
        <v>164.20107803017396</v>
      </c>
      <c r="T420" s="98">
        <v>162.29805381231063</v>
      </c>
      <c r="U420" s="98">
        <v>159.43932726626042</v>
      </c>
      <c r="V420" s="98">
        <v>214.10564735900795</v>
      </c>
      <c r="W420" s="98">
        <v>194.52124497765087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161.54290394931067</v>
      </c>
      <c r="D423" s="118">
        <f t="shared" si="225"/>
        <v>153.9049114647899</v>
      </c>
      <c r="E423" s="118">
        <f t="shared" si="225"/>
        <v>161.75814650243015</v>
      </c>
      <c r="F423" s="118">
        <f t="shared" si="225"/>
        <v>165.74555493886763</v>
      </c>
      <c r="G423" s="118">
        <f t="shared" si="225"/>
        <v>168.1426104831128</v>
      </c>
      <c r="H423" s="118">
        <f t="shared" si="225"/>
        <v>158.0946983031819</v>
      </c>
      <c r="I423" s="118">
        <f t="shared" si="225"/>
        <v>144.7480899160546</v>
      </c>
      <c r="J423" s="118">
        <f t="shared" si="225"/>
        <v>151.30030144150425</v>
      </c>
      <c r="K423" s="118">
        <f t="shared" si="225"/>
        <v>144.88603313988284</v>
      </c>
      <c r="L423" s="118">
        <f t="shared" si="225"/>
        <v>149.64313647556929</v>
      </c>
      <c r="M423" s="118">
        <f t="shared" si="225"/>
        <v>132.87361084872865</v>
      </c>
      <c r="N423" s="118">
        <f t="shared" si="225"/>
        <v>126.21845911939025</v>
      </c>
      <c r="O423" s="118">
        <f t="shared" si="225"/>
        <v>127.00514050412757</v>
      </c>
      <c r="P423" s="118">
        <f t="shared" si="225"/>
        <v>106.05991472028558</v>
      </c>
      <c r="Q423" s="118">
        <f t="shared" si="225"/>
        <v>115.22083504019923</v>
      </c>
      <c r="R423" s="118">
        <f t="shared" ref="R423:V423" si="226">R424+R427+R429+R438</f>
        <v>113.10581366444261</v>
      </c>
      <c r="S423" s="118">
        <f t="shared" si="226"/>
        <v>102.3213223121538</v>
      </c>
      <c r="T423" s="118">
        <f t="shared" si="226"/>
        <v>90.435846022230848</v>
      </c>
      <c r="U423" s="118">
        <f t="shared" si="226"/>
        <v>85.05278495735277</v>
      </c>
      <c r="V423" s="118">
        <f t="shared" si="226"/>
        <v>80.450174607412094</v>
      </c>
      <c r="W423" s="118">
        <f t="shared" ref="W423" si="227">W424+W427+W429+W438</f>
        <v>78.467533392195321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130.78252466960876</v>
      </c>
      <c r="D424" s="123">
        <f t="shared" si="228"/>
        <v>121.35709283576504</v>
      </c>
      <c r="E424" s="123">
        <f t="shared" si="228"/>
        <v>125.63682027599512</v>
      </c>
      <c r="F424" s="123">
        <f t="shared" si="228"/>
        <v>129.78561373223485</v>
      </c>
      <c r="G424" s="123">
        <f t="shared" si="228"/>
        <v>133.68415068149554</v>
      </c>
      <c r="H424" s="123">
        <f t="shared" si="228"/>
        <v>120.37181383614417</v>
      </c>
      <c r="I424" s="123">
        <f t="shared" si="228"/>
        <v>111.36928797438625</v>
      </c>
      <c r="J424" s="123">
        <f t="shared" si="228"/>
        <v>116.615464533243</v>
      </c>
      <c r="K424" s="123">
        <f t="shared" si="228"/>
        <v>110.70269878366507</v>
      </c>
      <c r="L424" s="123">
        <f t="shared" si="228"/>
        <v>116.32746868496773</v>
      </c>
      <c r="M424" s="123">
        <f t="shared" si="228"/>
        <v>102.02863307015903</v>
      </c>
      <c r="N424" s="123">
        <f t="shared" si="228"/>
        <v>95.828156217412882</v>
      </c>
      <c r="O424" s="123">
        <f t="shared" si="228"/>
        <v>94.949081036050728</v>
      </c>
      <c r="P424" s="123">
        <f t="shared" si="228"/>
        <v>72.662878299702882</v>
      </c>
      <c r="Q424" s="123">
        <f t="shared" si="228"/>
        <v>82.115121035071496</v>
      </c>
      <c r="R424" s="123">
        <f t="shared" ref="R424:V424" si="229">SUM(R425:R426)</f>
        <v>82.811609205274564</v>
      </c>
      <c r="S424" s="123">
        <f t="shared" si="229"/>
        <v>74.12260880184165</v>
      </c>
      <c r="T424" s="123">
        <f t="shared" si="229"/>
        <v>64.784366837581814</v>
      </c>
      <c r="U424" s="123">
        <f t="shared" si="229"/>
        <v>59.473505630091992</v>
      </c>
      <c r="V424" s="123">
        <f t="shared" si="229"/>
        <v>56.4644651869379</v>
      </c>
      <c r="W424" s="123">
        <f t="shared" ref="W424" si="230">SUM(W425:W426)</f>
        <v>54.946407354633322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130.27675806801895</v>
      </c>
      <c r="D425" s="99">
        <v>120.89262740399739</v>
      </c>
      <c r="E425" s="99">
        <v>125.15786192530976</v>
      </c>
      <c r="F425" s="99">
        <v>129.29470617511606</v>
      </c>
      <c r="G425" s="99">
        <v>133.19635161999139</v>
      </c>
      <c r="H425" s="99">
        <v>119.93468777022183</v>
      </c>
      <c r="I425" s="99">
        <v>110.97737237318501</v>
      </c>
      <c r="J425" s="99">
        <v>116.20347168342214</v>
      </c>
      <c r="K425" s="99">
        <v>110.31405183573457</v>
      </c>
      <c r="L425" s="99">
        <v>115.92292451962331</v>
      </c>
      <c r="M425" s="99">
        <v>101.67674839324555</v>
      </c>
      <c r="N425" s="99">
        <v>95.500472337690425</v>
      </c>
      <c r="O425" s="99">
        <v>94.625483270634845</v>
      </c>
      <c r="P425" s="99">
        <v>72.416763511009449</v>
      </c>
      <c r="Q425" s="99">
        <v>81.835745978164454</v>
      </c>
      <c r="R425" s="99">
        <v>82.529987183981859</v>
      </c>
      <c r="S425" s="99">
        <v>73.871005402129313</v>
      </c>
      <c r="T425" s="99">
        <v>64.565467920338037</v>
      </c>
      <c r="U425" s="99">
        <v>59.273192595559557</v>
      </c>
      <c r="V425" s="99">
        <v>56.2741798819862</v>
      </c>
      <c r="W425" s="99">
        <v>54.760074050068738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0.50576660158981257</v>
      </c>
      <c r="D426" s="99">
        <v>0.46446543176764904</v>
      </c>
      <c r="E426" s="99">
        <v>0.47895835068535764</v>
      </c>
      <c r="F426" s="99">
        <v>0.49090755711878881</v>
      </c>
      <c r="G426" s="99">
        <v>0.48779906150415581</v>
      </c>
      <c r="H426" s="99">
        <v>0.43712606592234055</v>
      </c>
      <c r="I426" s="99">
        <v>0.39191560120124092</v>
      </c>
      <c r="J426" s="99">
        <v>0.4119928498208571</v>
      </c>
      <c r="K426" s="99">
        <v>0.38864694793049936</v>
      </c>
      <c r="L426" s="99">
        <v>0.40454416534441545</v>
      </c>
      <c r="M426" s="99">
        <v>0.35188467691348951</v>
      </c>
      <c r="N426" s="99">
        <v>0.32768387972245405</v>
      </c>
      <c r="O426" s="99">
        <v>0.32359776541588925</v>
      </c>
      <c r="P426" s="99">
        <v>0.24611478869343303</v>
      </c>
      <c r="Q426" s="99">
        <v>0.2793750569070475</v>
      </c>
      <c r="R426" s="99">
        <v>0.28162202129270963</v>
      </c>
      <c r="S426" s="99">
        <v>0.25160339971234402</v>
      </c>
      <c r="T426" s="99">
        <v>0.21889891724377492</v>
      </c>
      <c r="U426" s="99">
        <v>0.20031303453243357</v>
      </c>
      <c r="V426" s="99">
        <v>0.19028530495169815</v>
      </c>
      <c r="W426" s="99">
        <v>0.18633330456458594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0.41789904212313556</v>
      </c>
      <c r="D427" s="123">
        <f t="shared" si="231"/>
        <v>0.4815772697792331</v>
      </c>
      <c r="E427" s="123">
        <f t="shared" si="231"/>
        <v>0.85826635604962853</v>
      </c>
      <c r="F427" s="123">
        <f t="shared" si="231"/>
        <v>0.47187401361612136</v>
      </c>
      <c r="G427" s="123">
        <f t="shared" si="231"/>
        <v>0.69182834088217637</v>
      </c>
      <c r="H427" s="123">
        <f t="shared" si="231"/>
        <v>0.58180102768297925</v>
      </c>
      <c r="I427" s="123">
        <f t="shared" si="231"/>
        <v>1.1544241834066142</v>
      </c>
      <c r="J427" s="123">
        <f t="shared" si="231"/>
        <v>1.0834131792728516</v>
      </c>
      <c r="K427" s="123">
        <f t="shared" si="231"/>
        <v>0.61474004936836979</v>
      </c>
      <c r="L427" s="123">
        <f t="shared" si="231"/>
        <v>0.86460970916418134</v>
      </c>
      <c r="M427" s="123">
        <f t="shared" si="231"/>
        <v>1.1363886285062201</v>
      </c>
      <c r="N427" s="123">
        <f t="shared" si="231"/>
        <v>1.28255767029069</v>
      </c>
      <c r="O427" s="123">
        <f t="shared" si="231"/>
        <v>1.0203905939355016</v>
      </c>
      <c r="P427" s="123">
        <f t="shared" si="231"/>
        <v>0.16964299682875258</v>
      </c>
      <c r="Q427" s="123">
        <f t="shared" si="231"/>
        <v>0.58316337876499946</v>
      </c>
      <c r="R427" s="123">
        <f t="shared" si="231"/>
        <v>0.44306772353250878</v>
      </c>
      <c r="S427" s="123">
        <f t="shared" si="231"/>
        <v>0.91100974618303077</v>
      </c>
      <c r="T427" s="123">
        <f t="shared" si="231"/>
        <v>0.56017011776664061</v>
      </c>
      <c r="U427" s="123">
        <f t="shared" si="231"/>
        <v>0.55987733726934996</v>
      </c>
      <c r="V427" s="123">
        <f t="shared" si="231"/>
        <v>0.35879023501530055</v>
      </c>
      <c r="W427" s="123">
        <f t="shared" si="231"/>
        <v>0.68897758799051312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0.41789904212313556</v>
      </c>
      <c r="D428" s="99">
        <f>RES_hhdet_in_fecs!D129</f>
        <v>0.4815772697792331</v>
      </c>
      <c r="E428" s="99">
        <f>RES_hhdet_in_fecs!E129</f>
        <v>0.85826635604962853</v>
      </c>
      <c r="F428" s="99">
        <f>RES_hhdet_in_fecs!F129</f>
        <v>0.47187401361612136</v>
      </c>
      <c r="G428" s="99">
        <f>RES_hhdet_in_fecs!G129</f>
        <v>0.69182834088217637</v>
      </c>
      <c r="H428" s="99">
        <f>RES_hhdet_in_fecs!H129</f>
        <v>0.58180102768297925</v>
      </c>
      <c r="I428" s="99">
        <f>RES_hhdet_in_fecs!I129</f>
        <v>1.1544241834066142</v>
      </c>
      <c r="J428" s="99">
        <f>RES_hhdet_in_fecs!J129</f>
        <v>1.0834131792728516</v>
      </c>
      <c r="K428" s="99">
        <f>RES_hhdet_in_fecs!K129</f>
        <v>0.61474004936836979</v>
      </c>
      <c r="L428" s="99">
        <f>RES_hhdet_in_fecs!L129</f>
        <v>0.86460970916418134</v>
      </c>
      <c r="M428" s="99">
        <f>RES_hhdet_in_fecs!M129</f>
        <v>1.1363886285062201</v>
      </c>
      <c r="N428" s="99">
        <f>RES_hhdet_in_fecs!N129</f>
        <v>1.28255767029069</v>
      </c>
      <c r="O428" s="99">
        <f>RES_hhdet_in_fecs!O129</f>
        <v>1.0203905939355016</v>
      </c>
      <c r="P428" s="99">
        <f>RES_hhdet_in_fecs!P129</f>
        <v>0.16964299682875258</v>
      </c>
      <c r="Q428" s="99">
        <f>RES_hhdet_in_fecs!Q129</f>
        <v>0.58316337876499946</v>
      </c>
      <c r="R428" s="99">
        <f>RES_hhdet_in_fecs!R129</f>
        <v>0.44306772353250878</v>
      </c>
      <c r="S428" s="99">
        <f>RES_hhdet_in_fecs!S129</f>
        <v>0.91100974618303077</v>
      </c>
      <c r="T428" s="99">
        <f>RES_hhdet_in_fecs!T129</f>
        <v>0.56017011776664061</v>
      </c>
      <c r="U428" s="99">
        <f>RES_hhdet_in_fecs!U129</f>
        <v>0.55987733726934996</v>
      </c>
      <c r="V428" s="99">
        <f>RES_hhdet_in_fecs!V129</f>
        <v>0.35879023501530055</v>
      </c>
      <c r="W428" s="99">
        <f>RES_hhdet_in_fecs!W129</f>
        <v>0.68897758799051312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21.118944359248264</v>
      </c>
      <c r="D429" s="123">
        <v>22.909656334285106</v>
      </c>
      <c r="E429" s="123">
        <v>24.635870836471081</v>
      </c>
      <c r="F429" s="123">
        <v>25.804237195221088</v>
      </c>
      <c r="G429" s="123">
        <v>23.785165324746636</v>
      </c>
      <c r="H429" s="123">
        <v>27.487584283763471</v>
      </c>
      <c r="I429" s="123">
        <v>23.087339847202198</v>
      </c>
      <c r="J429" s="123">
        <v>24.32671991656634</v>
      </c>
      <c r="K429" s="123">
        <v>25.33122539797451</v>
      </c>
      <c r="L429" s="123">
        <v>25.26862099977776</v>
      </c>
      <c r="M429" s="123">
        <v>22.842119366634975</v>
      </c>
      <c r="N429" s="123">
        <v>22.151884384293016</v>
      </c>
      <c r="O429" s="123">
        <v>23.769700428156984</v>
      </c>
      <c r="P429" s="123">
        <v>25.466381911316212</v>
      </c>
      <c r="Q429" s="123">
        <v>24.985123468419271</v>
      </c>
      <c r="R429" s="123">
        <v>22.785829424914972</v>
      </c>
      <c r="S429" s="123">
        <v>20.493330011893335</v>
      </c>
      <c r="T429" s="123">
        <v>18.74934221335992</v>
      </c>
      <c r="U429" s="123">
        <v>18.857480321337025</v>
      </c>
      <c r="V429" s="123">
        <v>16.240750060585146</v>
      </c>
      <c r="W429" s="123">
        <v>16.000831924149484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19.703564594103657</v>
      </c>
      <c r="D430" s="99">
        <v>21.159009913294213</v>
      </c>
      <c r="E430" s="99">
        <v>21.522971130034222</v>
      </c>
      <c r="F430" s="99">
        <v>23.79520820027107</v>
      </c>
      <c r="G430" s="99">
        <v>21.33782343531615</v>
      </c>
      <c r="H430" s="99">
        <v>24.876161733827569</v>
      </c>
      <c r="I430" s="99">
        <v>21.185014376245466</v>
      </c>
      <c r="J430" s="99">
        <v>22.916253544181025</v>
      </c>
      <c r="K430" s="99">
        <v>24.155424826310199</v>
      </c>
      <c r="L430" s="99">
        <v>24.374211153110309</v>
      </c>
      <c r="M430" s="99">
        <v>22.333022805585724</v>
      </c>
      <c r="N430" s="99">
        <v>22.161361158234449</v>
      </c>
      <c r="O430" s="99">
        <v>23.780374066149438</v>
      </c>
      <c r="P430" s="99">
        <v>25.476291237641952</v>
      </c>
      <c r="Q430" s="99">
        <v>22.954866378920809</v>
      </c>
      <c r="R430" s="99">
        <v>20.913147759954416</v>
      </c>
      <c r="S430" s="99">
        <v>19.614438231699143</v>
      </c>
      <c r="T430" s="99">
        <v>18.754764938322936</v>
      </c>
      <c r="U430" s="99">
        <v>18.863235588828367</v>
      </c>
      <c r="V430" s="99">
        <v>16.243449343093527</v>
      </c>
      <c r="W430" s="99">
        <v>16.004660749688458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17.477602200619568</v>
      </c>
      <c r="D431" s="99">
        <v>18.945449926004596</v>
      </c>
      <c r="E431" s="99">
        <v>0</v>
      </c>
      <c r="F431" s="99">
        <v>21.811877651894481</v>
      </c>
      <c r="G431" s="99">
        <v>19.379292665806823</v>
      </c>
      <c r="H431" s="99">
        <v>22.671922110918452</v>
      </c>
      <c r="I431" s="99">
        <v>19.087176801316403</v>
      </c>
      <c r="J431" s="99">
        <v>20.704017089524768</v>
      </c>
      <c r="K431" s="99">
        <v>21.844657130151667</v>
      </c>
      <c r="L431" s="99">
        <v>22.053325918703827</v>
      </c>
      <c r="M431" s="99">
        <v>20.287372205749392</v>
      </c>
      <c r="N431" s="99">
        <v>20.188469128608396</v>
      </c>
      <c r="O431" s="99">
        <v>21.768878469934641</v>
      </c>
      <c r="P431" s="99">
        <v>23.505750916865367</v>
      </c>
      <c r="Q431" s="99">
        <v>0</v>
      </c>
      <c r="R431" s="99">
        <v>0</v>
      </c>
      <c r="S431" s="99">
        <v>18.280007726501619</v>
      </c>
      <c r="T431" s="99">
        <v>17.558314621481934</v>
      </c>
      <c r="U431" s="99">
        <v>17.701082646113395</v>
      </c>
      <c r="V431" s="99">
        <v>15.295101421815797</v>
      </c>
      <c r="W431" s="99">
        <v>15.146152978838245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6.5566104481273761</v>
      </c>
      <c r="D432" s="102">
        <v>7.9102916148227687</v>
      </c>
      <c r="E432" s="102">
        <v>0</v>
      </c>
      <c r="F432" s="102">
        <v>11.589113724046111</v>
      </c>
      <c r="G432" s="102">
        <v>9.1102310822434927</v>
      </c>
      <c r="H432" s="102">
        <v>10.909576385277223</v>
      </c>
      <c r="I432" s="102">
        <v>7.6889753344468703</v>
      </c>
      <c r="J432" s="102">
        <v>8.4525968669929128</v>
      </c>
      <c r="K432" s="102">
        <v>8.666998344906105</v>
      </c>
      <c r="L432" s="102">
        <v>8.480110398635091</v>
      </c>
      <c r="M432" s="102">
        <v>7.9530182334777821</v>
      </c>
      <c r="N432" s="102">
        <v>7.7678462571842797</v>
      </c>
      <c r="O432" s="102">
        <v>8.3281165190020339</v>
      </c>
      <c r="P432" s="102">
        <v>9.3418512929033071</v>
      </c>
      <c r="Q432" s="102">
        <v>0</v>
      </c>
      <c r="R432" s="102">
        <v>0</v>
      </c>
      <c r="S432" s="102">
        <v>6.9747524693079255</v>
      </c>
      <c r="T432" s="102">
        <v>6.7487092022482598</v>
      </c>
      <c r="U432" s="102">
        <v>6.4126433457995127</v>
      </c>
      <c r="V432" s="102">
        <v>5.5394140822040621</v>
      </c>
      <c r="W432" s="102">
        <v>5.7284036191620293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10.920991752492192</v>
      </c>
      <c r="D433" s="105">
        <v>11.035158311181824</v>
      </c>
      <c r="E433" s="105">
        <v>0</v>
      </c>
      <c r="F433" s="105">
        <v>10.222763927848369</v>
      </c>
      <c r="G433" s="105">
        <v>10.269061583563328</v>
      </c>
      <c r="H433" s="105">
        <v>11.762345725641229</v>
      </c>
      <c r="I433" s="105">
        <v>11.398201466869534</v>
      </c>
      <c r="J433" s="105">
        <v>12.251420222531854</v>
      </c>
      <c r="K433" s="105">
        <v>13.177658785245562</v>
      </c>
      <c r="L433" s="105">
        <v>13.573215520068739</v>
      </c>
      <c r="M433" s="105">
        <v>12.334353972271606</v>
      </c>
      <c r="N433" s="105">
        <v>12.420622871424118</v>
      </c>
      <c r="O433" s="105">
        <v>13.440761950932602</v>
      </c>
      <c r="P433" s="105">
        <v>14.16389962396206</v>
      </c>
      <c r="Q433" s="105">
        <v>0</v>
      </c>
      <c r="R433" s="105">
        <v>0</v>
      </c>
      <c r="S433" s="105">
        <v>11.305255257193693</v>
      </c>
      <c r="T433" s="105">
        <v>10.809605419233675</v>
      </c>
      <c r="U433" s="105">
        <v>11.288439300313881</v>
      </c>
      <c r="V433" s="105">
        <v>9.7556873396117378</v>
      </c>
      <c r="W433" s="105">
        <v>9.4177493596762201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23.674820570524325</v>
      </c>
      <c r="D434" s="102">
        <v>25.217959008228981</v>
      </c>
      <c r="E434" s="102">
        <v>27.736211048232221</v>
      </c>
      <c r="F434" s="102">
        <v>28.664667100303017</v>
      </c>
      <c r="G434" s="102">
        <v>26.392444888907367</v>
      </c>
      <c r="H434" s="102">
        <v>29.951859279215931</v>
      </c>
      <c r="I434" s="102">
        <v>27.001007005264821</v>
      </c>
      <c r="J434" s="102">
        <v>28.912949974020997</v>
      </c>
      <c r="K434" s="102">
        <v>29.91542371445103</v>
      </c>
      <c r="L434" s="102">
        <v>28.852396295392733</v>
      </c>
      <c r="M434" s="102">
        <v>27.836381537650968</v>
      </c>
      <c r="N434" s="102">
        <v>0</v>
      </c>
      <c r="O434" s="102">
        <v>0</v>
      </c>
      <c r="P434" s="102">
        <v>0</v>
      </c>
      <c r="Q434" s="102">
        <v>27.983781429542482</v>
      </c>
      <c r="R434" s="102">
        <v>25.390195331487121</v>
      </c>
      <c r="S434" s="102">
        <v>23.968000659995742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18.575365835493351</v>
      </c>
      <c r="D435" s="105">
        <v>20.138739102012085</v>
      </c>
      <c r="E435" s="105">
        <v>22.967981138482035</v>
      </c>
      <c r="F435" s="105">
        <v>23.978041376154369</v>
      </c>
      <c r="G435" s="105">
        <v>21.592234441399818</v>
      </c>
      <c r="H435" s="105">
        <v>24.63515253513954</v>
      </c>
      <c r="I435" s="105">
        <v>21.591529933960562</v>
      </c>
      <c r="J435" s="105">
        <v>23.211409887011158</v>
      </c>
      <c r="K435" s="105">
        <v>23.972201897582078</v>
      </c>
      <c r="L435" s="105">
        <v>23.056514481234558</v>
      </c>
      <c r="M435" s="105">
        <v>22.396298405047077</v>
      </c>
      <c r="N435" s="105">
        <v>0</v>
      </c>
      <c r="O435" s="105">
        <v>0</v>
      </c>
      <c r="P435" s="105">
        <v>0</v>
      </c>
      <c r="Q435" s="105">
        <v>23.280938659982869</v>
      </c>
      <c r="R435" s="105">
        <v>21.226773769789297</v>
      </c>
      <c r="S435" s="105">
        <v>20.197569178609804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7.8634984530392655</v>
      </c>
      <c r="D436" s="99">
        <v>9.4083484823922028</v>
      </c>
      <c r="E436" s="99">
        <v>12.833599665608315</v>
      </c>
      <c r="F436" s="99">
        <v>13.95946790167411</v>
      </c>
      <c r="G436" s="99">
        <v>11.266256539742576</v>
      </c>
      <c r="H436" s="99">
        <v>13.129669907562324</v>
      </c>
      <c r="I436" s="99">
        <v>9.7979470798358808</v>
      </c>
      <c r="J436" s="99">
        <v>10.678697969454712</v>
      </c>
      <c r="K436" s="99">
        <v>10.737461440398267</v>
      </c>
      <c r="L436" s="99">
        <v>10.0152955581689</v>
      </c>
      <c r="M436" s="99">
        <v>9.9173987627352638</v>
      </c>
      <c r="N436" s="99">
        <v>0</v>
      </c>
      <c r="O436" s="99">
        <v>0</v>
      </c>
      <c r="P436" s="99">
        <v>0</v>
      </c>
      <c r="Q436" s="99">
        <v>10.099186091605942</v>
      </c>
      <c r="R436" s="99">
        <v>8.9933730776190153</v>
      </c>
      <c r="S436" s="99">
        <v>8.5356494659319271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10.711867382454086</v>
      </c>
      <c r="D437" s="99">
        <v>10.730390619619881</v>
      </c>
      <c r="E437" s="99">
        <v>10.13438147287372</v>
      </c>
      <c r="F437" s="99">
        <v>10.018573474480256</v>
      </c>
      <c r="G437" s="99">
        <v>10.325977901657241</v>
      </c>
      <c r="H437" s="99">
        <v>11.505482627577212</v>
      </c>
      <c r="I437" s="99">
        <v>11.793582854124679</v>
      </c>
      <c r="J437" s="99">
        <v>12.532711917556444</v>
      </c>
      <c r="K437" s="99">
        <v>13.234740457183811</v>
      </c>
      <c r="L437" s="99">
        <v>13.041218923065655</v>
      </c>
      <c r="M437" s="99">
        <v>12.478899642311816</v>
      </c>
      <c r="N437" s="99">
        <v>0</v>
      </c>
      <c r="O437" s="99">
        <v>0</v>
      </c>
      <c r="P437" s="99">
        <v>0</v>
      </c>
      <c r="Q437" s="99">
        <v>13.181752568376925</v>
      </c>
      <c r="R437" s="99">
        <v>12.233400692170287</v>
      </c>
      <c r="S437" s="99">
        <v>11.661919712677882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9.2235358783304893</v>
      </c>
      <c r="D438" s="123">
        <v>9.156585024960517</v>
      </c>
      <c r="E438" s="123">
        <v>10.627189033914327</v>
      </c>
      <c r="F438" s="123">
        <v>9.6838299977955931</v>
      </c>
      <c r="G438" s="123">
        <v>9.9814661359884571</v>
      </c>
      <c r="H438" s="123">
        <v>9.6534991555912857</v>
      </c>
      <c r="I438" s="123">
        <v>9.1370379110595259</v>
      </c>
      <c r="J438" s="123">
        <v>9.2747038124220449</v>
      </c>
      <c r="K438" s="123">
        <v>8.2373689088748723</v>
      </c>
      <c r="L438" s="123">
        <v>7.1824370816596268</v>
      </c>
      <c r="M438" s="123">
        <v>6.8664697834284221</v>
      </c>
      <c r="N438" s="123">
        <v>6.9558608473936712</v>
      </c>
      <c r="O438" s="123">
        <v>7.2659684459843543</v>
      </c>
      <c r="P438" s="123">
        <v>7.7610115124377392</v>
      </c>
      <c r="Q438" s="123">
        <v>7.537427157943462</v>
      </c>
      <c r="R438" s="123">
        <v>7.0653073107205708</v>
      </c>
      <c r="S438" s="123">
        <v>6.7943737522357894</v>
      </c>
      <c r="T438" s="123">
        <v>6.3419668535224689</v>
      </c>
      <c r="U438" s="123">
        <v>6.1619216686544043</v>
      </c>
      <c r="V438" s="123">
        <v>7.386169124873744</v>
      </c>
      <c r="W438" s="123">
        <v>6.8313165254219994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10.672470493315412</v>
      </c>
      <c r="D439" s="99">
        <v>13.659126376690349</v>
      </c>
      <c r="E439" s="99">
        <v>10.534539055544698</v>
      </c>
      <c r="F439" s="99">
        <v>10.248500401551588</v>
      </c>
      <c r="G439" s="99">
        <v>12.029975427100757</v>
      </c>
      <c r="H439" s="99">
        <v>11.10734326769143</v>
      </c>
      <c r="I439" s="99">
        <v>10.234700013534205</v>
      </c>
      <c r="J439" s="99">
        <v>9.3077313904837737</v>
      </c>
      <c r="K439" s="99">
        <v>9.5230170455588734</v>
      </c>
      <c r="L439" s="99">
        <v>8.5924885954007078</v>
      </c>
      <c r="M439" s="99">
        <v>7.8777706803686085</v>
      </c>
      <c r="N439" s="99">
        <v>8.2796384260635811</v>
      </c>
      <c r="O439" s="99">
        <v>8.6359106792977069</v>
      </c>
      <c r="P439" s="99">
        <v>9.226504968657018</v>
      </c>
      <c r="Q439" s="99">
        <v>8.9539937106786951</v>
      </c>
      <c r="R439" s="99">
        <v>8.4222743831349494</v>
      </c>
      <c r="S439" s="99">
        <v>8.0662407786888313</v>
      </c>
      <c r="T439" s="99">
        <v>7.715564301750292</v>
      </c>
      <c r="U439" s="99">
        <v>7.5898288250978068</v>
      </c>
      <c r="V439" s="99">
        <v>9.4615653402855759</v>
      </c>
      <c r="W439" s="99">
        <v>8.4846669250211235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8.3249586083105296</v>
      </c>
      <c r="D440" s="110">
        <v>6.7780759913790485</v>
      </c>
      <c r="E440" s="110">
        <v>10.669427485591658</v>
      </c>
      <c r="F440" s="110">
        <v>9.4316731429116771</v>
      </c>
      <c r="G440" s="110">
        <v>8.5807637183832117</v>
      </c>
      <c r="H440" s="110">
        <v>8.8602126655493816</v>
      </c>
      <c r="I440" s="110">
        <v>8.3832587609685216</v>
      </c>
      <c r="J440" s="110">
        <v>9.2512454289912291</v>
      </c>
      <c r="K440" s="110">
        <v>6.6650608515184722</v>
      </c>
      <c r="L440" s="110">
        <v>6.1987766178528476</v>
      </c>
      <c r="M440" s="110">
        <v>6.2401819183182541</v>
      </c>
      <c r="N440" s="110">
        <v>6.397918590462031</v>
      </c>
      <c r="O440" s="110">
        <v>6.6513612385859107</v>
      </c>
      <c r="P440" s="110">
        <v>7.116921834161432</v>
      </c>
      <c r="Q440" s="110">
        <v>6.9325499983544558</v>
      </c>
      <c r="R440" s="110">
        <v>6.3792256594252033</v>
      </c>
      <c r="S440" s="110">
        <v>6.0487965298322806</v>
      </c>
      <c r="T440" s="110">
        <v>5.7323870222446827</v>
      </c>
      <c r="U440" s="110">
        <v>5.6546929040692842</v>
      </c>
      <c r="V440" s="110">
        <v>6.544941858893484</v>
      </c>
      <c r="W440" s="110">
        <v>6.1899894103092734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128.74675753236505</v>
      </c>
      <c r="D442" s="118">
        <f t="shared" si="232"/>
        <v>122.53110430456447</v>
      </c>
      <c r="E442" s="118">
        <f t="shared" si="232"/>
        <v>129.69593833055944</v>
      </c>
      <c r="F442" s="118">
        <f t="shared" si="232"/>
        <v>132.9258718320917</v>
      </c>
      <c r="G442" s="118">
        <f t="shared" si="232"/>
        <v>135.14171093355546</v>
      </c>
      <c r="H442" s="118">
        <f t="shared" si="232"/>
        <v>126.92053531150455</v>
      </c>
      <c r="I442" s="118">
        <f t="shared" si="232"/>
        <v>118.41771387105472</v>
      </c>
      <c r="J442" s="118">
        <f t="shared" si="232"/>
        <v>124.39352235811539</v>
      </c>
      <c r="K442" s="118">
        <f t="shared" si="232"/>
        <v>118.59803951708666</v>
      </c>
      <c r="L442" s="118">
        <f t="shared" si="232"/>
        <v>123.6314668978209</v>
      </c>
      <c r="M442" s="118">
        <f t="shared" si="232"/>
        <v>111.57383825210155</v>
      </c>
      <c r="N442" s="118">
        <f t="shared" si="232"/>
        <v>107.55546613965006</v>
      </c>
      <c r="O442" s="118">
        <f t="shared" si="232"/>
        <v>108.51283930396964</v>
      </c>
      <c r="P442" s="118">
        <f t="shared" si="232"/>
        <v>89.825217306010629</v>
      </c>
      <c r="Q442" s="118">
        <f t="shared" si="232"/>
        <v>97.757884813293742</v>
      </c>
      <c r="R442" s="118">
        <f t="shared" ref="R442:V442" si="233">R443+R446+R448+R457</f>
        <v>96.281077335175809</v>
      </c>
      <c r="S442" s="118">
        <f t="shared" si="233"/>
        <v>89.616736347998994</v>
      </c>
      <c r="T442" s="118">
        <f t="shared" si="233"/>
        <v>79.682762920021659</v>
      </c>
      <c r="U442" s="118">
        <f t="shared" si="233"/>
        <v>75.581430231203683</v>
      </c>
      <c r="V442" s="118">
        <f t="shared" si="233"/>
        <v>71.142348356894658</v>
      </c>
      <c r="W442" s="118">
        <f t="shared" ref="W442" si="234">W443+W446+W448+W457</f>
        <v>70.777277754153417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105.16299955400972</v>
      </c>
      <c r="D443" s="123">
        <f t="shared" si="235"/>
        <v>97.802731187872283</v>
      </c>
      <c r="E443" s="123">
        <f t="shared" si="235"/>
        <v>101.4850576878065</v>
      </c>
      <c r="F443" s="123">
        <f t="shared" si="235"/>
        <v>105.07777453785724</v>
      </c>
      <c r="G443" s="123">
        <f t="shared" si="235"/>
        <v>108.48625862124065</v>
      </c>
      <c r="H443" s="123">
        <f t="shared" si="235"/>
        <v>97.917696171843772</v>
      </c>
      <c r="I443" s="123">
        <f t="shared" si="235"/>
        <v>90.815104499757894</v>
      </c>
      <c r="J443" s="123">
        <f t="shared" si="235"/>
        <v>95.337122797495326</v>
      </c>
      <c r="K443" s="123">
        <f t="shared" si="235"/>
        <v>90.747644788033199</v>
      </c>
      <c r="L443" s="123">
        <f t="shared" si="235"/>
        <v>95.630269723829031</v>
      </c>
      <c r="M443" s="123">
        <f t="shared" si="235"/>
        <v>84.205880325710339</v>
      </c>
      <c r="N443" s="123">
        <f t="shared" si="235"/>
        <v>79.50851068224965</v>
      </c>
      <c r="O443" s="123">
        <f t="shared" si="235"/>
        <v>79.324543238493021</v>
      </c>
      <c r="P443" s="123">
        <f t="shared" si="235"/>
        <v>61.19213668572057</v>
      </c>
      <c r="Q443" s="123">
        <f t="shared" si="235"/>
        <v>69.671335041860388</v>
      </c>
      <c r="R443" s="123">
        <f t="shared" ref="R443:V443" si="236">SUM(R444:R445)</f>
        <v>70.66325702864539</v>
      </c>
      <c r="S443" s="123">
        <f t="shared" si="236"/>
        <v>63.5980275507276</v>
      </c>
      <c r="T443" s="123">
        <f t="shared" si="236"/>
        <v>55.880195911509233</v>
      </c>
      <c r="U443" s="123">
        <f t="shared" si="236"/>
        <v>51.558097877839025</v>
      </c>
      <c r="V443" s="123">
        <f t="shared" si="236"/>
        <v>49.182598725814948</v>
      </c>
      <c r="W443" s="123">
        <f t="shared" ref="W443" si="237">SUM(W444:W445)</f>
        <v>48.069373397042241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104.6572329524199</v>
      </c>
      <c r="D444" s="99">
        <v>97.338265756104633</v>
      </c>
      <c r="E444" s="99">
        <v>101.00609933712114</v>
      </c>
      <c r="F444" s="99">
        <v>104.58686698073845</v>
      </c>
      <c r="G444" s="99">
        <v>107.99845955973649</v>
      </c>
      <c r="H444" s="99">
        <v>97.48057010592143</v>
      </c>
      <c r="I444" s="99">
        <v>90.423188898556646</v>
      </c>
      <c r="J444" s="99">
        <v>94.925129947674463</v>
      </c>
      <c r="K444" s="99">
        <v>90.358997840102703</v>
      </c>
      <c r="L444" s="99">
        <v>95.225725558484612</v>
      </c>
      <c r="M444" s="99">
        <v>83.853995648796854</v>
      </c>
      <c r="N444" s="99">
        <v>79.180826802527193</v>
      </c>
      <c r="O444" s="99">
        <v>79.000945473077138</v>
      </c>
      <c r="P444" s="99">
        <v>60.946021897027137</v>
      </c>
      <c r="Q444" s="99">
        <v>69.391959984953345</v>
      </c>
      <c r="R444" s="99">
        <v>70.381635007352685</v>
      </c>
      <c r="S444" s="99">
        <v>63.346424151015256</v>
      </c>
      <c r="T444" s="99">
        <v>55.661296994265456</v>
      </c>
      <c r="U444" s="99">
        <v>51.35778484330659</v>
      </c>
      <c r="V444" s="99">
        <v>48.992313420863248</v>
      </c>
      <c r="W444" s="99">
        <v>47.883040092477657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0.50576660158981257</v>
      </c>
      <c r="D445" s="99">
        <v>0.46446543176764904</v>
      </c>
      <c r="E445" s="99">
        <v>0.47895835068535764</v>
      </c>
      <c r="F445" s="99">
        <v>0.49090755711878881</v>
      </c>
      <c r="G445" s="99">
        <v>0.48779906150415581</v>
      </c>
      <c r="H445" s="99">
        <v>0.43712606592234055</v>
      </c>
      <c r="I445" s="99">
        <v>0.39191560120124092</v>
      </c>
      <c r="J445" s="99">
        <v>0.4119928498208571</v>
      </c>
      <c r="K445" s="99">
        <v>0.38864694793049936</v>
      </c>
      <c r="L445" s="99">
        <v>0.40454416534441545</v>
      </c>
      <c r="M445" s="99">
        <v>0.35188467691348951</v>
      </c>
      <c r="N445" s="99">
        <v>0.32768387972245405</v>
      </c>
      <c r="O445" s="99">
        <v>0.32359776541588925</v>
      </c>
      <c r="P445" s="99">
        <v>0.24611478869343303</v>
      </c>
      <c r="Q445" s="99">
        <v>0.2793750569070475</v>
      </c>
      <c r="R445" s="99">
        <v>0.28162202129270963</v>
      </c>
      <c r="S445" s="99">
        <v>0.25160339971234402</v>
      </c>
      <c r="T445" s="99">
        <v>0.21889891724377492</v>
      </c>
      <c r="U445" s="99">
        <v>0.20031303453243357</v>
      </c>
      <c r="V445" s="99">
        <v>0.19028530495169815</v>
      </c>
      <c r="W445" s="99">
        <v>0.18633330456458594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0.90352994239731665</v>
      </c>
      <c r="D446" s="123">
        <f t="shared" si="238"/>
        <v>1.0740190529688909</v>
      </c>
      <c r="E446" s="123">
        <f t="shared" si="238"/>
        <v>1.9732100137536148</v>
      </c>
      <c r="F446" s="123">
        <f t="shared" si="238"/>
        <v>1.1173940713631372</v>
      </c>
      <c r="G446" s="123">
        <f t="shared" si="238"/>
        <v>1.6863833995006288</v>
      </c>
      <c r="H446" s="123">
        <f t="shared" si="238"/>
        <v>1.459004260919512</v>
      </c>
      <c r="I446" s="123">
        <f t="shared" si="238"/>
        <v>2.9768206617430919</v>
      </c>
      <c r="J446" s="123">
        <f t="shared" si="238"/>
        <v>2.871911576231188</v>
      </c>
      <c r="K446" s="123">
        <f t="shared" si="238"/>
        <v>1.6750227294515181</v>
      </c>
      <c r="L446" s="123">
        <f t="shared" si="238"/>
        <v>2.4214586427046538</v>
      </c>
      <c r="M446" s="123">
        <f t="shared" si="238"/>
        <v>3.2855945851190373</v>
      </c>
      <c r="N446" s="123">
        <f t="shared" si="238"/>
        <v>3.8487436295616422</v>
      </c>
      <c r="O446" s="123">
        <f t="shared" si="238"/>
        <v>3.1955438876266808</v>
      </c>
      <c r="P446" s="123">
        <f t="shared" si="238"/>
        <v>0.5553421779303539</v>
      </c>
      <c r="Q446" s="123">
        <f t="shared" si="238"/>
        <v>1.9801576731246517</v>
      </c>
      <c r="R446" s="123">
        <f t="shared" si="238"/>
        <v>1.5383545734029609</v>
      </c>
      <c r="S446" s="123">
        <f t="shared" si="238"/>
        <v>3.2185511400560816</v>
      </c>
      <c r="T446" s="123">
        <f t="shared" si="238"/>
        <v>2.0075546695634174</v>
      </c>
      <c r="U446" s="123">
        <f t="shared" si="238"/>
        <v>2.0324393455022918</v>
      </c>
      <c r="V446" s="123">
        <f t="shared" si="238"/>
        <v>1.3194081136370612</v>
      </c>
      <c r="W446" s="123">
        <f t="shared" si="238"/>
        <v>2.5654894623396722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0.90352994239731665</v>
      </c>
      <c r="D447" s="99">
        <f>RES_hhdet_in_tess!D129</f>
        <v>1.0740190529688909</v>
      </c>
      <c r="E447" s="99">
        <f>RES_hhdet_in_tess!E129</f>
        <v>1.9732100137536148</v>
      </c>
      <c r="F447" s="99">
        <f>RES_hhdet_in_tess!F129</f>
        <v>1.1173940713631372</v>
      </c>
      <c r="G447" s="99">
        <f>RES_hhdet_in_tess!G129</f>
        <v>1.6863833995006288</v>
      </c>
      <c r="H447" s="99">
        <f>RES_hhdet_in_tess!H129</f>
        <v>1.459004260919512</v>
      </c>
      <c r="I447" s="99">
        <f>RES_hhdet_in_tess!I129</f>
        <v>2.9768206617430919</v>
      </c>
      <c r="J447" s="99">
        <f>RES_hhdet_in_tess!J129</f>
        <v>2.871911576231188</v>
      </c>
      <c r="K447" s="99">
        <f>RES_hhdet_in_tess!K129</f>
        <v>1.6750227294515181</v>
      </c>
      <c r="L447" s="99">
        <f>RES_hhdet_in_tess!L129</f>
        <v>2.4214586427046538</v>
      </c>
      <c r="M447" s="99">
        <f>RES_hhdet_in_tess!M129</f>
        <v>3.2855945851190373</v>
      </c>
      <c r="N447" s="99">
        <f>RES_hhdet_in_tess!N129</f>
        <v>3.8487436295616422</v>
      </c>
      <c r="O447" s="99">
        <f>RES_hhdet_in_tess!O129</f>
        <v>3.1955438876266808</v>
      </c>
      <c r="P447" s="99">
        <f>RES_hhdet_in_tess!P129</f>
        <v>0.5553421779303539</v>
      </c>
      <c r="Q447" s="99">
        <f>RES_hhdet_in_tess!Q129</f>
        <v>1.9801576731246517</v>
      </c>
      <c r="R447" s="99">
        <f>RES_hhdet_in_tess!R129</f>
        <v>1.5383545734029609</v>
      </c>
      <c r="S447" s="99">
        <f>RES_hhdet_in_tess!S129</f>
        <v>3.2185511400560816</v>
      </c>
      <c r="T447" s="99">
        <f>RES_hhdet_in_tess!T129</f>
        <v>2.0075546695634174</v>
      </c>
      <c r="U447" s="99">
        <f>RES_hhdet_in_tess!U129</f>
        <v>2.0324393455022918</v>
      </c>
      <c r="V447" s="99">
        <f>RES_hhdet_in_tess!V129</f>
        <v>1.3194081136370612</v>
      </c>
      <c r="W447" s="99">
        <f>RES_hhdet_in_tess!W129</f>
        <v>2.5654894623396722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16.190294232625234</v>
      </c>
      <c r="D448" s="123">
        <v>17.304111177945639</v>
      </c>
      <c r="E448" s="123">
        <v>18.524157422081526</v>
      </c>
      <c r="F448" s="123">
        <v>19.715302297250982</v>
      </c>
      <c r="G448" s="123">
        <v>17.979459372021136</v>
      </c>
      <c r="H448" s="123">
        <v>20.648479521793487</v>
      </c>
      <c r="I448" s="123">
        <v>18.161427091449845</v>
      </c>
      <c r="J448" s="123">
        <v>19.554501427947006</v>
      </c>
      <c r="K448" s="123">
        <v>20.568567403797033</v>
      </c>
      <c r="L448" s="123">
        <v>20.515186761184598</v>
      </c>
      <c r="M448" s="123">
        <v>19.170309946719286</v>
      </c>
      <c r="N448" s="123">
        <v>19.106654966391236</v>
      </c>
      <c r="O448" s="123">
        <v>20.670029502732749</v>
      </c>
      <c r="P448" s="123">
        <v>22.353320845011517</v>
      </c>
      <c r="Q448" s="123">
        <v>20.495978936419206</v>
      </c>
      <c r="R448" s="123">
        <v>18.829820119958871</v>
      </c>
      <c r="S448" s="123">
        <v>17.745689448649934</v>
      </c>
      <c r="T448" s="123">
        <v>16.925141256828169</v>
      </c>
      <c r="U448" s="123">
        <v>17.12375261404036</v>
      </c>
      <c r="V448" s="123">
        <v>14.827761541259489</v>
      </c>
      <c r="W448" s="123">
        <v>14.684383299218549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16.367196837955959</v>
      </c>
      <c r="D449" s="99">
        <v>17.623184881241905</v>
      </c>
      <c r="E449" s="99">
        <v>17.975414820758374</v>
      </c>
      <c r="F449" s="99">
        <v>19.927593308873824</v>
      </c>
      <c r="G449" s="99">
        <v>17.919645521084863</v>
      </c>
      <c r="H449" s="99">
        <v>20.950710000925692</v>
      </c>
      <c r="I449" s="99">
        <v>17.894027325050789</v>
      </c>
      <c r="J449" s="99">
        <v>19.415066505462629</v>
      </c>
      <c r="K449" s="99">
        <v>20.530427562889013</v>
      </c>
      <c r="L449" s="99">
        <v>20.786379464243876</v>
      </c>
      <c r="M449" s="99">
        <v>19.134455092403289</v>
      </c>
      <c r="N449" s="99">
        <v>19.106601481795579</v>
      </c>
      <c r="O449" s="99">
        <v>20.669978512112333</v>
      </c>
      <c r="P449" s="99">
        <v>22.353284148210289</v>
      </c>
      <c r="Q449" s="99">
        <v>20.318796204838456</v>
      </c>
      <c r="R449" s="99">
        <v>18.635700600539977</v>
      </c>
      <c r="S449" s="99">
        <v>17.59170506839288</v>
      </c>
      <c r="T449" s="99">
        <v>16.925255794681238</v>
      </c>
      <c r="U449" s="99">
        <v>17.123822248242906</v>
      </c>
      <c r="V449" s="99">
        <v>14.827805583073314</v>
      </c>
      <c r="W449" s="99">
        <v>14.684431538294236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16.367383611273581</v>
      </c>
      <c r="D450" s="99">
        <v>17.623582446517727</v>
      </c>
      <c r="E450" s="99">
        <v>0</v>
      </c>
      <c r="F450" s="99">
        <v>19.928211476756477</v>
      </c>
      <c r="G450" s="99">
        <v>17.919894017520711</v>
      </c>
      <c r="H450" s="99">
        <v>20.950393846830316</v>
      </c>
      <c r="I450" s="99">
        <v>17.892732567613482</v>
      </c>
      <c r="J450" s="99">
        <v>19.412613914168382</v>
      </c>
      <c r="K450" s="99">
        <v>20.544003322227741</v>
      </c>
      <c r="L450" s="99">
        <v>20.805071826614935</v>
      </c>
      <c r="M450" s="99">
        <v>19.148329472242182</v>
      </c>
      <c r="N450" s="99">
        <v>19.117736002163856</v>
      </c>
      <c r="O450" s="99">
        <v>20.679587926306063</v>
      </c>
      <c r="P450" s="99">
        <v>22.36058156925456</v>
      </c>
      <c r="Q450" s="99">
        <v>0</v>
      </c>
      <c r="R450" s="99">
        <v>0</v>
      </c>
      <c r="S450" s="99">
        <v>17.560738433194956</v>
      </c>
      <c r="T450" s="99">
        <v>16.899984579282211</v>
      </c>
      <c r="U450" s="99">
        <v>17.109761113199589</v>
      </c>
      <c r="V450" s="99">
        <v>14.812332225815293</v>
      </c>
      <c r="W450" s="99">
        <v>14.673615265546115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5.4463918587813893</v>
      </c>
      <c r="D451" s="102">
        <v>6.5884241353359023</v>
      </c>
      <c r="E451" s="102">
        <v>0</v>
      </c>
      <c r="F451" s="102">
        <v>9.7054475489081113</v>
      </c>
      <c r="G451" s="102">
        <v>7.6508324339573806</v>
      </c>
      <c r="H451" s="102">
        <v>9.1880481211890874</v>
      </c>
      <c r="I451" s="102">
        <v>6.4945311007439486</v>
      </c>
      <c r="J451" s="102">
        <v>7.1611936916365302</v>
      </c>
      <c r="K451" s="102">
        <v>7.3663445369821767</v>
      </c>
      <c r="L451" s="102">
        <v>7.2318563065461952</v>
      </c>
      <c r="M451" s="102">
        <v>6.8139754999705717</v>
      </c>
      <c r="N451" s="102">
        <v>6.6971131307397318</v>
      </c>
      <c r="O451" s="102">
        <v>7.2388259753734534</v>
      </c>
      <c r="P451" s="102">
        <v>8.1966819452924984</v>
      </c>
      <c r="Q451" s="102">
        <v>0</v>
      </c>
      <c r="R451" s="102">
        <v>0</v>
      </c>
      <c r="S451" s="102">
        <v>6.2554831760012624</v>
      </c>
      <c r="T451" s="102">
        <v>6.0903791600485331</v>
      </c>
      <c r="U451" s="102">
        <v>5.8213218128857047</v>
      </c>
      <c r="V451" s="102">
        <v>5.0566448862035536</v>
      </c>
      <c r="W451" s="102">
        <v>5.2558659058698973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10.920991752492192</v>
      </c>
      <c r="D452" s="105">
        <v>11.035158311181824</v>
      </c>
      <c r="E452" s="105">
        <v>0</v>
      </c>
      <c r="F452" s="105">
        <v>10.222763927848369</v>
      </c>
      <c r="G452" s="105">
        <v>10.269061583563328</v>
      </c>
      <c r="H452" s="105">
        <v>11.762345725641229</v>
      </c>
      <c r="I452" s="105">
        <v>11.398201466869534</v>
      </c>
      <c r="J452" s="105">
        <v>12.251420222531854</v>
      </c>
      <c r="K452" s="105">
        <v>13.177658785245562</v>
      </c>
      <c r="L452" s="105">
        <v>13.573215520068739</v>
      </c>
      <c r="M452" s="105">
        <v>12.334353972271606</v>
      </c>
      <c r="N452" s="105">
        <v>12.420622871424118</v>
      </c>
      <c r="O452" s="105">
        <v>13.440761950932602</v>
      </c>
      <c r="P452" s="105">
        <v>14.16389962396206</v>
      </c>
      <c r="Q452" s="105">
        <v>0</v>
      </c>
      <c r="R452" s="105">
        <v>0</v>
      </c>
      <c r="S452" s="105">
        <v>11.305255257193693</v>
      </c>
      <c r="T452" s="105">
        <v>10.809605419233675</v>
      </c>
      <c r="U452" s="105">
        <v>11.288439300313881</v>
      </c>
      <c r="V452" s="105">
        <v>9.7556873396117378</v>
      </c>
      <c r="W452" s="105">
        <v>9.4177493596762201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16.036582018033169</v>
      </c>
      <c r="D453" s="102">
        <v>17.112279221285213</v>
      </c>
      <c r="E453" s="102">
        <v>18.857137673142869</v>
      </c>
      <c r="F453" s="102">
        <v>19.525970410699877</v>
      </c>
      <c r="G453" s="102">
        <v>18.01505825840831</v>
      </c>
      <c r="H453" s="102">
        <v>20.488861113735883</v>
      </c>
      <c r="I453" s="102">
        <v>18.512773532288183</v>
      </c>
      <c r="J453" s="102">
        <v>19.874173772412188</v>
      </c>
      <c r="K453" s="102">
        <v>20.622757110537439</v>
      </c>
      <c r="L453" s="102">
        <v>19.955000915282813</v>
      </c>
      <c r="M453" s="102">
        <v>19.365968636088642</v>
      </c>
      <c r="N453" s="102">
        <v>0</v>
      </c>
      <c r="O453" s="102">
        <v>0</v>
      </c>
      <c r="P453" s="102">
        <v>0</v>
      </c>
      <c r="Q453" s="102">
        <v>20.653616182703963</v>
      </c>
      <c r="R453" s="102">
        <v>18.971589489796941</v>
      </c>
      <c r="S453" s="102">
        <v>18.125944036446807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16.038354969348109</v>
      </c>
      <c r="D454" s="105">
        <v>17.114661693631632</v>
      </c>
      <c r="E454" s="105">
        <v>18.859616340590101</v>
      </c>
      <c r="F454" s="105">
        <v>19.527567813867581</v>
      </c>
      <c r="G454" s="105">
        <v>18.016143355140496</v>
      </c>
      <c r="H454" s="105">
        <v>20.486961229538782</v>
      </c>
      <c r="I454" s="105">
        <v>18.511375836252267</v>
      </c>
      <c r="J454" s="105">
        <v>19.873031715388983</v>
      </c>
      <c r="K454" s="105">
        <v>20.63681041891153</v>
      </c>
      <c r="L454" s="105">
        <v>19.968034636532135</v>
      </c>
      <c r="M454" s="105">
        <v>19.37850450406221</v>
      </c>
      <c r="N454" s="105">
        <v>0</v>
      </c>
      <c r="O454" s="105">
        <v>0</v>
      </c>
      <c r="P454" s="105">
        <v>0</v>
      </c>
      <c r="Q454" s="105">
        <v>20.635524097392956</v>
      </c>
      <c r="R454" s="105">
        <v>18.953261643597884</v>
      </c>
      <c r="S454" s="105">
        <v>18.117055738789652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5.3264875868940251</v>
      </c>
      <c r="D455" s="99">
        <v>6.3842710740117505</v>
      </c>
      <c r="E455" s="99">
        <v>8.7252348677163862</v>
      </c>
      <c r="F455" s="99">
        <v>9.5089943393873195</v>
      </c>
      <c r="G455" s="99">
        <v>7.690165453483254</v>
      </c>
      <c r="H455" s="99">
        <v>8.9814786019615678</v>
      </c>
      <c r="I455" s="99">
        <v>6.7177929821275919</v>
      </c>
      <c r="J455" s="99">
        <v>7.3403197978325361</v>
      </c>
      <c r="K455" s="99">
        <v>7.402069961727717</v>
      </c>
      <c r="L455" s="99">
        <v>6.9268157134664756</v>
      </c>
      <c r="M455" s="99">
        <v>6.8996048617503902</v>
      </c>
      <c r="N455" s="99">
        <v>0</v>
      </c>
      <c r="O455" s="99">
        <v>0</v>
      </c>
      <c r="P455" s="99">
        <v>0</v>
      </c>
      <c r="Q455" s="99">
        <v>7.4537715290160316</v>
      </c>
      <c r="R455" s="99">
        <v>6.7198609514276013</v>
      </c>
      <c r="S455" s="99">
        <v>6.455136026111771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10.711867382454086</v>
      </c>
      <c r="D456" s="99">
        <v>10.730390619619881</v>
      </c>
      <c r="E456" s="99">
        <v>10.13438147287372</v>
      </c>
      <c r="F456" s="99">
        <v>10.018573474480256</v>
      </c>
      <c r="G456" s="99">
        <v>10.325977901657241</v>
      </c>
      <c r="H456" s="99">
        <v>11.505482627577212</v>
      </c>
      <c r="I456" s="99">
        <v>11.793582854124679</v>
      </c>
      <c r="J456" s="99">
        <v>12.532711917556444</v>
      </c>
      <c r="K456" s="99">
        <v>13.234740457183811</v>
      </c>
      <c r="L456" s="99">
        <v>13.041218923065655</v>
      </c>
      <c r="M456" s="99">
        <v>12.478899642311816</v>
      </c>
      <c r="N456" s="99">
        <v>0</v>
      </c>
      <c r="O456" s="99">
        <v>0</v>
      </c>
      <c r="P456" s="99">
        <v>0</v>
      </c>
      <c r="Q456" s="99">
        <v>13.181752568376925</v>
      </c>
      <c r="R456" s="99">
        <v>12.233400692170287</v>
      </c>
      <c r="S456" s="99">
        <v>11.661919712677882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6.4899338033327929</v>
      </c>
      <c r="D457" s="123">
        <v>6.3502428857776465</v>
      </c>
      <c r="E457" s="123">
        <v>7.7135132069177912</v>
      </c>
      <c r="F457" s="123">
        <v>7.0154009256203294</v>
      </c>
      <c r="G457" s="123">
        <v>6.9896095407930527</v>
      </c>
      <c r="H457" s="123">
        <v>6.8953553569477704</v>
      </c>
      <c r="I457" s="123">
        <v>6.464361618103891</v>
      </c>
      <c r="J457" s="123">
        <v>6.6299865564418825</v>
      </c>
      <c r="K457" s="123">
        <v>5.6068045958049133</v>
      </c>
      <c r="L457" s="123">
        <v>5.0645517701026286</v>
      </c>
      <c r="M457" s="123">
        <v>4.9120533945528866</v>
      </c>
      <c r="N457" s="123">
        <v>5.0915568614475442</v>
      </c>
      <c r="O457" s="123">
        <v>5.3227226751171921</v>
      </c>
      <c r="P457" s="123">
        <v>5.7244175973481886</v>
      </c>
      <c r="Q457" s="123">
        <v>5.610413161889495</v>
      </c>
      <c r="R457" s="123">
        <v>5.2496456131686005</v>
      </c>
      <c r="S457" s="123">
        <v>5.054468208565372</v>
      </c>
      <c r="T457" s="123">
        <v>4.8698710821208433</v>
      </c>
      <c r="U457" s="123">
        <v>4.8671403938220141</v>
      </c>
      <c r="V457" s="123">
        <v>5.8125799761831543</v>
      </c>
      <c r="W457" s="123">
        <v>5.4580315955529572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6.6128981368482203</v>
      </c>
      <c r="D458" s="99">
        <v>8.4675266012809551</v>
      </c>
      <c r="E458" s="99">
        <v>6.5336060954116899</v>
      </c>
      <c r="F458" s="99">
        <v>6.3591783235895161</v>
      </c>
      <c r="G458" s="99">
        <v>7.4680276290292085</v>
      </c>
      <c r="H458" s="99">
        <v>6.8984158524031116</v>
      </c>
      <c r="I458" s="99">
        <v>6.3592989929845576</v>
      </c>
      <c r="J458" s="99">
        <v>5.7858552903596951</v>
      </c>
      <c r="K458" s="99">
        <v>5.9221661233429002</v>
      </c>
      <c r="L458" s="99">
        <v>5.3456370914945897</v>
      </c>
      <c r="M458" s="99">
        <v>4.9020496759829353</v>
      </c>
      <c r="N458" s="99">
        <v>5.1521173324940879</v>
      </c>
      <c r="O458" s="99">
        <v>5.3738125752713666</v>
      </c>
      <c r="P458" s="99">
        <v>5.7413178838488079</v>
      </c>
      <c r="Q458" s="99">
        <v>5.5717440566741585</v>
      </c>
      <c r="R458" s="99">
        <v>5.2480299985391197</v>
      </c>
      <c r="S458" s="99">
        <v>5.037387019873071</v>
      </c>
      <c r="T458" s="99">
        <v>4.8308942738503937</v>
      </c>
      <c r="U458" s="99">
        <v>4.7649094895833146</v>
      </c>
      <c r="V458" s="99">
        <v>5.9547771918616661</v>
      </c>
      <c r="W458" s="99">
        <v>5.3522303149231094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6.4136757348337756</v>
      </c>
      <c r="D459" s="110">
        <v>5.2317682176783098</v>
      </c>
      <c r="E459" s="110">
        <v>8.2514242824526836</v>
      </c>
      <c r="F459" s="110">
        <v>7.3084409474298138</v>
      </c>
      <c r="G459" s="110">
        <v>6.6624831881199835</v>
      </c>
      <c r="H459" s="110">
        <v>6.8936854050751091</v>
      </c>
      <c r="I459" s="110">
        <v>6.5365095187103153</v>
      </c>
      <c r="J459" s="110">
        <v>7.2295447459247395</v>
      </c>
      <c r="K459" s="110">
        <v>5.2211271646478137</v>
      </c>
      <c r="L459" s="110">
        <v>4.8684649499295709</v>
      </c>
      <c r="M459" s="110">
        <v>4.9182485908246329</v>
      </c>
      <c r="N459" s="110">
        <v>5.0660319950039661</v>
      </c>
      <c r="O459" s="110">
        <v>5.2998018394086115</v>
      </c>
      <c r="P459" s="110">
        <v>5.7169898602615694</v>
      </c>
      <c r="Q459" s="110">
        <v>5.6269249583040981</v>
      </c>
      <c r="R459" s="110">
        <v>5.2504624668531017</v>
      </c>
      <c r="S459" s="110">
        <v>5.0644813191781015</v>
      </c>
      <c r="T459" s="110">
        <v>4.8871683450415766</v>
      </c>
      <c r="U459" s="110">
        <v>4.9034553986354732</v>
      </c>
      <c r="V459" s="110">
        <v>5.7549427047614641</v>
      </c>
      <c r="W459" s="110">
        <v>5.4990714320558673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0.9279924689951875</v>
      </c>
      <c r="D461" s="118">
        <f t="shared" si="239"/>
        <v>1.0725186442593762</v>
      </c>
      <c r="E461" s="118">
        <f t="shared" si="239"/>
        <v>0.74934305678137025</v>
      </c>
      <c r="F461" s="118">
        <f t="shared" si="239"/>
        <v>0.71867533338045042</v>
      </c>
      <c r="G461" s="118">
        <f t="shared" si="239"/>
        <v>1.1097435430440994</v>
      </c>
      <c r="H461" s="118">
        <f t="shared" si="239"/>
        <v>0.8907253198475521</v>
      </c>
      <c r="I461" s="118">
        <f t="shared" si="239"/>
        <v>0.94654477399796466</v>
      </c>
      <c r="J461" s="118">
        <f t="shared" si="239"/>
        <v>0.87807832437836686</v>
      </c>
      <c r="K461" s="118">
        <f t="shared" si="239"/>
        <v>1.1901138077537712</v>
      </c>
      <c r="L461" s="118">
        <f t="shared" si="239"/>
        <v>0.80209193151884339</v>
      </c>
      <c r="M461" s="118">
        <f t="shared" si="239"/>
        <v>0.68439108246335134</v>
      </c>
      <c r="N461" s="118">
        <f t="shared" si="239"/>
        <v>0.5576703098004655</v>
      </c>
      <c r="O461" s="118">
        <f t="shared" si="239"/>
        <v>0.60754119039158205</v>
      </c>
      <c r="P461" s="118">
        <f t="shared" si="239"/>
        <v>0.63990981981972306</v>
      </c>
      <c r="Q461" s="118">
        <f t="shared" si="239"/>
        <v>0.60863115271311152</v>
      </c>
      <c r="R461" s="118">
        <f t="shared" ref="R461:V461" si="240">R462+R465+R467+R476</f>
        <v>0.64247809690801871</v>
      </c>
      <c r="S461" s="118">
        <f t="shared" si="240"/>
        <v>0.67716442043213554</v>
      </c>
      <c r="T461" s="118">
        <f t="shared" si="240"/>
        <v>0.53872683137291089</v>
      </c>
      <c r="U461" s="118">
        <f t="shared" si="240"/>
        <v>0.45191446313715272</v>
      </c>
      <c r="V461" s="118">
        <f t="shared" si="240"/>
        <v>0.61990883447872713</v>
      </c>
      <c r="W461" s="118">
        <f t="shared" ref="W461" si="241">W462+W465+W467+W476</f>
        <v>0.53867224649153544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0.9279924689951875</v>
      </c>
      <c r="D476" s="123">
        <v>1.0725186442593762</v>
      </c>
      <c r="E476" s="123">
        <v>0.74934305678137025</v>
      </c>
      <c r="F476" s="123">
        <v>0.71867533338045042</v>
      </c>
      <c r="G476" s="123">
        <v>1.1097435430440994</v>
      </c>
      <c r="H476" s="123">
        <v>0.8907253198475521</v>
      </c>
      <c r="I476" s="123">
        <v>0.94654477399796466</v>
      </c>
      <c r="J476" s="123">
        <v>0.87807832437836686</v>
      </c>
      <c r="K476" s="123">
        <v>1.1901138077537712</v>
      </c>
      <c r="L476" s="123">
        <v>0.80209193151884339</v>
      </c>
      <c r="M476" s="123">
        <v>0.68439108246335134</v>
      </c>
      <c r="N476" s="123">
        <v>0.5576703098004655</v>
      </c>
      <c r="O476" s="123">
        <v>0.60754119039158205</v>
      </c>
      <c r="P476" s="123">
        <v>0.63990981981972306</v>
      </c>
      <c r="Q476" s="123">
        <v>0.60863115271311152</v>
      </c>
      <c r="R476" s="123">
        <v>0.64247809690801871</v>
      </c>
      <c r="S476" s="123">
        <v>0.67716442043213554</v>
      </c>
      <c r="T476" s="123">
        <v>0.53872683137291089</v>
      </c>
      <c r="U476" s="123">
        <v>0.45191446313715272</v>
      </c>
      <c r="V476" s="123">
        <v>0.61990883447872713</v>
      </c>
      <c r="W476" s="123">
        <v>0.53867224649153544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2.4243583972615292</v>
      </c>
      <c r="D477" s="99">
        <v>3.1028071477289796</v>
      </c>
      <c r="E477" s="99">
        <v>2.3930258918575338</v>
      </c>
      <c r="F477" s="99">
        <v>2.3280493512164591</v>
      </c>
      <c r="G477" s="99">
        <v>2.7327292180202081</v>
      </c>
      <c r="H477" s="99">
        <v>2.5231440966887857</v>
      </c>
      <c r="I477" s="99">
        <v>2.3249144550744303</v>
      </c>
      <c r="J477" s="99">
        <v>2.1143442626622941</v>
      </c>
      <c r="K477" s="99">
        <v>2.1632485520691542</v>
      </c>
      <c r="L477" s="99">
        <v>1.9518697093312252</v>
      </c>
      <c r="M477" s="99">
        <v>1.7895143877525332</v>
      </c>
      <c r="N477" s="99">
        <v>1.8808026648646039</v>
      </c>
      <c r="O477" s="99">
        <v>1.9617334699092674</v>
      </c>
      <c r="P477" s="99">
        <v>2.0958928686801284</v>
      </c>
      <c r="Q477" s="99">
        <v>2.0339892113177722</v>
      </c>
      <c r="R477" s="99">
        <v>1.9132038488729353</v>
      </c>
      <c r="S477" s="99">
        <v>1.8323272552869549</v>
      </c>
      <c r="T477" s="99">
        <v>1.7526675867855961</v>
      </c>
      <c r="U477" s="99">
        <v>1.7241055159092185</v>
      </c>
      <c r="V477" s="99">
        <v>2.1492891826992713</v>
      </c>
      <c r="W477" s="99">
        <v>1.9273769386877986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4007</v>
      </c>
      <c r="C5" s="120">
        <v>4051</v>
      </c>
      <c r="D5" s="120">
        <v>4415</v>
      </c>
      <c r="E5" s="120">
        <v>5073</v>
      </c>
      <c r="F5" s="120">
        <v>6336</v>
      </c>
      <c r="G5" s="120">
        <v>7980</v>
      </c>
      <c r="H5" s="120">
        <v>10095</v>
      </c>
      <c r="I5" s="120">
        <v>12382</v>
      </c>
      <c r="J5" s="120">
        <v>15115</v>
      </c>
      <c r="K5" s="120">
        <v>18407</v>
      </c>
      <c r="L5" s="120">
        <v>23120</v>
      </c>
      <c r="M5" s="120">
        <v>29508</v>
      </c>
      <c r="N5" s="120">
        <v>38496</v>
      </c>
      <c r="O5" s="120">
        <v>47801</v>
      </c>
      <c r="P5" s="120">
        <v>58035</v>
      </c>
      <c r="Q5" s="120">
        <v>67436</v>
      </c>
      <c r="R5" s="120">
        <v>76209</v>
      </c>
      <c r="S5" s="120">
        <v>83731</v>
      </c>
      <c r="T5" s="120">
        <v>92099</v>
      </c>
      <c r="U5" s="120">
        <v>100445</v>
      </c>
      <c r="V5" s="120">
        <v>110719</v>
      </c>
      <c r="W5" s="120">
        <v>118013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4007</v>
      </c>
      <c r="C7" s="52">
        <v>4051</v>
      </c>
      <c r="D7" s="52">
        <v>4415</v>
      </c>
      <c r="E7" s="52">
        <v>5073</v>
      </c>
      <c r="F7" s="52">
        <v>6336</v>
      </c>
      <c r="G7" s="52">
        <v>7980</v>
      </c>
      <c r="H7" s="52">
        <v>10095</v>
      </c>
      <c r="I7" s="52">
        <v>12382</v>
      </c>
      <c r="J7" s="52">
        <v>15115</v>
      </c>
      <c r="K7" s="52">
        <v>18407</v>
      </c>
      <c r="L7" s="52">
        <v>23120</v>
      </c>
      <c r="M7" s="52">
        <v>29508</v>
      </c>
      <c r="N7" s="52">
        <v>38496</v>
      </c>
      <c r="O7" s="52">
        <v>47801</v>
      </c>
      <c r="P7" s="52">
        <v>58035</v>
      </c>
      <c r="Q7" s="52">
        <v>67436</v>
      </c>
      <c r="R7" s="52">
        <v>76209</v>
      </c>
      <c r="S7" s="52">
        <v>83731</v>
      </c>
      <c r="T7" s="52">
        <v>92099</v>
      </c>
      <c r="U7" s="52">
        <v>100445</v>
      </c>
      <c r="V7" s="52">
        <v>110719</v>
      </c>
      <c r="W7" s="52">
        <v>118013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691</v>
      </c>
      <c r="C9" s="52">
        <v>737</v>
      </c>
      <c r="D9" s="52">
        <v>838</v>
      </c>
      <c r="E9" s="52">
        <v>874</v>
      </c>
      <c r="F9" s="52">
        <v>1026</v>
      </c>
      <c r="G9" s="52">
        <v>1349</v>
      </c>
      <c r="H9" s="52">
        <v>1975</v>
      </c>
      <c r="I9" s="52">
        <v>3045</v>
      </c>
      <c r="J9" s="52">
        <v>4648</v>
      </c>
      <c r="K9" s="52">
        <v>6430</v>
      </c>
      <c r="L9" s="52">
        <v>8886</v>
      </c>
      <c r="M9" s="52">
        <v>12104</v>
      </c>
      <c r="N9" s="52">
        <v>15483</v>
      </c>
      <c r="O9" s="52">
        <v>19404</v>
      </c>
      <c r="P9" s="52">
        <v>24238</v>
      </c>
      <c r="Q9" s="52">
        <v>32276</v>
      </c>
      <c r="R9" s="52">
        <v>38857</v>
      </c>
      <c r="S9" s="52">
        <v>45047</v>
      </c>
      <c r="T9" s="52">
        <v>54050</v>
      </c>
      <c r="U9" s="52">
        <v>63993</v>
      </c>
      <c r="V9" s="52">
        <v>70199</v>
      </c>
      <c r="W9" s="52">
        <v>77879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520</v>
      </c>
      <c r="C11" s="52">
        <v>533</v>
      </c>
      <c r="D11" s="52">
        <v>573</v>
      </c>
      <c r="E11" s="52">
        <v>603</v>
      </c>
      <c r="F11" s="52">
        <v>643</v>
      </c>
      <c r="G11" s="52">
        <v>731</v>
      </c>
      <c r="H11" s="52">
        <v>788</v>
      </c>
      <c r="I11" s="52">
        <v>925</v>
      </c>
      <c r="J11" s="52">
        <v>1139</v>
      </c>
      <c r="K11" s="52">
        <v>1344</v>
      </c>
      <c r="L11" s="52">
        <v>1576</v>
      </c>
      <c r="M11" s="52">
        <v>1877</v>
      </c>
      <c r="N11" s="52">
        <v>2083</v>
      </c>
      <c r="O11" s="52">
        <v>2326</v>
      </c>
      <c r="P11" s="52">
        <v>2799</v>
      </c>
      <c r="Q11" s="52">
        <v>3435</v>
      </c>
      <c r="R11" s="52">
        <v>4155</v>
      </c>
      <c r="S11" s="52">
        <v>4606</v>
      </c>
      <c r="T11" s="52">
        <v>4949</v>
      </c>
      <c r="U11" s="52">
        <v>4988</v>
      </c>
      <c r="V11" s="52">
        <v>4916</v>
      </c>
      <c r="W11" s="52">
        <v>5215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3</v>
      </c>
      <c r="L12" s="52">
        <v>5</v>
      </c>
      <c r="M12" s="52">
        <v>9</v>
      </c>
      <c r="N12" s="52">
        <v>11</v>
      </c>
      <c r="O12" s="52">
        <v>11</v>
      </c>
      <c r="P12" s="52">
        <v>11</v>
      </c>
      <c r="Q12" s="52">
        <v>14</v>
      </c>
      <c r="R12" s="52">
        <v>14</v>
      </c>
      <c r="S12" s="52">
        <v>15</v>
      </c>
      <c r="T12" s="52">
        <v>15</v>
      </c>
      <c r="U12" s="52">
        <v>14</v>
      </c>
      <c r="V12" s="52">
        <v>13</v>
      </c>
      <c r="W12" s="52">
        <v>15</v>
      </c>
      <c r="DA12" s="63" t="s">
        <v>1122</v>
      </c>
    </row>
    <row r="13" spans="1:105" ht="12" customHeight="1" x14ac:dyDescent="0.25">
      <c r="A13" s="97" t="s">
        <v>122</v>
      </c>
      <c r="B13" s="52">
        <v>2720</v>
      </c>
      <c r="C13" s="52">
        <v>2721</v>
      </c>
      <c r="D13" s="52">
        <v>2949</v>
      </c>
      <c r="E13" s="52">
        <v>3399</v>
      </c>
      <c r="F13" s="52">
        <v>4342</v>
      </c>
      <c r="G13" s="52">
        <v>5519</v>
      </c>
      <c r="H13" s="52">
        <v>7181</v>
      </c>
      <c r="I13" s="52">
        <v>8757</v>
      </c>
      <c r="J13" s="52">
        <v>10690</v>
      </c>
      <c r="K13" s="52">
        <v>12146</v>
      </c>
      <c r="L13" s="52">
        <v>15201</v>
      </c>
      <c r="M13" s="52">
        <v>18656</v>
      </c>
      <c r="N13" s="52">
        <v>23694</v>
      </c>
      <c r="O13" s="52">
        <v>29920</v>
      </c>
      <c r="P13" s="52">
        <v>36456</v>
      </c>
      <c r="Q13" s="52">
        <v>43157</v>
      </c>
      <c r="R13" s="52">
        <v>48889</v>
      </c>
      <c r="S13" s="52">
        <v>53572</v>
      </c>
      <c r="T13" s="52">
        <v>59074</v>
      </c>
      <c r="U13" s="52">
        <v>65935</v>
      </c>
      <c r="V13" s="52">
        <v>73657</v>
      </c>
      <c r="W13" s="52">
        <v>78525</v>
      </c>
      <c r="DA13" s="63" t="s">
        <v>1123</v>
      </c>
    </row>
    <row r="14" spans="1:105" ht="12" customHeight="1" x14ac:dyDescent="0.25">
      <c r="A14" s="97" t="s">
        <v>121</v>
      </c>
      <c r="B14" s="52">
        <v>766</v>
      </c>
      <c r="C14" s="52">
        <v>796</v>
      </c>
      <c r="D14" s="52">
        <v>892</v>
      </c>
      <c r="E14" s="52">
        <v>1070</v>
      </c>
      <c r="F14" s="52">
        <v>1351</v>
      </c>
      <c r="G14" s="52">
        <v>1730</v>
      </c>
      <c r="H14" s="52">
        <v>2126</v>
      </c>
      <c r="I14" s="52">
        <v>2700</v>
      </c>
      <c r="J14" s="52">
        <v>3285</v>
      </c>
      <c r="K14" s="52">
        <v>4914</v>
      </c>
      <c r="L14" s="52">
        <v>6338</v>
      </c>
      <c r="M14" s="52">
        <v>8966</v>
      </c>
      <c r="N14" s="52">
        <v>12708</v>
      </c>
      <c r="O14" s="52">
        <v>15544</v>
      </c>
      <c r="P14" s="52">
        <v>18769</v>
      </c>
      <c r="Q14" s="52">
        <v>20830</v>
      </c>
      <c r="R14" s="52">
        <v>23151</v>
      </c>
      <c r="S14" s="52">
        <v>25538</v>
      </c>
      <c r="T14" s="52">
        <v>28061</v>
      </c>
      <c r="U14" s="52">
        <v>29508</v>
      </c>
      <c r="V14" s="52">
        <v>32133</v>
      </c>
      <c r="W14" s="52">
        <v>34258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1705</v>
      </c>
      <c r="C16" s="52">
        <v>1695</v>
      </c>
      <c r="D16" s="52">
        <v>1770</v>
      </c>
      <c r="E16" s="52">
        <v>1906</v>
      </c>
      <c r="F16" s="52">
        <v>2219</v>
      </c>
      <c r="G16" s="52">
        <v>2880</v>
      </c>
      <c r="H16" s="52">
        <v>3583</v>
      </c>
      <c r="I16" s="52">
        <v>4537</v>
      </c>
      <c r="J16" s="52">
        <v>5729</v>
      </c>
      <c r="K16" s="52">
        <v>7792</v>
      </c>
      <c r="L16" s="52">
        <v>9829</v>
      </c>
      <c r="M16" s="52">
        <v>12309</v>
      </c>
      <c r="N16" s="52">
        <v>14742</v>
      </c>
      <c r="O16" s="52">
        <v>17312</v>
      </c>
      <c r="P16" s="52">
        <v>20046</v>
      </c>
      <c r="Q16" s="52">
        <v>22312</v>
      </c>
      <c r="R16" s="52">
        <v>24846</v>
      </c>
      <c r="S16" s="52">
        <v>27493</v>
      </c>
      <c r="T16" s="52">
        <v>29710</v>
      </c>
      <c r="U16" s="52">
        <v>31175</v>
      </c>
      <c r="V16" s="52">
        <v>33879</v>
      </c>
      <c r="W16" s="52">
        <v>35437</v>
      </c>
      <c r="DA16" s="63" t="s">
        <v>1125</v>
      </c>
    </row>
    <row r="17" spans="1:105" ht="12" customHeight="1" x14ac:dyDescent="0.25">
      <c r="A17" s="109" t="s">
        <v>120</v>
      </c>
      <c r="B17" s="36">
        <v>2302</v>
      </c>
      <c r="C17" s="36">
        <v>2356</v>
      </c>
      <c r="D17" s="36">
        <v>2645</v>
      </c>
      <c r="E17" s="36">
        <v>3167</v>
      </c>
      <c r="F17" s="36">
        <v>4117</v>
      </c>
      <c r="G17" s="36">
        <v>5100</v>
      </c>
      <c r="H17" s="36">
        <v>6512</v>
      </c>
      <c r="I17" s="36">
        <v>7845</v>
      </c>
      <c r="J17" s="36">
        <v>9386</v>
      </c>
      <c r="K17" s="36">
        <v>10615</v>
      </c>
      <c r="L17" s="36">
        <v>13291</v>
      </c>
      <c r="M17" s="36">
        <v>17199</v>
      </c>
      <c r="N17" s="36">
        <v>23754</v>
      </c>
      <c r="O17" s="36">
        <v>30489</v>
      </c>
      <c r="P17" s="36">
        <v>37989</v>
      </c>
      <c r="Q17" s="36">
        <v>45124</v>
      </c>
      <c r="R17" s="36">
        <v>51363</v>
      </c>
      <c r="S17" s="36">
        <v>56238</v>
      </c>
      <c r="T17" s="36">
        <v>62389</v>
      </c>
      <c r="U17" s="36">
        <v>69270</v>
      </c>
      <c r="V17" s="36">
        <v>76840</v>
      </c>
      <c r="W17" s="36">
        <v>82576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313</v>
      </c>
      <c r="D21" s="52">
        <v>313</v>
      </c>
      <c r="E21" s="52">
        <v>313</v>
      </c>
      <c r="F21" s="52">
        <v>317</v>
      </c>
      <c r="G21" s="52">
        <v>322</v>
      </c>
      <c r="H21" s="52">
        <v>331</v>
      </c>
      <c r="I21" s="52">
        <v>351</v>
      </c>
      <c r="J21" s="52">
        <v>381</v>
      </c>
      <c r="K21" s="52">
        <v>428</v>
      </c>
      <c r="L21" s="52">
        <v>495</v>
      </c>
      <c r="M21" s="52">
        <v>589</v>
      </c>
      <c r="N21" s="52">
        <v>711</v>
      </c>
      <c r="O21" s="52">
        <v>820</v>
      </c>
      <c r="P21" s="52">
        <v>797</v>
      </c>
      <c r="Q21" s="52">
        <v>1104</v>
      </c>
      <c r="R21" s="52">
        <v>1487</v>
      </c>
      <c r="S21" s="52">
        <v>1985</v>
      </c>
      <c r="T21" s="52">
        <v>2521</v>
      </c>
      <c r="U21" s="52">
        <v>3129</v>
      </c>
      <c r="V21" s="52">
        <v>3805</v>
      </c>
      <c r="W21" s="52">
        <v>4491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108</v>
      </c>
      <c r="D23" s="52">
        <v>108</v>
      </c>
      <c r="E23" s="52">
        <v>110</v>
      </c>
      <c r="F23" s="52">
        <v>118</v>
      </c>
      <c r="G23" s="52">
        <v>128</v>
      </c>
      <c r="H23" s="52">
        <v>151</v>
      </c>
      <c r="I23" s="52">
        <v>121</v>
      </c>
      <c r="J23" s="52">
        <v>145</v>
      </c>
      <c r="K23" s="52">
        <v>397</v>
      </c>
      <c r="L23" s="52">
        <v>535</v>
      </c>
      <c r="M23" s="52">
        <v>681</v>
      </c>
      <c r="N23" s="52">
        <v>1612</v>
      </c>
      <c r="O23" s="52">
        <v>2207</v>
      </c>
      <c r="P23" s="52">
        <v>3248</v>
      </c>
      <c r="Q23" s="52">
        <v>3415</v>
      </c>
      <c r="R23" s="52">
        <v>5277</v>
      </c>
      <c r="S23" s="52">
        <v>5474</v>
      </c>
      <c r="T23" s="52">
        <v>5693</v>
      </c>
      <c r="U23" s="52">
        <v>5574</v>
      </c>
      <c r="V23" s="52">
        <v>7230</v>
      </c>
      <c r="W23" s="52">
        <v>9539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81</v>
      </c>
      <c r="D25" s="52">
        <v>81</v>
      </c>
      <c r="E25" s="52">
        <v>83</v>
      </c>
      <c r="F25" s="52">
        <v>87</v>
      </c>
      <c r="G25" s="52">
        <v>93</v>
      </c>
      <c r="H25" s="52">
        <v>109</v>
      </c>
      <c r="I25" s="52">
        <v>79</v>
      </c>
      <c r="J25" s="52">
        <v>81</v>
      </c>
      <c r="K25" s="52">
        <v>117</v>
      </c>
      <c r="L25" s="52">
        <v>136</v>
      </c>
      <c r="M25" s="52">
        <v>147</v>
      </c>
      <c r="N25" s="52">
        <v>183</v>
      </c>
      <c r="O25" s="52">
        <v>217</v>
      </c>
      <c r="P25" s="52">
        <v>244</v>
      </c>
      <c r="Q25" s="52">
        <v>295</v>
      </c>
      <c r="R25" s="52">
        <v>356</v>
      </c>
      <c r="S25" s="52">
        <v>404</v>
      </c>
      <c r="T25" s="52">
        <v>463</v>
      </c>
      <c r="U25" s="52">
        <v>545</v>
      </c>
      <c r="V25" s="52">
        <v>610</v>
      </c>
      <c r="W25" s="52">
        <v>718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1</v>
      </c>
      <c r="R26" s="52">
        <v>3</v>
      </c>
      <c r="S26" s="52">
        <v>2</v>
      </c>
      <c r="T26" s="52">
        <v>2</v>
      </c>
      <c r="U26" s="52">
        <v>3</v>
      </c>
      <c r="V26" s="52">
        <v>1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425</v>
      </c>
      <c r="D27" s="52">
        <v>425</v>
      </c>
      <c r="E27" s="52">
        <v>432</v>
      </c>
      <c r="F27" s="52">
        <v>451</v>
      </c>
      <c r="G27" s="52">
        <v>496</v>
      </c>
      <c r="H27" s="52">
        <v>578</v>
      </c>
      <c r="I27" s="52">
        <v>465</v>
      </c>
      <c r="J27" s="52">
        <v>591</v>
      </c>
      <c r="K27" s="52">
        <v>861</v>
      </c>
      <c r="L27" s="52">
        <v>1163</v>
      </c>
      <c r="M27" s="52">
        <v>1498</v>
      </c>
      <c r="N27" s="52">
        <v>1899</v>
      </c>
      <c r="O27" s="52">
        <v>2213</v>
      </c>
      <c r="P27" s="52">
        <v>2475</v>
      </c>
      <c r="Q27" s="52">
        <v>2959</v>
      </c>
      <c r="R27" s="52">
        <v>3723</v>
      </c>
      <c r="S27" s="52">
        <v>4643</v>
      </c>
      <c r="T27" s="52">
        <v>6055</v>
      </c>
      <c r="U27" s="52">
        <v>7194</v>
      </c>
      <c r="V27" s="52">
        <v>8474</v>
      </c>
      <c r="W27" s="52">
        <v>9355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120</v>
      </c>
      <c r="D28" s="52">
        <v>119</v>
      </c>
      <c r="E28" s="52">
        <v>122</v>
      </c>
      <c r="F28" s="52">
        <v>129</v>
      </c>
      <c r="G28" s="52">
        <v>142</v>
      </c>
      <c r="H28" s="52">
        <v>173</v>
      </c>
      <c r="I28" s="52">
        <v>143</v>
      </c>
      <c r="J28" s="52">
        <v>191</v>
      </c>
      <c r="K28" s="52">
        <v>270</v>
      </c>
      <c r="L28" s="52">
        <v>358</v>
      </c>
      <c r="M28" s="52">
        <v>476</v>
      </c>
      <c r="N28" s="52">
        <v>623</v>
      </c>
      <c r="O28" s="52">
        <v>799</v>
      </c>
      <c r="P28" s="52">
        <v>1018</v>
      </c>
      <c r="Q28" s="52">
        <v>1426</v>
      </c>
      <c r="R28" s="52">
        <v>1935</v>
      </c>
      <c r="S28" s="52">
        <v>2627</v>
      </c>
      <c r="T28" s="52">
        <v>3084</v>
      </c>
      <c r="U28" s="52">
        <v>3774</v>
      </c>
      <c r="V28" s="52">
        <v>4129</v>
      </c>
      <c r="W28" s="52">
        <v>4097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266</v>
      </c>
      <c r="D30" s="52">
        <v>267</v>
      </c>
      <c r="E30" s="52">
        <v>270</v>
      </c>
      <c r="F30" s="52">
        <v>282</v>
      </c>
      <c r="G30" s="52">
        <v>305</v>
      </c>
      <c r="H30" s="52">
        <v>346</v>
      </c>
      <c r="I30" s="52">
        <v>257</v>
      </c>
      <c r="J30" s="52">
        <v>301</v>
      </c>
      <c r="K30" s="52">
        <v>433</v>
      </c>
      <c r="L30" s="52">
        <v>583</v>
      </c>
      <c r="M30" s="52">
        <v>775</v>
      </c>
      <c r="N30" s="52">
        <v>1029</v>
      </c>
      <c r="O30" s="52">
        <v>1317</v>
      </c>
      <c r="P30" s="52">
        <v>1530</v>
      </c>
      <c r="Q30" s="52">
        <v>1951</v>
      </c>
      <c r="R30" s="52">
        <v>2434</v>
      </c>
      <c r="S30" s="52">
        <v>2974</v>
      </c>
      <c r="T30" s="52">
        <v>3310</v>
      </c>
      <c r="U30" s="52">
        <v>3735</v>
      </c>
      <c r="V30" s="52">
        <v>4070</v>
      </c>
      <c r="W30" s="52">
        <v>4435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360</v>
      </c>
      <c r="D31" s="36">
        <v>359</v>
      </c>
      <c r="E31" s="36">
        <v>367</v>
      </c>
      <c r="F31" s="36">
        <v>385</v>
      </c>
      <c r="G31" s="36">
        <v>429</v>
      </c>
      <c r="H31" s="36">
        <v>509</v>
      </c>
      <c r="I31" s="36">
        <v>428</v>
      </c>
      <c r="J31" s="36">
        <v>562</v>
      </c>
      <c r="K31" s="36">
        <v>812</v>
      </c>
      <c r="L31" s="36">
        <v>1080</v>
      </c>
      <c r="M31" s="36">
        <v>1354</v>
      </c>
      <c r="N31" s="36">
        <v>1672</v>
      </c>
      <c r="O31" s="36">
        <v>1917</v>
      </c>
      <c r="P31" s="36">
        <v>2206</v>
      </c>
      <c r="Q31" s="36">
        <v>2745</v>
      </c>
      <c r="R31" s="36">
        <v>3580</v>
      </c>
      <c r="S31" s="36">
        <v>4698</v>
      </c>
      <c r="T31" s="36">
        <v>6305</v>
      </c>
      <c r="U31" s="36">
        <v>7772</v>
      </c>
      <c r="V31" s="36">
        <v>9149</v>
      </c>
      <c r="W31" s="36">
        <v>9745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357</v>
      </c>
      <c r="D35" s="52">
        <v>677</v>
      </c>
      <c r="E35" s="52">
        <v>971</v>
      </c>
      <c r="F35" s="52">
        <v>1580</v>
      </c>
      <c r="G35" s="52">
        <v>1966</v>
      </c>
      <c r="H35" s="52">
        <v>2446</v>
      </c>
      <c r="I35" s="52">
        <v>2638</v>
      </c>
      <c r="J35" s="52">
        <v>3114</v>
      </c>
      <c r="K35" s="52">
        <v>3720</v>
      </c>
      <c r="L35" s="52">
        <v>5208</v>
      </c>
      <c r="M35" s="52">
        <v>6977</v>
      </c>
      <c r="N35" s="52">
        <v>9699</v>
      </c>
      <c r="O35" s="52">
        <v>10125</v>
      </c>
      <c r="P35" s="52">
        <v>11031</v>
      </c>
      <c r="Q35" s="52">
        <v>10505</v>
      </c>
      <c r="R35" s="52">
        <v>10260</v>
      </c>
      <c r="S35" s="52">
        <v>9507</v>
      </c>
      <c r="T35" s="52">
        <v>10889</v>
      </c>
      <c r="U35" s="52">
        <v>11475</v>
      </c>
      <c r="V35" s="52">
        <v>14079</v>
      </c>
      <c r="W35" s="52">
        <v>11785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154</v>
      </c>
      <c r="D37" s="52">
        <v>209</v>
      </c>
      <c r="E37" s="52">
        <v>146</v>
      </c>
      <c r="F37" s="52">
        <v>270</v>
      </c>
      <c r="G37" s="52">
        <v>451</v>
      </c>
      <c r="H37" s="52">
        <v>777</v>
      </c>
      <c r="I37" s="52">
        <v>1191</v>
      </c>
      <c r="J37" s="52">
        <v>1748</v>
      </c>
      <c r="K37" s="52">
        <v>2179</v>
      </c>
      <c r="L37" s="52">
        <v>2991</v>
      </c>
      <c r="M37" s="52">
        <v>3899</v>
      </c>
      <c r="N37" s="52">
        <v>4991</v>
      </c>
      <c r="O37" s="52">
        <v>6128</v>
      </c>
      <c r="P37" s="52">
        <v>8082</v>
      </c>
      <c r="Q37" s="52">
        <v>11453</v>
      </c>
      <c r="R37" s="52">
        <v>11858</v>
      </c>
      <c r="S37" s="52">
        <v>11664</v>
      </c>
      <c r="T37" s="52">
        <v>14696</v>
      </c>
      <c r="U37" s="52">
        <v>15517</v>
      </c>
      <c r="V37" s="52">
        <v>13436</v>
      </c>
      <c r="W37" s="52">
        <v>17219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94</v>
      </c>
      <c r="D39" s="52">
        <v>121</v>
      </c>
      <c r="E39" s="52">
        <v>113</v>
      </c>
      <c r="F39" s="52">
        <v>127</v>
      </c>
      <c r="G39" s="52">
        <v>181</v>
      </c>
      <c r="H39" s="52">
        <v>166</v>
      </c>
      <c r="I39" s="52">
        <v>216</v>
      </c>
      <c r="J39" s="52">
        <v>295</v>
      </c>
      <c r="K39" s="52">
        <v>322</v>
      </c>
      <c r="L39" s="52">
        <v>368</v>
      </c>
      <c r="M39" s="52">
        <v>448</v>
      </c>
      <c r="N39" s="52">
        <v>389</v>
      </c>
      <c r="O39" s="52">
        <v>460</v>
      </c>
      <c r="P39" s="52">
        <v>717</v>
      </c>
      <c r="Q39" s="52">
        <v>931</v>
      </c>
      <c r="R39" s="52">
        <v>1076</v>
      </c>
      <c r="S39" s="52">
        <v>855</v>
      </c>
      <c r="T39" s="52">
        <v>806</v>
      </c>
      <c r="U39" s="52">
        <v>584</v>
      </c>
      <c r="V39" s="52">
        <v>538</v>
      </c>
      <c r="W39" s="52">
        <v>1017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1</v>
      </c>
      <c r="K40" s="52">
        <v>2</v>
      </c>
      <c r="L40" s="52">
        <v>2</v>
      </c>
      <c r="M40" s="52">
        <v>4</v>
      </c>
      <c r="N40" s="52">
        <v>2</v>
      </c>
      <c r="O40" s="52">
        <v>0</v>
      </c>
      <c r="P40" s="52">
        <v>0</v>
      </c>
      <c r="Q40" s="52">
        <v>4</v>
      </c>
      <c r="R40" s="52">
        <v>3</v>
      </c>
      <c r="S40" s="52">
        <v>3</v>
      </c>
      <c r="T40" s="52">
        <v>2</v>
      </c>
      <c r="U40" s="52">
        <v>2</v>
      </c>
      <c r="V40" s="52">
        <v>0</v>
      </c>
      <c r="W40" s="52">
        <v>2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426</v>
      </c>
      <c r="D41" s="52">
        <v>653</v>
      </c>
      <c r="E41" s="52">
        <v>882</v>
      </c>
      <c r="F41" s="52">
        <v>1394</v>
      </c>
      <c r="G41" s="52">
        <v>1673</v>
      </c>
      <c r="H41" s="52">
        <v>2240</v>
      </c>
      <c r="I41" s="52">
        <v>2041</v>
      </c>
      <c r="J41" s="52">
        <v>2524</v>
      </c>
      <c r="K41" s="52">
        <v>2317</v>
      </c>
      <c r="L41" s="52">
        <v>4218</v>
      </c>
      <c r="M41" s="52">
        <v>4953</v>
      </c>
      <c r="N41" s="52">
        <v>6937</v>
      </c>
      <c r="O41" s="52">
        <v>8439</v>
      </c>
      <c r="P41" s="52">
        <v>9011</v>
      </c>
      <c r="Q41" s="52">
        <v>9660</v>
      </c>
      <c r="R41" s="52">
        <v>9455</v>
      </c>
      <c r="S41" s="52">
        <v>9326</v>
      </c>
      <c r="T41" s="52">
        <v>11557</v>
      </c>
      <c r="U41" s="52">
        <v>14055</v>
      </c>
      <c r="V41" s="52">
        <v>16196</v>
      </c>
      <c r="W41" s="52">
        <v>14223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150</v>
      </c>
      <c r="D42" s="52">
        <v>215</v>
      </c>
      <c r="E42" s="52">
        <v>300</v>
      </c>
      <c r="F42" s="52">
        <v>410</v>
      </c>
      <c r="G42" s="52">
        <v>521</v>
      </c>
      <c r="H42" s="52">
        <v>569</v>
      </c>
      <c r="I42" s="52">
        <v>717</v>
      </c>
      <c r="J42" s="52">
        <v>776</v>
      </c>
      <c r="K42" s="52">
        <v>1899</v>
      </c>
      <c r="L42" s="52">
        <v>1782</v>
      </c>
      <c r="M42" s="52">
        <v>3104</v>
      </c>
      <c r="N42" s="52">
        <v>4365</v>
      </c>
      <c r="O42" s="52">
        <v>3635</v>
      </c>
      <c r="P42" s="52">
        <v>4243</v>
      </c>
      <c r="Q42" s="52">
        <v>3487</v>
      </c>
      <c r="R42" s="52">
        <v>4256</v>
      </c>
      <c r="S42" s="52">
        <v>5014</v>
      </c>
      <c r="T42" s="52">
        <v>5607</v>
      </c>
      <c r="U42" s="52">
        <v>5221</v>
      </c>
      <c r="V42" s="52">
        <v>6754</v>
      </c>
      <c r="W42" s="52">
        <v>6222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256</v>
      </c>
      <c r="D44" s="52">
        <v>342</v>
      </c>
      <c r="E44" s="52">
        <v>406</v>
      </c>
      <c r="F44" s="52">
        <v>595</v>
      </c>
      <c r="G44" s="52">
        <v>966</v>
      </c>
      <c r="H44" s="52">
        <v>1049</v>
      </c>
      <c r="I44" s="52">
        <v>1211</v>
      </c>
      <c r="J44" s="52">
        <v>1493</v>
      </c>
      <c r="K44" s="52">
        <v>2496</v>
      </c>
      <c r="L44" s="52">
        <v>2620</v>
      </c>
      <c r="M44" s="52">
        <v>3255</v>
      </c>
      <c r="N44" s="52">
        <v>3462</v>
      </c>
      <c r="O44" s="52">
        <v>3887</v>
      </c>
      <c r="P44" s="52">
        <v>4264</v>
      </c>
      <c r="Q44" s="52">
        <v>4217</v>
      </c>
      <c r="R44" s="52">
        <v>4968</v>
      </c>
      <c r="S44" s="52">
        <v>5621</v>
      </c>
      <c r="T44" s="52">
        <v>5527</v>
      </c>
      <c r="U44" s="52">
        <v>5200</v>
      </c>
      <c r="V44" s="52">
        <v>6774</v>
      </c>
      <c r="W44" s="52">
        <v>5993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414</v>
      </c>
      <c r="D45" s="36">
        <v>648</v>
      </c>
      <c r="E45" s="36">
        <v>889</v>
      </c>
      <c r="F45" s="36">
        <v>1335</v>
      </c>
      <c r="G45" s="36">
        <v>1412</v>
      </c>
      <c r="H45" s="36">
        <v>1921</v>
      </c>
      <c r="I45" s="36">
        <v>1761</v>
      </c>
      <c r="J45" s="36">
        <v>2103</v>
      </c>
      <c r="K45" s="36">
        <v>2041</v>
      </c>
      <c r="L45" s="36">
        <v>3756</v>
      </c>
      <c r="M45" s="36">
        <v>5262</v>
      </c>
      <c r="N45" s="36">
        <v>8227</v>
      </c>
      <c r="O45" s="36">
        <v>8652</v>
      </c>
      <c r="P45" s="36">
        <v>9706</v>
      </c>
      <c r="Q45" s="36">
        <v>9880</v>
      </c>
      <c r="R45" s="36">
        <v>9819</v>
      </c>
      <c r="S45" s="36">
        <v>9573</v>
      </c>
      <c r="T45" s="36">
        <v>12456</v>
      </c>
      <c r="U45" s="36">
        <v>14653</v>
      </c>
      <c r="V45" s="36">
        <v>16719</v>
      </c>
      <c r="W45" s="36">
        <v>15481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126</v>
      </c>
      <c r="D49" s="52">
        <v>245</v>
      </c>
      <c r="E49" s="52">
        <v>342</v>
      </c>
      <c r="F49" s="52">
        <v>561</v>
      </c>
      <c r="G49" s="52">
        <v>660</v>
      </c>
      <c r="H49" s="52">
        <v>1145</v>
      </c>
      <c r="I49" s="52">
        <v>1003</v>
      </c>
      <c r="J49" s="52">
        <v>1253</v>
      </c>
      <c r="K49" s="52">
        <v>1758</v>
      </c>
      <c r="L49" s="52">
        <v>2523</v>
      </c>
      <c r="M49" s="52">
        <v>2343</v>
      </c>
      <c r="N49" s="52">
        <v>3650</v>
      </c>
      <c r="O49" s="52">
        <v>3301</v>
      </c>
      <c r="P49" s="52">
        <v>5838</v>
      </c>
      <c r="Q49" s="52">
        <v>5439</v>
      </c>
      <c r="R49" s="52">
        <v>4725</v>
      </c>
      <c r="S49" s="52">
        <v>3041</v>
      </c>
      <c r="T49" s="52">
        <v>3535</v>
      </c>
      <c r="U49" s="52">
        <v>4551</v>
      </c>
      <c r="V49" s="52">
        <v>4257</v>
      </c>
      <c r="W49" s="52">
        <v>3470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15</v>
      </c>
      <c r="D51" s="52">
        <v>37</v>
      </c>
      <c r="E51" s="52">
        <v>61</v>
      </c>
      <c r="F51" s="52">
        <v>118</v>
      </c>
      <c r="G51" s="52">
        <v>168</v>
      </c>
      <c r="H51" s="52">
        <v>340</v>
      </c>
      <c r="I51" s="52">
        <v>384</v>
      </c>
      <c r="J51" s="52">
        <v>598</v>
      </c>
      <c r="K51" s="52">
        <v>958</v>
      </c>
      <c r="L51" s="52">
        <v>1646</v>
      </c>
      <c r="M51" s="52">
        <v>1808</v>
      </c>
      <c r="N51" s="52">
        <v>2900</v>
      </c>
      <c r="O51" s="52">
        <v>2644</v>
      </c>
      <c r="P51" s="52">
        <v>4694</v>
      </c>
      <c r="Q51" s="52">
        <v>4429</v>
      </c>
      <c r="R51" s="52">
        <v>3888</v>
      </c>
      <c r="S51" s="52">
        <v>2533</v>
      </c>
      <c r="T51" s="52">
        <v>3006</v>
      </c>
      <c r="U51" s="52">
        <v>3882</v>
      </c>
      <c r="V51" s="52">
        <v>3598</v>
      </c>
      <c r="W51" s="52">
        <v>2989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18</v>
      </c>
      <c r="D53" s="52">
        <v>30</v>
      </c>
      <c r="E53" s="52">
        <v>30</v>
      </c>
      <c r="F53" s="52">
        <v>37</v>
      </c>
      <c r="G53" s="52">
        <v>50</v>
      </c>
      <c r="H53" s="52">
        <v>64</v>
      </c>
      <c r="I53" s="52">
        <v>73</v>
      </c>
      <c r="J53" s="52">
        <v>104</v>
      </c>
      <c r="K53" s="52">
        <v>124</v>
      </c>
      <c r="L53" s="52">
        <v>146</v>
      </c>
      <c r="M53" s="52">
        <v>124</v>
      </c>
      <c r="N53" s="52">
        <v>121</v>
      </c>
      <c r="O53" s="52">
        <v>122</v>
      </c>
      <c r="P53" s="52">
        <v>302</v>
      </c>
      <c r="Q53" s="52">
        <v>361</v>
      </c>
      <c r="R53" s="52">
        <v>344</v>
      </c>
      <c r="S53" s="52">
        <v>171</v>
      </c>
      <c r="T53" s="52">
        <v>159</v>
      </c>
      <c r="U53" s="52">
        <v>135</v>
      </c>
      <c r="V53" s="52">
        <v>99</v>
      </c>
      <c r="W53" s="52">
        <v>165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1</v>
      </c>
      <c r="N54" s="52">
        <v>1</v>
      </c>
      <c r="O54" s="52">
        <v>0</v>
      </c>
      <c r="P54" s="52">
        <v>0</v>
      </c>
      <c r="Q54" s="52">
        <v>3</v>
      </c>
      <c r="R54" s="52">
        <v>2</v>
      </c>
      <c r="S54" s="52">
        <v>2</v>
      </c>
      <c r="T54" s="52">
        <v>1</v>
      </c>
      <c r="U54" s="52">
        <v>1</v>
      </c>
      <c r="V54" s="52">
        <v>0</v>
      </c>
      <c r="W54" s="52">
        <v>1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80</v>
      </c>
      <c r="D55" s="52">
        <v>162</v>
      </c>
      <c r="E55" s="52">
        <v>233</v>
      </c>
      <c r="F55" s="52">
        <v>405</v>
      </c>
      <c r="G55" s="52">
        <v>465</v>
      </c>
      <c r="H55" s="52">
        <v>862</v>
      </c>
      <c r="I55" s="52">
        <v>688</v>
      </c>
      <c r="J55" s="52">
        <v>878</v>
      </c>
      <c r="K55" s="52">
        <v>896</v>
      </c>
      <c r="L55" s="52">
        <v>1670</v>
      </c>
      <c r="M55" s="52">
        <v>1363</v>
      </c>
      <c r="N55" s="52">
        <v>2165</v>
      </c>
      <c r="O55" s="52">
        <v>2222</v>
      </c>
      <c r="P55" s="52">
        <v>3765</v>
      </c>
      <c r="Q55" s="52">
        <v>3730</v>
      </c>
      <c r="R55" s="52">
        <v>3020</v>
      </c>
      <c r="S55" s="52">
        <v>1865</v>
      </c>
      <c r="T55" s="52">
        <v>2273</v>
      </c>
      <c r="U55" s="52">
        <v>3219</v>
      </c>
      <c r="V55" s="52">
        <v>2934</v>
      </c>
      <c r="W55" s="52">
        <v>2298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28</v>
      </c>
      <c r="D56" s="52">
        <v>53</v>
      </c>
      <c r="E56" s="52">
        <v>79</v>
      </c>
      <c r="F56" s="52">
        <v>119</v>
      </c>
      <c r="G56" s="52">
        <v>145</v>
      </c>
      <c r="H56" s="52">
        <v>219</v>
      </c>
      <c r="I56" s="52">
        <v>242</v>
      </c>
      <c r="J56" s="52">
        <v>271</v>
      </c>
      <c r="K56" s="52">
        <v>737</v>
      </c>
      <c r="L56" s="52">
        <v>706</v>
      </c>
      <c r="M56" s="52">
        <v>855</v>
      </c>
      <c r="N56" s="52">
        <v>1363</v>
      </c>
      <c r="O56" s="52">
        <v>957</v>
      </c>
      <c r="P56" s="52">
        <v>1771</v>
      </c>
      <c r="Q56" s="52">
        <v>1345</v>
      </c>
      <c r="R56" s="52">
        <v>1359</v>
      </c>
      <c r="S56" s="52">
        <v>1003</v>
      </c>
      <c r="T56" s="52">
        <v>1102</v>
      </c>
      <c r="U56" s="52">
        <v>1196</v>
      </c>
      <c r="V56" s="52">
        <v>1224</v>
      </c>
      <c r="W56" s="52">
        <v>1006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48</v>
      </c>
      <c r="D58" s="52">
        <v>85</v>
      </c>
      <c r="E58" s="52">
        <v>107</v>
      </c>
      <c r="F58" s="52">
        <v>173</v>
      </c>
      <c r="G58" s="52">
        <v>268</v>
      </c>
      <c r="H58" s="52">
        <v>404</v>
      </c>
      <c r="I58" s="52">
        <v>408</v>
      </c>
      <c r="J58" s="52">
        <v>520</v>
      </c>
      <c r="K58" s="52">
        <v>967</v>
      </c>
      <c r="L58" s="52">
        <v>1037</v>
      </c>
      <c r="M58" s="52">
        <v>896</v>
      </c>
      <c r="N58" s="52">
        <v>1082</v>
      </c>
      <c r="O58" s="52">
        <v>1023</v>
      </c>
      <c r="P58" s="52">
        <v>1782</v>
      </c>
      <c r="Q58" s="52">
        <v>1628</v>
      </c>
      <c r="R58" s="52">
        <v>1586</v>
      </c>
      <c r="S58" s="52">
        <v>1124</v>
      </c>
      <c r="T58" s="52">
        <v>1086</v>
      </c>
      <c r="U58" s="52">
        <v>1192</v>
      </c>
      <c r="V58" s="52">
        <v>1229</v>
      </c>
      <c r="W58" s="52">
        <v>969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78</v>
      </c>
      <c r="D59" s="36">
        <v>160</v>
      </c>
      <c r="E59" s="36">
        <v>235</v>
      </c>
      <c r="F59" s="36">
        <v>388</v>
      </c>
      <c r="G59" s="36">
        <v>392</v>
      </c>
      <c r="H59" s="36">
        <v>741</v>
      </c>
      <c r="I59" s="36">
        <v>595</v>
      </c>
      <c r="J59" s="36">
        <v>733</v>
      </c>
      <c r="K59" s="36">
        <v>791</v>
      </c>
      <c r="L59" s="36">
        <v>1486</v>
      </c>
      <c r="M59" s="36">
        <v>1447</v>
      </c>
      <c r="N59" s="36">
        <v>2568</v>
      </c>
      <c r="O59" s="36">
        <v>2278</v>
      </c>
      <c r="P59" s="36">
        <v>4056</v>
      </c>
      <c r="Q59" s="36">
        <v>3811</v>
      </c>
      <c r="R59" s="36">
        <v>3139</v>
      </c>
      <c r="S59" s="36">
        <v>1917</v>
      </c>
      <c r="T59" s="36">
        <v>2449</v>
      </c>
      <c r="U59" s="36">
        <v>3359</v>
      </c>
      <c r="V59" s="36">
        <v>3028</v>
      </c>
      <c r="W59" s="36">
        <v>2501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231</v>
      </c>
      <c r="D63" s="52">
        <v>432</v>
      </c>
      <c r="E63" s="52">
        <v>629</v>
      </c>
      <c r="F63" s="52">
        <v>1019</v>
      </c>
      <c r="G63" s="52">
        <v>1306</v>
      </c>
      <c r="H63" s="52">
        <v>1301</v>
      </c>
      <c r="I63" s="52">
        <v>1635</v>
      </c>
      <c r="J63" s="52">
        <v>1861</v>
      </c>
      <c r="K63" s="52">
        <v>1962</v>
      </c>
      <c r="L63" s="52">
        <v>2685</v>
      </c>
      <c r="M63" s="52">
        <v>4634</v>
      </c>
      <c r="N63" s="52">
        <v>6049</v>
      </c>
      <c r="O63" s="52">
        <v>6824</v>
      </c>
      <c r="P63" s="52">
        <v>5193</v>
      </c>
      <c r="Q63" s="52">
        <v>5066</v>
      </c>
      <c r="R63" s="52">
        <v>5535</v>
      </c>
      <c r="S63" s="52">
        <v>6466</v>
      </c>
      <c r="T63" s="52">
        <v>7354</v>
      </c>
      <c r="U63" s="52">
        <v>6924</v>
      </c>
      <c r="V63" s="52">
        <v>9822</v>
      </c>
      <c r="W63" s="52">
        <v>8315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139</v>
      </c>
      <c r="D65" s="52">
        <v>172</v>
      </c>
      <c r="E65" s="52">
        <v>85</v>
      </c>
      <c r="F65" s="52">
        <v>152</v>
      </c>
      <c r="G65" s="52">
        <v>283</v>
      </c>
      <c r="H65" s="52">
        <v>437</v>
      </c>
      <c r="I65" s="52">
        <v>807</v>
      </c>
      <c r="J65" s="52">
        <v>1150</v>
      </c>
      <c r="K65" s="52">
        <v>1221</v>
      </c>
      <c r="L65" s="52">
        <v>1345</v>
      </c>
      <c r="M65" s="52">
        <v>2091</v>
      </c>
      <c r="N65" s="52">
        <v>2091</v>
      </c>
      <c r="O65" s="52">
        <v>3484</v>
      </c>
      <c r="P65" s="52">
        <v>3388</v>
      </c>
      <c r="Q65" s="52">
        <v>7024</v>
      </c>
      <c r="R65" s="52">
        <v>7970</v>
      </c>
      <c r="S65" s="52">
        <v>9131</v>
      </c>
      <c r="T65" s="52">
        <v>11690</v>
      </c>
      <c r="U65" s="52">
        <v>11635</v>
      </c>
      <c r="V65" s="52">
        <v>9838</v>
      </c>
      <c r="W65" s="52">
        <v>14230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76</v>
      </c>
      <c r="D67" s="52">
        <f t="shared" si="0"/>
        <v>91</v>
      </c>
      <c r="E67" s="52">
        <f t="shared" si="0"/>
        <v>83</v>
      </c>
      <c r="F67" s="52">
        <f t="shared" si="0"/>
        <v>90</v>
      </c>
      <c r="G67" s="52">
        <f t="shared" si="0"/>
        <v>131</v>
      </c>
      <c r="H67" s="52">
        <f t="shared" si="0"/>
        <v>102</v>
      </c>
      <c r="I67" s="52">
        <f t="shared" si="0"/>
        <v>143</v>
      </c>
      <c r="J67" s="52">
        <f t="shared" si="0"/>
        <v>191</v>
      </c>
      <c r="K67" s="52">
        <f t="shared" si="0"/>
        <v>198</v>
      </c>
      <c r="L67" s="52">
        <f t="shared" si="0"/>
        <v>222</v>
      </c>
      <c r="M67" s="52">
        <f t="shared" si="0"/>
        <v>324</v>
      </c>
      <c r="N67" s="52">
        <f t="shared" si="0"/>
        <v>268</v>
      </c>
      <c r="O67" s="52">
        <f t="shared" si="0"/>
        <v>338</v>
      </c>
      <c r="P67" s="52">
        <f t="shared" si="0"/>
        <v>415</v>
      </c>
      <c r="Q67" s="52">
        <f t="shared" si="0"/>
        <v>570</v>
      </c>
      <c r="R67" s="52">
        <f t="shared" ref="R67:V67" si="1">R39-R53</f>
        <v>732</v>
      </c>
      <c r="S67" s="52">
        <f t="shared" si="1"/>
        <v>684</v>
      </c>
      <c r="T67" s="52">
        <f t="shared" si="1"/>
        <v>647</v>
      </c>
      <c r="U67" s="52">
        <f t="shared" si="1"/>
        <v>449</v>
      </c>
      <c r="V67" s="52">
        <f t="shared" si="1"/>
        <v>439</v>
      </c>
      <c r="W67" s="52">
        <f t="shared" ref="W67" si="2">W39-W53</f>
        <v>852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3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1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1</v>
      </c>
      <c r="V68" s="52">
        <f t="shared" si="4"/>
        <v>0</v>
      </c>
      <c r="W68" s="52">
        <f t="shared" ref="W68" si="5">W40-W54</f>
        <v>1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346</v>
      </c>
      <c r="D69" s="52">
        <f t="shared" si="6"/>
        <v>491</v>
      </c>
      <c r="E69" s="52">
        <f t="shared" si="6"/>
        <v>649</v>
      </c>
      <c r="F69" s="52">
        <f t="shared" si="6"/>
        <v>989</v>
      </c>
      <c r="G69" s="52">
        <f t="shared" si="6"/>
        <v>1208</v>
      </c>
      <c r="H69" s="52">
        <f t="shared" si="6"/>
        <v>1378</v>
      </c>
      <c r="I69" s="52">
        <f t="shared" si="6"/>
        <v>1353</v>
      </c>
      <c r="J69" s="52">
        <f t="shared" si="6"/>
        <v>1646</v>
      </c>
      <c r="K69" s="52">
        <f t="shared" si="6"/>
        <v>1421</v>
      </c>
      <c r="L69" s="52">
        <f t="shared" si="6"/>
        <v>2548</v>
      </c>
      <c r="M69" s="52">
        <f t="shared" si="6"/>
        <v>3590</v>
      </c>
      <c r="N69" s="52">
        <f t="shared" si="6"/>
        <v>4772</v>
      </c>
      <c r="O69" s="52">
        <f t="shared" si="6"/>
        <v>6217</v>
      </c>
      <c r="P69" s="52">
        <f t="shared" si="6"/>
        <v>5246</v>
      </c>
      <c r="Q69" s="52">
        <f t="shared" si="6"/>
        <v>5930</v>
      </c>
      <c r="R69" s="52">
        <f t="shared" ref="R69:V69" si="7">R41-R55</f>
        <v>6435</v>
      </c>
      <c r="S69" s="52">
        <f t="shared" si="7"/>
        <v>7461</v>
      </c>
      <c r="T69" s="52">
        <f t="shared" si="7"/>
        <v>9284</v>
      </c>
      <c r="U69" s="52">
        <f t="shared" si="7"/>
        <v>10836</v>
      </c>
      <c r="V69" s="52">
        <f t="shared" si="7"/>
        <v>13262</v>
      </c>
      <c r="W69" s="52">
        <f t="shared" ref="W69" si="8">W41-W55</f>
        <v>11925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122</v>
      </c>
      <c r="D70" s="52">
        <f t="shared" si="9"/>
        <v>162</v>
      </c>
      <c r="E70" s="52">
        <f t="shared" si="9"/>
        <v>221</v>
      </c>
      <c r="F70" s="52">
        <f t="shared" si="9"/>
        <v>291</v>
      </c>
      <c r="G70" s="52">
        <f t="shared" si="9"/>
        <v>376</v>
      </c>
      <c r="H70" s="52">
        <f t="shared" si="9"/>
        <v>350</v>
      </c>
      <c r="I70" s="52">
        <f t="shared" si="9"/>
        <v>475</v>
      </c>
      <c r="J70" s="52">
        <f t="shared" si="9"/>
        <v>505</v>
      </c>
      <c r="K70" s="52">
        <f t="shared" si="9"/>
        <v>1162</v>
      </c>
      <c r="L70" s="52">
        <f t="shared" si="9"/>
        <v>1076</v>
      </c>
      <c r="M70" s="52">
        <f t="shared" si="9"/>
        <v>2249</v>
      </c>
      <c r="N70" s="52">
        <f t="shared" si="9"/>
        <v>3002</v>
      </c>
      <c r="O70" s="52">
        <f t="shared" si="9"/>
        <v>2678</v>
      </c>
      <c r="P70" s="52">
        <f t="shared" si="9"/>
        <v>2472</v>
      </c>
      <c r="Q70" s="52">
        <f t="shared" si="9"/>
        <v>2142</v>
      </c>
      <c r="R70" s="52">
        <f t="shared" ref="R70:V70" si="10">R42-R56</f>
        <v>2897</v>
      </c>
      <c r="S70" s="52">
        <f t="shared" si="10"/>
        <v>4011</v>
      </c>
      <c r="T70" s="52">
        <f t="shared" si="10"/>
        <v>4505</v>
      </c>
      <c r="U70" s="52">
        <f t="shared" si="10"/>
        <v>4025</v>
      </c>
      <c r="V70" s="52">
        <f t="shared" si="10"/>
        <v>5530</v>
      </c>
      <c r="W70" s="52">
        <f t="shared" ref="W70" si="11">W42-W56</f>
        <v>5216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208</v>
      </c>
      <c r="D72" s="52">
        <v>257</v>
      </c>
      <c r="E72" s="52">
        <v>299</v>
      </c>
      <c r="F72" s="52">
        <v>422</v>
      </c>
      <c r="G72" s="52">
        <v>698</v>
      </c>
      <c r="H72" s="52">
        <v>645</v>
      </c>
      <c r="I72" s="52">
        <v>803</v>
      </c>
      <c r="J72" s="52">
        <v>973</v>
      </c>
      <c r="K72" s="52">
        <v>1529</v>
      </c>
      <c r="L72" s="52">
        <v>1583</v>
      </c>
      <c r="M72" s="52">
        <v>2359</v>
      </c>
      <c r="N72" s="52">
        <v>2380</v>
      </c>
      <c r="O72" s="52">
        <v>2864</v>
      </c>
      <c r="P72" s="52">
        <v>2482</v>
      </c>
      <c r="Q72" s="52">
        <v>2589</v>
      </c>
      <c r="R72" s="52">
        <v>3382</v>
      </c>
      <c r="S72" s="52">
        <v>4497</v>
      </c>
      <c r="T72" s="52">
        <v>4441</v>
      </c>
      <c r="U72" s="52">
        <v>4008</v>
      </c>
      <c r="V72" s="52">
        <v>5545</v>
      </c>
      <c r="W72" s="52">
        <v>5024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336</v>
      </c>
      <c r="D73" s="36">
        <v>488</v>
      </c>
      <c r="E73" s="36">
        <v>654</v>
      </c>
      <c r="F73" s="36">
        <v>947</v>
      </c>
      <c r="G73" s="36">
        <v>1020</v>
      </c>
      <c r="H73" s="36">
        <v>1180</v>
      </c>
      <c r="I73" s="36">
        <v>1166</v>
      </c>
      <c r="J73" s="36">
        <v>1370</v>
      </c>
      <c r="K73" s="36">
        <v>1250</v>
      </c>
      <c r="L73" s="36">
        <v>2270</v>
      </c>
      <c r="M73" s="36">
        <v>3815</v>
      </c>
      <c r="N73" s="36">
        <v>5659</v>
      </c>
      <c r="O73" s="36">
        <v>6374</v>
      </c>
      <c r="P73" s="36">
        <v>5650</v>
      </c>
      <c r="Q73" s="36">
        <v>6069</v>
      </c>
      <c r="R73" s="36">
        <v>6680</v>
      </c>
      <c r="S73" s="36">
        <v>7656</v>
      </c>
      <c r="T73" s="36">
        <v>10007</v>
      </c>
      <c r="U73" s="36">
        <v>11294</v>
      </c>
      <c r="V73" s="36">
        <v>13691</v>
      </c>
      <c r="W73" s="36">
        <v>12980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430</v>
      </c>
      <c r="I79" s="138">
        <f>RES_hhdet_numvin!I145</f>
        <v>871</v>
      </c>
      <c r="J79" s="138">
        <f>RES_hhdet_numvin!J145</f>
        <v>1444</v>
      </c>
      <c r="K79" s="138">
        <f>RES_hhdet_numvin!K145</f>
        <v>2151</v>
      </c>
      <c r="L79" s="138">
        <f>RES_hhdet_numvin!L145</f>
        <v>3515</v>
      </c>
      <c r="M79" s="138">
        <f>RES_hhdet_numvin!M145</f>
        <v>5276</v>
      </c>
      <c r="N79" s="138">
        <f>RES_hhdet_numvin!N145</f>
        <v>7973</v>
      </c>
      <c r="O79" s="138">
        <f>RES_hhdet_numvin!O145</f>
        <v>8859</v>
      </c>
      <c r="P79" s="138">
        <f>RES_hhdet_numvin!P145</f>
        <v>10106</v>
      </c>
      <c r="Q79" s="138">
        <f>RES_hhdet_numvin!Q145</f>
        <v>9951</v>
      </c>
      <c r="R79" s="138">
        <f>RES_hhdet_numvin!R145</f>
        <v>9946</v>
      </c>
      <c r="S79" s="138">
        <f>RES_hhdet_numvin!S145</f>
        <v>9358</v>
      </c>
      <c r="T79" s="138">
        <f>RES_hhdet_numvin!T145</f>
        <v>10818</v>
      </c>
      <c r="U79" s="138">
        <f>RES_hhdet_numvin!U145</f>
        <v>11453</v>
      </c>
      <c r="V79" s="138">
        <f>RES_hhdet_numvin!V145</f>
        <v>14077</v>
      </c>
      <c r="W79" s="138">
        <f>RES_hhdet_numvin!W145</f>
        <v>11785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2638</v>
      </c>
      <c r="Q81" s="138">
        <f>RES_hhdet_numvin!Q147</f>
        <v>6473</v>
      </c>
      <c r="R81" s="138">
        <f>RES_hhdet_numvin!R147</f>
        <v>7368</v>
      </c>
      <c r="S81" s="138">
        <f>RES_hhdet_numvin!S147</f>
        <v>8149</v>
      </c>
      <c r="T81" s="138">
        <f>RES_hhdet_numvin!T147</f>
        <v>11692</v>
      </c>
      <c r="U81" s="138">
        <f>RES_hhdet_numvin!U147</f>
        <v>12479</v>
      </c>
      <c r="V81" s="138">
        <f>RES_hhdet_numvin!V147</f>
        <v>11861</v>
      </c>
      <c r="W81" s="138">
        <f>RES_hhdet_numvin!W147</f>
        <v>17219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238</v>
      </c>
      <c r="Q83" s="138">
        <f>RES_hhdet_numvin!Q149</f>
        <v>541</v>
      </c>
      <c r="R83" s="138">
        <f>RES_hhdet_numvin!R149</f>
        <v>810</v>
      </c>
      <c r="S83" s="138">
        <f>RES_hhdet_numvin!S149</f>
        <v>743</v>
      </c>
      <c r="T83" s="138">
        <f>RES_hhdet_numvin!T149</f>
        <v>757</v>
      </c>
      <c r="U83" s="138">
        <f>RES_hhdet_numvin!U149</f>
        <v>573</v>
      </c>
      <c r="V83" s="138">
        <f>RES_hhdet_numvin!V149</f>
        <v>536</v>
      </c>
      <c r="W83" s="138">
        <f>RES_hhdet_numvin!W149</f>
        <v>1017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3</v>
      </c>
      <c r="R84" s="138">
        <f>RES_hhdet_numvin!R150</f>
        <v>3</v>
      </c>
      <c r="S84" s="138">
        <f>RES_hhdet_numvin!S150</f>
        <v>3</v>
      </c>
      <c r="T84" s="138">
        <f>RES_hhdet_numvin!T150</f>
        <v>2</v>
      </c>
      <c r="U84" s="138">
        <f>RES_hhdet_numvin!U150</f>
        <v>2</v>
      </c>
      <c r="V84" s="138">
        <f>RES_hhdet_numvin!V150</f>
        <v>0</v>
      </c>
      <c r="W84" s="138">
        <f>RES_hhdet_numvin!W150</f>
        <v>2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2957</v>
      </c>
      <c r="Q87" s="138">
        <f>RES_hhdet_numvin!Q153</f>
        <v>5563</v>
      </c>
      <c r="R87" s="138">
        <f>RES_hhdet_numvin!R153</f>
        <v>7092</v>
      </c>
      <c r="S87" s="138">
        <f>RES_hhdet_numvin!S153</f>
        <v>8064</v>
      </c>
      <c r="T87" s="138">
        <f>RES_hhdet_numvin!T153</f>
        <v>10805</v>
      </c>
      <c r="U87" s="138">
        <f>RES_hhdet_numvin!U153</f>
        <v>13705</v>
      </c>
      <c r="V87" s="138">
        <f>RES_hhdet_numvin!V153</f>
        <v>16116</v>
      </c>
      <c r="W87" s="138">
        <f>RES_hhdet_numvin!W153</f>
        <v>14223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1389</v>
      </c>
      <c r="Q88" s="138">
        <f>RES_hhdet_numvin!Q154</f>
        <v>2016</v>
      </c>
      <c r="R88" s="138">
        <f>RES_hhdet_numvin!R154</f>
        <v>3203</v>
      </c>
      <c r="S88" s="138">
        <f>RES_hhdet_numvin!S154</f>
        <v>4348</v>
      </c>
      <c r="T88" s="138">
        <f>RES_hhdet_numvin!T154</f>
        <v>5251</v>
      </c>
      <c r="U88" s="138">
        <f>RES_hhdet_numvin!U154</f>
        <v>5102</v>
      </c>
      <c r="V88" s="138">
        <f>RES_hhdet_numvin!V154</f>
        <v>6727</v>
      </c>
      <c r="W88" s="138">
        <f>RES_hhdet_numvin!W154</f>
        <v>6222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1394</v>
      </c>
      <c r="Q92" s="138">
        <f>RES_hhdet_numvin!Q158</f>
        <v>2437</v>
      </c>
      <c r="R92" s="138">
        <f>RES_hhdet_numvin!R158</f>
        <v>3733</v>
      </c>
      <c r="S92" s="138">
        <f>RES_hhdet_numvin!S158</f>
        <v>4871</v>
      </c>
      <c r="T92" s="138">
        <f>RES_hhdet_numvin!T158</f>
        <v>5181</v>
      </c>
      <c r="U92" s="138">
        <f>RES_hhdet_numvin!U158</f>
        <v>5081</v>
      </c>
      <c r="V92" s="138">
        <f>RES_hhdet_numvin!V158</f>
        <v>6747</v>
      </c>
      <c r="W92" s="138">
        <f>RES_hhdet_numvin!W158</f>
        <v>5993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3186</v>
      </c>
      <c r="Q93" s="39">
        <f>RES_hhdet_numvin!Q159</f>
        <v>5688</v>
      </c>
      <c r="R93" s="39">
        <f>RES_hhdet_numvin!R159</f>
        <v>7369</v>
      </c>
      <c r="S93" s="39">
        <f>RES_hhdet_numvin!S159</f>
        <v>8284</v>
      </c>
      <c r="T93" s="39">
        <f>RES_hhdet_numvin!T159</f>
        <v>11644</v>
      </c>
      <c r="U93" s="39">
        <f>RES_hhdet_numvin!U159</f>
        <v>14287</v>
      </c>
      <c r="V93" s="39">
        <f>RES_hhdet_numvin!V159</f>
        <v>16637</v>
      </c>
      <c r="W93" s="39">
        <f>RES_hhdet_numvin!W159</f>
        <v>15481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2.9882120707995998</v>
      </c>
      <c r="C97" s="117">
        <f t="shared" si="12"/>
        <v>3.162262047238463</v>
      </c>
      <c r="D97" s="117">
        <f t="shared" si="12"/>
        <v>3.2683399376841469</v>
      </c>
      <c r="E97" s="117">
        <f t="shared" si="12"/>
        <v>3.9645236610359214</v>
      </c>
      <c r="F97" s="117">
        <f t="shared" si="12"/>
        <v>4.8723640883664583</v>
      </c>
      <c r="G97" s="117">
        <f t="shared" si="12"/>
        <v>6.0247108858710581</v>
      </c>
      <c r="H97" s="117">
        <f t="shared" si="12"/>
        <v>7.1409150374578445</v>
      </c>
      <c r="I97" s="117">
        <f t="shared" si="12"/>
        <v>8.1393686368243827</v>
      </c>
      <c r="J97" s="117">
        <f t="shared" si="12"/>
        <v>10.199702569602179</v>
      </c>
      <c r="K97" s="117">
        <f t="shared" si="12"/>
        <v>11.475469720766474</v>
      </c>
      <c r="L97" s="117">
        <f t="shared" si="12"/>
        <v>13.700768127407285</v>
      </c>
      <c r="M97" s="117">
        <f t="shared" si="12"/>
        <v>16.467591019311563</v>
      </c>
      <c r="N97" s="117">
        <f t="shared" si="12"/>
        <v>21.398296129943898</v>
      </c>
      <c r="O97" s="117">
        <f t="shared" si="12"/>
        <v>25.112794614660348</v>
      </c>
      <c r="P97" s="117">
        <f t="shared" si="12"/>
        <v>26.744238103224784</v>
      </c>
      <c r="Q97" s="117">
        <f t="shared" si="12"/>
        <v>33.797600307664354</v>
      </c>
      <c r="R97" s="117">
        <f t="shared" ref="R97:V97" si="13">R98+R100+R102+R111</f>
        <v>37.070078521529716</v>
      </c>
      <c r="S97" s="117">
        <f t="shared" si="13"/>
        <v>40.088387377194898</v>
      </c>
      <c r="T97" s="117">
        <f t="shared" si="13"/>
        <v>41.598679122482075</v>
      </c>
      <c r="U97" s="117">
        <f t="shared" si="13"/>
        <v>43.571109030250277</v>
      </c>
      <c r="V97" s="117">
        <f t="shared" si="13"/>
        <v>49.005604132934003</v>
      </c>
      <c r="W97" s="117">
        <f t="shared" ref="W97" si="14">W98+W100+W102+W111</f>
        <v>55.768205893031158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1.9021885595258903</v>
      </c>
      <c r="C98" s="122">
        <f t="shared" si="15"/>
        <v>2.0755261838975785</v>
      </c>
      <c r="D98" s="122">
        <f t="shared" si="15"/>
        <v>2.002561280071586</v>
      </c>
      <c r="E98" s="122">
        <f t="shared" si="15"/>
        <v>2.3438517469635403</v>
      </c>
      <c r="F98" s="122">
        <f t="shared" si="15"/>
        <v>2.8983868619037665</v>
      </c>
      <c r="G98" s="122">
        <f t="shared" si="15"/>
        <v>3.6503237689404315</v>
      </c>
      <c r="H98" s="122">
        <f t="shared" si="15"/>
        <v>4.0765831808016699</v>
      </c>
      <c r="I98" s="122">
        <f t="shared" si="15"/>
        <v>4.5711720438711936</v>
      </c>
      <c r="J98" s="122">
        <f t="shared" si="15"/>
        <v>5.5588445850087922</v>
      </c>
      <c r="K98" s="122">
        <f t="shared" si="15"/>
        <v>6.1489857562693375</v>
      </c>
      <c r="L98" s="122">
        <f t="shared" si="15"/>
        <v>7.3128445674975637</v>
      </c>
      <c r="M98" s="122">
        <f t="shared" si="15"/>
        <v>8.1642293010374125</v>
      </c>
      <c r="N98" s="122">
        <f t="shared" si="15"/>
        <v>10.811254039806899</v>
      </c>
      <c r="O98" s="122">
        <f t="shared" si="15"/>
        <v>12.319079520202003</v>
      </c>
      <c r="P98" s="122">
        <f t="shared" si="15"/>
        <v>11.981041836865588</v>
      </c>
      <c r="Q98" s="122">
        <f t="shared" si="15"/>
        <v>15.57630022582436</v>
      </c>
      <c r="R98" s="122">
        <f t="shared" si="15"/>
        <v>17.538577116404952</v>
      </c>
      <c r="S98" s="122">
        <f t="shared" si="15"/>
        <v>17.918861802506637</v>
      </c>
      <c r="T98" s="122">
        <f t="shared" si="15"/>
        <v>18.005156435970697</v>
      </c>
      <c r="U98" s="122">
        <f t="shared" si="15"/>
        <v>18.029585237630048</v>
      </c>
      <c r="V98" s="122">
        <f t="shared" si="15"/>
        <v>21.146385392528561</v>
      </c>
      <c r="W98" s="122">
        <f t="shared" si="15"/>
        <v>24.821956689312561</v>
      </c>
      <c r="DA98" s="130" t="s">
        <v>1705</v>
      </c>
    </row>
    <row r="99" spans="1:105" ht="12" customHeight="1" x14ac:dyDescent="0.25">
      <c r="A99" s="97" t="s">
        <v>53</v>
      </c>
      <c r="B99" s="98">
        <v>1.9021885595258903</v>
      </c>
      <c r="C99" s="98">
        <v>2.0755261838975785</v>
      </c>
      <c r="D99" s="98">
        <v>2.002561280071586</v>
      </c>
      <c r="E99" s="98">
        <v>2.3438517469635403</v>
      </c>
      <c r="F99" s="98">
        <v>2.8983868619037665</v>
      </c>
      <c r="G99" s="98">
        <v>3.6503237689404315</v>
      </c>
      <c r="H99" s="98">
        <v>4.0765831808016699</v>
      </c>
      <c r="I99" s="98">
        <v>4.5711720438711936</v>
      </c>
      <c r="J99" s="98">
        <v>5.5588445850087922</v>
      </c>
      <c r="K99" s="98">
        <v>6.1489857562693375</v>
      </c>
      <c r="L99" s="98">
        <v>7.3128445674975637</v>
      </c>
      <c r="M99" s="98">
        <v>8.1642293010374125</v>
      </c>
      <c r="N99" s="98">
        <v>10.811254039806899</v>
      </c>
      <c r="O99" s="98">
        <v>12.319079520202003</v>
      </c>
      <c r="P99" s="98">
        <v>11.981041836865588</v>
      </c>
      <c r="Q99" s="98">
        <v>15.57630022582436</v>
      </c>
      <c r="R99" s="98">
        <v>17.538577116404952</v>
      </c>
      <c r="S99" s="98">
        <v>17.918861802506637</v>
      </c>
      <c r="T99" s="98">
        <v>18.005156435970697</v>
      </c>
      <c r="U99" s="98">
        <v>18.029585237630048</v>
      </c>
      <c r="V99" s="98">
        <v>21.146385392528561</v>
      </c>
      <c r="W99" s="98">
        <v>24.821956689312561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2.6528178626649551E-2</v>
      </c>
      <c r="C100" s="122">
        <f t="shared" si="16"/>
        <v>2.7622010512776386E-2</v>
      </c>
      <c r="D100" s="122">
        <f t="shared" si="16"/>
        <v>3.0036120565923197E-2</v>
      </c>
      <c r="E100" s="122">
        <f t="shared" si="16"/>
        <v>6.1405833147639637E-2</v>
      </c>
      <c r="F100" s="122">
        <f t="shared" si="16"/>
        <v>3.5481072445795195E-2</v>
      </c>
      <c r="G100" s="122">
        <f t="shared" si="16"/>
        <v>4.7464377627663201E-2</v>
      </c>
      <c r="H100" s="122">
        <f t="shared" si="16"/>
        <v>8.4605922708549566E-2</v>
      </c>
      <c r="I100" s="122">
        <f t="shared" si="16"/>
        <v>0.11286183516784043</v>
      </c>
      <c r="J100" s="122">
        <f t="shared" si="16"/>
        <v>0.15716407439542845</v>
      </c>
      <c r="K100" s="122">
        <f t="shared" si="16"/>
        <v>0.21090219808969907</v>
      </c>
      <c r="L100" s="122">
        <f t="shared" si="16"/>
        <v>0.30119071770743949</v>
      </c>
      <c r="M100" s="122">
        <f t="shared" si="16"/>
        <v>0.37058751402946133</v>
      </c>
      <c r="N100" s="122">
        <f t="shared" si="16"/>
        <v>0.71145441972548484</v>
      </c>
      <c r="O100" s="122">
        <f t="shared" si="16"/>
        <v>0.76401315370313805</v>
      </c>
      <c r="P100" s="122">
        <f t="shared" si="16"/>
        <v>0.3442917180764376</v>
      </c>
      <c r="Q100" s="122">
        <f t="shared" si="16"/>
        <v>1.3087809359290645</v>
      </c>
      <c r="R100" s="122">
        <f t="shared" si="16"/>
        <v>0.89592090584506956</v>
      </c>
      <c r="S100" s="122">
        <f t="shared" si="16"/>
        <v>1.6571070988156478</v>
      </c>
      <c r="T100" s="122">
        <f t="shared" si="16"/>
        <v>1.4594901945591474</v>
      </c>
      <c r="U100" s="122">
        <f t="shared" si="16"/>
        <v>2.209782410831314</v>
      </c>
      <c r="V100" s="122">
        <f t="shared" si="16"/>
        <v>1.7191922892971299</v>
      </c>
      <c r="W100" s="122">
        <f t="shared" si="16"/>
        <v>3.1982325144426684</v>
      </c>
      <c r="DA100" s="130" t="s">
        <v>1707</v>
      </c>
    </row>
    <row r="101" spans="1:105" ht="12" customHeight="1" x14ac:dyDescent="0.25">
      <c r="A101" s="97" t="s">
        <v>53</v>
      </c>
      <c r="B101" s="98">
        <v>2.6528178626649551E-2</v>
      </c>
      <c r="C101" s="98">
        <v>2.7622010512776386E-2</v>
      </c>
      <c r="D101" s="98">
        <v>3.0036120565923197E-2</v>
      </c>
      <c r="E101" s="98">
        <v>6.1405833147639637E-2</v>
      </c>
      <c r="F101" s="98">
        <v>3.5481072445795195E-2</v>
      </c>
      <c r="G101" s="98">
        <v>4.7464377627663201E-2</v>
      </c>
      <c r="H101" s="98">
        <v>8.4605922708549566E-2</v>
      </c>
      <c r="I101" s="98">
        <v>0.11286183516784043</v>
      </c>
      <c r="J101" s="98">
        <v>0.15716407439542845</v>
      </c>
      <c r="K101" s="98">
        <v>0.21090219808969907</v>
      </c>
      <c r="L101" s="98">
        <v>0.30119071770743949</v>
      </c>
      <c r="M101" s="98">
        <v>0.37058751402946133</v>
      </c>
      <c r="N101" s="98">
        <v>0.71145441972548484</v>
      </c>
      <c r="O101" s="98">
        <v>0.76401315370313805</v>
      </c>
      <c r="P101" s="98">
        <v>0.3442917180764376</v>
      </c>
      <c r="Q101" s="98">
        <v>1.3087809359290645</v>
      </c>
      <c r="R101" s="98">
        <v>0.89592090584506956</v>
      </c>
      <c r="S101" s="98">
        <v>1.6571070988156478</v>
      </c>
      <c r="T101" s="98">
        <v>1.4594901945591474</v>
      </c>
      <c r="U101" s="98">
        <v>2.209782410831314</v>
      </c>
      <c r="V101" s="98">
        <v>1.7191922892971299</v>
      </c>
      <c r="W101" s="98">
        <v>3.1982325144426684</v>
      </c>
      <c r="DA101" s="63" t="s">
        <v>1708</v>
      </c>
    </row>
    <row r="102" spans="1:105" ht="12" customHeight="1" x14ac:dyDescent="0.25">
      <c r="A102" s="121" t="s">
        <v>55</v>
      </c>
      <c r="B102" s="122">
        <v>0.78764614097072239</v>
      </c>
      <c r="C102" s="122">
        <v>0.75656455877326312</v>
      </c>
      <c r="D102" s="122">
        <v>0.90001896285855676</v>
      </c>
      <c r="E102" s="122">
        <v>1.1236402869298545</v>
      </c>
      <c r="F102" s="122">
        <v>1.4405541128098935</v>
      </c>
      <c r="G102" s="122">
        <v>1.6929053944239589</v>
      </c>
      <c r="H102" s="122">
        <v>2.2396686855835721</v>
      </c>
      <c r="I102" s="122">
        <v>2.5738901564620029</v>
      </c>
      <c r="J102" s="122">
        <v>3.383756978554374</v>
      </c>
      <c r="K102" s="122">
        <v>4.0261131316595469</v>
      </c>
      <c r="L102" s="122">
        <v>4.8426029445456784</v>
      </c>
      <c r="M102" s="122">
        <v>6.3375508621863128</v>
      </c>
      <c r="N102" s="122">
        <v>7.8554762672199692</v>
      </c>
      <c r="O102" s="122">
        <v>9.5319582303199049</v>
      </c>
      <c r="P102" s="122">
        <v>11.364048707793042</v>
      </c>
      <c r="Q102" s="122">
        <v>13.341888498491404</v>
      </c>
      <c r="R102" s="122">
        <v>14.622293753076189</v>
      </c>
      <c r="S102" s="122">
        <v>16.090696573709184</v>
      </c>
      <c r="T102" s="122">
        <v>17.341004939277877</v>
      </c>
      <c r="U102" s="122">
        <v>18.194579047629297</v>
      </c>
      <c r="V102" s="122">
        <v>18.898404076681693</v>
      </c>
      <c r="W102" s="122">
        <v>20.526477748402044</v>
      </c>
      <c r="DA102" s="130" t="s">
        <v>1709</v>
      </c>
    </row>
    <row r="103" spans="1:105" ht="12" customHeight="1" x14ac:dyDescent="0.25">
      <c r="A103" s="97" t="s">
        <v>124</v>
      </c>
      <c r="B103" s="98">
        <v>0.12102918143517613</v>
      </c>
      <c r="C103" s="98">
        <v>0.11063914866150779</v>
      </c>
      <c r="D103" s="98">
        <v>0.15213885567676921</v>
      </c>
      <c r="E103" s="98">
        <v>0.14927972514641608</v>
      </c>
      <c r="F103" s="98">
        <v>0.15612779390897094</v>
      </c>
      <c r="G103" s="98">
        <v>0.19400679457060052</v>
      </c>
      <c r="H103" s="98">
        <v>0.1822277904185495</v>
      </c>
      <c r="I103" s="98">
        <v>0.22150389084128028</v>
      </c>
      <c r="J103" s="98">
        <v>0.30221156467561139</v>
      </c>
      <c r="K103" s="98">
        <v>0.32790573305998111</v>
      </c>
      <c r="L103" s="98">
        <v>0.37107984899264446</v>
      </c>
      <c r="M103" s="98">
        <v>0.53935225868721948</v>
      </c>
      <c r="N103" s="98">
        <v>0.5309885909360833</v>
      </c>
      <c r="O103" s="98">
        <v>0.48032085210172826</v>
      </c>
      <c r="P103" s="98">
        <v>0.44945119515964932</v>
      </c>
      <c r="Q103" s="98">
        <v>0.83915500798276565</v>
      </c>
      <c r="R103" s="98">
        <v>0.86907877851178195</v>
      </c>
      <c r="S103" s="98">
        <v>1.0285832403505157</v>
      </c>
      <c r="T103" s="98">
        <v>1.0312100011085514</v>
      </c>
      <c r="U103" s="98">
        <v>1.0793712075699771</v>
      </c>
      <c r="V103" s="98">
        <v>0.68897383284069758</v>
      </c>
      <c r="W103" s="98">
        <v>1.036625925322173</v>
      </c>
      <c r="DA103" s="63" t="s">
        <v>1710</v>
      </c>
    </row>
    <row r="104" spans="1:105" ht="12" customHeight="1" x14ac:dyDescent="0.25">
      <c r="A104" s="97" t="s">
        <v>123</v>
      </c>
      <c r="B104" s="98">
        <v>1.6886464217509426E-4</v>
      </c>
      <c r="C104" s="98">
        <v>1.5075693774997033E-4</v>
      </c>
      <c r="D104" s="98">
        <v>1.9903461505157782E-4</v>
      </c>
      <c r="E104" s="98">
        <v>1.9617600494998937E-4</v>
      </c>
      <c r="F104" s="98">
        <v>0</v>
      </c>
      <c r="G104" s="98">
        <v>0</v>
      </c>
      <c r="H104" s="98">
        <v>0</v>
      </c>
      <c r="I104" s="98">
        <v>0</v>
      </c>
      <c r="J104" s="98">
        <v>2.0071447208850837E-4</v>
      </c>
      <c r="K104" s="98">
        <v>5.4874507156306158E-4</v>
      </c>
      <c r="L104" s="98">
        <v>8.804891406977921E-4</v>
      </c>
      <c r="M104" s="98">
        <v>1.9552496977508268E-3</v>
      </c>
      <c r="N104" s="98">
        <v>2.1276016345331051E-3</v>
      </c>
      <c r="O104" s="98">
        <v>1.7510327274380877E-3</v>
      </c>
      <c r="P104" s="98">
        <v>1.4137555804815279E-3</v>
      </c>
      <c r="Q104" s="98">
        <v>2.7574268485092545E-3</v>
      </c>
      <c r="R104" s="98">
        <v>2.3789545252242269E-3</v>
      </c>
      <c r="S104" s="98">
        <v>2.739272243819211E-3</v>
      </c>
      <c r="T104" s="98">
        <v>2.5808605740018798E-3</v>
      </c>
      <c r="U104" s="98">
        <v>2.4817606242793335E-3</v>
      </c>
      <c r="V104" s="98">
        <v>1.5174080126703817E-3</v>
      </c>
      <c r="W104" s="98">
        <v>2.534067172487056E-3</v>
      </c>
      <c r="DA104" s="63" t="s">
        <v>1711</v>
      </c>
    </row>
    <row r="105" spans="1:105" ht="12" customHeight="1" x14ac:dyDescent="0.25">
      <c r="A105" s="100" t="s">
        <v>50</v>
      </c>
      <c r="B105" s="101">
        <v>7.9274807862090104E-5</v>
      </c>
      <c r="C105" s="101">
        <v>6.935564830808021E-5</v>
      </c>
      <c r="D105" s="101">
        <v>1.007613524316023E-4</v>
      </c>
      <c r="E105" s="101">
        <v>1.1697318720945742E-4</v>
      </c>
      <c r="F105" s="101">
        <v>0</v>
      </c>
      <c r="G105" s="101">
        <v>0</v>
      </c>
      <c r="H105" s="101">
        <v>0</v>
      </c>
      <c r="I105" s="101">
        <v>0</v>
      </c>
      <c r="J105" s="101">
        <v>9.7413529641674347E-5</v>
      </c>
      <c r="K105" s="101">
        <v>2.5882544897187738E-4</v>
      </c>
      <c r="L105" s="101">
        <v>4.0330838363508568E-4</v>
      </c>
      <c r="M105" s="101">
        <v>9.1493565161023319E-4</v>
      </c>
      <c r="N105" s="101">
        <v>9.7938978306270235E-4</v>
      </c>
      <c r="O105" s="101">
        <v>8.0251139488570693E-4</v>
      </c>
      <c r="P105" s="101">
        <v>6.7266676888616116E-4</v>
      </c>
      <c r="Q105" s="101">
        <v>1.2701539801711534E-3</v>
      </c>
      <c r="R105" s="101">
        <v>1.0531666861574554E-3</v>
      </c>
      <c r="S105" s="101">
        <v>1.1925414990851797E-3</v>
      </c>
      <c r="T105" s="101">
        <v>1.1174908654925672E-3</v>
      </c>
      <c r="U105" s="101">
        <v>1.0005189701557898E-3</v>
      </c>
      <c r="V105" s="101">
        <v>6.1380486700095803E-4</v>
      </c>
      <c r="W105" s="101">
        <v>1.06479628623042E-3</v>
      </c>
      <c r="DA105" s="131" t="s">
        <v>1712</v>
      </c>
    </row>
    <row r="106" spans="1:105" ht="12" customHeight="1" x14ac:dyDescent="0.25">
      <c r="A106" s="103" t="s">
        <v>52</v>
      </c>
      <c r="B106" s="104">
        <v>8.9589834313004153E-5</v>
      </c>
      <c r="C106" s="104">
        <v>8.1401289441890135E-5</v>
      </c>
      <c r="D106" s="104">
        <v>9.8273262619975516E-5</v>
      </c>
      <c r="E106" s="104">
        <v>7.9202817740531964E-5</v>
      </c>
      <c r="F106" s="104">
        <v>0</v>
      </c>
      <c r="G106" s="104">
        <v>0</v>
      </c>
      <c r="H106" s="104">
        <v>0</v>
      </c>
      <c r="I106" s="104">
        <v>0</v>
      </c>
      <c r="J106" s="104">
        <v>1.0330094244683402E-4</v>
      </c>
      <c r="K106" s="104">
        <v>2.899196225911842E-4</v>
      </c>
      <c r="L106" s="104">
        <v>4.7718075706270637E-4</v>
      </c>
      <c r="M106" s="104">
        <v>1.0403140461405938E-3</v>
      </c>
      <c r="N106" s="104">
        <v>1.1482118514704028E-3</v>
      </c>
      <c r="O106" s="104">
        <v>9.4852133255238062E-4</v>
      </c>
      <c r="P106" s="104">
        <v>7.4108881159536686E-4</v>
      </c>
      <c r="Q106" s="104">
        <v>1.4872728683381008E-3</v>
      </c>
      <c r="R106" s="104">
        <v>1.3257878390667717E-3</v>
      </c>
      <c r="S106" s="104">
        <v>1.5467307447340312E-3</v>
      </c>
      <c r="T106" s="104">
        <v>1.4633697085093124E-3</v>
      </c>
      <c r="U106" s="104">
        <v>1.4812416541235439E-3</v>
      </c>
      <c r="V106" s="104">
        <v>9.0360314566942379E-4</v>
      </c>
      <c r="W106" s="104">
        <v>1.4692708862566357E-3</v>
      </c>
      <c r="DA106" s="132" t="s">
        <v>1713</v>
      </c>
    </row>
    <row r="107" spans="1:105" ht="12" customHeight="1" x14ac:dyDescent="0.25">
      <c r="A107" s="106" t="s">
        <v>122</v>
      </c>
      <c r="B107" s="101">
        <v>0.54747638463448156</v>
      </c>
      <c r="C107" s="101">
        <v>0.52692928530113126</v>
      </c>
      <c r="D107" s="101">
        <v>0.60377562539275231</v>
      </c>
      <c r="E107" s="101">
        <v>0.77411204028611191</v>
      </c>
      <c r="F107" s="101">
        <v>1.0202401322786367</v>
      </c>
      <c r="G107" s="101">
        <v>1.1938176521326482</v>
      </c>
      <c r="H107" s="101">
        <v>1.655078018813763</v>
      </c>
      <c r="I107" s="101">
        <v>1.8879201081119561</v>
      </c>
      <c r="J107" s="101">
        <v>2.4728713331512635</v>
      </c>
      <c r="K107" s="101">
        <v>2.7957571733440512</v>
      </c>
      <c r="L107" s="101">
        <v>3.3573383574823583</v>
      </c>
      <c r="M107" s="101">
        <v>4.1869101619902329</v>
      </c>
      <c r="N107" s="101">
        <v>5.1224517679836543</v>
      </c>
      <c r="O107" s="101">
        <v>6.3817200022684322</v>
      </c>
      <c r="P107" s="101">
        <v>7.6886964861723843</v>
      </c>
      <c r="Q107" s="101">
        <v>8.9587571946421587</v>
      </c>
      <c r="R107" s="101">
        <v>9.8987212355257661</v>
      </c>
      <c r="S107" s="101">
        <v>10.802527615147579</v>
      </c>
      <c r="T107" s="101">
        <v>11.682387607638862</v>
      </c>
      <c r="U107" s="101">
        <v>12.45858911295929</v>
      </c>
      <c r="V107" s="101">
        <v>13.318426828590567</v>
      </c>
      <c r="W107" s="101">
        <v>14.212288026193528</v>
      </c>
      <c r="DA107" s="131" t="s">
        <v>1714</v>
      </c>
    </row>
    <row r="108" spans="1:105" ht="12" customHeight="1" x14ac:dyDescent="0.25">
      <c r="A108" s="107" t="s">
        <v>121</v>
      </c>
      <c r="B108" s="104">
        <v>0.11897171025888967</v>
      </c>
      <c r="C108" s="104">
        <v>0.11884536787287417</v>
      </c>
      <c r="D108" s="104">
        <v>0.14390544717398371</v>
      </c>
      <c r="E108" s="104">
        <v>0.20005234549237672</v>
      </c>
      <c r="F108" s="104">
        <v>0.26418618662228588</v>
      </c>
      <c r="G108" s="104">
        <v>0.30508094772071015</v>
      </c>
      <c r="H108" s="104">
        <v>0.40236287635125961</v>
      </c>
      <c r="I108" s="104">
        <v>0.46446615750876663</v>
      </c>
      <c r="J108" s="104">
        <v>0.60847336625541038</v>
      </c>
      <c r="K108" s="104">
        <v>0.901901480183952</v>
      </c>
      <c r="L108" s="104">
        <v>1.1133042489299776</v>
      </c>
      <c r="M108" s="104">
        <v>1.6093331918111096</v>
      </c>
      <c r="N108" s="104">
        <v>2.1999083066656988</v>
      </c>
      <c r="O108" s="104">
        <v>2.6681663432223055</v>
      </c>
      <c r="P108" s="104">
        <v>3.2244872708805268</v>
      </c>
      <c r="Q108" s="104">
        <v>3.5412188690179693</v>
      </c>
      <c r="R108" s="104">
        <v>3.8521147845134154</v>
      </c>
      <c r="S108" s="104">
        <v>4.2568464459672706</v>
      </c>
      <c r="T108" s="104">
        <v>4.6248264699564618</v>
      </c>
      <c r="U108" s="104">
        <v>4.6541369664757521</v>
      </c>
      <c r="V108" s="104">
        <v>4.8894860072377586</v>
      </c>
      <c r="W108" s="104">
        <v>5.2750297297138538</v>
      </c>
      <c r="DA108" s="132" t="s">
        <v>1715</v>
      </c>
    </row>
    <row r="109" spans="1:105" ht="12" customHeight="1" x14ac:dyDescent="0.25">
      <c r="A109" s="108" t="s">
        <v>53</v>
      </c>
      <c r="B109" s="98">
        <v>5.2426929959140604E-2</v>
      </c>
      <c r="C109" s="98">
        <v>5.1142305912413692E-2</v>
      </c>
      <c r="D109" s="98">
        <v>6.8027454111378782E-2</v>
      </c>
      <c r="E109" s="98">
        <v>0.112561715806129</v>
      </c>
      <c r="F109" s="98">
        <v>0.1544720519434567</v>
      </c>
      <c r="G109" s="98">
        <v>0.15969187562999901</v>
      </c>
      <c r="H109" s="98">
        <v>0.21488881820975209</v>
      </c>
      <c r="I109" s="98">
        <v>0.21124198668728103</v>
      </c>
      <c r="J109" s="98">
        <v>0.28066938242851519</v>
      </c>
      <c r="K109" s="98">
        <v>0.40496969007346251</v>
      </c>
      <c r="L109" s="98">
        <v>0.48501255266115534</v>
      </c>
      <c r="M109" s="98">
        <v>0.7153559366275043</v>
      </c>
      <c r="N109" s="98">
        <v>0.96147005947370201</v>
      </c>
      <c r="O109" s="98">
        <v>1.1593555243506444</v>
      </c>
      <c r="P109" s="98">
        <v>1.4518530479884371</v>
      </c>
      <c r="Q109" s="98">
        <v>1.5677733323767011</v>
      </c>
      <c r="R109" s="98">
        <v>1.6678212620307784</v>
      </c>
      <c r="S109" s="98">
        <v>1.8378391167488626</v>
      </c>
      <c r="T109" s="98">
        <v>2.0029171026657702</v>
      </c>
      <c r="U109" s="98">
        <v>1.8989637630807037</v>
      </c>
      <c r="V109" s="98">
        <v>1.9855612209300386</v>
      </c>
      <c r="W109" s="98">
        <v>2.2214898348000593</v>
      </c>
      <c r="DA109" s="63" t="s">
        <v>1716</v>
      </c>
    </row>
    <row r="110" spans="1:105" ht="12" customHeight="1" x14ac:dyDescent="0.25">
      <c r="A110" s="108" t="s">
        <v>52</v>
      </c>
      <c r="B110" s="98">
        <v>6.6544780299749071E-2</v>
      </c>
      <c r="C110" s="98">
        <v>6.7703061960460484E-2</v>
      </c>
      <c r="D110" s="98">
        <v>7.5877993062604926E-2</v>
      </c>
      <c r="E110" s="98">
        <v>8.7490629686247726E-2</v>
      </c>
      <c r="F110" s="98">
        <v>0.10971413467882919</v>
      </c>
      <c r="G110" s="98">
        <v>0.14538907209071114</v>
      </c>
      <c r="H110" s="98">
        <v>0.18747405814150753</v>
      </c>
      <c r="I110" s="98">
        <v>0.25322417082148557</v>
      </c>
      <c r="J110" s="98">
        <v>0.32780398382689518</v>
      </c>
      <c r="K110" s="98">
        <v>0.49693179011048955</v>
      </c>
      <c r="L110" s="98">
        <v>0.6282916962688222</v>
      </c>
      <c r="M110" s="98">
        <v>0.89397725518360516</v>
      </c>
      <c r="N110" s="98">
        <v>1.2384382471919968</v>
      </c>
      <c r="O110" s="98">
        <v>1.5088108188716611</v>
      </c>
      <c r="P110" s="98">
        <v>1.7726342228920897</v>
      </c>
      <c r="Q110" s="98">
        <v>1.973445536641268</v>
      </c>
      <c r="R110" s="98">
        <v>2.184293522482637</v>
      </c>
      <c r="S110" s="98">
        <v>2.4190073292184082</v>
      </c>
      <c r="T110" s="98">
        <v>2.6219093672906917</v>
      </c>
      <c r="U110" s="98">
        <v>2.755173203395048</v>
      </c>
      <c r="V110" s="98">
        <v>2.9039247863077202</v>
      </c>
      <c r="W110" s="98">
        <v>3.053539894913794</v>
      </c>
      <c r="DA110" s="63" t="s">
        <v>1717</v>
      </c>
    </row>
    <row r="111" spans="1:105" ht="12" customHeight="1" x14ac:dyDescent="0.25">
      <c r="A111" s="121" t="s">
        <v>54</v>
      </c>
      <c r="B111" s="122">
        <v>0.27184919167633725</v>
      </c>
      <c r="C111" s="122">
        <v>0.30254929405484465</v>
      </c>
      <c r="D111" s="122">
        <v>0.33572357418808146</v>
      </c>
      <c r="E111" s="122">
        <v>0.43562579399488721</v>
      </c>
      <c r="F111" s="122">
        <v>0.49794204120700292</v>
      </c>
      <c r="G111" s="122">
        <v>0.63401734487900441</v>
      </c>
      <c r="H111" s="122">
        <v>0.74005724836405273</v>
      </c>
      <c r="I111" s="122">
        <v>0.88144460132334501</v>
      </c>
      <c r="J111" s="122">
        <v>1.0999369316435845</v>
      </c>
      <c r="K111" s="122">
        <v>1.0894686347478904</v>
      </c>
      <c r="L111" s="122">
        <v>1.2441298976566038</v>
      </c>
      <c r="M111" s="122">
        <v>1.5952233420583757</v>
      </c>
      <c r="N111" s="122">
        <v>2.0201114031915464</v>
      </c>
      <c r="O111" s="122">
        <v>2.497743710435306</v>
      </c>
      <c r="P111" s="122">
        <v>3.0548558404897195</v>
      </c>
      <c r="Q111" s="122">
        <v>3.5706306474195273</v>
      </c>
      <c r="R111" s="122">
        <v>4.0132867462035042</v>
      </c>
      <c r="S111" s="122">
        <v>4.4217219021634353</v>
      </c>
      <c r="T111" s="122">
        <v>4.7930275526743529</v>
      </c>
      <c r="U111" s="122">
        <v>5.1371623341596209</v>
      </c>
      <c r="V111" s="122">
        <v>7.241622374426619</v>
      </c>
      <c r="W111" s="122">
        <v>7.2215389408738826</v>
      </c>
      <c r="DA111" s="130" t="s">
        <v>1718</v>
      </c>
    </row>
    <row r="112" spans="1:105" ht="12" customHeight="1" x14ac:dyDescent="0.25">
      <c r="A112" s="97" t="s">
        <v>50</v>
      </c>
      <c r="B112" s="98">
        <v>0.13926780419275869</v>
      </c>
      <c r="C112" s="98">
        <v>0.14464722374648029</v>
      </c>
      <c r="D112" s="98">
        <v>0.19232062587281265</v>
      </c>
      <c r="E112" s="98">
        <v>0.16195431579458092</v>
      </c>
      <c r="F112" s="98">
        <v>0.18356679262995837</v>
      </c>
      <c r="G112" s="98">
        <v>0.27968270432971348</v>
      </c>
      <c r="H112" s="98">
        <v>0.30159424798287682</v>
      </c>
      <c r="I112" s="98">
        <v>0.36409253493955884</v>
      </c>
      <c r="J112" s="98">
        <v>0.4174985782922721</v>
      </c>
      <c r="K112" s="98">
        <v>0.55647895806468695</v>
      </c>
      <c r="L112" s="98">
        <v>0.62838587071471008</v>
      </c>
      <c r="M112" s="98">
        <v>0.75520667757113791</v>
      </c>
      <c r="N112" s="98">
        <v>0.89690837207016605</v>
      </c>
      <c r="O112" s="98">
        <v>1.0550209973909583</v>
      </c>
      <c r="P112" s="98">
        <v>1.2323944544660232</v>
      </c>
      <c r="Q112" s="98">
        <v>1.3776035141231013</v>
      </c>
      <c r="R112" s="98">
        <v>1.5425290459050671</v>
      </c>
      <c r="S112" s="98">
        <v>1.7132628103163405</v>
      </c>
      <c r="T112" s="98">
        <v>1.8327358574819472</v>
      </c>
      <c r="U112" s="98">
        <v>1.8917331615313535</v>
      </c>
      <c r="V112" s="98">
        <v>2.7622180452045546</v>
      </c>
      <c r="W112" s="98">
        <v>2.6259179097327943</v>
      </c>
      <c r="DA112" s="63" t="s">
        <v>1719</v>
      </c>
    </row>
    <row r="113" spans="1:105" ht="12" customHeight="1" x14ac:dyDescent="0.25">
      <c r="A113" s="109" t="s">
        <v>120</v>
      </c>
      <c r="B113" s="33">
        <v>0.13258138748357859</v>
      </c>
      <c r="C113" s="33">
        <v>0.15790207030836437</v>
      </c>
      <c r="D113" s="33">
        <v>0.14340294831526881</v>
      </c>
      <c r="E113" s="33">
        <v>0.2736714782003063</v>
      </c>
      <c r="F113" s="33">
        <v>0.31437524857704457</v>
      </c>
      <c r="G113" s="33">
        <v>0.35433464054929092</v>
      </c>
      <c r="H113" s="33">
        <v>0.43846300038117592</v>
      </c>
      <c r="I113" s="33">
        <v>0.51735206638378617</v>
      </c>
      <c r="J113" s="33">
        <v>0.68243835335131231</v>
      </c>
      <c r="K113" s="33">
        <v>0.53298967668320352</v>
      </c>
      <c r="L113" s="33">
        <v>0.61574402694189367</v>
      </c>
      <c r="M113" s="33">
        <v>0.84001666448723766</v>
      </c>
      <c r="N113" s="33">
        <v>1.1232030311213803</v>
      </c>
      <c r="O113" s="33">
        <v>1.4427227130443474</v>
      </c>
      <c r="P113" s="33">
        <v>1.8224613860236965</v>
      </c>
      <c r="Q113" s="33">
        <v>2.1930271332964262</v>
      </c>
      <c r="R113" s="33">
        <v>2.4707577002984369</v>
      </c>
      <c r="S113" s="33">
        <v>2.7084590918470943</v>
      </c>
      <c r="T113" s="33">
        <v>2.9602916951924056</v>
      </c>
      <c r="U113" s="33">
        <v>3.2454291726282678</v>
      </c>
      <c r="V113" s="33">
        <v>4.4794043292220644</v>
      </c>
      <c r="W113" s="33">
        <v>4.5956210311410883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3.3191225044464301</v>
      </c>
      <c r="C115" s="117">
        <f t="shared" si="17"/>
        <v>3.5925845095195057</v>
      </c>
      <c r="D115" s="117">
        <f t="shared" si="17"/>
        <v>3.6952501289598931</v>
      </c>
      <c r="E115" s="117">
        <f t="shared" si="17"/>
        <v>4.6211020360260946</v>
      </c>
      <c r="F115" s="117">
        <f t="shared" si="17"/>
        <v>5.9239666762001253</v>
      </c>
      <c r="G115" s="117">
        <f t="shared" si="17"/>
        <v>7.7661489228439873</v>
      </c>
      <c r="H115" s="117">
        <f t="shared" si="17"/>
        <v>9.4653855060134866</v>
      </c>
      <c r="I115" s="117">
        <f t="shared" si="17"/>
        <v>11.219013402961279</v>
      </c>
      <c r="J115" s="117">
        <f t="shared" si="17"/>
        <v>14.485391263568072</v>
      </c>
      <c r="K115" s="117">
        <f t="shared" si="17"/>
        <v>16.916152586662815</v>
      </c>
      <c r="L115" s="117">
        <f t="shared" si="17"/>
        <v>21.200948611841273</v>
      </c>
      <c r="M115" s="117">
        <f t="shared" si="17"/>
        <v>25.783109742486804</v>
      </c>
      <c r="N115" s="117">
        <f t="shared" si="17"/>
        <v>36.089998316550762</v>
      </c>
      <c r="O115" s="117">
        <f t="shared" si="17"/>
        <v>43.380702466156009</v>
      </c>
      <c r="P115" s="117">
        <f t="shared" si="17"/>
        <v>44.577370896085242</v>
      </c>
      <c r="Q115" s="117">
        <f t="shared" si="17"/>
        <v>61.082849138112763</v>
      </c>
      <c r="R115" s="117">
        <f t="shared" ref="R115:V115" si="18">R116+R118+R120+R129</f>
        <v>68.572612696620553</v>
      </c>
      <c r="S115" s="117">
        <f t="shared" si="18"/>
        <v>75.437384047033646</v>
      </c>
      <c r="T115" s="117">
        <f t="shared" si="18"/>
        <v>78.170277910972302</v>
      </c>
      <c r="U115" s="117">
        <f t="shared" si="18"/>
        <v>83.55273470842792</v>
      </c>
      <c r="V115" s="117">
        <f t="shared" si="18"/>
        <v>96.044802730581665</v>
      </c>
      <c r="W115" s="117">
        <f t="shared" ref="W115" si="19">W116+W118+W120+W129</f>
        <v>116.6999821569712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2.5581644838595099</v>
      </c>
      <c r="C116" s="122">
        <f t="shared" si="20"/>
        <v>2.8213559345424626</v>
      </c>
      <c r="D116" s="122">
        <f t="shared" si="20"/>
        <v>2.7992078836829357</v>
      </c>
      <c r="E116" s="122">
        <f t="shared" si="20"/>
        <v>3.420291987720204</v>
      </c>
      <c r="F116" s="122">
        <f t="shared" si="20"/>
        <v>4.4987307999949087</v>
      </c>
      <c r="G116" s="122">
        <f t="shared" si="20"/>
        <v>6.0320090655870366</v>
      </c>
      <c r="H116" s="122">
        <f t="shared" si="20"/>
        <v>7.1642873940432867</v>
      </c>
      <c r="I116" s="122">
        <f t="shared" si="20"/>
        <v>8.4899166698385216</v>
      </c>
      <c r="J116" s="122">
        <f t="shared" si="20"/>
        <v>10.898483450013089</v>
      </c>
      <c r="K116" s="122">
        <f t="shared" si="20"/>
        <v>12.711410519811897</v>
      </c>
      <c r="L116" s="122">
        <f t="shared" si="20"/>
        <v>16.023334679277443</v>
      </c>
      <c r="M116" s="122">
        <f t="shared" si="20"/>
        <v>19.0228707455774</v>
      </c>
      <c r="N116" s="122">
        <f t="shared" si="20"/>
        <v>26.842810359669308</v>
      </c>
      <c r="O116" s="122">
        <f t="shared" si="20"/>
        <v>32.26533919346079</v>
      </c>
      <c r="P116" s="122">
        <f t="shared" si="20"/>
        <v>32.79789480333163</v>
      </c>
      <c r="Q116" s="122">
        <f t="shared" si="20"/>
        <v>44.296162650587917</v>
      </c>
      <c r="R116" s="122">
        <f t="shared" si="20"/>
        <v>51.576582275476355</v>
      </c>
      <c r="S116" s="122">
        <f t="shared" si="20"/>
        <v>54.278105138706096</v>
      </c>
      <c r="T116" s="122">
        <f t="shared" si="20"/>
        <v>56.12553476787096</v>
      </c>
      <c r="U116" s="122">
        <f t="shared" si="20"/>
        <v>57.655982486125282</v>
      </c>
      <c r="V116" s="122">
        <f t="shared" si="20"/>
        <v>69.402533285907694</v>
      </c>
      <c r="W116" s="122">
        <f t="shared" si="20"/>
        <v>83.154630807971174</v>
      </c>
      <c r="DA116" s="130" t="s">
        <v>1873</v>
      </c>
    </row>
    <row r="117" spans="1:105" ht="12" customHeight="1" x14ac:dyDescent="0.25">
      <c r="A117" s="97" t="s">
        <v>53</v>
      </c>
      <c r="B117" s="98">
        <v>2.5581644838595099</v>
      </c>
      <c r="C117" s="98">
        <v>2.8213559345424626</v>
      </c>
      <c r="D117" s="98">
        <v>2.7992078836829357</v>
      </c>
      <c r="E117" s="98">
        <v>3.420291987720204</v>
      </c>
      <c r="F117" s="98">
        <v>4.4987307999949087</v>
      </c>
      <c r="G117" s="98">
        <v>6.0320090655870366</v>
      </c>
      <c r="H117" s="98">
        <v>7.1642873940432867</v>
      </c>
      <c r="I117" s="98">
        <v>8.4899166698385216</v>
      </c>
      <c r="J117" s="98">
        <v>10.898483450013089</v>
      </c>
      <c r="K117" s="98">
        <v>12.711410519811897</v>
      </c>
      <c r="L117" s="98">
        <v>16.023334679277443</v>
      </c>
      <c r="M117" s="98">
        <v>19.0228707455774</v>
      </c>
      <c r="N117" s="98">
        <v>26.842810359669308</v>
      </c>
      <c r="O117" s="98">
        <v>32.26533919346079</v>
      </c>
      <c r="P117" s="98">
        <v>32.79789480333163</v>
      </c>
      <c r="Q117" s="98">
        <v>44.296162650587917</v>
      </c>
      <c r="R117" s="98">
        <v>51.576582275476355</v>
      </c>
      <c r="S117" s="98">
        <v>54.278105138706096</v>
      </c>
      <c r="T117" s="98">
        <v>56.12553476787096</v>
      </c>
      <c r="U117" s="98">
        <v>57.655982486125282</v>
      </c>
      <c r="V117" s="98">
        <v>69.402533285907694</v>
      </c>
      <c r="W117" s="98">
        <v>83.154630807971174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4.5693736913301135E-2</v>
      </c>
      <c r="C118" s="122">
        <f t="shared" si="21"/>
        <v>4.9719056075217316E-2</v>
      </c>
      <c r="D118" s="122">
        <f t="shared" si="21"/>
        <v>5.7203873028491496E-2</v>
      </c>
      <c r="E118" s="122">
        <f t="shared" si="21"/>
        <v>0.1223432054971558</v>
      </c>
      <c r="F118" s="122">
        <f t="shared" si="21"/>
        <v>7.5151926908472513E-2</v>
      </c>
      <c r="G118" s="122">
        <f t="shared" si="21"/>
        <v>0.10713496268006338</v>
      </c>
      <c r="H118" s="122">
        <f t="shared" si="21"/>
        <v>0.20205853478590591</v>
      </c>
      <c r="I118" s="122">
        <f t="shared" si="21"/>
        <v>0.27930156542044793</v>
      </c>
      <c r="J118" s="122">
        <f t="shared" si="21"/>
        <v>0.39975316420247736</v>
      </c>
      <c r="K118" s="122">
        <f t="shared" si="21"/>
        <v>0.55013668795528103</v>
      </c>
      <c r="L118" s="122">
        <f t="shared" si="21"/>
        <v>0.8054801210746011</v>
      </c>
      <c r="M118" s="122">
        <f t="shared" si="21"/>
        <v>1.016702102621613</v>
      </c>
      <c r="N118" s="122">
        <f t="shared" si="21"/>
        <v>2.0069099646985062</v>
      </c>
      <c r="O118" s="122">
        <f t="shared" si="21"/>
        <v>2.2248026160032666</v>
      </c>
      <c r="P118" s="122">
        <f t="shared" si="21"/>
        <v>1.0388897948511278</v>
      </c>
      <c r="Q118" s="122">
        <f t="shared" si="21"/>
        <v>4.1156842323584959</v>
      </c>
      <c r="R118" s="122">
        <f t="shared" si="21"/>
        <v>2.9065325041593644</v>
      </c>
      <c r="S118" s="122">
        <f t="shared" si="21"/>
        <v>5.5140118603043753</v>
      </c>
      <c r="T118" s="122">
        <f t="shared" si="21"/>
        <v>4.9794025555737482</v>
      </c>
      <c r="U118" s="122">
        <f t="shared" si="21"/>
        <v>7.6965891148382948</v>
      </c>
      <c r="V118" s="122">
        <f t="shared" si="21"/>
        <v>6.0812354173956482</v>
      </c>
      <c r="W118" s="122">
        <f t="shared" si="21"/>
        <v>11.490280133741559</v>
      </c>
      <c r="DA118" s="130" t="s">
        <v>1875</v>
      </c>
    </row>
    <row r="119" spans="1:105" ht="12" customHeight="1" x14ac:dyDescent="0.25">
      <c r="A119" s="97" t="s">
        <v>53</v>
      </c>
      <c r="B119" s="98">
        <v>4.5693736913301135E-2</v>
      </c>
      <c r="C119" s="98">
        <v>4.9719056075217316E-2</v>
      </c>
      <c r="D119" s="98">
        <v>5.7203873028491496E-2</v>
      </c>
      <c r="E119" s="98">
        <v>0.1223432054971558</v>
      </c>
      <c r="F119" s="98">
        <v>7.5151926908472513E-2</v>
      </c>
      <c r="G119" s="98">
        <v>0.10713496268006338</v>
      </c>
      <c r="H119" s="98">
        <v>0.20205853478590591</v>
      </c>
      <c r="I119" s="98">
        <v>0.27930156542044793</v>
      </c>
      <c r="J119" s="98">
        <v>0.39975316420247736</v>
      </c>
      <c r="K119" s="98">
        <v>0.55013668795528103</v>
      </c>
      <c r="L119" s="98">
        <v>0.8054801210746011</v>
      </c>
      <c r="M119" s="98">
        <v>1.016702102621613</v>
      </c>
      <c r="N119" s="98">
        <v>2.0069099646985062</v>
      </c>
      <c r="O119" s="98">
        <v>2.2248026160032666</v>
      </c>
      <c r="P119" s="98">
        <v>1.0388897948511278</v>
      </c>
      <c r="Q119" s="98">
        <v>4.1156842323584959</v>
      </c>
      <c r="R119" s="98">
        <v>2.9065325041593644</v>
      </c>
      <c r="S119" s="98">
        <v>5.5140118603043753</v>
      </c>
      <c r="T119" s="98">
        <v>4.9794025555737482</v>
      </c>
      <c r="U119" s="98">
        <v>7.6965891148382948</v>
      </c>
      <c r="V119" s="98">
        <v>6.0812354173956482</v>
      </c>
      <c r="W119" s="98">
        <v>11.490280133741559</v>
      </c>
      <c r="DA119" s="63" t="s">
        <v>1876</v>
      </c>
    </row>
    <row r="120" spans="1:105" ht="12" customHeight="1" x14ac:dyDescent="0.25">
      <c r="A120" s="121" t="s">
        <v>55</v>
      </c>
      <c r="B120" s="122">
        <v>0.52966151878000933</v>
      </c>
      <c r="C120" s="122">
        <v>0.51293152066998537</v>
      </c>
      <c r="D120" s="122">
        <v>0.61121982207457715</v>
      </c>
      <c r="E120" s="122">
        <v>0.76900266991438748</v>
      </c>
      <c r="F120" s="122">
        <v>0.99467167147111024</v>
      </c>
      <c r="G120" s="122">
        <v>1.1800472727301674</v>
      </c>
      <c r="H120" s="122">
        <v>1.5721048999762626</v>
      </c>
      <c r="I120" s="122">
        <v>1.822013835003123</v>
      </c>
      <c r="J120" s="122">
        <v>2.3970489510828399</v>
      </c>
      <c r="K120" s="122">
        <v>2.8935335686173227</v>
      </c>
      <c r="L120" s="122">
        <v>3.5004659349790233</v>
      </c>
      <c r="M120" s="122">
        <v>4.615574038904672</v>
      </c>
      <c r="N120" s="122">
        <v>5.7985345681476028</v>
      </c>
      <c r="O120" s="122">
        <v>7.0942689752827075</v>
      </c>
      <c r="P120" s="122">
        <v>8.5269195334719221</v>
      </c>
      <c r="Q120" s="122">
        <v>10.063138776021098</v>
      </c>
      <c r="R120" s="122">
        <v>11.143740522041053</v>
      </c>
      <c r="S120" s="122">
        <v>12.383515055811042</v>
      </c>
      <c r="T120" s="122">
        <v>13.494832084655709</v>
      </c>
      <c r="U120" s="122">
        <v>14.318148613245832</v>
      </c>
      <c r="V120" s="122">
        <v>15.045255180938296</v>
      </c>
      <c r="W120" s="122">
        <v>16.468523474066981</v>
      </c>
      <c r="DA120" s="130" t="s">
        <v>1877</v>
      </c>
    </row>
    <row r="121" spans="1:105" ht="12" customHeight="1" x14ac:dyDescent="0.25">
      <c r="A121" s="97" t="s">
        <v>124</v>
      </c>
      <c r="B121" s="98">
        <v>7.0650476967300341E-2</v>
      </c>
      <c r="C121" s="98">
        <v>6.4963342469364374E-2</v>
      </c>
      <c r="D121" s="98">
        <v>8.9975023279273703E-2</v>
      </c>
      <c r="E121" s="98">
        <v>8.8874817952107901E-2</v>
      </c>
      <c r="F121" s="98">
        <v>9.3595184806818596E-2</v>
      </c>
      <c r="G121" s="98">
        <v>0.11720678218297303</v>
      </c>
      <c r="H121" s="98">
        <v>0.11085543928880096</v>
      </c>
      <c r="I121" s="98">
        <v>0.13540871052499021</v>
      </c>
      <c r="J121" s="98">
        <v>0.18551768135345656</v>
      </c>
      <c r="K121" s="98">
        <v>0.20226475905378929</v>
      </c>
      <c r="L121" s="98">
        <v>0.23014433957087524</v>
      </c>
      <c r="M121" s="98">
        <v>0.33716695219195947</v>
      </c>
      <c r="N121" s="98">
        <v>0.33529076105581712</v>
      </c>
      <c r="O121" s="98">
        <v>0.30821233053123048</v>
      </c>
      <c r="P121" s="98">
        <v>0.29629644517707854</v>
      </c>
      <c r="Q121" s="98">
        <v>0.57166691713512729</v>
      </c>
      <c r="R121" s="98">
        <v>0.61108447649185382</v>
      </c>
      <c r="S121" s="98">
        <v>0.74112428844809208</v>
      </c>
      <c r="T121" s="98">
        <v>0.75986099542823327</v>
      </c>
      <c r="U121" s="98">
        <v>0.8099286109936682</v>
      </c>
      <c r="V121" s="98">
        <v>0.52527227293559509</v>
      </c>
      <c r="W121" s="98">
        <v>0.80589162889080912</v>
      </c>
      <c r="DA121" s="63" t="s">
        <v>1878</v>
      </c>
    </row>
    <row r="122" spans="1:105" ht="12" customHeight="1" x14ac:dyDescent="0.25">
      <c r="A122" s="97" t="s">
        <v>123</v>
      </c>
      <c r="B122" s="98">
        <v>1.3586630186019299E-4</v>
      </c>
      <c r="C122" s="98">
        <v>1.2188747281715055E-4</v>
      </c>
      <c r="D122" s="98">
        <v>1.5709244593384297E-4</v>
      </c>
      <c r="E122" s="98">
        <v>1.4748561839022351E-4</v>
      </c>
      <c r="F122" s="98">
        <v>0</v>
      </c>
      <c r="G122" s="98">
        <v>0</v>
      </c>
      <c r="H122" s="98">
        <v>0</v>
      </c>
      <c r="I122" s="98">
        <v>0</v>
      </c>
      <c r="J122" s="98">
        <v>1.636938268355574E-4</v>
      </c>
      <c r="K122" s="98">
        <v>4.5105615325345422E-4</v>
      </c>
      <c r="L122" s="98">
        <v>7.2922574726430145E-4</v>
      </c>
      <c r="M122" s="98">
        <v>1.6175063912476581E-3</v>
      </c>
      <c r="N122" s="98">
        <v>1.7701585014122273E-3</v>
      </c>
      <c r="O122" s="98">
        <v>1.4581440407130512E-3</v>
      </c>
      <c r="P122" s="98">
        <v>1.1682556563705436E-3</v>
      </c>
      <c r="Q122" s="98">
        <v>2.3272293797178549E-3</v>
      </c>
      <c r="R122" s="98">
        <v>2.0490343719187449E-3</v>
      </c>
      <c r="S122" s="98">
        <v>2.394485053952726E-3</v>
      </c>
      <c r="T122" s="98">
        <v>2.2807898228187581E-3</v>
      </c>
      <c r="U122" s="98">
        <v>2.2436916945358675E-3</v>
      </c>
      <c r="V122" s="98">
        <v>1.3726696332881931E-3</v>
      </c>
      <c r="W122" s="98">
        <v>2.289464249691728E-3</v>
      </c>
      <c r="DA122" s="63" t="s">
        <v>1879</v>
      </c>
    </row>
    <row r="123" spans="1:105" ht="12" customHeight="1" x14ac:dyDescent="0.25">
      <c r="A123" s="100" t="s">
        <v>50</v>
      </c>
      <c r="B123" s="101">
        <v>4.6276467547188826E-5</v>
      </c>
      <c r="C123" s="101">
        <v>4.0486183375260409E-5</v>
      </c>
      <c r="D123" s="101">
        <v>5.881918331386747E-5</v>
      </c>
      <c r="E123" s="101">
        <v>6.828280064969156E-5</v>
      </c>
      <c r="F123" s="101">
        <v>0</v>
      </c>
      <c r="G123" s="101">
        <v>0</v>
      </c>
      <c r="H123" s="101">
        <v>0</v>
      </c>
      <c r="I123" s="101">
        <v>0</v>
      </c>
      <c r="J123" s="101">
        <v>6.0392884388723388E-5</v>
      </c>
      <c r="K123" s="101">
        <v>1.6113653066227E-4</v>
      </c>
      <c r="L123" s="101">
        <v>2.5204499020159502E-4</v>
      </c>
      <c r="M123" s="101">
        <v>5.7719234510706426E-4</v>
      </c>
      <c r="N123" s="101">
        <v>6.2194664994182438E-4</v>
      </c>
      <c r="O123" s="101">
        <v>5.0962270816067056E-4</v>
      </c>
      <c r="P123" s="101">
        <v>4.2716684477517671E-4</v>
      </c>
      <c r="Q123" s="101">
        <v>8.3995651137975407E-4</v>
      </c>
      <c r="R123" s="101">
        <v>7.2324653285197325E-4</v>
      </c>
      <c r="S123" s="101">
        <v>8.4775430921869475E-4</v>
      </c>
      <c r="T123" s="101">
        <v>8.1742011430944572E-4</v>
      </c>
      <c r="U123" s="101">
        <v>7.6245004041232368E-4</v>
      </c>
      <c r="V123" s="101">
        <v>4.6906648761876934E-4</v>
      </c>
      <c r="W123" s="101">
        <v>8.2019336343509212E-4</v>
      </c>
      <c r="DA123" s="131" t="s">
        <v>1880</v>
      </c>
    </row>
    <row r="124" spans="1:105" ht="12" customHeight="1" x14ac:dyDescent="0.25">
      <c r="A124" s="103" t="s">
        <v>52</v>
      </c>
      <c r="B124" s="104">
        <v>8.9589834313004153E-5</v>
      </c>
      <c r="C124" s="104">
        <v>8.1401289441890135E-5</v>
      </c>
      <c r="D124" s="104">
        <v>9.8273262619975516E-5</v>
      </c>
      <c r="E124" s="104">
        <v>7.9202817740531964E-5</v>
      </c>
      <c r="F124" s="104">
        <v>0</v>
      </c>
      <c r="G124" s="104">
        <v>0</v>
      </c>
      <c r="H124" s="104">
        <v>0</v>
      </c>
      <c r="I124" s="104">
        <v>0</v>
      </c>
      <c r="J124" s="104">
        <v>1.0330094244683402E-4</v>
      </c>
      <c r="K124" s="104">
        <v>2.899196225911842E-4</v>
      </c>
      <c r="L124" s="104">
        <v>4.7718075706270637E-4</v>
      </c>
      <c r="M124" s="104">
        <v>1.0403140461405938E-3</v>
      </c>
      <c r="N124" s="104">
        <v>1.1482118514704028E-3</v>
      </c>
      <c r="O124" s="104">
        <v>9.4852133255238062E-4</v>
      </c>
      <c r="P124" s="104">
        <v>7.4108881159536686E-4</v>
      </c>
      <c r="Q124" s="104">
        <v>1.4872728683381008E-3</v>
      </c>
      <c r="R124" s="104">
        <v>1.3257878390667717E-3</v>
      </c>
      <c r="S124" s="104">
        <v>1.5467307447340312E-3</v>
      </c>
      <c r="T124" s="104">
        <v>1.4633697085093124E-3</v>
      </c>
      <c r="U124" s="104">
        <v>1.4812416541235439E-3</v>
      </c>
      <c r="V124" s="104">
        <v>9.0360314566942379E-4</v>
      </c>
      <c r="W124" s="104">
        <v>1.4692708862566357E-3</v>
      </c>
      <c r="DA124" s="132" t="s">
        <v>1881</v>
      </c>
    </row>
    <row r="125" spans="1:105" ht="12" customHeight="1" x14ac:dyDescent="0.25">
      <c r="A125" s="106" t="s">
        <v>122</v>
      </c>
      <c r="B125" s="101">
        <v>0.3580437399281437</v>
      </c>
      <c r="C125" s="101">
        <v>0.34647780832741143</v>
      </c>
      <c r="D125" s="101">
        <v>0.40006450903130086</v>
      </c>
      <c r="E125" s="101">
        <v>0.51716434114335119</v>
      </c>
      <c r="F125" s="101">
        <v>0.68722865587900284</v>
      </c>
      <c r="G125" s="101">
        <v>0.80917440777969962</v>
      </c>
      <c r="H125" s="101">
        <v>1.1274282829922724</v>
      </c>
      <c r="I125" s="101">
        <v>1.2891408547239713</v>
      </c>
      <c r="J125" s="101">
        <v>1.6915711415891599</v>
      </c>
      <c r="K125" s="101">
        <v>1.9159565329113126</v>
      </c>
      <c r="L125" s="101">
        <v>2.3075848742762282</v>
      </c>
      <c r="M125" s="101">
        <v>2.8885307784504328</v>
      </c>
      <c r="N125" s="101">
        <v>3.5546979835625225</v>
      </c>
      <c r="O125" s="101">
        <v>4.4648260391790702</v>
      </c>
      <c r="P125" s="101">
        <v>5.432305999810481</v>
      </c>
      <c r="Q125" s="101">
        <v>6.3997919265926573</v>
      </c>
      <c r="R125" s="101">
        <v>7.1464714237174256</v>
      </c>
      <c r="S125" s="101">
        <v>7.8820137463507614</v>
      </c>
      <c r="T125" s="101">
        <v>8.6319505591567367</v>
      </c>
      <c r="U125" s="101">
        <v>9.3303184118037841</v>
      </c>
      <c r="V125" s="101">
        <v>10.108539368977468</v>
      </c>
      <c r="W125" s="101">
        <v>10.903397662592427</v>
      </c>
      <c r="DA125" s="131" t="s">
        <v>1882</v>
      </c>
    </row>
    <row r="126" spans="1:105" ht="12" customHeight="1" x14ac:dyDescent="0.25">
      <c r="A126" s="107" t="s">
        <v>121</v>
      </c>
      <c r="B126" s="104">
        <v>0.10083143558270516</v>
      </c>
      <c r="C126" s="104">
        <v>0.1013684824003924</v>
      </c>
      <c r="D126" s="104">
        <v>0.12102319731806879</v>
      </c>
      <c r="E126" s="104">
        <v>0.16281602520053823</v>
      </c>
      <c r="F126" s="104">
        <v>0.21384783078528882</v>
      </c>
      <c r="G126" s="104">
        <v>0.2536660827674948</v>
      </c>
      <c r="H126" s="104">
        <v>0.3338211776951891</v>
      </c>
      <c r="I126" s="104">
        <v>0.39746426975416149</v>
      </c>
      <c r="J126" s="104">
        <v>0.51979643431338796</v>
      </c>
      <c r="K126" s="104">
        <v>0.77486122049896711</v>
      </c>
      <c r="L126" s="104">
        <v>0.96200749538465535</v>
      </c>
      <c r="M126" s="104">
        <v>1.3882588018710327</v>
      </c>
      <c r="N126" s="104">
        <v>1.9067756650278511</v>
      </c>
      <c r="O126" s="104">
        <v>2.3197724615316946</v>
      </c>
      <c r="P126" s="104">
        <v>2.7971488328279919</v>
      </c>
      <c r="Q126" s="104">
        <v>3.0893527029135948</v>
      </c>
      <c r="R126" s="104">
        <v>3.3841355874598564</v>
      </c>
      <c r="S126" s="104">
        <v>3.7579825359582362</v>
      </c>
      <c r="T126" s="104">
        <v>4.1007397402479198</v>
      </c>
      <c r="U126" s="104">
        <v>4.175657898753844</v>
      </c>
      <c r="V126" s="104">
        <v>4.4100708693919461</v>
      </c>
      <c r="W126" s="104">
        <v>4.7569447183340525</v>
      </c>
      <c r="DA126" s="132" t="s">
        <v>1883</v>
      </c>
    </row>
    <row r="127" spans="1:105" ht="12" customHeight="1" x14ac:dyDescent="0.25">
      <c r="A127" s="108" t="s">
        <v>53</v>
      </c>
      <c r="B127" s="98">
        <v>3.4286655282956081E-2</v>
      </c>
      <c r="C127" s="98">
        <v>3.3665420439931919E-2</v>
      </c>
      <c r="D127" s="98">
        <v>4.514520425546386E-2</v>
      </c>
      <c r="E127" s="98">
        <v>7.5325395514290502E-2</v>
      </c>
      <c r="F127" s="98">
        <v>0.10413369610645963</v>
      </c>
      <c r="G127" s="98">
        <v>0.10827701067678366</v>
      </c>
      <c r="H127" s="98">
        <v>0.14634711955368157</v>
      </c>
      <c r="I127" s="98">
        <v>0.14424009893267595</v>
      </c>
      <c r="J127" s="98">
        <v>0.1919924504864928</v>
      </c>
      <c r="K127" s="98">
        <v>0.27792943038847751</v>
      </c>
      <c r="L127" s="98">
        <v>0.33371579911583321</v>
      </c>
      <c r="M127" s="98">
        <v>0.49428154668742752</v>
      </c>
      <c r="N127" s="98">
        <v>0.66833741783585443</v>
      </c>
      <c r="O127" s="98">
        <v>0.81096164266003357</v>
      </c>
      <c r="P127" s="98">
        <v>1.0245146099359022</v>
      </c>
      <c r="Q127" s="98">
        <v>1.1159071662723266</v>
      </c>
      <c r="R127" s="98">
        <v>1.1998420649772192</v>
      </c>
      <c r="S127" s="98">
        <v>1.338975206739828</v>
      </c>
      <c r="T127" s="98">
        <v>1.4788303729572279</v>
      </c>
      <c r="U127" s="98">
        <v>1.4204846953587962</v>
      </c>
      <c r="V127" s="98">
        <v>1.5061460830842257</v>
      </c>
      <c r="W127" s="98">
        <v>1.7034048234202588</v>
      </c>
      <c r="DA127" s="63" t="s">
        <v>1884</v>
      </c>
    </row>
    <row r="128" spans="1:105" ht="12" customHeight="1" x14ac:dyDescent="0.25">
      <c r="A128" s="108" t="s">
        <v>52</v>
      </c>
      <c r="B128" s="98">
        <v>6.6544780299749071E-2</v>
      </c>
      <c r="C128" s="98">
        <v>6.7703061960460484E-2</v>
      </c>
      <c r="D128" s="98">
        <v>7.5877993062604926E-2</v>
      </c>
      <c r="E128" s="98">
        <v>8.7490629686247726E-2</v>
      </c>
      <c r="F128" s="98">
        <v>0.10971413467882919</v>
      </c>
      <c r="G128" s="98">
        <v>0.14538907209071114</v>
      </c>
      <c r="H128" s="98">
        <v>0.18747405814150753</v>
      </c>
      <c r="I128" s="98">
        <v>0.25322417082148557</v>
      </c>
      <c r="J128" s="98">
        <v>0.32780398382689518</v>
      </c>
      <c r="K128" s="98">
        <v>0.49693179011048955</v>
      </c>
      <c r="L128" s="98">
        <v>0.6282916962688222</v>
      </c>
      <c r="M128" s="98">
        <v>0.89397725518360516</v>
      </c>
      <c r="N128" s="98">
        <v>1.2384382471919968</v>
      </c>
      <c r="O128" s="98">
        <v>1.5088108188716611</v>
      </c>
      <c r="P128" s="98">
        <v>1.7726342228920897</v>
      </c>
      <c r="Q128" s="98">
        <v>1.973445536641268</v>
      </c>
      <c r="R128" s="98">
        <v>2.184293522482637</v>
      </c>
      <c r="S128" s="98">
        <v>2.4190073292184082</v>
      </c>
      <c r="T128" s="98">
        <v>2.6219093672906917</v>
      </c>
      <c r="U128" s="98">
        <v>2.755173203395048</v>
      </c>
      <c r="V128" s="98">
        <v>2.9039247863077202</v>
      </c>
      <c r="W128" s="98">
        <v>3.053539894913794</v>
      </c>
      <c r="DA128" s="63" t="s">
        <v>1885</v>
      </c>
    </row>
    <row r="129" spans="1:105" ht="12" customHeight="1" x14ac:dyDescent="0.25">
      <c r="A129" s="121" t="s">
        <v>54</v>
      </c>
      <c r="B129" s="122">
        <v>0.18560276489360955</v>
      </c>
      <c r="C129" s="122">
        <v>0.20857799823184039</v>
      </c>
      <c r="D129" s="122">
        <v>0.22761855017388871</v>
      </c>
      <c r="E129" s="122">
        <v>0.30946417289434774</v>
      </c>
      <c r="F129" s="122">
        <v>0.35541227782563412</v>
      </c>
      <c r="G129" s="122">
        <v>0.44695762184672061</v>
      </c>
      <c r="H129" s="122">
        <v>0.52693467720803144</v>
      </c>
      <c r="I129" s="122">
        <v>0.62778133269918635</v>
      </c>
      <c r="J129" s="122">
        <v>0.79010569826966659</v>
      </c>
      <c r="K129" s="122">
        <v>0.76107181027831183</v>
      </c>
      <c r="L129" s="122">
        <v>0.87166787651020683</v>
      </c>
      <c r="M129" s="122">
        <v>1.1279628553831171</v>
      </c>
      <c r="N129" s="122">
        <v>1.4417434240353462</v>
      </c>
      <c r="O129" s="122">
        <v>1.7962916814092471</v>
      </c>
      <c r="P129" s="122">
        <v>2.2136667644305583</v>
      </c>
      <c r="Q129" s="122">
        <v>2.6078634791452502</v>
      </c>
      <c r="R129" s="122">
        <v>2.9457573949437892</v>
      </c>
      <c r="S129" s="122">
        <v>3.261751992212131</v>
      </c>
      <c r="T129" s="122">
        <v>3.5705085028718919</v>
      </c>
      <c r="U129" s="122">
        <v>3.8820144942185157</v>
      </c>
      <c r="V129" s="122">
        <v>5.5157788463400337</v>
      </c>
      <c r="W129" s="122">
        <v>5.5865477411914846</v>
      </c>
      <c r="DA129" s="130" t="s">
        <v>1886</v>
      </c>
    </row>
    <row r="130" spans="1:105" ht="12" customHeight="1" x14ac:dyDescent="0.25">
      <c r="A130" s="97" t="s">
        <v>50</v>
      </c>
      <c r="B130" s="98">
        <v>8.5389784661915061E-2</v>
      </c>
      <c r="C130" s="98">
        <v>8.882857332027505E-2</v>
      </c>
      <c r="D130" s="98">
        <v>0.11834772150046399</v>
      </c>
      <c r="E130" s="98">
        <v>9.9876699772992503E-2</v>
      </c>
      <c r="F130" s="98">
        <v>0.11346704878511421</v>
      </c>
      <c r="G130" s="98">
        <v>0.17325140455342194</v>
      </c>
      <c r="H130" s="98">
        <v>0.18710673284261381</v>
      </c>
      <c r="I130" s="98">
        <v>0.22604013163935582</v>
      </c>
      <c r="J130" s="98">
        <v>0.25929516631598681</v>
      </c>
      <c r="K130" s="98">
        <v>0.3457794599225345</v>
      </c>
      <c r="L130" s="98">
        <v>0.39061648930844506</v>
      </c>
      <c r="M130" s="98">
        <v>0.46961517155796817</v>
      </c>
      <c r="N130" s="98">
        <v>0.55786570012381764</v>
      </c>
      <c r="O130" s="98">
        <v>0.65632515127494861</v>
      </c>
      <c r="P130" s="98">
        <v>0.76675438493990455</v>
      </c>
      <c r="Q130" s="98">
        <v>0.85716217886583002</v>
      </c>
      <c r="R130" s="98">
        <v>0.96008911772181471</v>
      </c>
      <c r="S130" s="98">
        <v>1.0671382787529828</v>
      </c>
      <c r="T130" s="98">
        <v>1.1427841991941559</v>
      </c>
      <c r="U130" s="98">
        <v>1.1811716507138426</v>
      </c>
      <c r="V130" s="98">
        <v>1.7280235389603753</v>
      </c>
      <c r="W130" s="98">
        <v>1.645933973674425</v>
      </c>
      <c r="DA130" s="63" t="s">
        <v>1887</v>
      </c>
    </row>
    <row r="131" spans="1:105" ht="12" customHeight="1" x14ac:dyDescent="0.25">
      <c r="A131" s="109" t="s">
        <v>120</v>
      </c>
      <c r="B131" s="33">
        <v>0.10021298023169449</v>
      </c>
      <c r="C131" s="33">
        <v>0.11974942491156534</v>
      </c>
      <c r="D131" s="33">
        <v>0.10927082867342473</v>
      </c>
      <c r="E131" s="33">
        <v>0.20958747312135523</v>
      </c>
      <c r="F131" s="33">
        <v>0.24194522904051993</v>
      </c>
      <c r="G131" s="33">
        <v>0.27370621729329869</v>
      </c>
      <c r="H131" s="33">
        <v>0.33982794436541763</v>
      </c>
      <c r="I131" s="33">
        <v>0.40174120105983047</v>
      </c>
      <c r="J131" s="33">
        <v>0.53081053195367978</v>
      </c>
      <c r="K131" s="33">
        <v>0.41529235035577738</v>
      </c>
      <c r="L131" s="33">
        <v>0.48105138720176172</v>
      </c>
      <c r="M131" s="33">
        <v>0.65834768382514897</v>
      </c>
      <c r="N131" s="33">
        <v>0.88387772391152863</v>
      </c>
      <c r="O131" s="33">
        <v>1.1399665301342985</v>
      </c>
      <c r="P131" s="33">
        <v>1.4469123794906538</v>
      </c>
      <c r="Q131" s="33">
        <v>1.7507013002794201</v>
      </c>
      <c r="R131" s="33">
        <v>1.9856682772219747</v>
      </c>
      <c r="S131" s="33">
        <v>2.1946137134591481</v>
      </c>
      <c r="T131" s="33">
        <v>2.4277243036777358</v>
      </c>
      <c r="U131" s="33">
        <v>2.700842843504673</v>
      </c>
      <c r="V131" s="33">
        <v>3.7877553073796579</v>
      </c>
      <c r="W131" s="33">
        <v>3.9406137675170601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1.1107386041574632</v>
      </c>
      <c r="C133" s="154">
        <f t="shared" si="22"/>
        <v>1.1360805827767608</v>
      </c>
      <c r="D133" s="154">
        <f t="shared" si="22"/>
        <v>1.1306198863690546</v>
      </c>
      <c r="E133" s="154">
        <f t="shared" si="22"/>
        <v>1.1656134333219268</v>
      </c>
      <c r="F133" s="154">
        <f t="shared" si="22"/>
        <v>1.2158300506205058</v>
      </c>
      <c r="G133" s="154">
        <f t="shared" si="22"/>
        <v>1.289049229077015</v>
      </c>
      <c r="H133" s="154">
        <f t="shared" si="22"/>
        <v>1.3255143712483031</v>
      </c>
      <c r="I133" s="154">
        <f t="shared" si="22"/>
        <v>1.3783640849247043</v>
      </c>
      <c r="J133" s="154">
        <f t="shared" si="22"/>
        <v>1.420177810550906</v>
      </c>
      <c r="K133" s="154">
        <f t="shared" si="22"/>
        <v>1.4741141755662219</v>
      </c>
      <c r="L133" s="154">
        <f t="shared" si="22"/>
        <v>1.5474277365099318</v>
      </c>
      <c r="M133" s="154">
        <f t="shared" si="22"/>
        <v>1.5656880057472233</v>
      </c>
      <c r="N133" s="154">
        <f t="shared" si="22"/>
        <v>1.6865828053499969</v>
      </c>
      <c r="O133" s="154">
        <f t="shared" si="22"/>
        <v>1.7274342872549604</v>
      </c>
      <c r="P133" s="154">
        <f t="shared" si="22"/>
        <v>1.6668027978224649</v>
      </c>
      <c r="Q133" s="154">
        <f t="shared" si="22"/>
        <v>1.8073131992232263</v>
      </c>
      <c r="R133" s="154">
        <f t="shared" ref="R133:V133" si="23">IF(R115=0,"",R115/R97)</f>
        <v>1.8498102899025333</v>
      </c>
      <c r="S133" s="154">
        <f t="shared" si="23"/>
        <v>1.8817764690117655</v>
      </c>
      <c r="T133" s="154">
        <f t="shared" si="23"/>
        <v>1.879152885619511</v>
      </c>
      <c r="U133" s="154">
        <f t="shared" si="23"/>
        <v>1.9176178107015696</v>
      </c>
      <c r="V133" s="154">
        <f t="shared" si="23"/>
        <v>1.9598738640186495</v>
      </c>
      <c r="W133" s="154">
        <f t="shared" ref="W133" si="24">IF(W115=0,"",W115/W97)</f>
        <v>2.0925898599071506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1.3448532591832631</v>
      </c>
      <c r="C134" s="155">
        <f t="shared" si="25"/>
        <v>1.3593449007924869</v>
      </c>
      <c r="D134" s="155">
        <f t="shared" si="25"/>
        <v>1.3978138454683753</v>
      </c>
      <c r="E134" s="155">
        <f t="shared" si="25"/>
        <v>1.4592612319235601</v>
      </c>
      <c r="F134" s="155">
        <f t="shared" si="25"/>
        <v>1.5521498731332151</v>
      </c>
      <c r="G134" s="155">
        <f t="shared" si="25"/>
        <v>1.6524586440555462</v>
      </c>
      <c r="H134" s="155">
        <f t="shared" si="25"/>
        <v>1.7574245578461156</v>
      </c>
      <c r="I134" s="155">
        <f t="shared" si="25"/>
        <v>1.8572734931780552</v>
      </c>
      <c r="J134" s="155">
        <f t="shared" si="25"/>
        <v>1.9605663161377718</v>
      </c>
      <c r="K134" s="155">
        <f t="shared" si="25"/>
        <v>2.067236943401876</v>
      </c>
      <c r="L134" s="155">
        <f t="shared" si="25"/>
        <v>2.1911220088683749</v>
      </c>
      <c r="M134" s="155">
        <f t="shared" si="25"/>
        <v>2.3300265149534938</v>
      </c>
      <c r="N134" s="155">
        <f t="shared" si="25"/>
        <v>2.4828581643567365</v>
      </c>
      <c r="O134" s="155">
        <f t="shared" si="25"/>
        <v>2.6191355563984309</v>
      </c>
      <c r="P134" s="155">
        <f t="shared" si="25"/>
        <v>2.7374827039175109</v>
      </c>
      <c r="Q134" s="155">
        <f t="shared" si="25"/>
        <v>2.8438179804179775</v>
      </c>
      <c r="R134" s="155">
        <f t="shared" ref="R134:V134" si="26">IF(R116=0,"",R116/R98)</f>
        <v>2.9407506625627846</v>
      </c>
      <c r="S134" s="155">
        <f t="shared" si="26"/>
        <v>3.0291045121578666</v>
      </c>
      <c r="T134" s="155">
        <f t="shared" si="26"/>
        <v>3.1171922869686028</v>
      </c>
      <c r="U134" s="155">
        <f t="shared" si="26"/>
        <v>3.1978540674241289</v>
      </c>
      <c r="V134" s="155">
        <f t="shared" si="26"/>
        <v>3.2820045600052761</v>
      </c>
      <c r="W134" s="155">
        <f t="shared" ref="W134" si="27">IF(W116=0,"",W116/W98)</f>
        <v>3.3500433446398912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1.3448532591832631</v>
      </c>
      <c r="C135" s="156">
        <f t="shared" si="28"/>
        <v>1.3593449007924869</v>
      </c>
      <c r="D135" s="156">
        <f t="shared" si="28"/>
        <v>1.3978138454683753</v>
      </c>
      <c r="E135" s="156">
        <f t="shared" si="28"/>
        <v>1.4592612319235601</v>
      </c>
      <c r="F135" s="156">
        <f t="shared" si="28"/>
        <v>1.5521498731332151</v>
      </c>
      <c r="G135" s="156">
        <f t="shared" si="28"/>
        <v>1.6524586440555462</v>
      </c>
      <c r="H135" s="156">
        <f t="shared" si="28"/>
        <v>1.7574245578461156</v>
      </c>
      <c r="I135" s="156">
        <f t="shared" si="28"/>
        <v>1.8572734931780552</v>
      </c>
      <c r="J135" s="156">
        <f t="shared" si="28"/>
        <v>1.9605663161377718</v>
      </c>
      <c r="K135" s="156">
        <f t="shared" si="28"/>
        <v>2.067236943401876</v>
      </c>
      <c r="L135" s="156">
        <f t="shared" si="28"/>
        <v>2.1911220088683749</v>
      </c>
      <c r="M135" s="156">
        <f t="shared" si="28"/>
        <v>2.3300265149534938</v>
      </c>
      <c r="N135" s="156">
        <f t="shared" si="28"/>
        <v>2.4828581643567365</v>
      </c>
      <c r="O135" s="156">
        <f t="shared" si="28"/>
        <v>2.6191355563984309</v>
      </c>
      <c r="P135" s="156">
        <f t="shared" si="28"/>
        <v>2.7374827039175109</v>
      </c>
      <c r="Q135" s="156">
        <f t="shared" si="28"/>
        <v>2.8438179804179775</v>
      </c>
      <c r="R135" s="156">
        <f t="shared" ref="R135:V135" si="29">IF(R117=0,"",R117/R99)</f>
        <v>2.9407506625627846</v>
      </c>
      <c r="S135" s="156">
        <f t="shared" si="29"/>
        <v>3.0291045121578666</v>
      </c>
      <c r="T135" s="156">
        <f t="shared" si="29"/>
        <v>3.1171922869686028</v>
      </c>
      <c r="U135" s="156">
        <f t="shared" si="29"/>
        <v>3.1978540674241289</v>
      </c>
      <c r="V135" s="156">
        <f t="shared" si="29"/>
        <v>3.2820045600052761</v>
      </c>
      <c r="W135" s="156">
        <f t="shared" ref="W135" si="30">IF(W117=0,"",W117/W99)</f>
        <v>3.3500433446398912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1.7224603903789437</v>
      </c>
      <c r="C136" s="155">
        <f t="shared" si="31"/>
        <v>1.7999796232146128</v>
      </c>
      <c r="D136" s="155">
        <f t="shared" si="31"/>
        <v>1.9045027104262879</v>
      </c>
      <c r="E136" s="155">
        <f t="shared" si="31"/>
        <v>1.9923710700741224</v>
      </c>
      <c r="F136" s="155">
        <f t="shared" si="31"/>
        <v>2.1180849880815438</v>
      </c>
      <c r="G136" s="155">
        <f t="shared" si="31"/>
        <v>2.2571656478989195</v>
      </c>
      <c r="H136" s="155">
        <f t="shared" si="31"/>
        <v>2.3882315601232436</v>
      </c>
      <c r="I136" s="155">
        <f t="shared" si="31"/>
        <v>2.474721104836632</v>
      </c>
      <c r="J136" s="155">
        <f t="shared" si="31"/>
        <v>2.5435403462288027</v>
      </c>
      <c r="K136" s="155">
        <f t="shared" si="31"/>
        <v>2.6084919594877896</v>
      </c>
      <c r="L136" s="155">
        <f t="shared" si="31"/>
        <v>2.6743192061350354</v>
      </c>
      <c r="M136" s="155">
        <f t="shared" si="31"/>
        <v>2.7434872037830886</v>
      </c>
      <c r="N136" s="155">
        <f t="shared" si="31"/>
        <v>2.8208552917175971</v>
      </c>
      <c r="O136" s="155">
        <f t="shared" si="31"/>
        <v>2.9119951734073508</v>
      </c>
      <c r="P136" s="155">
        <f t="shared" si="31"/>
        <v>3.017469605877884</v>
      </c>
      <c r="Q136" s="155">
        <f t="shared" si="31"/>
        <v>3.1446700661458631</v>
      </c>
      <c r="R136" s="155">
        <f t="shared" ref="R136:V136" si="32">IF(R118=0,"",R118/R100)</f>
        <v>3.2441842635849678</v>
      </c>
      <c r="S136" s="155">
        <f t="shared" si="32"/>
        <v>3.3274927518235233</v>
      </c>
      <c r="T136" s="155">
        <f t="shared" si="32"/>
        <v>3.4117410134967185</v>
      </c>
      <c r="U136" s="155">
        <f t="shared" si="32"/>
        <v>3.4829624297456778</v>
      </c>
      <c r="V136" s="155">
        <f t="shared" si="32"/>
        <v>3.5372630829340705</v>
      </c>
      <c r="W136" s="155">
        <f t="shared" ref="W136" si="33">IF(W118=0,"",W118/W100)</f>
        <v>3.5926969292737247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1.7224603903789437</v>
      </c>
      <c r="C137" s="156">
        <f t="shared" si="34"/>
        <v>1.7999796232146128</v>
      </c>
      <c r="D137" s="156">
        <f t="shared" si="34"/>
        <v>1.9045027104262879</v>
      </c>
      <c r="E137" s="156">
        <f t="shared" si="34"/>
        <v>1.9923710700741224</v>
      </c>
      <c r="F137" s="156">
        <f t="shared" si="34"/>
        <v>2.1180849880815438</v>
      </c>
      <c r="G137" s="156">
        <f t="shared" si="34"/>
        <v>2.2571656478989195</v>
      </c>
      <c r="H137" s="156">
        <f t="shared" si="34"/>
        <v>2.3882315601232436</v>
      </c>
      <c r="I137" s="156">
        <f t="shared" si="34"/>
        <v>2.474721104836632</v>
      </c>
      <c r="J137" s="156">
        <f t="shared" si="34"/>
        <v>2.5435403462288027</v>
      </c>
      <c r="K137" s="156">
        <f t="shared" si="34"/>
        <v>2.6084919594877896</v>
      </c>
      <c r="L137" s="156">
        <f t="shared" si="34"/>
        <v>2.6743192061350354</v>
      </c>
      <c r="M137" s="156">
        <f t="shared" si="34"/>
        <v>2.7434872037830886</v>
      </c>
      <c r="N137" s="156">
        <f t="shared" si="34"/>
        <v>2.8208552917175971</v>
      </c>
      <c r="O137" s="156">
        <f t="shared" si="34"/>
        <v>2.9119951734073508</v>
      </c>
      <c r="P137" s="156">
        <f t="shared" si="34"/>
        <v>3.017469605877884</v>
      </c>
      <c r="Q137" s="156">
        <f t="shared" si="34"/>
        <v>3.1446700661458631</v>
      </c>
      <c r="R137" s="156">
        <f t="shared" ref="R137:V137" si="35">IF(R119=0,"",R119/R101)</f>
        <v>3.2441842635849678</v>
      </c>
      <c r="S137" s="156">
        <f t="shared" si="35"/>
        <v>3.3274927518235233</v>
      </c>
      <c r="T137" s="156">
        <f t="shared" si="35"/>
        <v>3.4117410134967185</v>
      </c>
      <c r="U137" s="156">
        <f t="shared" si="35"/>
        <v>3.4829624297456778</v>
      </c>
      <c r="V137" s="156">
        <f t="shared" si="35"/>
        <v>3.5372630829340705</v>
      </c>
      <c r="W137" s="156">
        <f t="shared" ref="W137" si="36">IF(W119=0,"",W119/W101)</f>
        <v>3.5926969292737247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0.6724612630327067</v>
      </c>
      <c r="C138" s="155">
        <f t="shared" si="37"/>
        <v>0.67797455580219324</v>
      </c>
      <c r="D138" s="155">
        <f t="shared" si="37"/>
        <v>0.67911882671146995</v>
      </c>
      <c r="E138" s="155">
        <f t="shared" si="37"/>
        <v>0.68438509980409235</v>
      </c>
      <c r="F138" s="155">
        <f t="shared" si="37"/>
        <v>0.690478519776629</v>
      </c>
      <c r="G138" s="155">
        <f t="shared" si="37"/>
        <v>0.69705447015348387</v>
      </c>
      <c r="H138" s="155">
        <f t="shared" si="37"/>
        <v>0.70193636679196236</v>
      </c>
      <c r="I138" s="155">
        <f t="shared" si="37"/>
        <v>0.70788329114542015</v>
      </c>
      <c r="J138" s="155">
        <f t="shared" si="37"/>
        <v>0.70839867232632037</v>
      </c>
      <c r="K138" s="155">
        <f t="shared" si="37"/>
        <v>0.71869157025516084</v>
      </c>
      <c r="L138" s="155">
        <f t="shared" si="37"/>
        <v>0.72284801687523625</v>
      </c>
      <c r="M138" s="155">
        <f t="shared" si="37"/>
        <v>0.72828986137910101</v>
      </c>
      <c r="N138" s="155">
        <f t="shared" si="37"/>
        <v>0.73815187913484559</v>
      </c>
      <c r="O138" s="155">
        <f t="shared" si="37"/>
        <v>0.74426144175881626</v>
      </c>
      <c r="P138" s="155">
        <f t="shared" si="37"/>
        <v>0.75034169183246091</v>
      </c>
      <c r="Q138" s="155">
        <f t="shared" si="37"/>
        <v>0.75425145227071555</v>
      </c>
      <c r="R138" s="155">
        <f t="shared" ref="R138:V138" si="38">IF(R120=0,"",R120/R102)</f>
        <v>0.76210618595298507</v>
      </c>
      <c r="S138" s="155">
        <f t="shared" si="38"/>
        <v>0.76960714528944896</v>
      </c>
      <c r="T138" s="155">
        <f t="shared" si="38"/>
        <v>0.77820357769978632</v>
      </c>
      <c r="U138" s="155">
        <f t="shared" si="38"/>
        <v>0.786945857651565</v>
      </c>
      <c r="V138" s="155">
        <f t="shared" si="38"/>
        <v>0.79611247171406874</v>
      </c>
      <c r="W138" s="155">
        <f t="shared" ref="W138" si="39">IF(W120=0,"",W120/W102)</f>
        <v>0.80230635162669495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0.58374745767524761</v>
      </c>
      <c r="C139" s="156">
        <f t="shared" si="40"/>
        <v>0.58716415712954251</v>
      </c>
      <c r="D139" s="156">
        <f t="shared" si="40"/>
        <v>0.59140068379660093</v>
      </c>
      <c r="E139" s="156">
        <f t="shared" si="40"/>
        <v>0.59535759370495878</v>
      </c>
      <c r="F139" s="156">
        <f t="shared" si="40"/>
        <v>0.59947804592299891</v>
      </c>
      <c r="G139" s="156">
        <f t="shared" si="40"/>
        <v>0.6041375119999759</v>
      </c>
      <c r="H139" s="156">
        <f t="shared" si="40"/>
        <v>0.60833443150566047</v>
      </c>
      <c r="I139" s="156">
        <f t="shared" si="40"/>
        <v>0.61131526859732677</v>
      </c>
      <c r="J139" s="156">
        <f t="shared" si="40"/>
        <v>0.61386691655095327</v>
      </c>
      <c r="K139" s="156">
        <f t="shared" si="40"/>
        <v>0.61683812956326278</v>
      </c>
      <c r="L139" s="156">
        <f t="shared" si="40"/>
        <v>0.62020166332297166</v>
      </c>
      <c r="M139" s="156">
        <f t="shared" si="40"/>
        <v>0.62513310505572373</v>
      </c>
      <c r="N139" s="156">
        <f t="shared" si="40"/>
        <v>0.63144626227228506</v>
      </c>
      <c r="O139" s="156">
        <f t="shared" si="40"/>
        <v>0.64168009609117171</v>
      </c>
      <c r="P139" s="156">
        <f t="shared" si="40"/>
        <v>0.65924053238267888</v>
      </c>
      <c r="Q139" s="156">
        <f t="shared" si="40"/>
        <v>0.68124114340847508</v>
      </c>
      <c r="R139" s="156">
        <f t="shared" ref="R139:V139" si="41">IF(R121=0,"",R121/R103)</f>
        <v>0.70314048806746865</v>
      </c>
      <c r="S139" s="156">
        <f t="shared" si="41"/>
        <v>0.72052922833502053</v>
      </c>
      <c r="T139" s="156">
        <f t="shared" si="41"/>
        <v>0.7368634852371313</v>
      </c>
      <c r="U139" s="156">
        <f t="shared" si="41"/>
        <v>0.75037077634958083</v>
      </c>
      <c r="V139" s="156">
        <f t="shared" si="41"/>
        <v>0.76239800105303412</v>
      </c>
      <c r="W139" s="156">
        <f t="shared" ref="W139" si="42">IF(W121=0,"",W121/W103)</f>
        <v>0.7774179761521457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0.80458703556967492</v>
      </c>
      <c r="C140" s="156">
        <f t="shared" si="43"/>
        <v>0.80850324128565376</v>
      </c>
      <c r="D140" s="156">
        <f t="shared" si="43"/>
        <v>0.78927198614740479</v>
      </c>
      <c r="E140" s="156">
        <f t="shared" si="43"/>
        <v>0.75180253786808249</v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>
        <f t="shared" si="43"/>
        <v>0.8155556753444958</v>
      </c>
      <c r="K140" s="156">
        <f t="shared" si="43"/>
        <v>0.82197759329054676</v>
      </c>
      <c r="L140" s="156">
        <f t="shared" si="43"/>
        <v>0.82820527086385909</v>
      </c>
      <c r="M140" s="156">
        <f t="shared" si="43"/>
        <v>0.82726333782755046</v>
      </c>
      <c r="N140" s="156">
        <f t="shared" si="43"/>
        <v>0.83199715241837668</v>
      </c>
      <c r="O140" s="156">
        <f t="shared" si="43"/>
        <v>0.83273374498627561</v>
      </c>
      <c r="P140" s="156">
        <f t="shared" si="43"/>
        <v>0.82634910340911505</v>
      </c>
      <c r="Q140" s="156">
        <f t="shared" si="43"/>
        <v>0.8439858997441847</v>
      </c>
      <c r="R140" s="156">
        <f t="shared" ref="R140:V140" si="44">IF(R122=0,"",R122/R104)</f>
        <v>0.8613171669288695</v>
      </c>
      <c r="S140" s="156">
        <f t="shared" si="44"/>
        <v>0.87413182802678724</v>
      </c>
      <c r="T140" s="156">
        <f t="shared" si="44"/>
        <v>0.88373228906440604</v>
      </c>
      <c r="U140" s="156">
        <f t="shared" si="44"/>
        <v>0.90407256549466863</v>
      </c>
      <c r="V140" s="156">
        <f t="shared" si="44"/>
        <v>0.90461472578659086</v>
      </c>
      <c r="W140" s="156">
        <f t="shared" ref="W140" si="45">IF(W122=0,"",W122/W104)</f>
        <v>0.90347417564497201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0.58374745767524761</v>
      </c>
      <c r="C141" s="157">
        <f t="shared" si="46"/>
        <v>0.58374745767524761</v>
      </c>
      <c r="D141" s="157">
        <f t="shared" si="46"/>
        <v>0.58374745767524761</v>
      </c>
      <c r="E141" s="157">
        <f t="shared" si="46"/>
        <v>0.58374745767524761</v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>
        <f t="shared" si="46"/>
        <v>0.61996402974897225</v>
      </c>
      <c r="K141" s="157">
        <f t="shared" si="46"/>
        <v>0.62256834210989143</v>
      </c>
      <c r="L141" s="157">
        <f t="shared" si="46"/>
        <v>0.62494359261732058</v>
      </c>
      <c r="M141" s="157">
        <f t="shared" si="46"/>
        <v>0.63085567175269597</v>
      </c>
      <c r="N141" s="157">
        <f t="shared" si="46"/>
        <v>0.63503485608855514</v>
      </c>
      <c r="O141" s="157">
        <f t="shared" si="46"/>
        <v>0.63503485608855514</v>
      </c>
      <c r="P141" s="157">
        <f t="shared" si="46"/>
        <v>0.63503485608855514</v>
      </c>
      <c r="Q141" s="157">
        <f t="shared" si="46"/>
        <v>0.66130290066608288</v>
      </c>
      <c r="R141" s="157">
        <f t="shared" ref="R141:V141" si="47">IF(R123=0,"",R123/R105)</f>
        <v>0.68673510314951525</v>
      </c>
      <c r="S141" s="157">
        <f t="shared" si="47"/>
        <v>0.71088034241912967</v>
      </c>
      <c r="T141" s="157">
        <f t="shared" si="47"/>
        <v>0.73147811722751177</v>
      </c>
      <c r="U141" s="157">
        <f t="shared" si="47"/>
        <v>0.76205455684023993</v>
      </c>
      <c r="V141" s="157">
        <f t="shared" si="47"/>
        <v>0.76419480006833707</v>
      </c>
      <c r="W141" s="157">
        <f t="shared" ref="W141" si="48">IF(W123=0,"",W123/W105)</f>
        <v>0.77028195349810202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0.65398937739970076</v>
      </c>
      <c r="C143" s="157">
        <f t="shared" si="52"/>
        <v>0.65754137792778999</v>
      </c>
      <c r="D143" s="157">
        <f t="shared" si="52"/>
        <v>0.66260460377323338</v>
      </c>
      <c r="E143" s="157">
        <f t="shared" si="52"/>
        <v>0.66807427636987426</v>
      </c>
      <c r="F143" s="157">
        <f t="shared" si="52"/>
        <v>0.67359500389788085</v>
      </c>
      <c r="G143" s="157">
        <f t="shared" si="52"/>
        <v>0.67780402336502732</v>
      </c>
      <c r="H143" s="157">
        <f t="shared" si="52"/>
        <v>0.68119343630720752</v>
      </c>
      <c r="I143" s="157">
        <f t="shared" si="52"/>
        <v>0.68283655075489225</v>
      </c>
      <c r="J143" s="157">
        <f t="shared" si="52"/>
        <v>0.68405141784450774</v>
      </c>
      <c r="K143" s="157">
        <f t="shared" si="52"/>
        <v>0.68530863523444185</v>
      </c>
      <c r="L143" s="157">
        <f t="shared" si="52"/>
        <v>0.68732568140872996</v>
      </c>
      <c r="M143" s="157">
        <f t="shared" si="52"/>
        <v>0.68989557136267288</v>
      </c>
      <c r="N143" s="157">
        <f t="shared" si="52"/>
        <v>0.69394464693256741</v>
      </c>
      <c r="O143" s="157">
        <f t="shared" si="52"/>
        <v>0.69962737907523564</v>
      </c>
      <c r="P143" s="157">
        <f t="shared" si="52"/>
        <v>0.70653146597477567</v>
      </c>
      <c r="Q143" s="157">
        <f t="shared" si="52"/>
        <v>0.71436157801219269</v>
      </c>
      <c r="R143" s="157">
        <f t="shared" ref="R143:V143" si="53">IF(R125=0,"",R125/R107)</f>
        <v>0.72195905447556974</v>
      </c>
      <c r="S143" s="157">
        <f t="shared" si="53"/>
        <v>0.72964532257232106</v>
      </c>
      <c r="T143" s="157">
        <f t="shared" si="53"/>
        <v>0.73888582103820022</v>
      </c>
      <c r="U143" s="157">
        <f t="shared" si="53"/>
        <v>0.74890650355412136</v>
      </c>
      <c r="V143" s="157">
        <f t="shared" si="53"/>
        <v>0.75898899315026769</v>
      </c>
      <c r="W143" s="157">
        <f t="shared" ref="W143" si="54">IF(W125=0,"",W125/W107)</f>
        <v>0.76718102268243149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0.84752446916405444</v>
      </c>
      <c r="C144" s="158">
        <f t="shared" si="55"/>
        <v>0.85294432769835549</v>
      </c>
      <c r="D144" s="158">
        <f t="shared" si="55"/>
        <v>0.84099107917541194</v>
      </c>
      <c r="E144" s="158">
        <f t="shared" si="55"/>
        <v>0.81386711462846895</v>
      </c>
      <c r="F144" s="158">
        <f t="shared" si="55"/>
        <v>0.80945878934629101</v>
      </c>
      <c r="G144" s="158">
        <f t="shared" si="55"/>
        <v>0.83147140017316434</v>
      </c>
      <c r="H144" s="158">
        <f t="shared" si="55"/>
        <v>0.82965203132648313</v>
      </c>
      <c r="I144" s="158">
        <f t="shared" si="55"/>
        <v>0.85574430629353115</v>
      </c>
      <c r="J144" s="158">
        <f t="shared" si="55"/>
        <v>0.85426324822112309</v>
      </c>
      <c r="K144" s="158">
        <f t="shared" si="55"/>
        <v>0.85914175497408685</v>
      </c>
      <c r="L144" s="158">
        <f t="shared" si="55"/>
        <v>0.86410116220185362</v>
      </c>
      <c r="M144" s="158">
        <f t="shared" si="55"/>
        <v>0.86262982018578482</v>
      </c>
      <c r="N144" s="158">
        <f t="shared" si="55"/>
        <v>0.8667523365634564</v>
      </c>
      <c r="O144" s="158">
        <f t="shared" si="55"/>
        <v>0.86942572655726524</v>
      </c>
      <c r="P144" s="158">
        <f t="shared" si="55"/>
        <v>0.8674708869494655</v>
      </c>
      <c r="Q144" s="158">
        <f t="shared" si="55"/>
        <v>0.8723981253862223</v>
      </c>
      <c r="R144" s="158">
        <f t="shared" ref="R144:V144" si="56">IF(R126=0,"",R126/R108)</f>
        <v>0.87851369358593179</v>
      </c>
      <c r="S144" s="158">
        <f t="shared" si="56"/>
        <v>0.88280904271714244</v>
      </c>
      <c r="T144" s="158">
        <f t="shared" si="56"/>
        <v>0.88667969855451123</v>
      </c>
      <c r="U144" s="158">
        <f t="shared" si="56"/>
        <v>0.89719274031502638</v>
      </c>
      <c r="V144" s="158">
        <f t="shared" si="56"/>
        <v>0.9019497883548192</v>
      </c>
      <c r="W144" s="158">
        <f t="shared" ref="W144" si="57">IF(W126=0,"",W126/W108)</f>
        <v>0.90178538550001597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0.65398937739970076</v>
      </c>
      <c r="C145" s="156">
        <f t="shared" si="58"/>
        <v>0.65826950582923094</v>
      </c>
      <c r="D145" s="156">
        <f t="shared" si="58"/>
        <v>0.66363212978026964</v>
      </c>
      <c r="E145" s="156">
        <f t="shared" si="58"/>
        <v>0.66919196260323022</v>
      </c>
      <c r="F145" s="156">
        <f t="shared" si="58"/>
        <v>0.67412645068362897</v>
      </c>
      <c r="G145" s="156">
        <f t="shared" si="58"/>
        <v>0.67803706512695772</v>
      </c>
      <c r="H145" s="156">
        <f t="shared" si="58"/>
        <v>0.68103645770359611</v>
      </c>
      <c r="I145" s="156">
        <f t="shared" si="58"/>
        <v>0.68281926900359291</v>
      </c>
      <c r="J145" s="156">
        <f t="shared" si="58"/>
        <v>0.68405199322156962</v>
      </c>
      <c r="K145" s="156">
        <f t="shared" si="58"/>
        <v>0.68629686912632992</v>
      </c>
      <c r="L145" s="156">
        <f t="shared" si="58"/>
        <v>0.68805600449887183</v>
      </c>
      <c r="M145" s="156">
        <f t="shared" si="58"/>
        <v>0.69095889385874598</v>
      </c>
      <c r="N145" s="156">
        <f t="shared" si="58"/>
        <v>0.69512036412417755</v>
      </c>
      <c r="O145" s="156">
        <f t="shared" si="58"/>
        <v>0.69949349067384103</v>
      </c>
      <c r="P145" s="156">
        <f t="shared" si="58"/>
        <v>0.70565999179833083</v>
      </c>
      <c r="Q145" s="156">
        <f t="shared" si="58"/>
        <v>0.71177838226182999</v>
      </c>
      <c r="R145" s="156">
        <f t="shared" ref="R145:V145" si="59">IF(R127=0,"",R127/R109)</f>
        <v>0.71940686468780435</v>
      </c>
      <c r="S145" s="156">
        <f t="shared" si="59"/>
        <v>0.728559531972785</v>
      </c>
      <c r="T145" s="156">
        <f t="shared" si="59"/>
        <v>0.73833828219300124</v>
      </c>
      <c r="U145" s="156">
        <f t="shared" si="59"/>
        <v>0.74803149116143897</v>
      </c>
      <c r="V145" s="156">
        <f t="shared" si="59"/>
        <v>0.75854930445244373</v>
      </c>
      <c r="W145" s="156">
        <f t="shared" ref="W145" si="60">IF(W127=0,"",W127/W109)</f>
        <v>0.76678488316088567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0.68274164712098018</v>
      </c>
      <c r="C147" s="155">
        <f t="shared" si="64"/>
        <v>0.68940170190590633</v>
      </c>
      <c r="D147" s="155">
        <f t="shared" si="64"/>
        <v>0.67799394404865543</v>
      </c>
      <c r="E147" s="155">
        <f t="shared" si="64"/>
        <v>0.71038991988151146</v>
      </c>
      <c r="F147" s="155">
        <f t="shared" si="64"/>
        <v>0.71376234262951743</v>
      </c>
      <c r="G147" s="155">
        <f t="shared" si="64"/>
        <v>0.70496118987410006</v>
      </c>
      <c r="H147" s="155">
        <f t="shared" si="64"/>
        <v>0.71201880445446164</v>
      </c>
      <c r="I147" s="155">
        <f t="shared" si="64"/>
        <v>0.71221870524440822</v>
      </c>
      <c r="J147" s="155">
        <f t="shared" si="64"/>
        <v>0.7183190922492696</v>
      </c>
      <c r="K147" s="155">
        <f t="shared" si="64"/>
        <v>0.69857156599503989</v>
      </c>
      <c r="L147" s="155">
        <f t="shared" si="64"/>
        <v>0.70062449118218895</v>
      </c>
      <c r="M147" s="155">
        <f t="shared" si="64"/>
        <v>0.70708773225927413</v>
      </c>
      <c r="N147" s="155">
        <f t="shared" si="64"/>
        <v>0.71369500798696317</v>
      </c>
      <c r="O147" s="155">
        <f t="shared" si="64"/>
        <v>0.71916573101737091</v>
      </c>
      <c r="P147" s="155">
        <f t="shared" si="64"/>
        <v>0.72463869983327545</v>
      </c>
      <c r="Q147" s="155">
        <f t="shared" si="64"/>
        <v>0.7303649513650865</v>
      </c>
      <c r="R147" s="155">
        <f t="shared" ref="R147:V147" si="65">IF(R129=0,"",R129/R111)</f>
        <v>0.73400122673278245</v>
      </c>
      <c r="S147" s="155">
        <f t="shared" si="65"/>
        <v>0.73766556657854021</v>
      </c>
      <c r="T147" s="155">
        <f t="shared" si="65"/>
        <v>0.74493803000979308</v>
      </c>
      <c r="U147" s="155">
        <f t="shared" si="65"/>
        <v>0.75567292635566818</v>
      </c>
      <c r="V147" s="155">
        <f t="shared" si="65"/>
        <v>0.76167722661412107</v>
      </c>
      <c r="W147" s="155">
        <f t="shared" ref="W147" si="66">IF(W129=0,"",W129/W111)</f>
        <v>0.77359518337173894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0.61313370421011459</v>
      </c>
      <c r="C148" s="156">
        <f t="shared" si="67"/>
        <v>0.61410493073799166</v>
      </c>
      <c r="D148" s="156">
        <f t="shared" si="67"/>
        <v>0.61536676559450709</v>
      </c>
      <c r="E148" s="156">
        <f t="shared" si="67"/>
        <v>0.61669674736963342</v>
      </c>
      <c r="F148" s="156">
        <f t="shared" si="67"/>
        <v>0.61812404716274494</v>
      </c>
      <c r="G148" s="156">
        <f t="shared" si="67"/>
        <v>0.61945698418726181</v>
      </c>
      <c r="H148" s="156">
        <f t="shared" si="67"/>
        <v>0.62039224585356445</v>
      </c>
      <c r="I148" s="156">
        <f t="shared" si="67"/>
        <v>0.62083154678488428</v>
      </c>
      <c r="J148" s="156">
        <f t="shared" si="67"/>
        <v>0.62106838154180699</v>
      </c>
      <c r="K148" s="156">
        <f t="shared" si="67"/>
        <v>0.62137023316223927</v>
      </c>
      <c r="L148" s="156">
        <f t="shared" si="67"/>
        <v>0.62161882930971668</v>
      </c>
      <c r="M148" s="156">
        <f t="shared" si="67"/>
        <v>0.62183662499956116</v>
      </c>
      <c r="N148" s="156">
        <f t="shared" si="67"/>
        <v>0.62198739302232231</v>
      </c>
      <c r="O148" s="156">
        <f t="shared" si="67"/>
        <v>0.62209676669755865</v>
      </c>
      <c r="P148" s="156">
        <f t="shared" si="67"/>
        <v>0.62216637064642333</v>
      </c>
      <c r="Q148" s="156">
        <f t="shared" si="67"/>
        <v>0.6222125379895298</v>
      </c>
      <c r="R148" s="156">
        <f t="shared" ref="R148:V148" si="68">IF(R130=0,"",R130/R112)</f>
        <v>0.62241234307422055</v>
      </c>
      <c r="S148" s="156">
        <f t="shared" si="68"/>
        <v>0.62286899145143071</v>
      </c>
      <c r="T148" s="156">
        <f t="shared" si="68"/>
        <v>0.62354004508007099</v>
      </c>
      <c r="U148" s="156">
        <f t="shared" si="68"/>
        <v>0.6243859729972101</v>
      </c>
      <c r="V148" s="156">
        <f t="shared" si="68"/>
        <v>0.62559273405673788</v>
      </c>
      <c r="W148" s="156">
        <f t="shared" ref="W148" si="69">IF(W130=0,"",W130/W112)</f>
        <v>0.62680328565256271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0.75586009570239854</v>
      </c>
      <c r="C149" s="159">
        <f t="shared" si="70"/>
        <v>0.75837780136580002</v>
      </c>
      <c r="D149" s="159">
        <f t="shared" si="70"/>
        <v>0.7619845334922597</v>
      </c>
      <c r="E149" s="159">
        <f t="shared" si="70"/>
        <v>0.76583601075137775</v>
      </c>
      <c r="F149" s="159">
        <f t="shared" si="70"/>
        <v>0.76960648185770242</v>
      </c>
      <c r="G149" s="159">
        <f t="shared" si="70"/>
        <v>0.77245119717620114</v>
      </c>
      <c r="H149" s="159">
        <f t="shared" si="70"/>
        <v>0.77504360475111855</v>
      </c>
      <c r="I149" s="159">
        <f t="shared" si="70"/>
        <v>0.77653348109333276</v>
      </c>
      <c r="J149" s="159">
        <f t="shared" si="70"/>
        <v>0.77781462508222177</v>
      </c>
      <c r="K149" s="159">
        <f t="shared" si="70"/>
        <v>0.77917522331791311</v>
      </c>
      <c r="L149" s="159">
        <f t="shared" si="70"/>
        <v>0.78125221870346684</v>
      </c>
      <c r="M149" s="159">
        <f t="shared" si="70"/>
        <v>0.7837316944503917</v>
      </c>
      <c r="N149" s="159">
        <f t="shared" si="70"/>
        <v>0.7869260493617839</v>
      </c>
      <c r="O149" s="159">
        <f t="shared" si="70"/>
        <v>0.79014943053666153</v>
      </c>
      <c r="P149" s="159">
        <f t="shared" si="70"/>
        <v>0.79393307895953436</v>
      </c>
      <c r="Q149" s="159">
        <f t="shared" si="70"/>
        <v>0.79830352926270975</v>
      </c>
      <c r="R149" s="159">
        <f t="shared" ref="R149:V149" si="71">IF(R131=0,"",R131/R113)</f>
        <v>0.80366774814953756</v>
      </c>
      <c r="S149" s="159">
        <f t="shared" si="71"/>
        <v>0.81028128505440422</v>
      </c>
      <c r="T149" s="159">
        <f t="shared" si="71"/>
        <v>0.82009631267770888</v>
      </c>
      <c r="U149" s="159">
        <f t="shared" si="71"/>
        <v>0.83219897888495009</v>
      </c>
      <c r="V149" s="159">
        <f t="shared" si="71"/>
        <v>0.8455935273959686</v>
      </c>
      <c r="W149" s="159">
        <f t="shared" ref="W149" si="72">IF(W131=0,"",W131/W113)</f>
        <v>0.85747143657287372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0.68788043945852717</v>
      </c>
      <c r="C151" s="117">
        <f t="shared" si="73"/>
        <v>0.67461684156466961</v>
      </c>
      <c r="D151" s="117">
        <f t="shared" si="73"/>
        <v>0.91028364456373678</v>
      </c>
      <c r="E151" s="117">
        <f t="shared" si="73"/>
        <v>0.82254915277569618</v>
      </c>
      <c r="F151" s="117">
        <f t="shared" si="73"/>
        <v>0.89742920909527057</v>
      </c>
      <c r="G151" s="117">
        <f t="shared" si="73"/>
        <v>1.2514264554113719</v>
      </c>
      <c r="H151" s="117">
        <f t="shared" si="73"/>
        <v>1.2781953156492072</v>
      </c>
      <c r="I151" s="117">
        <f t="shared" si="73"/>
        <v>1.5470700978547662</v>
      </c>
      <c r="J151" s="117">
        <f t="shared" si="73"/>
        <v>1.9016385651301624</v>
      </c>
      <c r="K151" s="117">
        <f t="shared" si="73"/>
        <v>2.3371138748452158</v>
      </c>
      <c r="L151" s="117">
        <f t="shared" si="73"/>
        <v>2.6415247891379656</v>
      </c>
      <c r="M151" s="117">
        <f t="shared" si="73"/>
        <v>3.4224745943618844</v>
      </c>
      <c r="N151" s="117">
        <f t="shared" si="73"/>
        <v>3.7749067132445826</v>
      </c>
      <c r="O151" s="117">
        <f t="shared" si="73"/>
        <v>4.0582949316135402</v>
      </c>
      <c r="P151" s="117">
        <f t="shared" si="73"/>
        <v>4.4449960105479471</v>
      </c>
      <c r="Q151" s="117">
        <f t="shared" si="73"/>
        <v>5.8597451929143638</v>
      </c>
      <c r="R151" s="117">
        <f t="shared" ref="R151:V151" si="74">R152+R154+R156+R165</f>
        <v>6.3739386226940944</v>
      </c>
      <c r="S151" s="117">
        <f t="shared" si="74"/>
        <v>7.2467535599163106</v>
      </c>
      <c r="T151" s="117">
        <f t="shared" si="74"/>
        <v>7.5691272030779784</v>
      </c>
      <c r="U151" s="117">
        <f t="shared" si="74"/>
        <v>7.8519171183333292</v>
      </c>
      <c r="V151" s="117">
        <f t="shared" si="74"/>
        <v>9.1192246409599402</v>
      </c>
      <c r="W151" s="117">
        <f t="shared" ref="W151" si="75">W152+W154+W156+W165</f>
        <v>9.6787806657682758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0.31995289418156042</v>
      </c>
      <c r="C156" s="122">
        <v>0.29247756484777676</v>
      </c>
      <c r="D156" s="122">
        <v>0.40219739883262845</v>
      </c>
      <c r="E156" s="122">
        <v>0.394686774944014</v>
      </c>
      <c r="F156" s="122">
        <v>0.41246945979652827</v>
      </c>
      <c r="G156" s="122">
        <v>0.51254088557766808</v>
      </c>
      <c r="H156" s="122">
        <v>0.48142227845528579</v>
      </c>
      <c r="I156" s="122">
        <v>0.58518466129996594</v>
      </c>
      <c r="J156" s="122">
        <v>0.79866126209829458</v>
      </c>
      <c r="K156" s="122">
        <v>0.86696836471969452</v>
      </c>
      <c r="L156" s="122">
        <v>0.98141050616419767</v>
      </c>
      <c r="M156" s="122">
        <v>1.4273161249216799</v>
      </c>
      <c r="N156" s="122">
        <v>1.405390674796875</v>
      </c>
      <c r="O156" s="122">
        <v>1.2710657652194906</v>
      </c>
      <c r="P156" s="122">
        <v>1.1891690872122298</v>
      </c>
      <c r="Q156" s="122">
        <v>2.2202946949751539</v>
      </c>
      <c r="R156" s="122">
        <v>2.2987761781656366</v>
      </c>
      <c r="S156" s="122">
        <v>2.7205345686156308</v>
      </c>
      <c r="T156" s="122">
        <v>2.7272758570834608</v>
      </c>
      <c r="U156" s="122">
        <v>2.8542025174919625</v>
      </c>
      <c r="V156" s="122">
        <v>1.8218014441009476</v>
      </c>
      <c r="W156" s="122">
        <v>2.7414448168481709</v>
      </c>
      <c r="DA156" s="130" t="s">
        <v>2213</v>
      </c>
    </row>
    <row r="157" spans="1:105" ht="12" customHeight="1" x14ac:dyDescent="0.25">
      <c r="A157" s="97" t="s">
        <v>124</v>
      </c>
      <c r="B157" s="98">
        <v>0.31974346038149398</v>
      </c>
      <c r="C157" s="98">
        <v>0.29229433618569656</v>
      </c>
      <c r="D157" s="98">
        <v>0.40193120035787089</v>
      </c>
      <c r="E157" s="98">
        <v>0.39437774689634242</v>
      </c>
      <c r="F157" s="98">
        <v>0.41246945979652827</v>
      </c>
      <c r="G157" s="98">
        <v>0.51254088557766808</v>
      </c>
      <c r="H157" s="98">
        <v>0.48142227845528579</v>
      </c>
      <c r="I157" s="98">
        <v>0.58518466129996594</v>
      </c>
      <c r="J157" s="98">
        <v>0.79840390813880935</v>
      </c>
      <c r="K157" s="98">
        <v>0.86628458132375885</v>
      </c>
      <c r="L157" s="98">
        <v>0.98034501752207692</v>
      </c>
      <c r="M157" s="98">
        <v>1.4248989831398118</v>
      </c>
      <c r="N157" s="98">
        <v>1.4028032535271833</v>
      </c>
      <c r="O157" s="98">
        <v>1.2689456337986746</v>
      </c>
      <c r="P157" s="98">
        <v>1.1873919885173791</v>
      </c>
      <c r="Q157" s="98">
        <v>2.2169391122634359</v>
      </c>
      <c r="R157" s="98">
        <v>2.2959938478499446</v>
      </c>
      <c r="S157" s="98">
        <v>2.7173840280514097</v>
      </c>
      <c r="T157" s="98">
        <v>2.7243235905966494</v>
      </c>
      <c r="U157" s="98">
        <v>2.851559275639862</v>
      </c>
      <c r="V157" s="98">
        <v>1.8201798509459199</v>
      </c>
      <c r="W157" s="98">
        <v>2.7386317626316301</v>
      </c>
      <c r="DA157" s="63" t="s">
        <v>2214</v>
      </c>
    </row>
    <row r="158" spans="1:105" ht="12" customHeight="1" x14ac:dyDescent="0.25">
      <c r="A158" s="97" t="s">
        <v>123</v>
      </c>
      <c r="B158" s="98">
        <v>2.0943380006646631E-4</v>
      </c>
      <c r="C158" s="98">
        <v>1.8322866208018653E-4</v>
      </c>
      <c r="D158" s="98">
        <v>2.6619847475755915E-4</v>
      </c>
      <c r="E158" s="98">
        <v>3.0902804767159907E-4</v>
      </c>
      <c r="F158" s="98">
        <v>0</v>
      </c>
      <c r="G158" s="98">
        <v>0</v>
      </c>
      <c r="H158" s="98">
        <v>0</v>
      </c>
      <c r="I158" s="98">
        <v>0</v>
      </c>
      <c r="J158" s="98">
        <v>2.5735395948527393E-4</v>
      </c>
      <c r="K158" s="98">
        <v>6.8378339593569296E-4</v>
      </c>
      <c r="L158" s="98">
        <v>1.0654886421207308E-3</v>
      </c>
      <c r="M158" s="98">
        <v>2.4171417818680484E-3</v>
      </c>
      <c r="N158" s="98">
        <v>2.5874212696916882E-3</v>
      </c>
      <c r="O158" s="98">
        <v>2.1201314208158187E-3</v>
      </c>
      <c r="P158" s="98">
        <v>1.777098694850698E-3</v>
      </c>
      <c r="Q158" s="98">
        <v>3.3555827117179499E-3</v>
      </c>
      <c r="R158" s="98">
        <v>2.782330315692146E-3</v>
      </c>
      <c r="S158" s="98">
        <v>3.1505405642213635E-3</v>
      </c>
      <c r="T158" s="98">
        <v>2.952266486811541E-3</v>
      </c>
      <c r="U158" s="98">
        <v>2.6432418521006532E-3</v>
      </c>
      <c r="V158" s="98">
        <v>1.6215931550277146E-3</v>
      </c>
      <c r="W158" s="98">
        <v>2.813054216540589E-3</v>
      </c>
      <c r="DA158" s="63" t="s">
        <v>2215</v>
      </c>
    </row>
    <row r="159" spans="1:105" ht="12" customHeight="1" x14ac:dyDescent="0.25">
      <c r="A159" s="100" t="s">
        <v>50</v>
      </c>
      <c r="B159" s="101">
        <v>2.0943380006646631E-4</v>
      </c>
      <c r="C159" s="101">
        <v>1.8322866208018653E-4</v>
      </c>
      <c r="D159" s="101">
        <v>2.6619847475755915E-4</v>
      </c>
      <c r="E159" s="101">
        <v>3.0902804767159907E-4</v>
      </c>
      <c r="F159" s="101">
        <v>0</v>
      </c>
      <c r="G159" s="101">
        <v>0</v>
      </c>
      <c r="H159" s="101">
        <v>0</v>
      </c>
      <c r="I159" s="101">
        <v>0</v>
      </c>
      <c r="J159" s="101">
        <v>2.5735395948527393E-4</v>
      </c>
      <c r="K159" s="101">
        <v>6.8378339593569296E-4</v>
      </c>
      <c r="L159" s="101">
        <v>1.0654886421207308E-3</v>
      </c>
      <c r="M159" s="101">
        <v>2.4171417818680484E-3</v>
      </c>
      <c r="N159" s="101">
        <v>2.5874212696916882E-3</v>
      </c>
      <c r="O159" s="101">
        <v>2.1201314208158187E-3</v>
      </c>
      <c r="P159" s="101">
        <v>1.777098694850698E-3</v>
      </c>
      <c r="Q159" s="101">
        <v>3.3555827117179499E-3</v>
      </c>
      <c r="R159" s="101">
        <v>2.782330315692146E-3</v>
      </c>
      <c r="S159" s="101">
        <v>3.1505405642213635E-3</v>
      </c>
      <c r="T159" s="101">
        <v>2.952266486811541E-3</v>
      </c>
      <c r="U159" s="101">
        <v>2.6432418521006532E-3</v>
      </c>
      <c r="V159" s="101">
        <v>1.6215931550277146E-3</v>
      </c>
      <c r="W159" s="101">
        <v>2.813054216540589E-3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0.36792754527696681</v>
      </c>
      <c r="C165" s="122">
        <v>0.38213927671689291</v>
      </c>
      <c r="D165" s="122">
        <v>0.50808624573110839</v>
      </c>
      <c r="E165" s="122">
        <v>0.42786237783168218</v>
      </c>
      <c r="F165" s="122">
        <v>0.4849597492987423</v>
      </c>
      <c r="G165" s="122">
        <v>0.73888556983370379</v>
      </c>
      <c r="H165" s="122">
        <v>0.79677303719392134</v>
      </c>
      <c r="I165" s="122">
        <v>0.96188543655480041</v>
      </c>
      <c r="J165" s="122">
        <v>1.1029773030318677</v>
      </c>
      <c r="K165" s="122">
        <v>1.4701455101255212</v>
      </c>
      <c r="L165" s="122">
        <v>1.6601142829737681</v>
      </c>
      <c r="M165" s="122">
        <v>1.9951584694402045</v>
      </c>
      <c r="N165" s="122">
        <v>2.3695160384477076</v>
      </c>
      <c r="O165" s="122">
        <v>2.7872291663940496</v>
      </c>
      <c r="P165" s="122">
        <v>3.2558269233357171</v>
      </c>
      <c r="Q165" s="122">
        <v>3.6394504979392095</v>
      </c>
      <c r="R165" s="122">
        <v>4.0751624445284573</v>
      </c>
      <c r="S165" s="122">
        <v>4.5262189913006798</v>
      </c>
      <c r="T165" s="122">
        <v>4.8418513459945176</v>
      </c>
      <c r="U165" s="122">
        <v>4.9977146008413671</v>
      </c>
      <c r="V165" s="122">
        <v>7.2974231968589924</v>
      </c>
      <c r="W165" s="122">
        <v>6.9373358489201058</v>
      </c>
      <c r="DA165" s="130" t="s">
        <v>2222</v>
      </c>
    </row>
    <row r="166" spans="1:105" ht="12" customHeight="1" x14ac:dyDescent="0.25">
      <c r="A166" s="97" t="s">
        <v>50</v>
      </c>
      <c r="B166" s="98">
        <v>0.36792754527696681</v>
      </c>
      <c r="C166" s="98">
        <v>0.38213927671689291</v>
      </c>
      <c r="D166" s="98">
        <v>0.50808624573110839</v>
      </c>
      <c r="E166" s="98">
        <v>0.42786237783168218</v>
      </c>
      <c r="F166" s="98">
        <v>0.4849597492987423</v>
      </c>
      <c r="G166" s="98">
        <v>0.73888556983370379</v>
      </c>
      <c r="H166" s="98">
        <v>0.79677303719392134</v>
      </c>
      <c r="I166" s="98">
        <v>0.96188543655480041</v>
      </c>
      <c r="J166" s="98">
        <v>1.1029773030318677</v>
      </c>
      <c r="K166" s="98">
        <v>1.4701455101255212</v>
      </c>
      <c r="L166" s="98">
        <v>1.6601142829737681</v>
      </c>
      <c r="M166" s="98">
        <v>1.9951584694402045</v>
      </c>
      <c r="N166" s="98">
        <v>2.3695160384477076</v>
      </c>
      <c r="O166" s="98">
        <v>2.7872291663940496</v>
      </c>
      <c r="P166" s="98">
        <v>3.2558269233357171</v>
      </c>
      <c r="Q166" s="98">
        <v>3.6394504979392095</v>
      </c>
      <c r="R166" s="98">
        <v>4.0751624445284573</v>
      </c>
      <c r="S166" s="98">
        <v>4.5262189913006798</v>
      </c>
      <c r="T166" s="98">
        <v>4.8418513459945176</v>
      </c>
      <c r="U166" s="98">
        <v>4.9977146008413671</v>
      </c>
      <c r="V166" s="98">
        <v>7.2974231968589924</v>
      </c>
      <c r="W166" s="98">
        <v>6.9373358489201058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8673.0487605189264</v>
      </c>
      <c r="C169" s="117">
        <f t="shared" si="78"/>
        <v>9078.5256996749758</v>
      </c>
      <c r="D169" s="117">
        <f t="shared" si="78"/>
        <v>8609.4662458135081</v>
      </c>
      <c r="E169" s="117">
        <f t="shared" si="78"/>
        <v>9088.7857634235679</v>
      </c>
      <c r="F169" s="117">
        <f t="shared" si="78"/>
        <v>8943.4334513418416</v>
      </c>
      <c r="G169" s="117">
        <f t="shared" si="78"/>
        <v>8780.3743863008021</v>
      </c>
      <c r="H169" s="117">
        <f t="shared" si="78"/>
        <v>8226.7302511772887</v>
      </c>
      <c r="I169" s="117">
        <f t="shared" si="78"/>
        <v>7645.0377359285703</v>
      </c>
      <c r="J169" s="117">
        <f t="shared" si="78"/>
        <v>7848.0013817051504</v>
      </c>
      <c r="K169" s="117">
        <f t="shared" si="78"/>
        <v>7250.4869263059745</v>
      </c>
      <c r="L169" s="117">
        <f t="shared" si="78"/>
        <v>6891.8656281032327</v>
      </c>
      <c r="M169" s="117">
        <f t="shared" si="78"/>
        <v>6490.3783229833762</v>
      </c>
      <c r="N169" s="117">
        <f t="shared" si="78"/>
        <v>6464.6244802381434</v>
      </c>
      <c r="O169" s="117">
        <f t="shared" si="78"/>
        <v>6109.9517032802632</v>
      </c>
      <c r="P169" s="117">
        <f t="shared" si="78"/>
        <v>5359.4466983803613</v>
      </c>
      <c r="Q169" s="117">
        <f t="shared" si="78"/>
        <v>5828.7278542341837</v>
      </c>
      <c r="R169" s="117">
        <f t="shared" ref="R169:V169" si="79">R170+R172+R174+R183</f>
        <v>5657.1404060595278</v>
      </c>
      <c r="S169" s="117">
        <f t="shared" si="79"/>
        <v>5568.1640634505347</v>
      </c>
      <c r="T169" s="117">
        <f t="shared" si="79"/>
        <v>5252.9629875945075</v>
      </c>
      <c r="U169" s="117">
        <f t="shared" si="79"/>
        <v>5044.8703073503984</v>
      </c>
      <c r="V169" s="117">
        <f t="shared" si="79"/>
        <v>5147.5824028940151</v>
      </c>
      <c r="W169" s="117">
        <f t="shared" ref="W169" si="80">W170+W172+W174+W183</f>
        <v>5495.8710865409093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5520.951571571276</v>
      </c>
      <c r="C170" s="122">
        <f t="shared" si="81"/>
        <v>5958.6199750009482</v>
      </c>
      <c r="D170" s="122">
        <f t="shared" si="81"/>
        <v>5275.1500990334189</v>
      </c>
      <c r="E170" s="122">
        <f t="shared" si="81"/>
        <v>5373.3482785700717</v>
      </c>
      <c r="F170" s="122">
        <f t="shared" si="81"/>
        <v>5320.1135107229811</v>
      </c>
      <c r="G170" s="122">
        <f t="shared" si="81"/>
        <v>5319.9580742828593</v>
      </c>
      <c r="H170" s="122">
        <f t="shared" si="81"/>
        <v>4696.4499646085605</v>
      </c>
      <c r="I170" s="122">
        <f t="shared" si="81"/>
        <v>4293.5495776305916</v>
      </c>
      <c r="J170" s="122">
        <f t="shared" si="81"/>
        <v>4277.1658963713035</v>
      </c>
      <c r="K170" s="122">
        <f t="shared" si="81"/>
        <v>3885.0819984469163</v>
      </c>
      <c r="L170" s="122">
        <f t="shared" si="81"/>
        <v>3678.5632491348042</v>
      </c>
      <c r="M170" s="122">
        <f t="shared" si="81"/>
        <v>3217.771003492785</v>
      </c>
      <c r="N170" s="122">
        <f t="shared" si="81"/>
        <v>3266.1804988298586</v>
      </c>
      <c r="O170" s="122">
        <f t="shared" si="81"/>
        <v>2997.2363511213007</v>
      </c>
      <c r="P170" s="122">
        <f t="shared" si="81"/>
        <v>2400.9566048547736</v>
      </c>
      <c r="Q170" s="122">
        <f t="shared" si="81"/>
        <v>2686.2858358493577</v>
      </c>
      <c r="R170" s="122">
        <f t="shared" si="81"/>
        <v>2676.5034558095444</v>
      </c>
      <c r="S170" s="122">
        <f t="shared" si="81"/>
        <v>2488.8794205629001</v>
      </c>
      <c r="T170" s="122">
        <f t="shared" si="81"/>
        <v>2273.6399890372231</v>
      </c>
      <c r="U170" s="122">
        <f t="shared" si="81"/>
        <v>2087.5511604722728</v>
      </c>
      <c r="V170" s="122">
        <f t="shared" si="81"/>
        <v>2221.2308828214414</v>
      </c>
      <c r="W170" s="122">
        <f t="shared" si="81"/>
        <v>2446.1657300187699</v>
      </c>
      <c r="DA170" s="130" t="s">
        <v>2377</v>
      </c>
    </row>
    <row r="171" spans="1:105" ht="12" customHeight="1" x14ac:dyDescent="0.25">
      <c r="A171" s="97" t="s">
        <v>53</v>
      </c>
      <c r="B171" s="98">
        <v>5520.951571571276</v>
      </c>
      <c r="C171" s="98">
        <v>5958.6199750009482</v>
      </c>
      <c r="D171" s="98">
        <v>5275.1500990334189</v>
      </c>
      <c r="E171" s="98">
        <v>5373.3482785700717</v>
      </c>
      <c r="F171" s="98">
        <v>5320.1135107229811</v>
      </c>
      <c r="G171" s="98">
        <v>5319.9580742828593</v>
      </c>
      <c r="H171" s="98">
        <v>4696.4499646085605</v>
      </c>
      <c r="I171" s="98">
        <v>4293.5495776305916</v>
      </c>
      <c r="J171" s="98">
        <v>4277.1658963713035</v>
      </c>
      <c r="K171" s="98">
        <v>3885.0819984469163</v>
      </c>
      <c r="L171" s="98">
        <v>3678.5632491348042</v>
      </c>
      <c r="M171" s="98">
        <v>3217.771003492785</v>
      </c>
      <c r="N171" s="98">
        <v>3266.1804988298586</v>
      </c>
      <c r="O171" s="98">
        <v>2997.2363511213007</v>
      </c>
      <c r="P171" s="98">
        <v>2400.9566048547736</v>
      </c>
      <c r="Q171" s="98">
        <v>2686.2858358493577</v>
      </c>
      <c r="R171" s="98">
        <v>2676.5034558095444</v>
      </c>
      <c r="S171" s="98">
        <v>2488.8794205629001</v>
      </c>
      <c r="T171" s="98">
        <v>2273.6399890372231</v>
      </c>
      <c r="U171" s="98">
        <v>2087.5511604722728</v>
      </c>
      <c r="V171" s="98">
        <v>2221.2308828214414</v>
      </c>
      <c r="W171" s="98">
        <v>2446.1657300187699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76.995936468164288</v>
      </c>
      <c r="C172" s="122">
        <f t="shared" si="82"/>
        <v>79.299921565931726</v>
      </c>
      <c r="D172" s="122">
        <f t="shared" si="82"/>
        <v>79.121196417143111</v>
      </c>
      <c r="E172" s="122">
        <f t="shared" si="82"/>
        <v>140.77465789612634</v>
      </c>
      <c r="F172" s="122">
        <f t="shared" si="82"/>
        <v>65.127031651609542</v>
      </c>
      <c r="G172" s="122">
        <f t="shared" si="82"/>
        <v>69.174274662872563</v>
      </c>
      <c r="H172" s="122">
        <f t="shared" si="82"/>
        <v>97.470716305144279</v>
      </c>
      <c r="I172" s="122">
        <f t="shared" si="82"/>
        <v>106.00736092731256</v>
      </c>
      <c r="J172" s="122">
        <f t="shared" si="82"/>
        <v>120.9274353436211</v>
      </c>
      <c r="K172" s="122">
        <f t="shared" si="82"/>
        <v>133.25324951285924</v>
      </c>
      <c r="L172" s="122">
        <f t="shared" si="82"/>
        <v>151.50726846615575</v>
      </c>
      <c r="M172" s="122">
        <f t="shared" si="82"/>
        <v>146.05980710867001</v>
      </c>
      <c r="N172" s="122">
        <f t="shared" si="82"/>
        <v>214.93700388111463</v>
      </c>
      <c r="O172" s="122">
        <f t="shared" si="82"/>
        <v>185.88466721548704</v>
      </c>
      <c r="P172" s="122">
        <f t="shared" si="82"/>
        <v>68.994790750908393</v>
      </c>
      <c r="Q172" s="122">
        <f t="shared" si="82"/>
        <v>225.71211644900382</v>
      </c>
      <c r="R172" s="122">
        <f t="shared" si="82"/>
        <v>136.72348587408518</v>
      </c>
      <c r="S172" s="122">
        <f t="shared" si="82"/>
        <v>230.16750736556335</v>
      </c>
      <c r="T172" s="122">
        <f t="shared" si="82"/>
        <v>184.30027429964366</v>
      </c>
      <c r="U172" s="122">
        <f t="shared" si="82"/>
        <v>255.85912128994156</v>
      </c>
      <c r="V172" s="122">
        <f t="shared" si="82"/>
        <v>180.58514188644787</v>
      </c>
      <c r="W172" s="122">
        <f t="shared" si="82"/>
        <v>315.18090501019583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76.995936468164288</v>
      </c>
      <c r="C173" s="98">
        <f>RES_hhdet_fech!C147</f>
        <v>79.299921565931726</v>
      </c>
      <c r="D173" s="98">
        <f>RES_hhdet_fech!D147</f>
        <v>79.121196417143111</v>
      </c>
      <c r="E173" s="98">
        <f>RES_hhdet_fech!E147</f>
        <v>140.77465789612634</v>
      </c>
      <c r="F173" s="98">
        <f>RES_hhdet_fech!F147</f>
        <v>65.127031651609542</v>
      </c>
      <c r="G173" s="98">
        <f>RES_hhdet_fech!G147</f>
        <v>69.174274662872563</v>
      </c>
      <c r="H173" s="98">
        <f>RES_hhdet_fech!H147</f>
        <v>97.470716305144279</v>
      </c>
      <c r="I173" s="98">
        <f>RES_hhdet_fech!I147</f>
        <v>106.00736092731256</v>
      </c>
      <c r="J173" s="98">
        <f>RES_hhdet_fech!J147</f>
        <v>120.9274353436211</v>
      </c>
      <c r="K173" s="98">
        <f>RES_hhdet_fech!K147</f>
        <v>133.25324951285924</v>
      </c>
      <c r="L173" s="98">
        <f>RES_hhdet_fech!L147</f>
        <v>151.50726846615575</v>
      </c>
      <c r="M173" s="98">
        <f>RES_hhdet_fech!M147</f>
        <v>146.05980710867001</v>
      </c>
      <c r="N173" s="98">
        <f>RES_hhdet_fech!N147</f>
        <v>214.93700388111463</v>
      </c>
      <c r="O173" s="98">
        <f>RES_hhdet_fech!O147</f>
        <v>185.88466721548704</v>
      </c>
      <c r="P173" s="98">
        <f>RES_hhdet_fech!P147</f>
        <v>68.994790750908393</v>
      </c>
      <c r="Q173" s="98">
        <f>RES_hhdet_fech!Q147</f>
        <v>225.71211644900382</v>
      </c>
      <c r="R173" s="98">
        <f>RES_hhdet_fech!R147</f>
        <v>136.72348587408518</v>
      </c>
      <c r="S173" s="98">
        <f>RES_hhdet_fech!S147</f>
        <v>230.16750736556335</v>
      </c>
      <c r="T173" s="98">
        <f>RES_hhdet_fech!T147</f>
        <v>184.30027429964366</v>
      </c>
      <c r="U173" s="98">
        <f>RES_hhdet_fech!U147</f>
        <v>255.85912128994156</v>
      </c>
      <c r="V173" s="98">
        <f>RES_hhdet_fech!V147</f>
        <v>180.58514188644787</v>
      </c>
      <c r="W173" s="98">
        <f>RES_hhdet_fech!W147</f>
        <v>315.18090501019583</v>
      </c>
      <c r="DA173" s="63" t="s">
        <v>2380</v>
      </c>
    </row>
    <row r="174" spans="1:105" ht="12" customHeight="1" x14ac:dyDescent="0.25">
      <c r="A174" s="121" t="s">
        <v>55</v>
      </c>
      <c r="B174" s="122">
        <v>2286.0805139729227</v>
      </c>
      <c r="C174" s="122">
        <v>2172.0182222989511</v>
      </c>
      <c r="D174" s="122">
        <v>2370.8313789456433</v>
      </c>
      <c r="E174" s="122">
        <v>2575.9780281873068</v>
      </c>
      <c r="F174" s="122">
        <v>2644.1989160320491</v>
      </c>
      <c r="G174" s="122">
        <v>2467.2292903697548</v>
      </c>
      <c r="H174" s="122">
        <v>2580.2225669476911</v>
      </c>
      <c r="I174" s="122">
        <v>2417.5692553426825</v>
      </c>
      <c r="J174" s="122">
        <v>2603.5788065224856</v>
      </c>
      <c r="K174" s="122">
        <v>2543.7983224425775</v>
      </c>
      <c r="L174" s="122">
        <v>2435.9633323990588</v>
      </c>
      <c r="M174" s="122">
        <v>2497.8214900103981</v>
      </c>
      <c r="N174" s="122">
        <v>2373.2125152682938</v>
      </c>
      <c r="O174" s="122">
        <v>2319.1287675701446</v>
      </c>
      <c r="P174" s="122">
        <v>2277.3134569076087</v>
      </c>
      <c r="Q174" s="122">
        <v>2300.939605514192</v>
      </c>
      <c r="R174" s="122">
        <v>2231.4592285461831</v>
      </c>
      <c r="S174" s="122">
        <v>2234.9524208744406</v>
      </c>
      <c r="T174" s="122">
        <v>2189.7728253705436</v>
      </c>
      <c r="U174" s="122">
        <v>2106.6549288061001</v>
      </c>
      <c r="V174" s="122">
        <v>1985.1013774673552</v>
      </c>
      <c r="W174" s="122">
        <v>2022.8528739538506</v>
      </c>
      <c r="DA174" s="130" t="s">
        <v>2381</v>
      </c>
    </row>
    <row r="175" spans="1:105" ht="12" customHeight="1" x14ac:dyDescent="0.25">
      <c r="A175" s="97" t="s">
        <v>124</v>
      </c>
      <c r="B175" s="98">
        <v>2706.8641924828817</v>
      </c>
      <c r="C175" s="98">
        <v>2414.1337691056951</v>
      </c>
      <c r="D175" s="98">
        <v>3087.9142958478637</v>
      </c>
      <c r="E175" s="98">
        <v>2879.1429576331989</v>
      </c>
      <c r="F175" s="98">
        <v>2823.8977343100032</v>
      </c>
      <c r="G175" s="98">
        <v>3086.592367792181</v>
      </c>
      <c r="H175" s="98">
        <v>2689.478683461587</v>
      </c>
      <c r="I175" s="98">
        <v>2784.9624329557728</v>
      </c>
      <c r="J175" s="98">
        <v>3085.7949931320109</v>
      </c>
      <c r="K175" s="98">
        <v>2837.45809188064</v>
      </c>
      <c r="L175" s="98">
        <v>2738.3620836195782</v>
      </c>
      <c r="M175" s="98">
        <v>3341.8576284136188</v>
      </c>
      <c r="N175" s="98">
        <v>2964.6650564506235</v>
      </c>
      <c r="O175" s="98">
        <v>2401.6042605086413</v>
      </c>
      <c r="P175" s="98">
        <v>1867.4946051113689</v>
      </c>
      <c r="Q175" s="98">
        <v>2841.1565481337889</v>
      </c>
      <c r="R175" s="98">
        <v>2432.5839215624605</v>
      </c>
      <c r="S175" s="98">
        <v>2597.1391848190397</v>
      </c>
      <c r="T175" s="98">
        <v>2423.3122475030214</v>
      </c>
      <c r="U175" s="98">
        <v>2516.6574065835671</v>
      </c>
      <c r="V175" s="98">
        <v>1629.936061012472</v>
      </c>
      <c r="W175" s="98">
        <v>2311.7851412266291</v>
      </c>
      <c r="DA175" s="63" t="s">
        <v>2382</v>
      </c>
    </row>
    <row r="176" spans="1:105" ht="12" customHeight="1" x14ac:dyDescent="0.25">
      <c r="A176" s="97" t="s">
        <v>123</v>
      </c>
      <c r="B176" s="98">
        <v>1963.8957884963461</v>
      </c>
      <c r="C176" s="98">
        <v>1753.3031860321548</v>
      </c>
      <c r="D176" s="98">
        <v>2314.7725730498501</v>
      </c>
      <c r="E176" s="98">
        <v>2281.5269375683761</v>
      </c>
      <c r="F176" s="98">
        <v>0</v>
      </c>
      <c r="G176" s="98">
        <v>0</v>
      </c>
      <c r="H176" s="98">
        <v>0</v>
      </c>
      <c r="I176" s="98">
        <v>0</v>
      </c>
      <c r="J176" s="98">
        <v>2334.309310389352</v>
      </c>
      <c r="K176" s="98">
        <v>2127.3017274261356</v>
      </c>
      <c r="L176" s="98">
        <v>2048.0177412630646</v>
      </c>
      <c r="M176" s="98">
        <v>2526.6171094269016</v>
      </c>
      <c r="N176" s="98">
        <v>2249.4551826927286</v>
      </c>
      <c r="O176" s="98">
        <v>1851.3191472822691</v>
      </c>
      <c r="P176" s="98">
        <v>1494.7252182727427</v>
      </c>
      <c r="Q176" s="98">
        <v>2290.633874868759</v>
      </c>
      <c r="R176" s="98">
        <v>1976.2315091684115</v>
      </c>
      <c r="S176" s="98">
        <v>2123.8490797078284</v>
      </c>
      <c r="T176" s="98">
        <v>2001.0272317094575</v>
      </c>
      <c r="U176" s="98">
        <v>2061.6340043120463</v>
      </c>
      <c r="V176" s="98">
        <v>1357.49655287358</v>
      </c>
      <c r="W176" s="98">
        <v>1964.7467477349639</v>
      </c>
      <c r="DA176" s="63" t="s">
        <v>2383</v>
      </c>
    </row>
    <row r="177" spans="1:105" ht="12" customHeight="1" x14ac:dyDescent="0.25">
      <c r="A177" s="100" t="s">
        <v>50</v>
      </c>
      <c r="B177" s="101">
        <v>921.96601543610791</v>
      </c>
      <c r="C177" s="101">
        <v>806.60618982297285</v>
      </c>
      <c r="D177" s="101">
        <v>1171.8545287795348</v>
      </c>
      <c r="E177" s="101">
        <v>1360.3981672459897</v>
      </c>
      <c r="F177" s="101">
        <v>0</v>
      </c>
      <c r="G177" s="101">
        <v>0</v>
      </c>
      <c r="H177" s="101">
        <v>0</v>
      </c>
      <c r="I177" s="101">
        <v>0</v>
      </c>
      <c r="J177" s="101">
        <v>1132.9193497326726</v>
      </c>
      <c r="K177" s="101">
        <v>1003.3799905143113</v>
      </c>
      <c r="L177" s="101">
        <v>938.09530033520934</v>
      </c>
      <c r="M177" s="101">
        <v>1182.3001809141124</v>
      </c>
      <c r="N177" s="101">
        <v>1035.4821070017481</v>
      </c>
      <c r="O177" s="101">
        <v>848.473411138252</v>
      </c>
      <c r="P177" s="101">
        <v>711.19222928600493</v>
      </c>
      <c r="Q177" s="101">
        <v>1055.1350563850367</v>
      </c>
      <c r="R177" s="101">
        <v>874.88061142937192</v>
      </c>
      <c r="S177" s="101">
        <v>924.6171756240426</v>
      </c>
      <c r="T177" s="101">
        <v>866.42791771190389</v>
      </c>
      <c r="U177" s="101">
        <v>831.14540163655965</v>
      </c>
      <c r="V177" s="101">
        <v>549.119277170857</v>
      </c>
      <c r="W177" s="101">
        <v>825.57205392398566</v>
      </c>
      <c r="DA177" s="131" t="s">
        <v>2384</v>
      </c>
    </row>
    <row r="178" spans="1:105" ht="12" customHeight="1" x14ac:dyDescent="0.25">
      <c r="A178" s="103" t="s">
        <v>52</v>
      </c>
      <c r="B178" s="104">
        <v>1041.9297730602384</v>
      </c>
      <c r="C178" s="104">
        <v>946.6969962091822</v>
      </c>
      <c r="D178" s="104">
        <v>1142.9180442703152</v>
      </c>
      <c r="E178" s="104">
        <v>921.12877032238669</v>
      </c>
      <c r="F178" s="104">
        <v>0</v>
      </c>
      <c r="G178" s="104">
        <v>0</v>
      </c>
      <c r="H178" s="104">
        <v>0</v>
      </c>
      <c r="I178" s="104">
        <v>0</v>
      </c>
      <c r="J178" s="104">
        <v>1201.3899606566797</v>
      </c>
      <c r="K178" s="104">
        <v>1123.9217369118239</v>
      </c>
      <c r="L178" s="104">
        <v>1109.922440927855</v>
      </c>
      <c r="M178" s="104">
        <v>1344.3169285127897</v>
      </c>
      <c r="N178" s="104">
        <v>1213.9730756909803</v>
      </c>
      <c r="O178" s="104">
        <v>1002.845736144017</v>
      </c>
      <c r="P178" s="104">
        <v>783.53298898673791</v>
      </c>
      <c r="Q178" s="104">
        <v>1235.4988184837225</v>
      </c>
      <c r="R178" s="104">
        <v>1101.3508977390395</v>
      </c>
      <c r="S178" s="104">
        <v>1199.2319040837856</v>
      </c>
      <c r="T178" s="104">
        <v>1134.5993139975537</v>
      </c>
      <c r="U178" s="104">
        <v>1230.4886026754868</v>
      </c>
      <c r="V178" s="104">
        <v>808.37727570272295</v>
      </c>
      <c r="W178" s="104">
        <v>1139.1746938109784</v>
      </c>
      <c r="DA178" s="132" t="s">
        <v>2385</v>
      </c>
    </row>
    <row r="179" spans="1:105" ht="12" customHeight="1" x14ac:dyDescent="0.25">
      <c r="A179" s="106" t="s">
        <v>122</v>
      </c>
      <c r="B179" s="101">
        <v>2340.8641004775814</v>
      </c>
      <c r="C179" s="101">
        <v>2252.1821345285398</v>
      </c>
      <c r="D179" s="101">
        <v>2381.1158098737569</v>
      </c>
      <c r="E179" s="101">
        <v>2648.6975664982292</v>
      </c>
      <c r="F179" s="101">
        <v>2732.7021507140821</v>
      </c>
      <c r="G179" s="101">
        <v>2515.6911205476899</v>
      </c>
      <c r="H179" s="101">
        <v>2680.4842443676462</v>
      </c>
      <c r="I179" s="101">
        <v>2507.3096788103289</v>
      </c>
      <c r="J179" s="101">
        <v>2690.3174559915055</v>
      </c>
      <c r="K179" s="101">
        <v>2676.9846802232269</v>
      </c>
      <c r="L179" s="101">
        <v>2568.6366092704316</v>
      </c>
      <c r="M179" s="101">
        <v>2610.0860411635081</v>
      </c>
      <c r="N179" s="101">
        <v>2514.3122335464632</v>
      </c>
      <c r="O179" s="101">
        <v>2480.5950409886991</v>
      </c>
      <c r="P179" s="101">
        <v>2452.8072233427924</v>
      </c>
      <c r="Q179" s="101">
        <v>2414.2166085151493</v>
      </c>
      <c r="R179" s="101">
        <v>2354.7654476296238</v>
      </c>
      <c r="S179" s="101">
        <v>2345.1317136594926</v>
      </c>
      <c r="T179" s="101">
        <v>2299.9317445380366</v>
      </c>
      <c r="U179" s="101">
        <v>2197.5186378056655</v>
      </c>
      <c r="V179" s="101">
        <v>2102.8999825747492</v>
      </c>
      <c r="W179" s="101">
        <v>2104.9208499793795</v>
      </c>
      <c r="DA179" s="131" t="s">
        <v>2386</v>
      </c>
    </row>
    <row r="180" spans="1:105" ht="12" customHeight="1" x14ac:dyDescent="0.25">
      <c r="A180" s="107" t="s">
        <v>121</v>
      </c>
      <c r="B180" s="104">
        <v>1806.3198306930638</v>
      </c>
      <c r="C180" s="104">
        <v>1736.3965180421189</v>
      </c>
      <c r="D180" s="104">
        <v>1876.2559984679715</v>
      </c>
      <c r="E180" s="104">
        <v>2174.4007271741507</v>
      </c>
      <c r="F180" s="104">
        <v>2274.2304592281162</v>
      </c>
      <c r="G180" s="104">
        <v>2050.919897105121</v>
      </c>
      <c r="H180" s="104">
        <v>2201.072555016533</v>
      </c>
      <c r="I180" s="104">
        <v>2000.6449673433171</v>
      </c>
      <c r="J180" s="104">
        <v>2154.1994671386369</v>
      </c>
      <c r="K180" s="104">
        <v>2134.5368771956373</v>
      </c>
      <c r="L180" s="104">
        <v>2042.8728960327608</v>
      </c>
      <c r="M180" s="104">
        <v>2087.5022329648905</v>
      </c>
      <c r="N180" s="104">
        <v>2013.2934849324897</v>
      </c>
      <c r="O180" s="104">
        <v>1996.3184876270855</v>
      </c>
      <c r="P180" s="104">
        <v>1998.0173136736389</v>
      </c>
      <c r="Q180" s="104">
        <v>1977.1663680594806</v>
      </c>
      <c r="R180" s="104">
        <v>1935.1256940905801</v>
      </c>
      <c r="S180" s="104">
        <v>1938.5670047223493</v>
      </c>
      <c r="T180" s="104">
        <v>1916.7788690921084</v>
      </c>
      <c r="U180" s="104">
        <v>1834.3368889830892</v>
      </c>
      <c r="V180" s="104">
        <v>1769.6673906630299</v>
      </c>
      <c r="W180" s="104">
        <v>1790.7815913530305</v>
      </c>
      <c r="DA180" s="132" t="s">
        <v>2387</v>
      </c>
    </row>
    <row r="181" spans="1:105" ht="12" customHeight="1" x14ac:dyDescent="0.25">
      <c r="A181" s="108" t="s">
        <v>53</v>
      </c>
      <c r="B181" s="98">
        <v>795.98589481045065</v>
      </c>
      <c r="C181" s="98">
        <v>747.2173589966975</v>
      </c>
      <c r="D181" s="98">
        <v>886.9498781562055</v>
      </c>
      <c r="E181" s="98">
        <v>1223.4511727339068</v>
      </c>
      <c r="F181" s="98">
        <v>1329.7631118448567</v>
      </c>
      <c r="G181" s="98">
        <v>1073.5355569808603</v>
      </c>
      <c r="H181" s="98">
        <v>1175.5206753430937</v>
      </c>
      <c r="I181" s="98">
        <v>909.9052982122513</v>
      </c>
      <c r="J181" s="98">
        <v>993.66359745620446</v>
      </c>
      <c r="K181" s="98">
        <v>958.44474879006282</v>
      </c>
      <c r="L181" s="98">
        <v>889.98043348836177</v>
      </c>
      <c r="M181" s="98">
        <v>927.90425417999961</v>
      </c>
      <c r="N181" s="98">
        <v>879.91004026433393</v>
      </c>
      <c r="O181" s="98">
        <v>867.42825194274269</v>
      </c>
      <c r="P181" s="98">
        <v>899.62443114207053</v>
      </c>
      <c r="Q181" s="98">
        <v>875.33383848012636</v>
      </c>
      <c r="R181" s="98">
        <v>837.8368656826035</v>
      </c>
      <c r="S181" s="98">
        <v>836.95155955005373</v>
      </c>
      <c r="T181" s="98">
        <v>830.11745497319782</v>
      </c>
      <c r="U181" s="98">
        <v>748.4393576192416</v>
      </c>
      <c r="V181" s="98">
        <v>718.64055641914376</v>
      </c>
      <c r="W181" s="98">
        <v>754.15747500509917</v>
      </c>
      <c r="DA181" s="63" t="s">
        <v>2388</v>
      </c>
    </row>
    <row r="182" spans="1:105" ht="12" customHeight="1" x14ac:dyDescent="0.25">
      <c r="A182" s="108" t="s">
        <v>52</v>
      </c>
      <c r="B182" s="98">
        <v>1010.3339358826132</v>
      </c>
      <c r="C182" s="98">
        <v>989.17915904542144</v>
      </c>
      <c r="D182" s="98">
        <v>989.30612031176611</v>
      </c>
      <c r="E182" s="98">
        <v>950.9495544402439</v>
      </c>
      <c r="F182" s="98">
        <v>944.46734738325938</v>
      </c>
      <c r="G182" s="98">
        <v>977.38434012426046</v>
      </c>
      <c r="H182" s="98">
        <v>1025.5518796734395</v>
      </c>
      <c r="I182" s="98">
        <v>1090.7396691310657</v>
      </c>
      <c r="J182" s="98">
        <v>1160.5358696824326</v>
      </c>
      <c r="K182" s="98">
        <v>1176.0921284055746</v>
      </c>
      <c r="L182" s="98">
        <v>1152.8924625443992</v>
      </c>
      <c r="M182" s="98">
        <v>1159.5979787848905</v>
      </c>
      <c r="N182" s="98">
        <v>1133.3834446681558</v>
      </c>
      <c r="O182" s="98">
        <v>1128.8902356843423</v>
      </c>
      <c r="P182" s="98">
        <v>1098.3928825315681</v>
      </c>
      <c r="Q182" s="98">
        <v>1101.8325295793541</v>
      </c>
      <c r="R182" s="98">
        <v>1097.2888284079768</v>
      </c>
      <c r="S182" s="98">
        <v>1101.6154451722957</v>
      </c>
      <c r="T182" s="98">
        <v>1086.6614141189104</v>
      </c>
      <c r="U182" s="98">
        <v>1085.8975313638473</v>
      </c>
      <c r="V182" s="98">
        <v>1051.026834243886</v>
      </c>
      <c r="W182" s="98">
        <v>1036.6241163479312</v>
      </c>
      <c r="DA182" s="63" t="s">
        <v>2389</v>
      </c>
    </row>
    <row r="183" spans="1:105" ht="12" customHeight="1" x14ac:dyDescent="0.25">
      <c r="A183" s="121" t="s">
        <v>54</v>
      </c>
      <c r="B183" s="122">
        <v>789.02073850656416</v>
      </c>
      <c r="C183" s="122">
        <v>868.58758080914424</v>
      </c>
      <c r="D183" s="122">
        <v>884.36357141730173</v>
      </c>
      <c r="E183" s="122">
        <v>998.68479877006462</v>
      </c>
      <c r="F183" s="122">
        <v>913.99399293520264</v>
      </c>
      <c r="G183" s="122">
        <v>924.01274698531597</v>
      </c>
      <c r="H183" s="122">
        <v>852.58700331589239</v>
      </c>
      <c r="I183" s="122">
        <v>827.91154202798441</v>
      </c>
      <c r="J183" s="122">
        <v>846.32924346773973</v>
      </c>
      <c r="K183" s="122">
        <v>688.35335590362172</v>
      </c>
      <c r="L183" s="122">
        <v>625.83177810321376</v>
      </c>
      <c r="M183" s="122">
        <v>628.72602237152319</v>
      </c>
      <c r="N183" s="122">
        <v>610.2944622588758</v>
      </c>
      <c r="O183" s="122">
        <v>607.7019173733313</v>
      </c>
      <c r="P183" s="122">
        <v>612.18184586707059</v>
      </c>
      <c r="Q183" s="122">
        <v>615.79029642163096</v>
      </c>
      <c r="R183" s="122">
        <v>612.454235829715</v>
      </c>
      <c r="S183" s="122">
        <v>614.16471464763049</v>
      </c>
      <c r="T183" s="122">
        <v>605.24989888709672</v>
      </c>
      <c r="U183" s="122">
        <v>594.80509678208364</v>
      </c>
      <c r="V183" s="122">
        <v>760.66500071877078</v>
      </c>
      <c r="W183" s="122">
        <v>711.6715775580933</v>
      </c>
      <c r="DA183" s="130" t="s">
        <v>2390</v>
      </c>
    </row>
    <row r="184" spans="1:105" ht="12" customHeight="1" x14ac:dyDescent="0.25">
      <c r="A184" s="97" t="s">
        <v>50</v>
      </c>
      <c r="B184" s="98">
        <v>949.96162038814282</v>
      </c>
      <c r="C184" s="98">
        <v>992.47623136965535</v>
      </c>
      <c r="D184" s="98">
        <v>1263.6660332772944</v>
      </c>
      <c r="E184" s="98">
        <v>988.21022701520246</v>
      </c>
      <c r="F184" s="98">
        <v>962.09184240036757</v>
      </c>
      <c r="G184" s="98">
        <v>1129.4131428314472</v>
      </c>
      <c r="H184" s="98">
        <v>978.93974435971461</v>
      </c>
      <c r="I184" s="98">
        <v>933.3031036691799</v>
      </c>
      <c r="J184" s="98">
        <v>847.53158763119654</v>
      </c>
      <c r="K184" s="98">
        <v>830.57626826133333</v>
      </c>
      <c r="L184" s="98">
        <v>743.52708072154633</v>
      </c>
      <c r="M184" s="98">
        <v>713.54729548723162</v>
      </c>
      <c r="N184" s="98">
        <v>707.57321714665795</v>
      </c>
      <c r="O184" s="98">
        <v>708.75082022047388</v>
      </c>
      <c r="P184" s="98">
        <v>714.99289162126365</v>
      </c>
      <c r="Q184" s="98">
        <v>718.06780518338417</v>
      </c>
      <c r="R184" s="98">
        <v>722.03223069612534</v>
      </c>
      <c r="S184" s="98">
        <v>724.7388965910975</v>
      </c>
      <c r="T184" s="98">
        <v>717.42571600521865</v>
      </c>
      <c r="U184" s="98">
        <v>705.72114414144801</v>
      </c>
      <c r="V184" s="98">
        <v>948.21558681569616</v>
      </c>
      <c r="W184" s="98">
        <v>861.79488360167056</v>
      </c>
      <c r="DA184" s="63" t="s">
        <v>2391</v>
      </c>
    </row>
    <row r="185" spans="1:105" ht="12" customHeight="1" x14ac:dyDescent="0.25">
      <c r="A185" s="109" t="s">
        <v>120</v>
      </c>
      <c r="B185" s="33">
        <v>669.81821739097268</v>
      </c>
      <c r="C185" s="33">
        <v>779.45716370385298</v>
      </c>
      <c r="D185" s="33">
        <v>630.53923966222169</v>
      </c>
      <c r="E185" s="33">
        <v>1004.9887248088293</v>
      </c>
      <c r="F185" s="33">
        <v>888.06998808623473</v>
      </c>
      <c r="G185" s="33">
        <v>808.02193521338302</v>
      </c>
      <c r="H185" s="33">
        <v>783.06583145471063</v>
      </c>
      <c r="I185" s="33">
        <v>766.96042473466321</v>
      </c>
      <c r="J185" s="33">
        <v>845.59536005495011</v>
      </c>
      <c r="K185" s="33">
        <v>583.95383323840383</v>
      </c>
      <c r="L185" s="33">
        <v>538.79339653406237</v>
      </c>
      <c r="M185" s="33">
        <v>568.02103657111309</v>
      </c>
      <c r="N185" s="33">
        <v>549.92217108451848</v>
      </c>
      <c r="O185" s="33">
        <v>550.32520426074188</v>
      </c>
      <c r="P185" s="33">
        <v>557.93060937259702</v>
      </c>
      <c r="Q185" s="33">
        <v>565.21818899559958</v>
      </c>
      <c r="R185" s="33">
        <v>559.44769687266751</v>
      </c>
      <c r="S185" s="33">
        <v>560.10845403786948</v>
      </c>
      <c r="T185" s="33">
        <v>551.8311307295786</v>
      </c>
      <c r="U185" s="33">
        <v>544.88727122371529</v>
      </c>
      <c r="V185" s="33">
        <v>677.97335175497926</v>
      </c>
      <c r="W185" s="33">
        <v>647.24705231751182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9633.4900740484081</v>
      </c>
      <c r="C187" s="117">
        <f t="shared" si="83"/>
        <v>10313.936767640547</v>
      </c>
      <c r="D187" s="117">
        <f t="shared" si="83"/>
        <v>9734.0337485398777</v>
      </c>
      <c r="E187" s="117">
        <f t="shared" si="83"/>
        <v>10594.010778431597</v>
      </c>
      <c r="F187" s="117">
        <f t="shared" si="83"/>
        <v>10873.695145866075</v>
      </c>
      <c r="G187" s="117">
        <f t="shared" si="83"/>
        <v>11318.334833668619</v>
      </c>
      <c r="H187" s="117">
        <f t="shared" si="83"/>
        <v>10904.649176318657</v>
      </c>
      <c r="I187" s="117">
        <f t="shared" si="83"/>
        <v>10537.645443098019</v>
      </c>
      <c r="J187" s="117">
        <f t="shared" si="83"/>
        <v>11145.557419470504</v>
      </c>
      <c r="K187" s="117">
        <f t="shared" si="83"/>
        <v>10688.045557825204</v>
      </c>
      <c r="L187" s="117">
        <f t="shared" si="83"/>
        <v>10664.664029226384</v>
      </c>
      <c r="M187" s="117">
        <f t="shared" si="83"/>
        <v>10161.907493056849</v>
      </c>
      <c r="N187" s="117">
        <f t="shared" si="83"/>
        <v>10903.124491414312</v>
      </c>
      <c r="O187" s="117">
        <f t="shared" si="83"/>
        <v>10554.540065718174</v>
      </c>
      <c r="P187" s="117">
        <f t="shared" si="83"/>
        <v>8933.140751640758</v>
      </c>
      <c r="Q187" s="117">
        <f t="shared" si="83"/>
        <v>10534.336785637515</v>
      </c>
      <c r="R187" s="117">
        <f t="shared" ref="R187:V187" si="84">R188+R190+R192+R201</f>
        <v>10464.636534552312</v>
      </c>
      <c r="S187" s="117">
        <f t="shared" si="84"/>
        <v>10478.040110198148</v>
      </c>
      <c r="T187" s="117">
        <f t="shared" si="84"/>
        <v>9871.1205561907082</v>
      </c>
      <c r="U187" s="117">
        <f t="shared" si="84"/>
        <v>9674.1331540546271</v>
      </c>
      <c r="V187" s="117">
        <f t="shared" si="84"/>
        <v>10088.612214314298</v>
      </c>
      <c r="W187" s="117">
        <f t="shared" ref="W187" si="85">W188+W190+W192+W201</f>
        <v>11500.604107052401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7424.8697148205883</v>
      </c>
      <c r="C188" s="122">
        <f t="shared" si="86"/>
        <v>8099.8196787777933</v>
      </c>
      <c r="D188" s="122">
        <f t="shared" si="86"/>
        <v>7373.6778453527841</v>
      </c>
      <c r="E188" s="122">
        <f t="shared" si="86"/>
        <v>7841.1188285405042</v>
      </c>
      <c r="F188" s="122">
        <f t="shared" si="86"/>
        <v>8257.6135107229784</v>
      </c>
      <c r="G188" s="122">
        <f t="shared" si="86"/>
        <v>8791.0107058618087</v>
      </c>
      <c r="H188" s="122">
        <f t="shared" si="86"/>
        <v>8253.6565024986048</v>
      </c>
      <c r="I188" s="122">
        <f t="shared" si="86"/>
        <v>7974.2958221791314</v>
      </c>
      <c r="J188" s="122">
        <f t="shared" si="86"/>
        <v>8385.6673849587969</v>
      </c>
      <c r="K188" s="122">
        <f t="shared" si="86"/>
        <v>8031.3850353350563</v>
      </c>
      <c r="L188" s="122">
        <f t="shared" si="86"/>
        <v>8060.1808961936267</v>
      </c>
      <c r="M188" s="122">
        <f t="shared" si="86"/>
        <v>7497.4917571866999</v>
      </c>
      <c r="N188" s="122">
        <f t="shared" si="86"/>
        <v>8109.4629177824718</v>
      </c>
      <c r="O188" s="122">
        <f t="shared" si="86"/>
        <v>7850.1682981516906</v>
      </c>
      <c r="P188" s="122">
        <f t="shared" si="86"/>
        <v>6572.577178646452</v>
      </c>
      <c r="Q188" s="122">
        <f t="shared" si="86"/>
        <v>7639.3079605305393</v>
      </c>
      <c r="R188" s="122">
        <f t="shared" si="86"/>
        <v>7870.9293110235012</v>
      </c>
      <c r="S188" s="122">
        <f t="shared" si="86"/>
        <v>7539.0758830439372</v>
      </c>
      <c r="T188" s="122">
        <f t="shared" si="86"/>
        <v>7087.3730371702113</v>
      </c>
      <c r="U188" s="122">
        <f t="shared" si="86"/>
        <v>6675.6839694722203</v>
      </c>
      <c r="V188" s="122">
        <f t="shared" si="86"/>
        <v>7290.0898862445147</v>
      </c>
      <c r="W188" s="122">
        <f t="shared" si="86"/>
        <v>8194.7612237355606</v>
      </c>
      <c r="DA188" s="130" t="s">
        <v>2545</v>
      </c>
    </row>
    <row r="189" spans="1:105" ht="12" customHeight="1" x14ac:dyDescent="0.25">
      <c r="A189" s="97" t="s">
        <v>53</v>
      </c>
      <c r="B189" s="98">
        <v>7424.8697148205883</v>
      </c>
      <c r="C189" s="98">
        <v>8099.8196787777933</v>
      </c>
      <c r="D189" s="98">
        <v>7373.6778453527841</v>
      </c>
      <c r="E189" s="98">
        <v>7841.1188285405042</v>
      </c>
      <c r="F189" s="98">
        <v>8257.6135107229784</v>
      </c>
      <c r="G189" s="98">
        <v>8791.0107058618087</v>
      </c>
      <c r="H189" s="98">
        <v>8253.6565024986048</v>
      </c>
      <c r="I189" s="98">
        <v>7974.2958221791314</v>
      </c>
      <c r="J189" s="98">
        <v>8385.6673849587969</v>
      </c>
      <c r="K189" s="98">
        <v>8031.3850353350563</v>
      </c>
      <c r="L189" s="98">
        <v>8060.1808961936267</v>
      </c>
      <c r="M189" s="98">
        <v>7497.4917571866999</v>
      </c>
      <c r="N189" s="98">
        <v>8109.4629177824718</v>
      </c>
      <c r="O189" s="98">
        <v>7850.1682981516906</v>
      </c>
      <c r="P189" s="98">
        <v>6572.577178646452</v>
      </c>
      <c r="Q189" s="98">
        <v>7639.3079605305393</v>
      </c>
      <c r="R189" s="98">
        <v>7870.9293110235012</v>
      </c>
      <c r="S189" s="98">
        <v>7539.0758830439372</v>
      </c>
      <c r="T189" s="98">
        <v>7087.3730371702113</v>
      </c>
      <c r="U189" s="98">
        <v>6675.6839694722203</v>
      </c>
      <c r="V189" s="98">
        <v>7290.0898862445147</v>
      </c>
      <c r="W189" s="98">
        <v>8194.7612237355606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132.62245078654661</v>
      </c>
      <c r="C190" s="122">
        <f t="shared" si="87"/>
        <v>142.73824294119413</v>
      </c>
      <c r="D190" s="122">
        <f t="shared" si="87"/>
        <v>150.68653302861972</v>
      </c>
      <c r="E190" s="122">
        <f t="shared" si="87"/>
        <v>280.47535579182374</v>
      </c>
      <c r="F190" s="122">
        <f t="shared" si="87"/>
        <v>137.94458805958575</v>
      </c>
      <c r="G190" s="122">
        <f t="shared" si="87"/>
        <v>156.13779648736053</v>
      </c>
      <c r="H190" s="122">
        <f t="shared" si="87"/>
        <v>232.78264086776483</v>
      </c>
      <c r="I190" s="122">
        <f t="shared" si="87"/>
        <v>262.33865335485456</v>
      </c>
      <c r="J190" s="122">
        <f t="shared" si="87"/>
        <v>307.58381076247514</v>
      </c>
      <c r="K190" s="122">
        <f t="shared" si="87"/>
        <v>347.5900299299135</v>
      </c>
      <c r="L190" s="122">
        <f t="shared" si="87"/>
        <v>405.17879792809731</v>
      </c>
      <c r="M190" s="122">
        <f t="shared" si="87"/>
        <v>400.71321178966247</v>
      </c>
      <c r="N190" s="122">
        <f t="shared" si="87"/>
        <v>606.30618478396786</v>
      </c>
      <c r="O190" s="122">
        <f t="shared" si="87"/>
        <v>541.29525374192986</v>
      </c>
      <c r="P190" s="122">
        <f t="shared" si="87"/>
        <v>208.18968405477068</v>
      </c>
      <c r="Q190" s="122">
        <f t="shared" si="87"/>
        <v>709.79013616361158</v>
      </c>
      <c r="R190" s="122">
        <f t="shared" si="87"/>
        <v>443.5561813351888</v>
      </c>
      <c r="S190" s="122">
        <f t="shared" si="87"/>
        <v>765.88071246419952</v>
      </c>
      <c r="T190" s="122">
        <f t="shared" si="87"/>
        <v>628.78480462678954</v>
      </c>
      <c r="U190" s="122">
        <f t="shared" si="87"/>
        <v>891.14770676060891</v>
      </c>
      <c r="V190" s="122">
        <f t="shared" si="87"/>
        <v>638.77715572134309</v>
      </c>
      <c r="W190" s="122">
        <f t="shared" si="87"/>
        <v>1132.3494695958439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132.62245078654661</v>
      </c>
      <c r="C191" s="98">
        <f>RES_hhdet_tesh!C147</f>
        <v>142.73824294119413</v>
      </c>
      <c r="D191" s="98">
        <f>RES_hhdet_tesh!D147</f>
        <v>150.68653302861972</v>
      </c>
      <c r="E191" s="98">
        <f>RES_hhdet_tesh!E147</f>
        <v>280.47535579182374</v>
      </c>
      <c r="F191" s="98">
        <f>RES_hhdet_tesh!F147</f>
        <v>137.94458805958575</v>
      </c>
      <c r="G191" s="98">
        <f>RES_hhdet_tesh!G147</f>
        <v>156.13779648736053</v>
      </c>
      <c r="H191" s="98">
        <f>RES_hhdet_tesh!H147</f>
        <v>232.78264086776483</v>
      </c>
      <c r="I191" s="98">
        <f>RES_hhdet_tesh!I147</f>
        <v>262.33865335485456</v>
      </c>
      <c r="J191" s="98">
        <f>RES_hhdet_tesh!J147</f>
        <v>307.58381076247514</v>
      </c>
      <c r="K191" s="98">
        <f>RES_hhdet_tesh!K147</f>
        <v>347.5900299299135</v>
      </c>
      <c r="L191" s="98">
        <f>RES_hhdet_tesh!L147</f>
        <v>405.17879792809731</v>
      </c>
      <c r="M191" s="98">
        <f>RES_hhdet_tesh!M147</f>
        <v>400.71321178966247</v>
      </c>
      <c r="N191" s="98">
        <f>RES_hhdet_tesh!N147</f>
        <v>606.30618478396786</v>
      </c>
      <c r="O191" s="98">
        <f>RES_hhdet_tesh!O147</f>
        <v>541.29525374192986</v>
      </c>
      <c r="P191" s="98">
        <f>RES_hhdet_tesh!P147</f>
        <v>208.18968405477068</v>
      </c>
      <c r="Q191" s="98">
        <f>RES_hhdet_tesh!Q147</f>
        <v>709.79013616361158</v>
      </c>
      <c r="R191" s="98">
        <f>RES_hhdet_tesh!R147</f>
        <v>443.5561813351888</v>
      </c>
      <c r="S191" s="98">
        <f>RES_hhdet_tesh!S147</f>
        <v>765.88071246419952</v>
      </c>
      <c r="T191" s="98">
        <f>RES_hhdet_tesh!T147</f>
        <v>628.78480462678954</v>
      </c>
      <c r="U191" s="98">
        <f>RES_hhdet_tesh!U147</f>
        <v>891.14770676060891</v>
      </c>
      <c r="V191" s="98">
        <f>RES_hhdet_tesh!V147</f>
        <v>638.77715572134309</v>
      </c>
      <c r="W191" s="98">
        <f>RES_hhdet_tesh!W147</f>
        <v>1132.3494695958439</v>
      </c>
      <c r="DA191" s="63" t="s">
        <v>2548</v>
      </c>
    </row>
    <row r="192" spans="1:105" ht="12" customHeight="1" x14ac:dyDescent="0.25">
      <c r="A192" s="121" t="s">
        <v>55</v>
      </c>
      <c r="B192" s="122">
        <v>1537.3005898206909</v>
      </c>
      <c r="C192" s="122">
        <v>1472.5730894574008</v>
      </c>
      <c r="D192" s="122">
        <v>1610.0762244003017</v>
      </c>
      <c r="E192" s="122">
        <v>1762.960979914119</v>
      </c>
      <c r="F192" s="122">
        <v>1825.7625535367758</v>
      </c>
      <c r="G192" s="122">
        <v>1719.7932057458454</v>
      </c>
      <c r="H192" s="122">
        <v>1811.1520541578934</v>
      </c>
      <c r="I192" s="122">
        <v>1711.3568810439608</v>
      </c>
      <c r="J192" s="122">
        <v>1844.3717698374744</v>
      </c>
      <c r="K192" s="122">
        <v>1828.2064107686999</v>
      </c>
      <c r="L192" s="122">
        <v>1760.8312640054517</v>
      </c>
      <c r="M192" s="122">
        <v>1819.1380667094122</v>
      </c>
      <c r="N192" s="122">
        <v>1751.7912777316249</v>
      </c>
      <c r="O192" s="122">
        <v>1726.0381201761027</v>
      </c>
      <c r="P192" s="122">
        <v>1708.7632320888852</v>
      </c>
      <c r="Q192" s="122">
        <v>1735.4870390462866</v>
      </c>
      <c r="R192" s="122">
        <v>1700.6088817769221</v>
      </c>
      <c r="S192" s="122">
        <v>1720.0353524869213</v>
      </c>
      <c r="T192" s="122">
        <v>1704.0890470531263</v>
      </c>
      <c r="U192" s="122">
        <v>1657.8233697252131</v>
      </c>
      <c r="V192" s="122">
        <v>1580.3639642185387</v>
      </c>
      <c r="W192" s="122">
        <v>1622.9477091794886</v>
      </c>
      <c r="DA192" s="130" t="s">
        <v>2549</v>
      </c>
    </row>
    <row r="193" spans="1:105" ht="12" customHeight="1" x14ac:dyDescent="0.25">
      <c r="A193" s="97" t="s">
        <v>124</v>
      </c>
      <c r="B193" s="98">
        <v>1580.1250906340442</v>
      </c>
      <c r="C193" s="98">
        <v>1417.4928197349113</v>
      </c>
      <c r="D193" s="98">
        <v>1826.1946260697264</v>
      </c>
      <c r="E193" s="98">
        <v>1714.1196231890792</v>
      </c>
      <c r="F193" s="98">
        <v>1692.8646956505445</v>
      </c>
      <c r="G193" s="98">
        <v>1864.7262336360825</v>
      </c>
      <c r="H193" s="98">
        <v>1636.1024859501968</v>
      </c>
      <c r="I193" s="98">
        <v>1702.490057735823</v>
      </c>
      <c r="J193" s="98">
        <v>1894.267457542318</v>
      </c>
      <c r="K193" s="98">
        <v>1750.2523421097987</v>
      </c>
      <c r="L193" s="98">
        <v>1698.3367190414206</v>
      </c>
      <c r="M193" s="98">
        <v>2089.1058359043627</v>
      </c>
      <c r="N193" s="98">
        <v>1872.0266687849992</v>
      </c>
      <c r="O193" s="98">
        <v>1541.0616526561525</v>
      </c>
      <c r="P193" s="98">
        <v>1231.1281376953996</v>
      </c>
      <c r="Q193" s="98">
        <v>1935.5127354531385</v>
      </c>
      <c r="R193" s="98">
        <v>1710.4482458725054</v>
      </c>
      <c r="S193" s="98">
        <v>1871.314692716307</v>
      </c>
      <c r="T193" s="98">
        <v>1785.650308512902</v>
      </c>
      <c r="U193" s="98">
        <v>1888.4261719840335</v>
      </c>
      <c r="V193" s="98">
        <v>1242.6599947601649</v>
      </c>
      <c r="W193" s="98">
        <v>1797.2233257910088</v>
      </c>
      <c r="DA193" s="63" t="s">
        <v>2550</v>
      </c>
    </row>
    <row r="194" spans="1:105" ht="12" customHeight="1" x14ac:dyDescent="0.25">
      <c r="A194" s="97" t="s">
        <v>123</v>
      </c>
      <c r="B194" s="98">
        <v>1580.1250906340445</v>
      </c>
      <c r="C194" s="98">
        <v>1417.5513088634609</v>
      </c>
      <c r="D194" s="98">
        <v>1826.9851462105937</v>
      </c>
      <c r="E194" s="98">
        <v>1715.2577418782994</v>
      </c>
      <c r="F194" s="98">
        <v>0</v>
      </c>
      <c r="G194" s="98">
        <v>0</v>
      </c>
      <c r="H194" s="98">
        <v>0</v>
      </c>
      <c r="I194" s="98">
        <v>0</v>
      </c>
      <c r="J194" s="98">
        <v>1903.7592060975326</v>
      </c>
      <c r="K194" s="98">
        <v>1748.5943541125573</v>
      </c>
      <c r="L194" s="98">
        <v>1696.1790881367651</v>
      </c>
      <c r="M194" s="98">
        <v>2090.1777033566959</v>
      </c>
      <c r="N194" s="98">
        <v>1871.540306493109</v>
      </c>
      <c r="O194" s="98">
        <v>1541.6559266811621</v>
      </c>
      <c r="P194" s="98">
        <v>1235.1648439626747</v>
      </c>
      <c r="Q194" s="98">
        <v>1933.2626918656183</v>
      </c>
      <c r="R194" s="98">
        <v>1702.1621246725003</v>
      </c>
      <c r="S194" s="98">
        <v>1856.5240784980135</v>
      </c>
      <c r="T194" s="98">
        <v>1768.3723759588104</v>
      </c>
      <c r="U194" s="98">
        <v>1863.8667433894384</v>
      </c>
      <c r="V194" s="98">
        <v>1228.0113719339759</v>
      </c>
      <c r="W194" s="98">
        <v>1775.0979482609864</v>
      </c>
      <c r="DA194" s="63" t="s">
        <v>2551</v>
      </c>
    </row>
    <row r="195" spans="1:105" ht="12" customHeight="1" x14ac:dyDescent="0.25">
      <c r="A195" s="100" t="s">
        <v>50</v>
      </c>
      <c r="B195" s="101">
        <v>538.19531757380605</v>
      </c>
      <c r="C195" s="101">
        <v>470.8543126542786</v>
      </c>
      <c r="D195" s="101">
        <v>684.06710194027869</v>
      </c>
      <c r="E195" s="101">
        <v>794.12897155591293</v>
      </c>
      <c r="F195" s="101">
        <v>0</v>
      </c>
      <c r="G195" s="101">
        <v>0</v>
      </c>
      <c r="H195" s="101">
        <v>0</v>
      </c>
      <c r="I195" s="101">
        <v>0</v>
      </c>
      <c r="J195" s="101">
        <v>702.36924544085298</v>
      </c>
      <c r="K195" s="101">
        <v>624.67261720073338</v>
      </c>
      <c r="L195" s="101">
        <v>586.25664720890995</v>
      </c>
      <c r="M195" s="101">
        <v>745.86077484390637</v>
      </c>
      <c r="N195" s="101">
        <v>657.56723080212885</v>
      </c>
      <c r="O195" s="101">
        <v>538.81019053714544</v>
      </c>
      <c r="P195" s="101">
        <v>451.63185497593679</v>
      </c>
      <c r="Q195" s="101">
        <v>697.76387338189568</v>
      </c>
      <c r="R195" s="101">
        <v>600.81122693346072</v>
      </c>
      <c r="S195" s="101">
        <v>657.29217441422793</v>
      </c>
      <c r="T195" s="101">
        <v>633.77306196125699</v>
      </c>
      <c r="U195" s="101">
        <v>633.37814071395189</v>
      </c>
      <c r="V195" s="101">
        <v>419.63409623125284</v>
      </c>
      <c r="W195" s="101">
        <v>635.92325445000813</v>
      </c>
      <c r="DA195" s="131" t="s">
        <v>2552</v>
      </c>
    </row>
    <row r="196" spans="1:105" ht="12" customHeight="1" x14ac:dyDescent="0.25">
      <c r="A196" s="103" t="s">
        <v>52</v>
      </c>
      <c r="B196" s="104">
        <v>1041.9297730602384</v>
      </c>
      <c r="C196" s="104">
        <v>946.6969962091822</v>
      </c>
      <c r="D196" s="104">
        <v>1142.9180442703152</v>
      </c>
      <c r="E196" s="104">
        <v>921.12877032238669</v>
      </c>
      <c r="F196" s="104">
        <v>0</v>
      </c>
      <c r="G196" s="104">
        <v>0</v>
      </c>
      <c r="H196" s="104">
        <v>0</v>
      </c>
      <c r="I196" s="104">
        <v>0</v>
      </c>
      <c r="J196" s="104">
        <v>1201.3899606566797</v>
      </c>
      <c r="K196" s="104">
        <v>1123.9217369118239</v>
      </c>
      <c r="L196" s="104">
        <v>1109.922440927855</v>
      </c>
      <c r="M196" s="104">
        <v>1344.3169285127897</v>
      </c>
      <c r="N196" s="104">
        <v>1213.9730756909803</v>
      </c>
      <c r="O196" s="104">
        <v>1002.845736144017</v>
      </c>
      <c r="P196" s="104">
        <v>783.53298898673791</v>
      </c>
      <c r="Q196" s="104">
        <v>1235.4988184837225</v>
      </c>
      <c r="R196" s="104">
        <v>1101.3508977390395</v>
      </c>
      <c r="S196" s="104">
        <v>1199.2319040837856</v>
      </c>
      <c r="T196" s="104">
        <v>1134.5993139975537</v>
      </c>
      <c r="U196" s="104">
        <v>1230.4886026754868</v>
      </c>
      <c r="V196" s="104">
        <v>808.37727570272295</v>
      </c>
      <c r="W196" s="104">
        <v>1139.1746938109784</v>
      </c>
      <c r="DA196" s="132" t="s">
        <v>2553</v>
      </c>
    </row>
    <row r="197" spans="1:105" ht="12" customHeight="1" x14ac:dyDescent="0.25">
      <c r="A197" s="106" t="s">
        <v>122</v>
      </c>
      <c r="B197" s="101">
        <v>1530.9002556486439</v>
      </c>
      <c r="C197" s="101">
        <v>1480.9029440822471</v>
      </c>
      <c r="D197" s="101">
        <v>1577.7382977395825</v>
      </c>
      <c r="E197" s="101">
        <v>1769.5267100609515</v>
      </c>
      <c r="F197" s="101">
        <v>1840.7345158619999</v>
      </c>
      <c r="G197" s="101">
        <v>1705.1455630508981</v>
      </c>
      <c r="H197" s="101">
        <v>1825.9282733881253</v>
      </c>
      <c r="I197" s="101">
        <v>1712.0826927532016</v>
      </c>
      <c r="J197" s="101">
        <v>1840.3154702228187</v>
      </c>
      <c r="K197" s="101">
        <v>1834.5607177472884</v>
      </c>
      <c r="L197" s="101">
        <v>1765.4899077582088</v>
      </c>
      <c r="M197" s="101">
        <v>1800.6868006742354</v>
      </c>
      <c r="N197" s="101">
        <v>1744.7935151866352</v>
      </c>
      <c r="O197" s="101">
        <v>1735.4922070739501</v>
      </c>
      <c r="P197" s="101">
        <v>1732.9854832619019</v>
      </c>
      <c r="Q197" s="101">
        <v>1724.6235861221264</v>
      </c>
      <c r="R197" s="101">
        <v>1700.0442360824247</v>
      </c>
      <c r="S197" s="101">
        <v>1711.1143856876606</v>
      </c>
      <c r="T197" s="101">
        <v>1699.3869553948073</v>
      </c>
      <c r="U197" s="101">
        <v>1645.7359995340564</v>
      </c>
      <c r="V197" s="101">
        <v>1596.0779404701243</v>
      </c>
      <c r="W197" s="101">
        <v>1614.8553303527528</v>
      </c>
      <c r="DA197" s="131" t="s">
        <v>2554</v>
      </c>
    </row>
    <row r="198" spans="1:105" ht="12" customHeight="1" x14ac:dyDescent="0.25">
      <c r="A198" s="107" t="s">
        <v>121</v>
      </c>
      <c r="B198" s="104">
        <v>1530.9002556486437</v>
      </c>
      <c r="C198" s="104">
        <v>1481.0495606992004</v>
      </c>
      <c r="D198" s="104">
        <v>1577.9145569609193</v>
      </c>
      <c r="E198" s="104">
        <v>1769.6732458712704</v>
      </c>
      <c r="F198" s="104">
        <v>1840.8958342212502</v>
      </c>
      <c r="G198" s="104">
        <v>1705.2812384889967</v>
      </c>
      <c r="H198" s="104">
        <v>1826.124316366439</v>
      </c>
      <c r="I198" s="104">
        <v>1712.0405397188513</v>
      </c>
      <c r="J198" s="104">
        <v>1840.2534341140647</v>
      </c>
      <c r="K198" s="104">
        <v>1833.8697587307668</v>
      </c>
      <c r="L198" s="104">
        <v>1765.2488436925753</v>
      </c>
      <c r="M198" s="104">
        <v>1800.7416758599275</v>
      </c>
      <c r="N198" s="104">
        <v>1745.026832253219</v>
      </c>
      <c r="O198" s="104">
        <v>1735.6506515448793</v>
      </c>
      <c r="P198" s="104">
        <v>1733.2218512328595</v>
      </c>
      <c r="Q198" s="104">
        <v>1724.8762330717766</v>
      </c>
      <c r="R198" s="104">
        <v>1700.0344210685555</v>
      </c>
      <c r="S198" s="104">
        <v>1711.3844816819753</v>
      </c>
      <c r="T198" s="104">
        <v>1699.5689098422476</v>
      </c>
      <c r="U198" s="104">
        <v>1645.7537400876779</v>
      </c>
      <c r="V198" s="104">
        <v>1596.1511284669448</v>
      </c>
      <c r="W198" s="104">
        <v>1614.9006677046245</v>
      </c>
      <c r="DA198" s="132" t="s">
        <v>2555</v>
      </c>
    </row>
    <row r="199" spans="1:105" ht="12" customHeight="1" x14ac:dyDescent="0.25">
      <c r="A199" s="108" t="s">
        <v>53</v>
      </c>
      <c r="B199" s="98">
        <v>520.56631976603035</v>
      </c>
      <c r="C199" s="98">
        <v>491.8704016537792</v>
      </c>
      <c r="D199" s="98">
        <v>588.60843664915319</v>
      </c>
      <c r="E199" s="98">
        <v>818.72369143102674</v>
      </c>
      <c r="F199" s="98">
        <v>896.4284868379907</v>
      </c>
      <c r="G199" s="98">
        <v>727.89689836473656</v>
      </c>
      <c r="H199" s="98">
        <v>800.57243669299942</v>
      </c>
      <c r="I199" s="98">
        <v>621.30087058778565</v>
      </c>
      <c r="J199" s="98">
        <v>679.71756443163213</v>
      </c>
      <c r="K199" s="98">
        <v>657.77763032519204</v>
      </c>
      <c r="L199" s="98">
        <v>612.35638114817618</v>
      </c>
      <c r="M199" s="98">
        <v>641.14369707503704</v>
      </c>
      <c r="N199" s="98">
        <v>611.64338758506346</v>
      </c>
      <c r="O199" s="98">
        <v>606.76041586053725</v>
      </c>
      <c r="P199" s="98">
        <v>634.82896870129161</v>
      </c>
      <c r="Q199" s="98">
        <v>623.04370349242242</v>
      </c>
      <c r="R199" s="98">
        <v>602.74559266057872</v>
      </c>
      <c r="S199" s="98">
        <v>609.76903650967961</v>
      </c>
      <c r="T199" s="98">
        <v>612.90749572333698</v>
      </c>
      <c r="U199" s="98">
        <v>559.85620872383072</v>
      </c>
      <c r="V199" s="98">
        <v>545.12429422305877</v>
      </c>
      <c r="W199" s="98">
        <v>578.27655135669352</v>
      </c>
      <c r="DA199" s="63" t="s">
        <v>2556</v>
      </c>
    </row>
    <row r="200" spans="1:105" ht="12" customHeight="1" x14ac:dyDescent="0.25">
      <c r="A200" s="108" t="s">
        <v>52</v>
      </c>
      <c r="B200" s="98">
        <v>1010.3339358826132</v>
      </c>
      <c r="C200" s="98">
        <v>989.17915904542144</v>
      </c>
      <c r="D200" s="98">
        <v>989.30612031176611</v>
      </c>
      <c r="E200" s="98">
        <v>950.9495544402439</v>
      </c>
      <c r="F200" s="98">
        <v>944.46734738325938</v>
      </c>
      <c r="G200" s="98">
        <v>977.38434012426046</v>
      </c>
      <c r="H200" s="98">
        <v>1025.5518796734395</v>
      </c>
      <c r="I200" s="98">
        <v>1090.7396691310657</v>
      </c>
      <c r="J200" s="98">
        <v>1160.5358696824326</v>
      </c>
      <c r="K200" s="98">
        <v>1176.0921284055746</v>
      </c>
      <c r="L200" s="98">
        <v>1152.8924625443992</v>
      </c>
      <c r="M200" s="98">
        <v>1159.5979787848905</v>
      </c>
      <c r="N200" s="98">
        <v>1133.3834446681558</v>
      </c>
      <c r="O200" s="98">
        <v>1128.8902356843423</v>
      </c>
      <c r="P200" s="98">
        <v>1098.3928825315681</v>
      </c>
      <c r="Q200" s="98">
        <v>1101.8325295793541</v>
      </c>
      <c r="R200" s="98">
        <v>1097.2888284079768</v>
      </c>
      <c r="S200" s="98">
        <v>1101.6154451722957</v>
      </c>
      <c r="T200" s="98">
        <v>1086.6614141189104</v>
      </c>
      <c r="U200" s="98">
        <v>1085.8975313638473</v>
      </c>
      <c r="V200" s="98">
        <v>1051.026834243886</v>
      </c>
      <c r="W200" s="98">
        <v>1036.6241163479312</v>
      </c>
      <c r="DA200" s="63" t="s">
        <v>2557</v>
      </c>
    </row>
    <row r="201" spans="1:105" ht="12" customHeight="1" x14ac:dyDescent="0.25">
      <c r="A201" s="121" t="s">
        <v>54</v>
      </c>
      <c r="B201" s="122">
        <v>538.6973186205837</v>
      </c>
      <c r="C201" s="122">
        <v>598.80575646415787</v>
      </c>
      <c r="D201" s="122">
        <v>599.5931457581712</v>
      </c>
      <c r="E201" s="122">
        <v>709.45561418514967</v>
      </c>
      <c r="F201" s="122">
        <v>652.37449354673686</v>
      </c>
      <c r="G201" s="122">
        <v>651.39312557360404</v>
      </c>
      <c r="H201" s="122">
        <v>607.05797879439388</v>
      </c>
      <c r="I201" s="122">
        <v>589.65408652007238</v>
      </c>
      <c r="J201" s="122">
        <v>607.93445391175794</v>
      </c>
      <c r="K201" s="122">
        <v>480.86408179153403</v>
      </c>
      <c r="L201" s="122">
        <v>438.47307109920877</v>
      </c>
      <c r="M201" s="122">
        <v>444.56445737107401</v>
      </c>
      <c r="N201" s="122">
        <v>435.56411111624777</v>
      </c>
      <c r="O201" s="122">
        <v>437.03839364844976</v>
      </c>
      <c r="P201" s="122">
        <v>443.6106568506487</v>
      </c>
      <c r="Q201" s="122">
        <v>449.75164989707662</v>
      </c>
      <c r="R201" s="122">
        <v>449.54216041669974</v>
      </c>
      <c r="S201" s="122">
        <v>453.04816220309181</v>
      </c>
      <c r="T201" s="122">
        <v>450.87366734058031</v>
      </c>
      <c r="U201" s="122">
        <v>449.47810809658358</v>
      </c>
      <c r="V201" s="122">
        <v>579.38120812990178</v>
      </c>
      <c r="W201" s="122">
        <v>550.5457045415078</v>
      </c>
      <c r="DA201" s="130" t="s">
        <v>2558</v>
      </c>
    </row>
    <row r="202" spans="1:105" ht="12" customHeight="1" x14ac:dyDescent="0.25">
      <c r="A202" s="97" t="s">
        <v>50</v>
      </c>
      <c r="B202" s="98">
        <v>582.45348716602473</v>
      </c>
      <c r="C202" s="98">
        <v>609.48454732436505</v>
      </c>
      <c r="D202" s="98">
        <v>777.61807968948938</v>
      </c>
      <c r="E202" s="98">
        <v>609.42603271768246</v>
      </c>
      <c r="F202" s="98">
        <v>594.69210336677702</v>
      </c>
      <c r="G202" s="98">
        <v>699.62285935982538</v>
      </c>
      <c r="H202" s="98">
        <v>607.3266265586376</v>
      </c>
      <c r="I202" s="98">
        <v>579.42400947007002</v>
      </c>
      <c r="J202" s="98">
        <v>526.37507143566529</v>
      </c>
      <c r="K202" s="98">
        <v>516.09536946856724</v>
      </c>
      <c r="L202" s="98">
        <v>462.19043347819871</v>
      </c>
      <c r="M202" s="98">
        <v>443.70984200334465</v>
      </c>
      <c r="N202" s="98">
        <v>440.10162070546727</v>
      </c>
      <c r="O202" s="98">
        <v>440.91159365339951</v>
      </c>
      <c r="P202" s="98">
        <v>444.84453241799315</v>
      </c>
      <c r="Q202" s="98">
        <v>446.79079151172471</v>
      </c>
      <c r="R202" s="98">
        <v>449.40177248268157</v>
      </c>
      <c r="S202" s="98">
        <v>451.41738558531949</v>
      </c>
      <c r="T202" s="98">
        <v>447.34366329949626</v>
      </c>
      <c r="U202" s="98">
        <v>440.6423832494624</v>
      </c>
      <c r="V202" s="98">
        <v>593.19678143124543</v>
      </c>
      <c r="W202" s="98">
        <v>540.17586460009488</v>
      </c>
      <c r="DA202" s="63" t="s">
        <v>2559</v>
      </c>
    </row>
    <row r="203" spans="1:105" ht="12" customHeight="1" x14ac:dyDescent="0.25">
      <c r="A203" s="109" t="s">
        <v>120</v>
      </c>
      <c r="B203" s="33">
        <v>506.28886190035053</v>
      </c>
      <c r="C203" s="33">
        <v>591.12301006855046</v>
      </c>
      <c r="D203" s="33">
        <v>480.46114838258205</v>
      </c>
      <c r="E203" s="33">
        <v>769.65655585770799</v>
      </c>
      <c r="F203" s="33">
        <v>683.46441917445884</v>
      </c>
      <c r="G203" s="33">
        <v>624.15751120020866</v>
      </c>
      <c r="H203" s="33">
        <v>606.91016476809079</v>
      </c>
      <c r="I203" s="33">
        <v>595.57044848002897</v>
      </c>
      <c r="J203" s="33">
        <v>657.71643795240743</v>
      </c>
      <c r="K203" s="33">
        <v>455.00235842088472</v>
      </c>
      <c r="L203" s="33">
        <v>420.93353646501305</v>
      </c>
      <c r="M203" s="33">
        <v>445.17608947534637</v>
      </c>
      <c r="N203" s="33">
        <v>432.74808154799518</v>
      </c>
      <c r="O203" s="33">
        <v>434.83914675659713</v>
      </c>
      <c r="P203" s="33">
        <v>442.95956654495529</v>
      </c>
      <c r="Q203" s="33">
        <v>451.21567507866445</v>
      </c>
      <c r="R203" s="33">
        <v>449.6100707531017</v>
      </c>
      <c r="S203" s="33">
        <v>453.84539790764069</v>
      </c>
      <c r="T203" s="33">
        <v>452.55467553209814</v>
      </c>
      <c r="U203" s="33">
        <v>453.45463071978264</v>
      </c>
      <c r="V203" s="33">
        <v>573.28987799096069</v>
      </c>
      <c r="W203" s="33">
        <v>554.99585976825483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171.66968791078796</v>
      </c>
      <c r="C205" s="117">
        <f t="shared" si="88"/>
        <v>166.53094089475923</v>
      </c>
      <c r="D205" s="117">
        <f t="shared" si="88"/>
        <v>206.17976094308875</v>
      </c>
      <c r="E205" s="117">
        <f t="shared" si="88"/>
        <v>162.1425493348504</v>
      </c>
      <c r="F205" s="117">
        <f t="shared" si="88"/>
        <v>141.63971103145053</v>
      </c>
      <c r="G205" s="117">
        <f t="shared" si="88"/>
        <v>156.82035782097392</v>
      </c>
      <c r="H205" s="117">
        <f t="shared" si="88"/>
        <v>126.61667316980754</v>
      </c>
      <c r="I205" s="117">
        <f t="shared" si="88"/>
        <v>124.94508947300649</v>
      </c>
      <c r="J205" s="117">
        <f t="shared" si="88"/>
        <v>125.81135065366604</v>
      </c>
      <c r="K205" s="117">
        <f t="shared" si="88"/>
        <v>126.96875508476208</v>
      </c>
      <c r="L205" s="117">
        <f t="shared" si="88"/>
        <v>114.25280229835491</v>
      </c>
      <c r="M205" s="117">
        <f t="shared" si="88"/>
        <v>115.98463448427154</v>
      </c>
      <c r="N205" s="117">
        <f t="shared" si="88"/>
        <v>98.059713041473969</v>
      </c>
      <c r="O205" s="117">
        <f t="shared" si="88"/>
        <v>84.899791460712962</v>
      </c>
      <c r="P205" s="117">
        <f t="shared" si="88"/>
        <v>76.591643155818844</v>
      </c>
      <c r="Q205" s="117">
        <f t="shared" si="88"/>
        <v>86.893427737623284</v>
      </c>
      <c r="R205" s="117">
        <f t="shared" ref="R205:V205" si="89">R206+R208+R210+R219</f>
        <v>83.637610028921699</v>
      </c>
      <c r="S205" s="117">
        <f t="shared" si="89"/>
        <v>86.548035493620176</v>
      </c>
      <c r="T205" s="117">
        <f t="shared" si="89"/>
        <v>82.184683906209386</v>
      </c>
      <c r="U205" s="117">
        <f t="shared" si="89"/>
        <v>78.171308858911132</v>
      </c>
      <c r="V205" s="117">
        <f t="shared" si="89"/>
        <v>82.363683206675816</v>
      </c>
      <c r="W205" s="117">
        <f t="shared" ref="W205" si="90">W206+W208+W210+W219</f>
        <v>82.014529465129073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79.848488690182293</v>
      </c>
      <c r="C210" s="122">
        <v>72.198855800487976</v>
      </c>
      <c r="D210" s="122">
        <v>91.097938580436789</v>
      </c>
      <c r="E210" s="122">
        <v>77.801453763850574</v>
      </c>
      <c r="F210" s="122">
        <v>65.099346558795503</v>
      </c>
      <c r="G210" s="122">
        <v>64.228181150083714</v>
      </c>
      <c r="H210" s="122">
        <v>47.68918062954787</v>
      </c>
      <c r="I210" s="122">
        <v>47.260915950570663</v>
      </c>
      <c r="J210" s="122">
        <v>52.83898525294704</v>
      </c>
      <c r="K210" s="122">
        <v>47.099927458015671</v>
      </c>
      <c r="L210" s="122">
        <v>42.448551304679832</v>
      </c>
      <c r="M210" s="122">
        <v>48.370480036657177</v>
      </c>
      <c r="N210" s="122">
        <v>36.507446872321147</v>
      </c>
      <c r="O210" s="122">
        <v>26.590777707987083</v>
      </c>
      <c r="P210" s="122">
        <v>20.490550309506848</v>
      </c>
      <c r="Q210" s="122">
        <v>32.924472017544844</v>
      </c>
      <c r="R210" s="122">
        <v>30.164103690714175</v>
      </c>
      <c r="S210" s="122">
        <v>32.491366024717614</v>
      </c>
      <c r="T210" s="122">
        <v>29.61243723692397</v>
      </c>
      <c r="U210" s="122">
        <v>28.415575862332243</v>
      </c>
      <c r="V210" s="122">
        <v>16.454280151563395</v>
      </c>
      <c r="W210" s="122">
        <v>23.230023953701465</v>
      </c>
      <c r="DA210" s="130" t="s">
        <v>2717</v>
      </c>
    </row>
    <row r="211" spans="1:105" ht="12" customHeight="1" x14ac:dyDescent="0.25">
      <c r="A211" s="97" t="s">
        <v>124</v>
      </c>
      <c r="B211" s="98">
        <v>614.89126996441144</v>
      </c>
      <c r="C211" s="98">
        <v>548.3946269900498</v>
      </c>
      <c r="D211" s="98">
        <v>701.45061144480087</v>
      </c>
      <c r="E211" s="98">
        <v>654.02611425595762</v>
      </c>
      <c r="F211" s="98">
        <v>641.47660932586041</v>
      </c>
      <c r="G211" s="98">
        <v>701.15032226767175</v>
      </c>
      <c r="H211" s="98">
        <v>610.94197773513417</v>
      </c>
      <c r="I211" s="98">
        <v>632.63206627023339</v>
      </c>
      <c r="J211" s="98">
        <v>700.96919063986775</v>
      </c>
      <c r="K211" s="98">
        <v>644.55698015160624</v>
      </c>
      <c r="L211" s="98">
        <v>622.04633091502342</v>
      </c>
      <c r="M211" s="98">
        <v>759.13637887043785</v>
      </c>
      <c r="N211" s="98">
        <v>673.45331422332367</v>
      </c>
      <c r="O211" s="98">
        <v>545.54842381714298</v>
      </c>
      <c r="P211" s="98">
        <v>424.22007449709866</v>
      </c>
      <c r="Q211" s="98">
        <v>645.39712147407158</v>
      </c>
      <c r="R211" s="98">
        <v>552.58576362212864</v>
      </c>
      <c r="S211" s="98">
        <v>589.96613722349321</v>
      </c>
      <c r="T211" s="98">
        <v>550.47961014278633</v>
      </c>
      <c r="U211" s="98">
        <v>571.68389647952324</v>
      </c>
      <c r="V211" s="98">
        <v>370.25627561959317</v>
      </c>
      <c r="W211" s="98">
        <v>525.14511268104127</v>
      </c>
      <c r="DA211" s="63" t="s">
        <v>2718</v>
      </c>
    </row>
    <row r="212" spans="1:105" ht="12" customHeight="1" x14ac:dyDescent="0.25">
      <c r="A212" s="97" t="s">
        <v>123</v>
      </c>
      <c r="B212" s="98">
        <v>209.43380006646632</v>
      </c>
      <c r="C212" s="98">
        <v>183.22866208018652</v>
      </c>
      <c r="D212" s="98">
        <v>266.19847475755915</v>
      </c>
      <c r="E212" s="98">
        <v>309.0280476715991</v>
      </c>
      <c r="F212" s="98">
        <v>0</v>
      </c>
      <c r="G212" s="98">
        <v>0</v>
      </c>
      <c r="H212" s="98">
        <v>0</v>
      </c>
      <c r="I212" s="98">
        <v>0</v>
      </c>
      <c r="J212" s="98">
        <v>257.35395948527395</v>
      </c>
      <c r="K212" s="98">
        <v>227.92779864523098</v>
      </c>
      <c r="L212" s="98">
        <v>213.09772842414617</v>
      </c>
      <c r="M212" s="98">
        <v>268.5713090964498</v>
      </c>
      <c r="N212" s="98">
        <v>235.22011542651708</v>
      </c>
      <c r="O212" s="98">
        <v>192.73922007416533</v>
      </c>
      <c r="P212" s="98">
        <v>161.55442680460891</v>
      </c>
      <c r="Q212" s="98">
        <v>239.68447940842501</v>
      </c>
      <c r="R212" s="98">
        <v>198.73787969229616</v>
      </c>
      <c r="S212" s="98">
        <v>210.03603761475759</v>
      </c>
      <c r="T212" s="98">
        <v>196.81776578743609</v>
      </c>
      <c r="U212" s="98">
        <v>188.80298943576096</v>
      </c>
      <c r="V212" s="98">
        <v>124.73793500213189</v>
      </c>
      <c r="W212" s="98">
        <v>187.5369477693726</v>
      </c>
      <c r="DA212" s="63" t="s">
        <v>2719</v>
      </c>
    </row>
    <row r="213" spans="1:105" ht="12" customHeight="1" x14ac:dyDescent="0.25">
      <c r="A213" s="100" t="s">
        <v>50</v>
      </c>
      <c r="B213" s="101">
        <v>209.43380006646632</v>
      </c>
      <c r="C213" s="101">
        <v>183.22866208018652</v>
      </c>
      <c r="D213" s="101">
        <v>266.19847475755915</v>
      </c>
      <c r="E213" s="101">
        <v>309.0280476715991</v>
      </c>
      <c r="F213" s="101">
        <v>0</v>
      </c>
      <c r="G213" s="101">
        <v>0</v>
      </c>
      <c r="H213" s="101">
        <v>0</v>
      </c>
      <c r="I213" s="101">
        <v>0</v>
      </c>
      <c r="J213" s="101">
        <v>257.35395948527395</v>
      </c>
      <c r="K213" s="101">
        <v>227.92779864523098</v>
      </c>
      <c r="L213" s="101">
        <v>213.09772842414617</v>
      </c>
      <c r="M213" s="101">
        <v>268.5713090964498</v>
      </c>
      <c r="N213" s="101">
        <v>235.22011542651708</v>
      </c>
      <c r="O213" s="101">
        <v>192.73922007416533</v>
      </c>
      <c r="P213" s="101">
        <v>161.55442680460891</v>
      </c>
      <c r="Q213" s="101">
        <v>239.68447940842501</v>
      </c>
      <c r="R213" s="101">
        <v>198.73787969229616</v>
      </c>
      <c r="S213" s="101">
        <v>210.03603761475759</v>
      </c>
      <c r="T213" s="101">
        <v>196.81776578743609</v>
      </c>
      <c r="U213" s="101">
        <v>188.80298943576096</v>
      </c>
      <c r="V213" s="101">
        <v>124.73793500213189</v>
      </c>
      <c r="W213" s="101">
        <v>187.5369477693726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91.821199220605649</v>
      </c>
      <c r="C219" s="122">
        <v>94.332085094271264</v>
      </c>
      <c r="D219" s="122">
        <v>115.08182236265196</v>
      </c>
      <c r="E219" s="122">
        <v>84.34109557099984</v>
      </c>
      <c r="F219" s="122">
        <v>76.540364472655043</v>
      </c>
      <c r="G219" s="122">
        <v>92.592176670890197</v>
      </c>
      <c r="H219" s="122">
        <v>78.927492540259678</v>
      </c>
      <c r="I219" s="122">
        <v>77.684173522435827</v>
      </c>
      <c r="J219" s="122">
        <v>72.972365400718999</v>
      </c>
      <c r="K219" s="122">
        <v>79.868827626746409</v>
      </c>
      <c r="L219" s="122">
        <v>71.804250993675083</v>
      </c>
      <c r="M219" s="122">
        <v>67.614154447614354</v>
      </c>
      <c r="N219" s="122">
        <v>61.55226616915283</v>
      </c>
      <c r="O219" s="122">
        <v>58.309013752725882</v>
      </c>
      <c r="P219" s="122">
        <v>56.101092846312</v>
      </c>
      <c r="Q219" s="122">
        <v>53.968955720078434</v>
      </c>
      <c r="R219" s="122">
        <v>53.473506338207521</v>
      </c>
      <c r="S219" s="122">
        <v>54.056669468902555</v>
      </c>
      <c r="T219" s="122">
        <v>52.572246669285413</v>
      </c>
      <c r="U219" s="122">
        <v>49.755732996578892</v>
      </c>
      <c r="V219" s="122">
        <v>65.909403055112421</v>
      </c>
      <c r="W219" s="122">
        <v>58.784505511427604</v>
      </c>
      <c r="DA219" s="130" t="s">
        <v>2726</v>
      </c>
    </row>
    <row r="220" spans="1:105" ht="12" customHeight="1" x14ac:dyDescent="0.25">
      <c r="A220" s="97" t="s">
        <v>50</v>
      </c>
      <c r="B220" s="98">
        <v>215.79328168737058</v>
      </c>
      <c r="C220" s="98">
        <v>225.45090071793092</v>
      </c>
      <c r="D220" s="98">
        <v>287.05437611927027</v>
      </c>
      <c r="E220" s="98">
        <v>224.48183516877342</v>
      </c>
      <c r="F220" s="98">
        <v>218.54878291966756</v>
      </c>
      <c r="G220" s="98">
        <v>256.55748952559162</v>
      </c>
      <c r="H220" s="98">
        <v>222.37595232875285</v>
      </c>
      <c r="I220" s="98">
        <v>212.00913302949093</v>
      </c>
      <c r="J220" s="98">
        <v>192.5252754463026</v>
      </c>
      <c r="K220" s="98">
        <v>188.67370509824448</v>
      </c>
      <c r="L220" s="98">
        <v>168.89961165670647</v>
      </c>
      <c r="M220" s="98">
        <v>162.08940364287957</v>
      </c>
      <c r="N220" s="98">
        <v>160.73233200703484</v>
      </c>
      <c r="O220" s="98">
        <v>160.99983632128291</v>
      </c>
      <c r="P220" s="98">
        <v>162.41778526068629</v>
      </c>
      <c r="Q220" s="98">
        <v>163.11628262545759</v>
      </c>
      <c r="R220" s="98">
        <v>164.01684152493186</v>
      </c>
      <c r="S220" s="98">
        <v>164.63168774963373</v>
      </c>
      <c r="T220" s="98">
        <v>162.97042564774546</v>
      </c>
      <c r="U220" s="98">
        <v>160.31161510317133</v>
      </c>
      <c r="V220" s="98">
        <v>215.39665270105354</v>
      </c>
      <c r="W220" s="98">
        <v>195.7653257589555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116.17419086868634</v>
      </c>
      <c r="C223" s="118">
        <f t="shared" si="93"/>
        <v>120.76076159780487</v>
      </c>
      <c r="D223" s="118">
        <f t="shared" si="93"/>
        <v>113.73139030136733</v>
      </c>
      <c r="E223" s="118">
        <f t="shared" si="93"/>
        <v>119.21605281043023</v>
      </c>
      <c r="F223" s="118">
        <f t="shared" si="93"/>
        <v>116.47603495352897</v>
      </c>
      <c r="G223" s="118">
        <f t="shared" si="93"/>
        <v>113.54581027109458</v>
      </c>
      <c r="H223" s="118">
        <f t="shared" si="93"/>
        <v>105.6457094587291</v>
      </c>
      <c r="I223" s="118">
        <f t="shared" si="93"/>
        <v>97.504410692860063</v>
      </c>
      <c r="J223" s="118">
        <f t="shared" si="93"/>
        <v>99.424023262919363</v>
      </c>
      <c r="K223" s="118">
        <f t="shared" si="93"/>
        <v>91.259125533082482</v>
      </c>
      <c r="L223" s="118">
        <f t="shared" si="93"/>
        <v>86.209012079602729</v>
      </c>
      <c r="M223" s="118">
        <f t="shared" si="93"/>
        <v>80.726098544569354</v>
      </c>
      <c r="N223" s="118">
        <f t="shared" si="93"/>
        <v>80.071560897662977</v>
      </c>
      <c r="O223" s="118">
        <f t="shared" si="93"/>
        <v>75.510922792497155</v>
      </c>
      <c r="P223" s="118">
        <f t="shared" si="93"/>
        <v>66.182777479578363</v>
      </c>
      <c r="Q223" s="118">
        <f t="shared" si="93"/>
        <v>71.870873665033116</v>
      </c>
      <c r="R223" s="118">
        <f t="shared" ref="R223:V223" si="94">R224+R226+R228+R237</f>
        <v>69.508847086911246</v>
      </c>
      <c r="S223" s="118">
        <f t="shared" si="94"/>
        <v>68.110138451785133</v>
      </c>
      <c r="T223" s="118">
        <f t="shared" si="94"/>
        <v>63.904659216478173</v>
      </c>
      <c r="U223" s="118">
        <f t="shared" si="94"/>
        <v>60.966256205915847</v>
      </c>
      <c r="V223" s="118">
        <f t="shared" si="94"/>
        <v>61.746853991341638</v>
      </c>
      <c r="W223" s="118">
        <f t="shared" ref="W223" si="95">W224+W226+W228+W237</f>
        <v>65.427036744534632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73.952320500284998</v>
      </c>
      <c r="C224" s="123">
        <f t="shared" si="96"/>
        <v>79.260389853692786</v>
      </c>
      <c r="D224" s="123">
        <f t="shared" si="96"/>
        <v>69.684941863057048</v>
      </c>
      <c r="E224" s="123">
        <f t="shared" si="96"/>
        <v>70.48129297147679</v>
      </c>
      <c r="F224" s="123">
        <f t="shared" si="96"/>
        <v>69.287229630890707</v>
      </c>
      <c r="G224" s="123">
        <f t="shared" si="96"/>
        <v>68.796491308520501</v>
      </c>
      <c r="H224" s="123">
        <f t="shared" si="96"/>
        <v>60.310691283148792</v>
      </c>
      <c r="I224" s="123">
        <f t="shared" si="96"/>
        <v>54.759706336047373</v>
      </c>
      <c r="J224" s="123">
        <f t="shared" si="96"/>
        <v>54.186157837779362</v>
      </c>
      <c r="K224" s="123">
        <f t="shared" si="96"/>
        <v>48.900051735314847</v>
      </c>
      <c r="L224" s="123">
        <f t="shared" si="96"/>
        <v>46.014435088097287</v>
      </c>
      <c r="M224" s="123">
        <f t="shared" si="96"/>
        <v>40.022027406626677</v>
      </c>
      <c r="N224" s="123">
        <f t="shared" si="96"/>
        <v>40.455276484239057</v>
      </c>
      <c r="O224" s="123">
        <f t="shared" si="96"/>
        <v>37.041877528897537</v>
      </c>
      <c r="P224" s="123">
        <f t="shared" si="96"/>
        <v>29.648951778034853</v>
      </c>
      <c r="Q224" s="123">
        <f t="shared" si="96"/>
        <v>33.123129911829324</v>
      </c>
      <c r="R224" s="123">
        <f t="shared" si="96"/>
        <v>32.885991169351492</v>
      </c>
      <c r="S224" s="123">
        <f t="shared" si="96"/>
        <v>30.444132032145863</v>
      </c>
      <c r="T224" s="123">
        <f t="shared" si="96"/>
        <v>27.65985388123142</v>
      </c>
      <c r="U224" s="123">
        <f t="shared" si="96"/>
        <v>25.22764137402627</v>
      </c>
      <c r="V224" s="123">
        <f t="shared" si="96"/>
        <v>26.644356178839459</v>
      </c>
      <c r="W224" s="123">
        <f t="shared" si="96"/>
        <v>29.121020595461545</v>
      </c>
      <c r="DA224" s="130" t="s">
        <v>2881</v>
      </c>
    </row>
    <row r="225" spans="1:105" ht="12" customHeight="1" x14ac:dyDescent="0.25">
      <c r="A225" s="97" t="s">
        <v>53</v>
      </c>
      <c r="B225" s="99">
        <v>73.952320500284998</v>
      </c>
      <c r="C225" s="99">
        <v>79.260389853692786</v>
      </c>
      <c r="D225" s="99">
        <v>69.684941863057048</v>
      </c>
      <c r="E225" s="99">
        <v>70.48129297147679</v>
      </c>
      <c r="F225" s="99">
        <v>69.287229630890707</v>
      </c>
      <c r="G225" s="99">
        <v>68.796491308520501</v>
      </c>
      <c r="H225" s="99">
        <v>60.310691283148792</v>
      </c>
      <c r="I225" s="99">
        <v>54.759706336047373</v>
      </c>
      <c r="J225" s="99">
        <v>54.186157837779362</v>
      </c>
      <c r="K225" s="99">
        <v>48.900051735314847</v>
      </c>
      <c r="L225" s="99">
        <v>46.014435088097287</v>
      </c>
      <c r="M225" s="99">
        <v>40.022027406626677</v>
      </c>
      <c r="N225" s="99">
        <v>40.455276484239057</v>
      </c>
      <c r="O225" s="99">
        <v>37.041877528897537</v>
      </c>
      <c r="P225" s="99">
        <v>29.648951778034853</v>
      </c>
      <c r="Q225" s="99">
        <v>33.123129911829324</v>
      </c>
      <c r="R225" s="99">
        <v>32.885991169351492</v>
      </c>
      <c r="S225" s="99">
        <v>30.444132032145863</v>
      </c>
      <c r="T225" s="99">
        <v>27.65985388123142</v>
      </c>
      <c r="U225" s="99">
        <v>25.22764137402627</v>
      </c>
      <c r="V225" s="99">
        <v>26.644356178839459</v>
      </c>
      <c r="W225" s="99">
        <v>29.121020595461545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1.0313490522599771</v>
      </c>
      <c r="C226" s="123">
        <f t="shared" si="97"/>
        <v>1.0548319451572354</v>
      </c>
      <c r="D226" s="123">
        <f t="shared" si="97"/>
        <v>1.0451941402528813</v>
      </c>
      <c r="E226" s="123">
        <f t="shared" si="97"/>
        <v>1.8465171791873289</v>
      </c>
      <c r="F226" s="123">
        <f t="shared" si="97"/>
        <v>0.84819084933586908</v>
      </c>
      <c r="G226" s="123">
        <f t="shared" si="97"/>
        <v>0.89454603197395255</v>
      </c>
      <c r="H226" s="123">
        <f t="shared" si="97"/>
        <v>1.2516957115536729</v>
      </c>
      <c r="I226" s="123">
        <f t="shared" si="97"/>
        <v>1.3520123266033155</v>
      </c>
      <c r="J226" s="123">
        <f t="shared" si="97"/>
        <v>1.5319941421973959</v>
      </c>
      <c r="K226" s="123">
        <f t="shared" si="97"/>
        <v>1.6772080480366898</v>
      </c>
      <c r="L226" s="123">
        <f t="shared" si="97"/>
        <v>1.8951750719117173</v>
      </c>
      <c r="M226" s="123">
        <f t="shared" si="97"/>
        <v>1.8166642675207711</v>
      </c>
      <c r="N226" s="123">
        <f t="shared" si="97"/>
        <v>2.6622337380985668</v>
      </c>
      <c r="O226" s="123">
        <f t="shared" si="97"/>
        <v>2.2972886589073949</v>
      </c>
      <c r="P226" s="123">
        <f t="shared" si="97"/>
        <v>0.85200341387803691</v>
      </c>
      <c r="Q226" s="123">
        <f t="shared" si="97"/>
        <v>2.7831333717509721</v>
      </c>
      <c r="R226" s="123">
        <f t="shared" si="97"/>
        <v>1.6799109073962157</v>
      </c>
      <c r="S226" s="123">
        <f t="shared" si="97"/>
        <v>2.8154236504403709</v>
      </c>
      <c r="T226" s="123">
        <f t="shared" si="97"/>
        <v>2.2420957943995576</v>
      </c>
      <c r="U226" s="123">
        <f t="shared" si="97"/>
        <v>3.0920066901334597</v>
      </c>
      <c r="V226" s="123">
        <f t="shared" si="97"/>
        <v>2.1661750150515835</v>
      </c>
      <c r="W226" s="123">
        <f t="shared" si="97"/>
        <v>3.7521536310737598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1.0313490522599771</v>
      </c>
      <c r="C227" s="99">
        <f>RES_hhdet_fecs!C147</f>
        <v>1.0548319451572354</v>
      </c>
      <c r="D227" s="99">
        <f>RES_hhdet_fecs!D147</f>
        <v>1.0451941402528813</v>
      </c>
      <c r="E227" s="99">
        <f>RES_hhdet_fecs!E147</f>
        <v>1.8465171791873289</v>
      </c>
      <c r="F227" s="99">
        <f>RES_hhdet_fecs!F147</f>
        <v>0.84819084933586908</v>
      </c>
      <c r="G227" s="99">
        <f>RES_hhdet_fecs!G147</f>
        <v>0.89454603197395255</v>
      </c>
      <c r="H227" s="99">
        <f>RES_hhdet_fecs!H147</f>
        <v>1.2516957115536729</v>
      </c>
      <c r="I227" s="99">
        <f>RES_hhdet_fecs!I147</f>
        <v>1.3520123266033155</v>
      </c>
      <c r="J227" s="99">
        <f>RES_hhdet_fecs!J147</f>
        <v>1.5319941421973959</v>
      </c>
      <c r="K227" s="99">
        <f>RES_hhdet_fecs!K147</f>
        <v>1.6772080480366898</v>
      </c>
      <c r="L227" s="99">
        <f>RES_hhdet_fecs!L147</f>
        <v>1.8951750719117173</v>
      </c>
      <c r="M227" s="99">
        <f>RES_hhdet_fecs!M147</f>
        <v>1.8166642675207711</v>
      </c>
      <c r="N227" s="99">
        <f>RES_hhdet_fecs!N147</f>
        <v>2.6622337380985668</v>
      </c>
      <c r="O227" s="99">
        <f>RES_hhdet_fecs!O147</f>
        <v>2.2972886589073949</v>
      </c>
      <c r="P227" s="99">
        <f>RES_hhdet_fecs!P147</f>
        <v>0.85200341387803691</v>
      </c>
      <c r="Q227" s="99">
        <f>RES_hhdet_fecs!Q147</f>
        <v>2.7831333717509721</v>
      </c>
      <c r="R227" s="99">
        <f>RES_hhdet_fecs!R147</f>
        <v>1.6799109073962157</v>
      </c>
      <c r="S227" s="99">
        <f>RES_hhdet_fecs!S147</f>
        <v>2.8154236504403709</v>
      </c>
      <c r="T227" s="99">
        <f>RES_hhdet_fecs!T147</f>
        <v>2.2420957943995576</v>
      </c>
      <c r="U227" s="99">
        <f>RES_hhdet_fecs!U147</f>
        <v>3.0920066901334597</v>
      </c>
      <c r="V227" s="99">
        <f>RES_hhdet_fecs!V147</f>
        <v>2.1661750150515835</v>
      </c>
      <c r="W227" s="99">
        <f>RES_hhdet_fecs!W147</f>
        <v>3.7521536310737598</v>
      </c>
      <c r="DA227" s="63" t="s">
        <v>2884</v>
      </c>
    </row>
    <row r="228" spans="1:105" ht="12" customHeight="1" x14ac:dyDescent="0.25">
      <c r="A228" s="121" t="s">
        <v>55</v>
      </c>
      <c r="B228" s="123">
        <v>30.621706542277579</v>
      </c>
      <c r="C228" s="123">
        <v>28.89175879499048</v>
      </c>
      <c r="D228" s="123">
        <v>31.318776472201364</v>
      </c>
      <c r="E228" s="123">
        <v>33.788664475155151</v>
      </c>
      <c r="F228" s="123">
        <v>34.437088065056628</v>
      </c>
      <c r="G228" s="123">
        <v>31.905649642536115</v>
      </c>
      <c r="H228" s="123">
        <v>33.134603338623265</v>
      </c>
      <c r="I228" s="123">
        <v>30.833551604795794</v>
      </c>
      <c r="J228" s="123">
        <v>32.983974802804227</v>
      </c>
      <c r="K228" s="123">
        <v>32.017823464569219</v>
      </c>
      <c r="L228" s="123">
        <v>30.470993440720374</v>
      </c>
      <c r="M228" s="123">
        <v>31.067431467791017</v>
      </c>
      <c r="N228" s="123">
        <v>29.394875297134188</v>
      </c>
      <c r="O228" s="123">
        <v>28.661364576716938</v>
      </c>
      <c r="P228" s="123">
        <v>28.122106301628726</v>
      </c>
      <c r="Q228" s="123">
        <v>28.37163508648819</v>
      </c>
      <c r="R228" s="123">
        <v>27.417767134001991</v>
      </c>
      <c r="S228" s="123">
        <v>27.338080754139902</v>
      </c>
      <c r="T228" s="123">
        <v>26.639572084799795</v>
      </c>
      <c r="U228" s="123">
        <v>25.458506622046944</v>
      </c>
      <c r="V228" s="123">
        <v>23.811909226275993</v>
      </c>
      <c r="W228" s="123">
        <v>24.081581832783936</v>
      </c>
      <c r="DA228" s="130" t="s">
        <v>2885</v>
      </c>
    </row>
    <row r="229" spans="1:105" ht="12" customHeight="1" x14ac:dyDescent="0.25">
      <c r="A229" s="97" t="s">
        <v>124</v>
      </c>
      <c r="B229" s="99">
        <v>36.25804097685063</v>
      </c>
      <c r="C229" s="99">
        <v>32.112332134128373</v>
      </c>
      <c r="D229" s="99">
        <v>40.791470222560946</v>
      </c>
      <c r="E229" s="99">
        <v>37.76522715138637</v>
      </c>
      <c r="F229" s="99">
        <v>36.777420327014752</v>
      </c>
      <c r="G229" s="99">
        <v>39.915112495014391</v>
      </c>
      <c r="H229" s="99">
        <v>34.537644351201052</v>
      </c>
      <c r="I229" s="99">
        <v>35.519264941093752</v>
      </c>
      <c r="J229" s="99">
        <v>39.093029965177912</v>
      </c>
      <c r="K229" s="99">
        <v>35.714007463733815</v>
      </c>
      <c r="L229" s="99">
        <v>34.253640840362337</v>
      </c>
      <c r="M229" s="99">
        <v>41.56539338822909</v>
      </c>
      <c r="N229" s="99">
        <v>36.720672536266918</v>
      </c>
      <c r="O229" s="99">
        <v>29.680652597636715</v>
      </c>
      <c r="P229" s="99">
        <v>23.061332046039343</v>
      </c>
      <c r="Q229" s="99">
        <v>35.032756450478288</v>
      </c>
      <c r="R229" s="99">
        <v>29.888970697784156</v>
      </c>
      <c r="S229" s="99">
        <v>31.768372382864612</v>
      </c>
      <c r="T229" s="99">
        <v>29.480684276192466</v>
      </c>
      <c r="U229" s="99">
        <v>30.413305176297509</v>
      </c>
      <c r="V229" s="99">
        <v>19.551590649229244</v>
      </c>
      <c r="W229" s="99">
        <v>27.521251681269394</v>
      </c>
      <c r="DA229" s="63" t="s">
        <v>2886</v>
      </c>
    </row>
    <row r="230" spans="1:105" ht="12" customHeight="1" x14ac:dyDescent="0.25">
      <c r="A230" s="97" t="s">
        <v>123</v>
      </c>
      <c r="B230" s="99">
        <v>26.306090335566477</v>
      </c>
      <c r="C230" s="99">
        <v>23.322093813611282</v>
      </c>
      <c r="D230" s="99">
        <v>30.578237424700792</v>
      </c>
      <c r="E230" s="99">
        <v>29.926399736714171</v>
      </c>
      <c r="F230" s="99">
        <v>0</v>
      </c>
      <c r="G230" s="99">
        <v>0</v>
      </c>
      <c r="H230" s="99">
        <v>0</v>
      </c>
      <c r="I230" s="99">
        <v>0</v>
      </c>
      <c r="J230" s="99">
        <v>29.572678684795836</v>
      </c>
      <c r="K230" s="99">
        <v>26.775538989742643</v>
      </c>
      <c r="L230" s="99">
        <v>25.618257192338806</v>
      </c>
      <c r="M230" s="99">
        <v>31.425585938145542</v>
      </c>
      <c r="N230" s="99">
        <v>27.862003152410377</v>
      </c>
      <c r="O230" s="99">
        <v>22.879856336614107</v>
      </c>
      <c r="P230" s="99">
        <v>18.458074514287929</v>
      </c>
      <c r="Q230" s="99">
        <v>28.244560725878657</v>
      </c>
      <c r="R230" s="99">
        <v>24.281803865427612</v>
      </c>
      <c r="S230" s="99">
        <v>25.9790575890386</v>
      </c>
      <c r="T230" s="99">
        <v>24.343396979433784</v>
      </c>
      <c r="U230" s="99">
        <v>24.91443768665081</v>
      </c>
      <c r="V230" s="99">
        <v>16.283593905540894</v>
      </c>
      <c r="W230" s="99">
        <v>23.389842234940048</v>
      </c>
      <c r="DA230" s="63" t="s">
        <v>2887</v>
      </c>
    </row>
    <row r="231" spans="1:105" ht="12" customHeight="1" x14ac:dyDescent="0.25">
      <c r="A231" s="100" t="s">
        <v>50</v>
      </c>
      <c r="B231" s="102">
        <v>12.349596872934919</v>
      </c>
      <c r="C231" s="102">
        <v>10.729316743137387</v>
      </c>
      <c r="D231" s="102">
        <v>15.480244765911952</v>
      </c>
      <c r="E231" s="102">
        <v>17.844110750446362</v>
      </c>
      <c r="F231" s="102">
        <v>0</v>
      </c>
      <c r="G231" s="102">
        <v>0</v>
      </c>
      <c r="H231" s="102">
        <v>0</v>
      </c>
      <c r="I231" s="102">
        <v>0</v>
      </c>
      <c r="J231" s="102">
        <v>14.352622318009752</v>
      </c>
      <c r="K231" s="102">
        <v>12.629162902081266</v>
      </c>
      <c r="L231" s="102">
        <v>11.734452388137194</v>
      </c>
      <c r="M231" s="102">
        <v>14.705226130772541</v>
      </c>
      <c r="N231" s="102">
        <v>12.82559703857331</v>
      </c>
      <c r="O231" s="102">
        <v>10.486009276562754</v>
      </c>
      <c r="P231" s="102">
        <v>8.7823761863823027</v>
      </c>
      <c r="Q231" s="102">
        <v>13.010296626202672</v>
      </c>
      <c r="R231" s="102">
        <v>10.749590477551202</v>
      </c>
      <c r="S231" s="102">
        <v>11.309976345708931</v>
      </c>
      <c r="T231" s="102">
        <v>10.540485616933136</v>
      </c>
      <c r="U231" s="102">
        <v>10.04422718790496</v>
      </c>
      <c r="V231" s="102">
        <v>6.5868567372981746</v>
      </c>
      <c r="W231" s="102">
        <v>9.8282387371903059</v>
      </c>
      <c r="DA231" s="131" t="s">
        <v>2888</v>
      </c>
    </row>
    <row r="232" spans="1:105" ht="12" customHeight="1" x14ac:dyDescent="0.25">
      <c r="A232" s="103" t="s">
        <v>52</v>
      </c>
      <c r="B232" s="105">
        <v>13.956493462631562</v>
      </c>
      <c r="C232" s="105">
        <v>12.592777070473899</v>
      </c>
      <c r="D232" s="105">
        <v>15.09799265878884</v>
      </c>
      <c r="E232" s="105">
        <v>12.082288986267812</v>
      </c>
      <c r="F232" s="105">
        <v>0</v>
      </c>
      <c r="G232" s="105">
        <v>0</v>
      </c>
      <c r="H232" s="105">
        <v>0</v>
      </c>
      <c r="I232" s="105">
        <v>0</v>
      </c>
      <c r="J232" s="105">
        <v>15.220056366786089</v>
      </c>
      <c r="K232" s="105">
        <v>14.146376087661372</v>
      </c>
      <c r="L232" s="105">
        <v>13.88380480420161</v>
      </c>
      <c r="M232" s="105">
        <v>16.720359807373004</v>
      </c>
      <c r="N232" s="105">
        <v>15.036406113837064</v>
      </c>
      <c r="O232" s="105">
        <v>12.393847060051352</v>
      </c>
      <c r="P232" s="105">
        <v>9.6756983279056268</v>
      </c>
      <c r="Q232" s="105">
        <v>15.234264099675988</v>
      </c>
      <c r="R232" s="105">
        <v>13.532213387876411</v>
      </c>
      <c r="S232" s="105">
        <v>14.669081243329668</v>
      </c>
      <c r="T232" s="105">
        <v>13.802911362500652</v>
      </c>
      <c r="U232" s="105">
        <v>14.870210498745854</v>
      </c>
      <c r="V232" s="105">
        <v>9.6967371682427181</v>
      </c>
      <c r="W232" s="105">
        <v>13.561603497749743</v>
      </c>
      <c r="DA232" s="132" t="s">
        <v>2889</v>
      </c>
    </row>
    <row r="233" spans="1:105" ht="12" customHeight="1" x14ac:dyDescent="0.25">
      <c r="A233" s="106" t="s">
        <v>122</v>
      </c>
      <c r="B233" s="102">
        <v>31.355524489207074</v>
      </c>
      <c r="C233" s="102">
        <v>29.958083373864703</v>
      </c>
      <c r="D233" s="102">
        <v>31.454634212334966</v>
      </c>
      <c r="E233" s="102">
        <v>34.742514257214424</v>
      </c>
      <c r="F233" s="102">
        <v>35.589722107945178</v>
      </c>
      <c r="G233" s="102">
        <v>32.532347039785947</v>
      </c>
      <c r="H233" s="102">
        <v>34.422139907728294</v>
      </c>
      <c r="I233" s="102">
        <v>31.978096263407316</v>
      </c>
      <c r="J233" s="102">
        <v>34.082841263595839</v>
      </c>
      <c r="K233" s="102">
        <v>33.694189571775048</v>
      </c>
      <c r="L233" s="102">
        <v>32.130577760212176</v>
      </c>
      <c r="M233" s="102">
        <v>32.463756730889401</v>
      </c>
      <c r="N233" s="102">
        <v>31.142552168279739</v>
      </c>
      <c r="O233" s="102">
        <v>30.656874181016249</v>
      </c>
      <c r="P233" s="102">
        <v>30.28924510283051</v>
      </c>
      <c r="Q233" s="102">
        <v>29.768392213503692</v>
      </c>
      <c r="R233" s="102">
        <v>28.932821120987278</v>
      </c>
      <c r="S233" s="102">
        <v>28.685800900420812</v>
      </c>
      <c r="T233" s="102">
        <v>27.979704921387299</v>
      </c>
      <c r="U233" s="102">
        <v>26.556576507930043</v>
      </c>
      <c r="V233" s="102">
        <v>25.224940179575668</v>
      </c>
      <c r="W233" s="102">
        <v>25.058581547373564</v>
      </c>
      <c r="DA233" s="131" t="s">
        <v>2890</v>
      </c>
    </row>
    <row r="234" spans="1:105" ht="12" customHeight="1" x14ac:dyDescent="0.25">
      <c r="A234" s="107" t="s">
        <v>121</v>
      </c>
      <c r="B234" s="105">
        <v>24.195383950346145</v>
      </c>
      <c r="C234" s="105">
        <v>23.09720464436753</v>
      </c>
      <c r="D234" s="105">
        <v>24.785416096010191</v>
      </c>
      <c r="E234" s="105">
        <v>28.52124350482951</v>
      </c>
      <c r="F234" s="105">
        <v>29.618753010533176</v>
      </c>
      <c r="G234" s="105">
        <v>26.522030983239322</v>
      </c>
      <c r="H234" s="105">
        <v>28.265649236716175</v>
      </c>
      <c r="I234" s="105">
        <v>25.516121082004425</v>
      </c>
      <c r="J234" s="105">
        <v>27.290920008378642</v>
      </c>
      <c r="K234" s="105">
        <v>26.86660507230739</v>
      </c>
      <c r="L234" s="105">
        <v>25.553901319990057</v>
      </c>
      <c r="M234" s="105">
        <v>25.96395812145386</v>
      </c>
      <c r="N234" s="105">
        <v>24.936877985169748</v>
      </c>
      <c r="O234" s="105">
        <v>24.671856425233827</v>
      </c>
      <c r="P234" s="105">
        <v>24.673131894598171</v>
      </c>
      <c r="Q234" s="105">
        <v>24.379363354617517</v>
      </c>
      <c r="R234" s="105">
        <v>23.776739891486397</v>
      </c>
      <c r="S234" s="105">
        <v>23.712675414215472</v>
      </c>
      <c r="T234" s="105">
        <v>23.318477726181364</v>
      </c>
      <c r="U234" s="105">
        <v>22.167597168705203</v>
      </c>
      <c r="V234" s="105">
        <v>21.227711463749532</v>
      </c>
      <c r="W234" s="105">
        <v>21.318828468488459</v>
      </c>
      <c r="DA234" s="132" t="s">
        <v>2891</v>
      </c>
    </row>
    <row r="235" spans="1:105" ht="12" customHeight="1" x14ac:dyDescent="0.25">
      <c r="A235" s="108" t="s">
        <v>53</v>
      </c>
      <c r="B235" s="99">
        <v>10.662112000735313</v>
      </c>
      <c r="C235" s="99">
        <v>9.9393382071686034</v>
      </c>
      <c r="D235" s="99">
        <v>11.716643040372595</v>
      </c>
      <c r="E235" s="99">
        <v>16.04780037907808</v>
      </c>
      <c r="F235" s="99">
        <v>17.318352681644484</v>
      </c>
      <c r="G235" s="99">
        <v>13.882718356794067</v>
      </c>
      <c r="H235" s="99">
        <v>15.095756386597632</v>
      </c>
      <c r="I235" s="99">
        <v>11.604884495409321</v>
      </c>
      <c r="J235" s="99">
        <v>12.588432114615228</v>
      </c>
      <c r="K235" s="99">
        <v>12.063580078878815</v>
      </c>
      <c r="L235" s="99">
        <v>11.132592839353457</v>
      </c>
      <c r="M235" s="99">
        <v>11.541097688805964</v>
      </c>
      <c r="N235" s="99">
        <v>10.898664042879604</v>
      </c>
      <c r="O235" s="99">
        <v>10.720266041597991</v>
      </c>
      <c r="P235" s="99">
        <v>11.109289240521965</v>
      </c>
      <c r="Q235" s="99">
        <v>10.793265579286393</v>
      </c>
      <c r="R235" s="99">
        <v>10.294436835636899</v>
      </c>
      <c r="S235" s="99">
        <v>10.23764493086188</v>
      </c>
      <c r="T235" s="99">
        <v>10.098752493591212</v>
      </c>
      <c r="U235" s="99">
        <v>9.0447410639522907</v>
      </c>
      <c r="V235" s="99">
        <v>8.6203172744786087</v>
      </c>
      <c r="W235" s="99">
        <v>8.9780651786321322</v>
      </c>
      <c r="DA235" s="63" t="s">
        <v>2892</v>
      </c>
    </row>
    <row r="236" spans="1:105" ht="12" customHeight="1" x14ac:dyDescent="0.25">
      <c r="A236" s="108" t="s">
        <v>52</v>
      </c>
      <c r="B236" s="99">
        <v>13.533271949610834</v>
      </c>
      <c r="C236" s="99">
        <v>13.157866437198926</v>
      </c>
      <c r="D236" s="99">
        <v>13.068773055637596</v>
      </c>
      <c r="E236" s="99">
        <v>12.47344312575143</v>
      </c>
      <c r="F236" s="99">
        <v>12.30040032888869</v>
      </c>
      <c r="G236" s="99">
        <v>12.639312626445253</v>
      </c>
      <c r="H236" s="99">
        <v>13.169892850118543</v>
      </c>
      <c r="I236" s="99">
        <v>13.911236586595104</v>
      </c>
      <c r="J236" s="99">
        <v>14.702487893763415</v>
      </c>
      <c r="K236" s="99">
        <v>14.803024993428577</v>
      </c>
      <c r="L236" s="99">
        <v>14.421308480636604</v>
      </c>
      <c r="M236" s="99">
        <v>14.422860432647891</v>
      </c>
      <c r="N236" s="99">
        <v>14.038213942290145</v>
      </c>
      <c r="O236" s="99">
        <v>13.95159038363583</v>
      </c>
      <c r="P236" s="99">
        <v>13.563842654076204</v>
      </c>
      <c r="Q236" s="99">
        <v>13.586097775331124</v>
      </c>
      <c r="R236" s="99">
        <v>13.482303055849501</v>
      </c>
      <c r="S236" s="99">
        <v>13.475030483353596</v>
      </c>
      <c r="T236" s="99">
        <v>13.219725232590148</v>
      </c>
      <c r="U236" s="99">
        <v>13.122856104752907</v>
      </c>
      <c r="V236" s="99">
        <v>12.607394189270924</v>
      </c>
      <c r="W236" s="99">
        <v>12.340763289856325</v>
      </c>
      <c r="DA236" s="63" t="s">
        <v>2893</v>
      </c>
    </row>
    <row r="237" spans="1:105" ht="12" customHeight="1" x14ac:dyDescent="0.25">
      <c r="A237" s="121" t="s">
        <v>54</v>
      </c>
      <c r="B237" s="123">
        <v>10.568814773863785</v>
      </c>
      <c r="C237" s="123">
        <v>11.553781003964378</v>
      </c>
      <c r="D237" s="123">
        <v>11.682477825856033</v>
      </c>
      <c r="E237" s="123">
        <v>13.099578184610941</v>
      </c>
      <c r="F237" s="123">
        <v>11.903526408245764</v>
      </c>
      <c r="G237" s="123">
        <v>11.949123288064001</v>
      </c>
      <c r="H237" s="123">
        <v>10.948719125403374</v>
      </c>
      <c r="I237" s="123">
        <v>10.559140425413577</v>
      </c>
      <c r="J237" s="123">
        <v>10.721896480138367</v>
      </c>
      <c r="K237" s="123">
        <v>8.6640422851617238</v>
      </c>
      <c r="L237" s="123">
        <v>7.8284084788733592</v>
      </c>
      <c r="M237" s="123">
        <v>7.8199754026308845</v>
      </c>
      <c r="N237" s="123">
        <v>7.5591753781911697</v>
      </c>
      <c r="O237" s="123">
        <v>7.5103920279752847</v>
      </c>
      <c r="P237" s="123">
        <v>7.5597159860367453</v>
      </c>
      <c r="Q237" s="123">
        <v>7.5929752949646243</v>
      </c>
      <c r="R237" s="123">
        <v>7.5251778761615533</v>
      </c>
      <c r="S237" s="123">
        <v>7.5125020150589945</v>
      </c>
      <c r="T237" s="123">
        <v>7.3631374560474034</v>
      </c>
      <c r="U237" s="123">
        <v>7.1881015197091731</v>
      </c>
      <c r="V237" s="123">
        <v>9.1244135711746033</v>
      </c>
      <c r="W237" s="123">
        <v>8.4722806852153969</v>
      </c>
      <c r="DA237" s="130" t="s">
        <v>2894</v>
      </c>
    </row>
    <row r="238" spans="1:105" ht="12" customHeight="1" x14ac:dyDescent="0.25">
      <c r="A238" s="97" t="s">
        <v>50</v>
      </c>
      <c r="B238" s="99">
        <v>12.724593813801587</v>
      </c>
      <c r="C238" s="99">
        <v>13.201723444172181</v>
      </c>
      <c r="D238" s="99">
        <v>16.693078378828197</v>
      </c>
      <c r="E238" s="99">
        <v>12.962185013289901</v>
      </c>
      <c r="F238" s="99">
        <v>12.529935362477271</v>
      </c>
      <c r="G238" s="99">
        <v>14.605314624590633</v>
      </c>
      <c r="H238" s="99">
        <v>12.571310916074937</v>
      </c>
      <c r="I238" s="99">
        <v>11.903298880188929</v>
      </c>
      <c r="J238" s="99">
        <v>10.737128625020024</v>
      </c>
      <c r="K238" s="99">
        <v>10.454148073152666</v>
      </c>
      <c r="L238" s="99">
        <v>9.3006362199021417</v>
      </c>
      <c r="M238" s="99">
        <v>8.8749663617814871</v>
      </c>
      <c r="N238" s="99">
        <v>8.7640809020707149</v>
      </c>
      <c r="O238" s="99">
        <v>8.7592228324905861</v>
      </c>
      <c r="P238" s="99">
        <v>8.8293098352765913</v>
      </c>
      <c r="Q238" s="99">
        <v>8.8541036397457979</v>
      </c>
      <c r="R238" s="99">
        <v>8.8715542328631223</v>
      </c>
      <c r="S238" s="99">
        <v>8.8650524707464289</v>
      </c>
      <c r="T238" s="99">
        <v>8.7278067640537529</v>
      </c>
      <c r="U238" s="99">
        <v>8.5284999340759491</v>
      </c>
      <c r="V238" s="99">
        <v>11.374141258721023</v>
      </c>
      <c r="W238" s="99">
        <v>10.259462900019887</v>
      </c>
      <c r="DA238" s="63" t="s">
        <v>2895</v>
      </c>
    </row>
    <row r="239" spans="1:105" ht="12" customHeight="1" x14ac:dyDescent="0.25">
      <c r="A239" s="109" t="s">
        <v>120</v>
      </c>
      <c r="B239" s="110">
        <v>8.9721148333364411</v>
      </c>
      <c r="C239" s="110">
        <v>10.368185742439664</v>
      </c>
      <c r="D239" s="110">
        <v>8.3294483442829819</v>
      </c>
      <c r="E239" s="110">
        <v>13.182265707357359</v>
      </c>
      <c r="F239" s="110">
        <v>11.565901567478283</v>
      </c>
      <c r="G239" s="110">
        <v>10.449156415672492</v>
      </c>
      <c r="H239" s="110">
        <v>10.055944803232578</v>
      </c>
      <c r="I239" s="110">
        <v>9.7817730692229112</v>
      </c>
      <c r="J239" s="110">
        <v>10.712599126843354</v>
      </c>
      <c r="K239" s="110">
        <v>7.3500051396105768</v>
      </c>
      <c r="L239" s="110">
        <v>6.7396622245229034</v>
      </c>
      <c r="M239" s="110">
        <v>7.0649382658098636</v>
      </c>
      <c r="N239" s="110">
        <v>6.8113974362431913</v>
      </c>
      <c r="O239" s="110">
        <v>6.8012917331880178</v>
      </c>
      <c r="P239" s="110">
        <v>6.8897778907496363</v>
      </c>
      <c r="Q239" s="110">
        <v>6.9693981380468513</v>
      </c>
      <c r="R239" s="110">
        <v>6.8738906273908977</v>
      </c>
      <c r="S239" s="110">
        <v>6.8512823828136327</v>
      </c>
      <c r="T239" s="110">
        <v>6.7132740964668915</v>
      </c>
      <c r="U239" s="110">
        <v>6.5848545070358062</v>
      </c>
      <c r="V239" s="110">
        <v>8.1325014898838006</v>
      </c>
      <c r="W239" s="110">
        <v>7.7053220513989498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129.03915860460737</v>
      </c>
      <c r="C241" s="118">
        <f t="shared" si="98"/>
        <v>137.19395641259965</v>
      </c>
      <c r="D241" s="118">
        <f t="shared" si="98"/>
        <v>128.5869715791265</v>
      </c>
      <c r="E241" s="118">
        <f t="shared" si="98"/>
        <v>138.95983262345368</v>
      </c>
      <c r="F241" s="118">
        <f t="shared" si="98"/>
        <v>141.61506347362493</v>
      </c>
      <c r="G241" s="118">
        <f t="shared" si="98"/>
        <v>146.36613919487945</v>
      </c>
      <c r="H241" s="118">
        <f t="shared" si="98"/>
        <v>140.03490614826822</v>
      </c>
      <c r="I241" s="118">
        <f t="shared" si="98"/>
        <v>134.39657782078663</v>
      </c>
      <c r="J241" s="118">
        <f t="shared" si="98"/>
        <v>141.19979167369513</v>
      </c>
      <c r="K241" s="118">
        <f t="shared" si="98"/>
        <v>134.52637059809425</v>
      </c>
      <c r="L241" s="118">
        <f t="shared" si="98"/>
        <v>133.40221642909702</v>
      </c>
      <c r="M241" s="118">
        <f t="shared" si="98"/>
        <v>126.3918842420006</v>
      </c>
      <c r="N241" s="118">
        <f t="shared" si="98"/>
        <v>135.04731780753355</v>
      </c>
      <c r="O241" s="118">
        <f t="shared" si="98"/>
        <v>130.44015709402166</v>
      </c>
      <c r="P241" s="118">
        <f t="shared" si="98"/>
        <v>110.31363867062281</v>
      </c>
      <c r="Q241" s="118">
        <f t="shared" si="98"/>
        <v>129.89317861451929</v>
      </c>
      <c r="R241" s="118">
        <f t="shared" ref="R241:V241" si="99">R242+R244+R246+R255</f>
        <v>128.5781805806302</v>
      </c>
      <c r="S241" s="118">
        <f t="shared" si="99"/>
        <v>128.1680558397027</v>
      </c>
      <c r="T241" s="118">
        <f t="shared" si="99"/>
        <v>120.08662477117647</v>
      </c>
      <c r="U241" s="118">
        <f t="shared" si="99"/>
        <v>116.90997875225933</v>
      </c>
      <c r="V241" s="118">
        <f t="shared" si="99"/>
        <v>121.01604532300611</v>
      </c>
      <c r="W241" s="118">
        <f t="shared" ref="W241" si="100">W242+W244+W246+W255</f>
        <v>136.91195365538573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99.4550192489735</v>
      </c>
      <c r="C242" s="123">
        <f t="shared" si="101"/>
        <v>107.74220678244183</v>
      </c>
      <c r="D242" s="123">
        <f t="shared" si="101"/>
        <v>97.406576556839951</v>
      </c>
      <c r="E242" s="123">
        <f t="shared" si="101"/>
        <v>102.85061840912257</v>
      </c>
      <c r="F242" s="123">
        <f t="shared" si="101"/>
        <v>107.54416468133896</v>
      </c>
      <c r="G242" s="123">
        <f t="shared" si="101"/>
        <v>113.68335674345695</v>
      </c>
      <c r="H242" s="123">
        <f t="shared" si="101"/>
        <v>105.99148996168135</v>
      </c>
      <c r="I242" s="123">
        <f t="shared" si="101"/>
        <v>101.70375107215519</v>
      </c>
      <c r="J242" s="123">
        <f t="shared" si="101"/>
        <v>106.23555585767494</v>
      </c>
      <c r="K242" s="123">
        <f t="shared" si="101"/>
        <v>101.08799348150588</v>
      </c>
      <c r="L242" s="123">
        <f t="shared" si="101"/>
        <v>100.82324144717514</v>
      </c>
      <c r="M242" s="123">
        <f t="shared" si="101"/>
        <v>93.25238503963557</v>
      </c>
      <c r="N242" s="123">
        <f t="shared" si="101"/>
        <v>100.44471351020202</v>
      </c>
      <c r="O242" s="123">
        <f t="shared" si="101"/>
        <v>97.017698511691577</v>
      </c>
      <c r="P242" s="123">
        <f t="shared" si="101"/>
        <v>81.163492681654731</v>
      </c>
      <c r="Q242" s="123">
        <f t="shared" si="101"/>
        <v>94.196152410980758</v>
      </c>
      <c r="R242" s="123">
        <f t="shared" si="101"/>
        <v>96.709500320304301</v>
      </c>
      <c r="S242" s="123">
        <f t="shared" si="101"/>
        <v>92.218457707302875</v>
      </c>
      <c r="T242" s="123">
        <f t="shared" si="101"/>
        <v>86.221083177253163</v>
      </c>
      <c r="U242" s="123">
        <f t="shared" si="101"/>
        <v>80.674315579447168</v>
      </c>
      <c r="V242" s="123">
        <f t="shared" si="101"/>
        <v>87.446898477355859</v>
      </c>
      <c r="W242" s="123">
        <f t="shared" si="101"/>
        <v>97.556681234947149</v>
      </c>
      <c r="DA242" s="130" t="s">
        <v>3049</v>
      </c>
    </row>
    <row r="243" spans="1:105" ht="12" customHeight="1" x14ac:dyDescent="0.25">
      <c r="A243" s="97" t="s">
        <v>53</v>
      </c>
      <c r="B243" s="99">
        <v>99.4550192489735</v>
      </c>
      <c r="C243" s="99">
        <v>107.74220678244183</v>
      </c>
      <c r="D243" s="99">
        <v>97.406576556839951</v>
      </c>
      <c r="E243" s="99">
        <v>102.85061840912257</v>
      </c>
      <c r="F243" s="99">
        <v>107.54416468133896</v>
      </c>
      <c r="G243" s="99">
        <v>113.68335674345695</v>
      </c>
      <c r="H243" s="99">
        <v>105.99148996168135</v>
      </c>
      <c r="I243" s="99">
        <v>101.70375107215519</v>
      </c>
      <c r="J243" s="99">
        <v>106.23555585767494</v>
      </c>
      <c r="K243" s="99">
        <v>101.08799348150588</v>
      </c>
      <c r="L243" s="99">
        <v>100.82324144717514</v>
      </c>
      <c r="M243" s="99">
        <v>93.25238503963557</v>
      </c>
      <c r="N243" s="99">
        <v>100.44471351020202</v>
      </c>
      <c r="O243" s="99">
        <v>97.017698511691577</v>
      </c>
      <c r="P243" s="99">
        <v>81.163492681654731</v>
      </c>
      <c r="Q243" s="99">
        <v>94.196152410980758</v>
      </c>
      <c r="R243" s="99">
        <v>96.709500320304301</v>
      </c>
      <c r="S243" s="99">
        <v>92.218457707302875</v>
      </c>
      <c r="T243" s="99">
        <v>86.221083177253163</v>
      </c>
      <c r="U243" s="99">
        <v>80.674315579447168</v>
      </c>
      <c r="V243" s="99">
        <v>87.446898477355859</v>
      </c>
      <c r="W243" s="99">
        <v>97.556681234947149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1.7764578911726738</v>
      </c>
      <c r="C244" s="123">
        <f t="shared" si="102"/>
        <v>1.8986760071988578</v>
      </c>
      <c r="D244" s="123">
        <f t="shared" si="102"/>
        <v>1.9905750730332856</v>
      </c>
      <c r="E244" s="123">
        <f t="shared" si="102"/>
        <v>3.6789474082077085</v>
      </c>
      <c r="F244" s="123">
        <f t="shared" si="102"/>
        <v>1.7965403050064392</v>
      </c>
      <c r="G244" s="123">
        <f t="shared" si="102"/>
        <v>2.0191385738358938</v>
      </c>
      <c r="H244" s="123">
        <f t="shared" si="102"/>
        <v>2.9893392020034022</v>
      </c>
      <c r="I244" s="123">
        <f t="shared" si="102"/>
        <v>3.345853438644502</v>
      </c>
      <c r="J244" s="123">
        <f t="shared" si="102"/>
        <v>3.896688910865262</v>
      </c>
      <c r="K244" s="123">
        <f t="shared" si="102"/>
        <v>4.3749837076919151</v>
      </c>
      <c r="L244" s="123">
        <f t="shared" si="102"/>
        <v>5.0683030938018518</v>
      </c>
      <c r="M244" s="123">
        <f t="shared" si="102"/>
        <v>4.9839951715132145</v>
      </c>
      <c r="N244" s="123">
        <f t="shared" si="102"/>
        <v>7.5097761279044608</v>
      </c>
      <c r="O244" s="123">
        <f t="shared" si="102"/>
        <v>6.6896934866617785</v>
      </c>
      <c r="P244" s="123">
        <f t="shared" si="102"/>
        <v>2.5708944054811722</v>
      </c>
      <c r="Q244" s="123">
        <f t="shared" si="102"/>
        <v>8.7520362042368873</v>
      </c>
      <c r="R244" s="123">
        <f t="shared" si="102"/>
        <v>5.4499405299995471</v>
      </c>
      <c r="S244" s="123">
        <f t="shared" si="102"/>
        <v>9.3683017901528594</v>
      </c>
      <c r="T244" s="123">
        <f t="shared" si="102"/>
        <v>7.6494501779414765</v>
      </c>
      <c r="U244" s="123">
        <f t="shared" si="102"/>
        <v>10.769343134257126</v>
      </c>
      <c r="V244" s="123">
        <f t="shared" si="102"/>
        <v>7.6623309119161203</v>
      </c>
      <c r="W244" s="123">
        <f t="shared" si="102"/>
        <v>13.480350828521951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1.7764578911726738</v>
      </c>
      <c r="C245" s="99">
        <f>RES_hhdet_tess!C147</f>
        <v>1.8986760071988578</v>
      </c>
      <c r="D245" s="99">
        <f>RES_hhdet_tess!D147</f>
        <v>1.9905750730332856</v>
      </c>
      <c r="E245" s="99">
        <f>RES_hhdet_tess!E147</f>
        <v>3.6789474082077085</v>
      </c>
      <c r="F245" s="99">
        <f>RES_hhdet_tess!F147</f>
        <v>1.7965403050064392</v>
      </c>
      <c r="G245" s="99">
        <f>RES_hhdet_tess!G147</f>
        <v>2.0191385738358938</v>
      </c>
      <c r="H245" s="99">
        <f>RES_hhdet_tess!H147</f>
        <v>2.9893392020034022</v>
      </c>
      <c r="I245" s="99">
        <f>RES_hhdet_tess!I147</f>
        <v>3.345853438644502</v>
      </c>
      <c r="J245" s="99">
        <f>RES_hhdet_tess!J147</f>
        <v>3.896688910865262</v>
      </c>
      <c r="K245" s="99">
        <f>RES_hhdet_tess!K147</f>
        <v>4.3749837076919151</v>
      </c>
      <c r="L245" s="99">
        <f>RES_hhdet_tess!L147</f>
        <v>5.0683030938018518</v>
      </c>
      <c r="M245" s="99">
        <f>RES_hhdet_tess!M147</f>
        <v>4.9839951715132145</v>
      </c>
      <c r="N245" s="99">
        <f>RES_hhdet_tess!N147</f>
        <v>7.5097761279044608</v>
      </c>
      <c r="O245" s="99">
        <f>RES_hhdet_tess!O147</f>
        <v>6.6896934866617785</v>
      </c>
      <c r="P245" s="99">
        <f>RES_hhdet_tess!P147</f>
        <v>2.5708944054811722</v>
      </c>
      <c r="Q245" s="99">
        <f>RES_hhdet_tess!Q147</f>
        <v>8.7520362042368873</v>
      </c>
      <c r="R245" s="99">
        <f>RES_hhdet_tess!R147</f>
        <v>5.4499405299995471</v>
      </c>
      <c r="S245" s="99">
        <f>RES_hhdet_tess!S147</f>
        <v>9.3683017901528594</v>
      </c>
      <c r="T245" s="99">
        <f>RES_hhdet_tess!T147</f>
        <v>7.6494501779414765</v>
      </c>
      <c r="U245" s="99">
        <f>RES_hhdet_tess!U147</f>
        <v>10.769343134257126</v>
      </c>
      <c r="V245" s="99">
        <f>RES_hhdet_tess!V147</f>
        <v>7.6623309119161203</v>
      </c>
      <c r="W245" s="99">
        <f>RES_hhdet_tess!W147</f>
        <v>13.480350828521951</v>
      </c>
      <c r="DA245" s="63" t="s">
        <v>3052</v>
      </c>
    </row>
    <row r="246" spans="1:105" ht="12" customHeight="1" x14ac:dyDescent="0.25">
      <c r="A246" s="121" t="s">
        <v>55</v>
      </c>
      <c r="B246" s="123">
        <v>20.591911457636879</v>
      </c>
      <c r="C246" s="123">
        <v>19.587877335377783</v>
      </c>
      <c r="D246" s="123">
        <v>21.26917073184018</v>
      </c>
      <c r="E246" s="123">
        <v>23.124458509076046</v>
      </c>
      <c r="F246" s="123">
        <v>23.778069592577712</v>
      </c>
      <c r="G246" s="123">
        <v>22.239975706480703</v>
      </c>
      <c r="H246" s="123">
        <v>23.258383082606045</v>
      </c>
      <c r="I246" s="123">
        <v>21.826555987704999</v>
      </c>
      <c r="J246" s="123">
        <v>23.365803958351314</v>
      </c>
      <c r="K246" s="123">
        <v>23.010939821903786</v>
      </c>
      <c r="L246" s="123">
        <v>22.025897180843053</v>
      </c>
      <c r="M246" s="123">
        <v>22.626095357082239</v>
      </c>
      <c r="N246" s="123">
        <v>21.697882437514057</v>
      </c>
      <c r="O246" s="123">
        <v>21.331548522642414</v>
      </c>
      <c r="P246" s="123">
        <v>21.101188820256407</v>
      </c>
      <c r="Q246" s="123">
        <v>21.399346967278504</v>
      </c>
      <c r="R246" s="123">
        <v>20.895249937841363</v>
      </c>
      <c r="S246" s="123">
        <v>21.039582286886038</v>
      </c>
      <c r="T246" s="123">
        <v>20.731010304782554</v>
      </c>
      <c r="U246" s="123">
        <v>20.034466328214776</v>
      </c>
      <c r="V246" s="123">
        <v>18.95695791036162</v>
      </c>
      <c r="W246" s="123">
        <v>19.32080606166058</v>
      </c>
      <c r="DA246" s="130" t="s">
        <v>3053</v>
      </c>
    </row>
    <row r="247" spans="1:105" ht="12" customHeight="1" x14ac:dyDescent="0.25">
      <c r="A247" s="97" t="s">
        <v>124</v>
      </c>
      <c r="B247" s="99">
        <v>21.165539240521504</v>
      </c>
      <c r="C247" s="99">
        <v>18.855210430999414</v>
      </c>
      <c r="D247" s="99">
        <v>24.124103382691231</v>
      </c>
      <c r="E247" s="99">
        <v>22.48381476257056</v>
      </c>
      <c r="F247" s="99">
        <v>22.047256071727581</v>
      </c>
      <c r="G247" s="99">
        <v>24.114216753937143</v>
      </c>
      <c r="H247" s="99">
        <v>21.010438241932579</v>
      </c>
      <c r="I247" s="99">
        <v>21.71346898784434</v>
      </c>
      <c r="J247" s="99">
        <v>23.997917763357794</v>
      </c>
      <c r="K247" s="99">
        <v>22.029761563137971</v>
      </c>
      <c r="L247" s="99">
        <v>21.244165024060393</v>
      </c>
      <c r="M247" s="99">
        <v>25.983903431646301</v>
      </c>
      <c r="N247" s="99">
        <v>23.187131421150294</v>
      </c>
      <c r="O247" s="99">
        <v>19.045484010900214</v>
      </c>
      <c r="P247" s="99">
        <v>15.202964815484712</v>
      </c>
      <c r="Q247" s="99">
        <v>23.865755061074459</v>
      </c>
      <c r="R247" s="99">
        <v>21.016145444274219</v>
      </c>
      <c r="S247" s="99">
        <v>22.890040838485017</v>
      </c>
      <c r="T247" s="99">
        <v>21.723239762930678</v>
      </c>
      <c r="U247" s="99">
        <v>22.821255416495084</v>
      </c>
      <c r="V247" s="99">
        <v>14.906093628379569</v>
      </c>
      <c r="W247" s="99">
        <v>21.395515783226294</v>
      </c>
      <c r="DA247" s="63" t="s">
        <v>3054</v>
      </c>
    </row>
    <row r="248" spans="1:105" ht="12" customHeight="1" x14ac:dyDescent="0.25">
      <c r="A248" s="97" t="s">
        <v>123</v>
      </c>
      <c r="B248" s="99">
        <v>21.165539240521507</v>
      </c>
      <c r="C248" s="99">
        <v>18.855988441872817</v>
      </c>
      <c r="D248" s="99">
        <v>24.134546185080499</v>
      </c>
      <c r="E248" s="99">
        <v>22.498743271316432</v>
      </c>
      <c r="F248" s="99">
        <v>0</v>
      </c>
      <c r="G248" s="99">
        <v>0</v>
      </c>
      <c r="H248" s="99">
        <v>0</v>
      </c>
      <c r="I248" s="99">
        <v>0</v>
      </c>
      <c r="J248" s="99">
        <v>24.118165936524449</v>
      </c>
      <c r="K248" s="99">
        <v>22.008893097845849</v>
      </c>
      <c r="L248" s="99">
        <v>21.217175637040967</v>
      </c>
      <c r="M248" s="99">
        <v>25.997235116376814</v>
      </c>
      <c r="N248" s="99">
        <v>23.18110728347726</v>
      </c>
      <c r="O248" s="99">
        <v>19.05282845193663</v>
      </c>
      <c r="P248" s="99">
        <v>15.252813325540465</v>
      </c>
      <c r="Q248" s="99">
        <v>23.838010997109969</v>
      </c>
      <c r="R248" s="99">
        <v>20.914334513292584</v>
      </c>
      <c r="S248" s="99">
        <v>22.709121100719489</v>
      </c>
      <c r="T248" s="99">
        <v>21.513045936238566</v>
      </c>
      <c r="U248" s="99">
        <v>22.524459597227455</v>
      </c>
      <c r="V248" s="99">
        <v>14.730378835681076</v>
      </c>
      <c r="W248" s="99">
        <v>21.132118431678411</v>
      </c>
      <c r="DA248" s="63" t="s">
        <v>3055</v>
      </c>
    </row>
    <row r="249" spans="1:105" ht="12" customHeight="1" x14ac:dyDescent="0.25">
      <c r="A249" s="100" t="s">
        <v>50</v>
      </c>
      <c r="B249" s="102">
        <v>7.2090457778899459</v>
      </c>
      <c r="C249" s="102">
        <v>6.263211371398917</v>
      </c>
      <c r="D249" s="102">
        <v>9.0365535262916605</v>
      </c>
      <c r="E249" s="102">
        <v>10.416454285048621</v>
      </c>
      <c r="F249" s="102">
        <v>0</v>
      </c>
      <c r="G249" s="102">
        <v>0</v>
      </c>
      <c r="H249" s="102">
        <v>0</v>
      </c>
      <c r="I249" s="102">
        <v>0</v>
      </c>
      <c r="J249" s="102">
        <v>8.8981095697383612</v>
      </c>
      <c r="K249" s="102">
        <v>7.8625170101844786</v>
      </c>
      <c r="L249" s="102">
        <v>7.3333708328393534</v>
      </c>
      <c r="M249" s="102">
        <v>9.2768753090038096</v>
      </c>
      <c r="N249" s="102">
        <v>8.1447011696402001</v>
      </c>
      <c r="O249" s="102">
        <v>6.658981391885284</v>
      </c>
      <c r="P249" s="102">
        <v>5.5771149976348378</v>
      </c>
      <c r="Q249" s="102">
        <v>8.6037468974339788</v>
      </c>
      <c r="R249" s="102">
        <v>7.3821211254161714</v>
      </c>
      <c r="S249" s="102">
        <v>8.0400398573898215</v>
      </c>
      <c r="T249" s="102">
        <v>7.7101345737379177</v>
      </c>
      <c r="U249" s="102">
        <v>7.6542490984816061</v>
      </c>
      <c r="V249" s="102">
        <v>5.0336416674383573</v>
      </c>
      <c r="W249" s="102">
        <v>7.5705149339286679</v>
      </c>
      <c r="DA249" s="131" t="s">
        <v>3056</v>
      </c>
    </row>
    <row r="250" spans="1:105" ht="12" customHeight="1" x14ac:dyDescent="0.25">
      <c r="A250" s="103" t="s">
        <v>52</v>
      </c>
      <c r="B250" s="105">
        <v>13.956493462631562</v>
      </c>
      <c r="C250" s="105">
        <v>12.592777070473899</v>
      </c>
      <c r="D250" s="105">
        <v>15.09799265878884</v>
      </c>
      <c r="E250" s="105">
        <v>12.082288986267812</v>
      </c>
      <c r="F250" s="105">
        <v>0</v>
      </c>
      <c r="G250" s="105">
        <v>0</v>
      </c>
      <c r="H250" s="105">
        <v>0</v>
      </c>
      <c r="I250" s="105">
        <v>0</v>
      </c>
      <c r="J250" s="105">
        <v>15.220056366786089</v>
      </c>
      <c r="K250" s="105">
        <v>14.146376087661372</v>
      </c>
      <c r="L250" s="105">
        <v>13.88380480420161</v>
      </c>
      <c r="M250" s="105">
        <v>16.720359807373004</v>
      </c>
      <c r="N250" s="105">
        <v>15.036406113837064</v>
      </c>
      <c r="O250" s="105">
        <v>12.393847060051352</v>
      </c>
      <c r="P250" s="105">
        <v>9.6756983279056268</v>
      </c>
      <c r="Q250" s="105">
        <v>15.234264099675988</v>
      </c>
      <c r="R250" s="105">
        <v>13.532213387876411</v>
      </c>
      <c r="S250" s="105">
        <v>14.669081243329668</v>
      </c>
      <c r="T250" s="105">
        <v>13.802911362500652</v>
      </c>
      <c r="U250" s="105">
        <v>14.870210498745854</v>
      </c>
      <c r="V250" s="105">
        <v>9.6967371682427181</v>
      </c>
      <c r="W250" s="105">
        <v>13.561603497749743</v>
      </c>
      <c r="DA250" s="132" t="s">
        <v>3057</v>
      </c>
    </row>
    <row r="251" spans="1:105" ht="12" customHeight="1" x14ac:dyDescent="0.25">
      <c r="A251" s="106" t="s">
        <v>122</v>
      </c>
      <c r="B251" s="102">
        <v>20.506179938737603</v>
      </c>
      <c r="C251" s="102">
        <v>19.698679421726609</v>
      </c>
      <c r="D251" s="102">
        <v>20.841985439096202</v>
      </c>
      <c r="E251" s="102">
        <v>23.210580071658569</v>
      </c>
      <c r="F251" s="102">
        <v>23.973059002025835</v>
      </c>
      <c r="G251" s="102">
        <v>22.05055571307425</v>
      </c>
      <c r="H251" s="102">
        <v>23.448135768792898</v>
      </c>
      <c r="I251" s="102">
        <v>21.835812952212958</v>
      </c>
      <c r="J251" s="102">
        <v>23.314415890532032</v>
      </c>
      <c r="K251" s="102">
        <v>23.090919070763725</v>
      </c>
      <c r="L251" s="102">
        <v>22.084171253094016</v>
      </c>
      <c r="M251" s="102">
        <v>22.396601998435763</v>
      </c>
      <c r="N251" s="102">
        <v>21.611207368995942</v>
      </c>
      <c r="O251" s="102">
        <v>21.448388533903657</v>
      </c>
      <c r="P251" s="102">
        <v>21.400304745772132</v>
      </c>
      <c r="Q251" s="102">
        <v>21.265395636524371</v>
      </c>
      <c r="R251" s="102">
        <v>20.888312179818765</v>
      </c>
      <c r="S251" s="102">
        <v>20.930460451232925</v>
      </c>
      <c r="T251" s="102">
        <v>20.673807243245825</v>
      </c>
      <c r="U251" s="102">
        <v>19.888392858921403</v>
      </c>
      <c r="V251" s="102">
        <v>19.145451949171871</v>
      </c>
      <c r="W251" s="102">
        <v>19.224468218485153</v>
      </c>
      <c r="DA251" s="131" t="s">
        <v>3058</v>
      </c>
    </row>
    <row r="252" spans="1:105" ht="12" customHeight="1" x14ac:dyDescent="0.25">
      <c r="A252" s="107" t="s">
        <v>121</v>
      </c>
      <c r="B252" s="105">
        <v>20.506179938737599</v>
      </c>
      <c r="C252" s="105">
        <v>19.700629687101394</v>
      </c>
      <c r="D252" s="105">
        <v>20.844313830395233</v>
      </c>
      <c r="E252" s="105">
        <v>23.212502156891549</v>
      </c>
      <c r="F252" s="105">
        <v>23.975159953852994</v>
      </c>
      <c r="G252" s="105">
        <v>22.052310237070042</v>
      </c>
      <c r="H252" s="105">
        <v>23.450653306003431</v>
      </c>
      <c r="I252" s="105">
        <v>21.835275334621624</v>
      </c>
      <c r="J252" s="105">
        <v>23.313629973300383</v>
      </c>
      <c r="K252" s="105">
        <v>23.082222232017877</v>
      </c>
      <c r="L252" s="105">
        <v>22.081155829394891</v>
      </c>
      <c r="M252" s="105">
        <v>22.397284525620986</v>
      </c>
      <c r="N252" s="105">
        <v>21.614097260243692</v>
      </c>
      <c r="O252" s="105">
        <v>21.450346698025449</v>
      </c>
      <c r="P252" s="105">
        <v>21.403223608428217</v>
      </c>
      <c r="Q252" s="105">
        <v>21.268510888677888</v>
      </c>
      <c r="R252" s="105">
        <v>20.888191583501683</v>
      </c>
      <c r="S252" s="105">
        <v>20.933764282685878</v>
      </c>
      <c r="T252" s="105">
        <v>20.676020801000575</v>
      </c>
      <c r="U252" s="105">
        <v>19.888607249990237</v>
      </c>
      <c r="V252" s="105">
        <v>19.146329861986057</v>
      </c>
      <c r="W252" s="105">
        <v>19.22500794886458</v>
      </c>
      <c r="DA252" s="132" t="s">
        <v>3059</v>
      </c>
    </row>
    <row r="253" spans="1:105" ht="12" customHeight="1" x14ac:dyDescent="0.25">
      <c r="A253" s="108" t="s">
        <v>53</v>
      </c>
      <c r="B253" s="99">
        <v>6.9729079891267647</v>
      </c>
      <c r="C253" s="99">
        <v>6.5427632499024728</v>
      </c>
      <c r="D253" s="99">
        <v>7.7755407747576379</v>
      </c>
      <c r="E253" s="99">
        <v>10.739059031140121</v>
      </c>
      <c r="F253" s="99">
        <v>11.674759624964302</v>
      </c>
      <c r="G253" s="99">
        <v>9.4129976106247923</v>
      </c>
      <c r="H253" s="99">
        <v>10.280760455884888</v>
      </c>
      <c r="I253" s="99">
        <v>7.924038748026522</v>
      </c>
      <c r="J253" s="99">
        <v>8.6111420795369664</v>
      </c>
      <c r="K253" s="99">
        <v>8.2791972385892958</v>
      </c>
      <c r="L253" s="99">
        <v>7.6598473487582908</v>
      </c>
      <c r="M253" s="99">
        <v>7.9744240929730967</v>
      </c>
      <c r="N253" s="99">
        <v>7.5758833179535507</v>
      </c>
      <c r="O253" s="99">
        <v>7.4987563143896203</v>
      </c>
      <c r="P253" s="99">
        <v>7.8393809543520163</v>
      </c>
      <c r="Q253" s="99">
        <v>7.6824131133467626</v>
      </c>
      <c r="R253" s="99">
        <v>7.4058885276521824</v>
      </c>
      <c r="S253" s="99">
        <v>7.4587337993322853</v>
      </c>
      <c r="T253" s="99">
        <v>7.4562955684104244</v>
      </c>
      <c r="U253" s="99">
        <v>6.7657511452373305</v>
      </c>
      <c r="V253" s="99">
        <v>6.5389356727151355</v>
      </c>
      <c r="W253" s="99">
        <v>6.8842446590082558</v>
      </c>
      <c r="DA253" s="63" t="s">
        <v>3060</v>
      </c>
    </row>
    <row r="254" spans="1:105" ht="12" customHeight="1" x14ac:dyDescent="0.25">
      <c r="A254" s="108" t="s">
        <v>52</v>
      </c>
      <c r="B254" s="99">
        <v>13.533271949610834</v>
      </c>
      <c r="C254" s="99">
        <v>13.157866437198926</v>
      </c>
      <c r="D254" s="99">
        <v>13.068773055637596</v>
      </c>
      <c r="E254" s="99">
        <v>12.47344312575143</v>
      </c>
      <c r="F254" s="99">
        <v>12.30040032888869</v>
      </c>
      <c r="G254" s="99">
        <v>12.639312626445253</v>
      </c>
      <c r="H254" s="99">
        <v>13.169892850118543</v>
      </c>
      <c r="I254" s="99">
        <v>13.911236586595104</v>
      </c>
      <c r="J254" s="99">
        <v>14.702487893763415</v>
      </c>
      <c r="K254" s="99">
        <v>14.803024993428577</v>
      </c>
      <c r="L254" s="99">
        <v>14.421308480636604</v>
      </c>
      <c r="M254" s="99">
        <v>14.422860432647891</v>
      </c>
      <c r="N254" s="99">
        <v>14.038213942290145</v>
      </c>
      <c r="O254" s="99">
        <v>13.95159038363583</v>
      </c>
      <c r="P254" s="99">
        <v>13.563842654076204</v>
      </c>
      <c r="Q254" s="99">
        <v>13.586097775331124</v>
      </c>
      <c r="R254" s="99">
        <v>13.482303055849501</v>
      </c>
      <c r="S254" s="99">
        <v>13.475030483353596</v>
      </c>
      <c r="T254" s="99">
        <v>13.219725232590148</v>
      </c>
      <c r="U254" s="99">
        <v>13.122856104752907</v>
      </c>
      <c r="V254" s="99">
        <v>12.607394189270924</v>
      </c>
      <c r="W254" s="99">
        <v>12.340763289856325</v>
      </c>
      <c r="DA254" s="63" t="s">
        <v>3061</v>
      </c>
    </row>
    <row r="255" spans="1:105" ht="12" customHeight="1" x14ac:dyDescent="0.25">
      <c r="A255" s="121" t="s">
        <v>54</v>
      </c>
      <c r="B255" s="123">
        <v>7.2157700068243091</v>
      </c>
      <c r="C255" s="123">
        <v>7.9651962875811719</v>
      </c>
      <c r="D255" s="123">
        <v>7.9206492174130938</v>
      </c>
      <c r="E255" s="123">
        <v>9.3058082970473617</v>
      </c>
      <c r="F255" s="123">
        <v>8.4962888947018218</v>
      </c>
      <c r="G255" s="123">
        <v>8.4236681711059163</v>
      </c>
      <c r="H255" s="123">
        <v>7.7956939019774092</v>
      </c>
      <c r="I255" s="123">
        <v>7.5204173222819461</v>
      </c>
      <c r="J255" s="123">
        <v>7.7017429468036314</v>
      </c>
      <c r="K255" s="123">
        <v>6.0524535869926686</v>
      </c>
      <c r="L255" s="123">
        <v>5.4847747072769817</v>
      </c>
      <c r="M255" s="123">
        <v>5.5294086737695771</v>
      </c>
      <c r="N255" s="123">
        <v>5.3949457319130021</v>
      </c>
      <c r="O255" s="123">
        <v>5.4012165730258808</v>
      </c>
      <c r="P255" s="123">
        <v>5.4780627632304952</v>
      </c>
      <c r="Q255" s="123">
        <v>5.5456430320231398</v>
      </c>
      <c r="R255" s="123">
        <v>5.523489792484976</v>
      </c>
      <c r="S255" s="123">
        <v>5.5417140553609183</v>
      </c>
      <c r="T255" s="123">
        <v>5.485081111199273</v>
      </c>
      <c r="U255" s="123">
        <v>5.4318537103402571</v>
      </c>
      <c r="V255" s="123">
        <v>6.9498580233725198</v>
      </c>
      <c r="W255" s="123">
        <v>6.5541155302560457</v>
      </c>
      <c r="DA255" s="130" t="s">
        <v>3062</v>
      </c>
    </row>
    <row r="256" spans="1:105" ht="12" customHeight="1" x14ac:dyDescent="0.25">
      <c r="A256" s="97" t="s">
        <v>50</v>
      </c>
      <c r="B256" s="99">
        <v>7.8018773396252756</v>
      </c>
      <c r="C256" s="99">
        <v>8.107243461305476</v>
      </c>
      <c r="D256" s="99">
        <v>10.272365649795104</v>
      </c>
      <c r="E256" s="99">
        <v>7.993737336499291</v>
      </c>
      <c r="F256" s="99">
        <v>7.7450543569420471</v>
      </c>
      <c r="G256" s="99">
        <v>9.0473641504550226</v>
      </c>
      <c r="H256" s="99">
        <v>7.799143812547161</v>
      </c>
      <c r="I256" s="99">
        <v>7.3899434556304717</v>
      </c>
      <c r="J256" s="99">
        <v>6.6684910975473919</v>
      </c>
      <c r="K256" s="99">
        <v>6.4958964257274463</v>
      </c>
      <c r="L256" s="99">
        <v>5.7814505988511158</v>
      </c>
      <c r="M256" s="99">
        <v>5.5187791293948338</v>
      </c>
      <c r="N256" s="99">
        <v>5.4511478325156864</v>
      </c>
      <c r="O256" s="99">
        <v>5.4490842028758255</v>
      </c>
      <c r="P256" s="99">
        <v>5.4932996555268074</v>
      </c>
      <c r="Q256" s="99">
        <v>5.5091342973085666</v>
      </c>
      <c r="R256" s="99">
        <v>5.5217648567863558</v>
      </c>
      <c r="S256" s="99">
        <v>5.5217662916178405</v>
      </c>
      <c r="T256" s="99">
        <v>5.4421370231082262</v>
      </c>
      <c r="U256" s="99">
        <v>5.325075729544654</v>
      </c>
      <c r="V256" s="99">
        <v>7.1155801275908308</v>
      </c>
      <c r="W256" s="99">
        <v>6.4306650547630344</v>
      </c>
      <c r="DA256" s="63" t="s">
        <v>3063</v>
      </c>
    </row>
    <row r="257" spans="1:105" ht="12" customHeight="1" x14ac:dyDescent="0.25">
      <c r="A257" s="109" t="s">
        <v>120</v>
      </c>
      <c r="B257" s="110">
        <v>6.7816635765785902</v>
      </c>
      <c r="C257" s="110">
        <v>7.8630019075036275</v>
      </c>
      <c r="D257" s="110">
        <v>6.3469108108663415</v>
      </c>
      <c r="E257" s="110">
        <v>10.095453781987249</v>
      </c>
      <c r="F257" s="110">
        <v>8.9011928148594475</v>
      </c>
      <c r="G257" s="110">
        <v>8.0714633827676003</v>
      </c>
      <c r="H257" s="110">
        <v>7.7937957094756554</v>
      </c>
      <c r="I257" s="110">
        <v>7.5958742927086798</v>
      </c>
      <c r="J257" s="110">
        <v>8.332416273501801</v>
      </c>
      <c r="K257" s="110">
        <v>5.72694189604388</v>
      </c>
      <c r="L257" s="110">
        <v>5.2653760662204618</v>
      </c>
      <c r="M257" s="110">
        <v>5.5370160382505764</v>
      </c>
      <c r="N257" s="110">
        <v>5.3600660751358387</v>
      </c>
      <c r="O257" s="110">
        <v>5.3740367898922159</v>
      </c>
      <c r="P257" s="110">
        <v>5.4700225741501862</v>
      </c>
      <c r="Q257" s="110">
        <v>5.5636951304397595</v>
      </c>
      <c r="R257" s="110">
        <v>5.5243242015414538</v>
      </c>
      <c r="S257" s="110">
        <v>5.5514658934168324</v>
      </c>
      <c r="T257" s="110">
        <v>5.5055313325072754</v>
      </c>
      <c r="U257" s="110">
        <v>5.4799091968611586</v>
      </c>
      <c r="V257" s="110">
        <v>6.8767906213838126</v>
      </c>
      <c r="W257" s="110">
        <v>6.6070935686697005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2.2994897919289947</v>
      </c>
      <c r="C259" s="118">
        <f t="shared" si="103"/>
        <v>2.2151617913875747</v>
      </c>
      <c r="D259" s="118">
        <f t="shared" si="103"/>
        <v>2.7236428129866415</v>
      </c>
      <c r="E259" s="118">
        <f t="shared" si="103"/>
        <v>2.1267961669986684</v>
      </c>
      <c r="F259" s="118">
        <f t="shared" si="103"/>
        <v>1.8446642469768397</v>
      </c>
      <c r="G259" s="118">
        <f t="shared" si="103"/>
        <v>2.0279653022047626</v>
      </c>
      <c r="H259" s="118">
        <f t="shared" si="103"/>
        <v>1.6259811441385357</v>
      </c>
      <c r="I259" s="118">
        <f t="shared" si="103"/>
        <v>1.5935431241599298</v>
      </c>
      <c r="J259" s="118">
        <f t="shared" si="103"/>
        <v>1.5938670300554425</v>
      </c>
      <c r="K259" s="118">
        <f t="shared" si="103"/>
        <v>1.5981075032381247</v>
      </c>
      <c r="L259" s="118">
        <f t="shared" si="103"/>
        <v>1.4291661713924242</v>
      </c>
      <c r="M259" s="118">
        <f t="shared" si="103"/>
        <v>1.4425949562720339</v>
      </c>
      <c r="N259" s="118">
        <f t="shared" si="103"/>
        <v>1.2145785588026139</v>
      </c>
      <c r="O259" s="118">
        <f t="shared" si="103"/>
        <v>1.0492491445795213</v>
      </c>
      <c r="P259" s="118">
        <f t="shared" si="103"/>
        <v>0.94581548451796504</v>
      </c>
      <c r="Q259" s="118">
        <f t="shared" si="103"/>
        <v>1.0714356071223585</v>
      </c>
      <c r="R259" s="118">
        <f t="shared" ref="R259:V259" si="104">R260+R262+R264+R273</f>
        <v>1.0276488524110108</v>
      </c>
      <c r="S259" s="118">
        <f t="shared" si="104"/>
        <v>1.0586610978103144</v>
      </c>
      <c r="T259" s="118">
        <f t="shared" si="104"/>
        <v>0.99981367282493139</v>
      </c>
      <c r="U259" s="118">
        <f t="shared" si="104"/>
        <v>0.94468474975468575</v>
      </c>
      <c r="V259" s="118">
        <f t="shared" si="104"/>
        <v>0.98797802989856087</v>
      </c>
      <c r="W259" s="118">
        <f t="shared" ref="W259" si="105">W260+W262+W264+W273</f>
        <v>0.97636344601344127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1.0695585626010429</v>
      </c>
      <c r="C264" s="123">
        <v>0.96037496630858965</v>
      </c>
      <c r="D264" s="123">
        <v>1.2034073788697066</v>
      </c>
      <c r="E264" s="123">
        <v>1.0205084003592657</v>
      </c>
      <c r="F264" s="123">
        <v>0.84783028872390243</v>
      </c>
      <c r="G264" s="123">
        <v>0.83058427238629318</v>
      </c>
      <c r="H264" s="123">
        <v>0.61241309332989002</v>
      </c>
      <c r="I264" s="123">
        <v>0.60276324561601058</v>
      </c>
      <c r="J264" s="123">
        <v>0.66940157671539924</v>
      </c>
      <c r="K264" s="123">
        <v>0.59282890048324732</v>
      </c>
      <c r="L264" s="123">
        <v>0.5309807053208504</v>
      </c>
      <c r="M264" s="123">
        <v>0.60162288602807434</v>
      </c>
      <c r="N264" s="123">
        <v>0.45218531476828705</v>
      </c>
      <c r="O264" s="123">
        <v>0.32862684682471127</v>
      </c>
      <c r="P264" s="123">
        <v>0.25303386858535615</v>
      </c>
      <c r="Q264" s="123">
        <v>0.40597376100548516</v>
      </c>
      <c r="R264" s="123">
        <v>0.3706240115069056</v>
      </c>
      <c r="S264" s="123">
        <v>0.39743646437382019</v>
      </c>
      <c r="T264" s="123">
        <v>0.36024862818642289</v>
      </c>
      <c r="U264" s="123">
        <v>0.34339659351351093</v>
      </c>
      <c r="V264" s="123">
        <v>0.19737421463714924</v>
      </c>
      <c r="W264" s="123">
        <v>0.27654790421073172</v>
      </c>
      <c r="DA264" s="130" t="s">
        <v>3221</v>
      </c>
    </row>
    <row r="265" spans="1:105" ht="12" customHeight="1" x14ac:dyDescent="0.25">
      <c r="A265" s="97" t="s">
        <v>124</v>
      </c>
      <c r="B265" s="99">
        <v>8.2363765883013897</v>
      </c>
      <c r="C265" s="99">
        <v>7.294637367588602</v>
      </c>
      <c r="D265" s="99">
        <v>9.2661903757569473</v>
      </c>
      <c r="E265" s="99">
        <v>8.5787489997089299</v>
      </c>
      <c r="F265" s="99">
        <v>8.3543588014846737</v>
      </c>
      <c r="G265" s="99">
        <v>9.067116954367469</v>
      </c>
      <c r="H265" s="99">
        <v>7.8455712908188318</v>
      </c>
      <c r="I265" s="99">
        <v>8.068556224018856</v>
      </c>
      <c r="J265" s="99">
        <v>8.8803726868898174</v>
      </c>
      <c r="K265" s="99">
        <v>8.1127939354617737</v>
      </c>
      <c r="L265" s="99">
        <v>7.7810570532967098</v>
      </c>
      <c r="M265" s="99">
        <v>9.4419947620701219</v>
      </c>
      <c r="N265" s="99">
        <v>8.3414679733383927</v>
      </c>
      <c r="O265" s="99">
        <v>6.7422570440791567</v>
      </c>
      <c r="P265" s="99">
        <v>5.2386121875782994</v>
      </c>
      <c r="Q265" s="99">
        <v>7.9580409552906488</v>
      </c>
      <c r="R265" s="99">
        <v>6.78957858370865</v>
      </c>
      <c r="S265" s="99">
        <v>7.216503470491527</v>
      </c>
      <c r="T265" s="99">
        <v>6.696832240179881</v>
      </c>
      <c r="U265" s="99">
        <v>6.908686403847744</v>
      </c>
      <c r="V265" s="99">
        <v>4.4413393318789156</v>
      </c>
      <c r="W265" s="99">
        <v>6.2517275319171581</v>
      </c>
      <c r="DA265" s="63" t="s">
        <v>3222</v>
      </c>
    </row>
    <row r="266" spans="1:105" ht="12" customHeight="1" x14ac:dyDescent="0.25">
      <c r="A266" s="97" t="s">
        <v>123</v>
      </c>
      <c r="B266" s="99">
        <v>2.8053344256558965</v>
      </c>
      <c r="C266" s="99">
        <v>2.437271591371089</v>
      </c>
      <c r="D266" s="99">
        <v>3.5164924010245593</v>
      </c>
      <c r="E266" s="99">
        <v>4.0534681980713971</v>
      </c>
      <c r="F266" s="99">
        <v>0</v>
      </c>
      <c r="G266" s="99">
        <v>0</v>
      </c>
      <c r="H266" s="99">
        <v>0</v>
      </c>
      <c r="I266" s="99">
        <v>0</v>
      </c>
      <c r="J266" s="99">
        <v>3.2603416857590957</v>
      </c>
      <c r="K266" s="99">
        <v>2.8688406448367805</v>
      </c>
      <c r="L266" s="99">
        <v>2.6655982044892452</v>
      </c>
      <c r="M266" s="99">
        <v>3.3404391678662906</v>
      </c>
      <c r="N266" s="99">
        <v>2.9134626232823129</v>
      </c>
      <c r="O266" s="99">
        <v>2.3820018672639951</v>
      </c>
      <c r="P266" s="99">
        <v>1.995004574498604</v>
      </c>
      <c r="Q266" s="99">
        <v>2.9554189816081999</v>
      </c>
      <c r="R266" s="99">
        <v>2.4418769728805314</v>
      </c>
      <c r="S266" s="99">
        <v>2.5691742266912416</v>
      </c>
      <c r="T266" s="99">
        <v>2.3943767127425311</v>
      </c>
      <c r="U266" s="99">
        <v>2.2816466480044917</v>
      </c>
      <c r="V266" s="99">
        <v>1.4962703764446534</v>
      </c>
      <c r="W266" s="99">
        <v>2.2325827115401502</v>
      </c>
      <c r="DA266" s="63" t="s">
        <v>3223</v>
      </c>
    </row>
    <row r="267" spans="1:105" ht="12" customHeight="1" x14ac:dyDescent="0.25">
      <c r="A267" s="100" t="s">
        <v>50</v>
      </c>
      <c r="B267" s="102">
        <v>2.8053344256558965</v>
      </c>
      <c r="C267" s="102">
        <v>2.437271591371089</v>
      </c>
      <c r="D267" s="102">
        <v>3.5164924010245593</v>
      </c>
      <c r="E267" s="102">
        <v>4.0534681980713971</v>
      </c>
      <c r="F267" s="102">
        <v>0</v>
      </c>
      <c r="G267" s="102">
        <v>0</v>
      </c>
      <c r="H267" s="102">
        <v>0</v>
      </c>
      <c r="I267" s="102">
        <v>0</v>
      </c>
      <c r="J267" s="102">
        <v>3.2603416857590957</v>
      </c>
      <c r="K267" s="102">
        <v>2.8688406448367805</v>
      </c>
      <c r="L267" s="102">
        <v>2.6655982044892452</v>
      </c>
      <c r="M267" s="102">
        <v>3.3404391678662906</v>
      </c>
      <c r="N267" s="102">
        <v>2.9134626232823129</v>
      </c>
      <c r="O267" s="102">
        <v>2.3820018672639951</v>
      </c>
      <c r="P267" s="102">
        <v>1.995004574498604</v>
      </c>
      <c r="Q267" s="102">
        <v>2.9554189816081999</v>
      </c>
      <c r="R267" s="102">
        <v>2.4418769728805314</v>
      </c>
      <c r="S267" s="102">
        <v>2.5691742266912416</v>
      </c>
      <c r="T267" s="102">
        <v>2.3943767127425311</v>
      </c>
      <c r="U267" s="102">
        <v>2.2816466480044917</v>
      </c>
      <c r="V267" s="102">
        <v>1.4962703764446534</v>
      </c>
      <c r="W267" s="102">
        <v>2.2325827115401502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1.2299312293279518</v>
      </c>
      <c r="C273" s="123">
        <v>1.2547868250789851</v>
      </c>
      <c r="D273" s="123">
        <v>1.5202354341169346</v>
      </c>
      <c r="E273" s="123">
        <v>1.1062877666394026</v>
      </c>
      <c r="F273" s="123">
        <v>0.99683395825293719</v>
      </c>
      <c r="G273" s="123">
        <v>1.1973810298184695</v>
      </c>
      <c r="H273" s="123">
        <v>1.0135680508086455</v>
      </c>
      <c r="I273" s="123">
        <v>0.99077987854391913</v>
      </c>
      <c r="J273" s="123">
        <v>0.92446545334004326</v>
      </c>
      <c r="K273" s="123">
        <v>1.0052786027548775</v>
      </c>
      <c r="L273" s="123">
        <v>0.8981854660715739</v>
      </c>
      <c r="M273" s="123">
        <v>0.84097207024395959</v>
      </c>
      <c r="N273" s="123">
        <v>0.76239324403432684</v>
      </c>
      <c r="O273" s="123">
        <v>0.72062229775481002</v>
      </c>
      <c r="P273" s="123">
        <v>0.6927816159326089</v>
      </c>
      <c r="Q273" s="123">
        <v>0.66546184611687342</v>
      </c>
      <c r="R273" s="123">
        <v>0.65702484090410518</v>
      </c>
      <c r="S273" s="123">
        <v>0.66122463343649407</v>
      </c>
      <c r="T273" s="123">
        <v>0.6395650446385085</v>
      </c>
      <c r="U273" s="123">
        <v>0.60128815624117482</v>
      </c>
      <c r="V273" s="123">
        <v>0.79060381526141166</v>
      </c>
      <c r="W273" s="123">
        <v>0.69981554180270955</v>
      </c>
      <c r="DA273" s="130" t="s">
        <v>3230</v>
      </c>
    </row>
    <row r="274" spans="1:105" ht="12" customHeight="1" x14ac:dyDescent="0.25">
      <c r="A274" s="97" t="s">
        <v>50</v>
      </c>
      <c r="B274" s="99">
        <v>2.8905187307431692</v>
      </c>
      <c r="C274" s="99">
        <v>2.9989034975781528</v>
      </c>
      <c r="D274" s="99">
        <v>3.7919996845346136</v>
      </c>
      <c r="E274" s="99">
        <v>2.9444899476189339</v>
      </c>
      <c r="F274" s="99">
        <v>2.8463001169403377</v>
      </c>
      <c r="G274" s="99">
        <v>3.3177432701220093</v>
      </c>
      <c r="H274" s="99">
        <v>2.8556989876955838</v>
      </c>
      <c r="I274" s="99">
        <v>2.7039533736237176</v>
      </c>
      <c r="J274" s="99">
        <v>2.4390461384595481</v>
      </c>
      <c r="K274" s="99">
        <v>2.37476427629736</v>
      </c>
      <c r="L274" s="99">
        <v>2.1127325237129706</v>
      </c>
      <c r="M274" s="99">
        <v>2.0160373587422833</v>
      </c>
      <c r="N274" s="99">
        <v>1.990848617714384</v>
      </c>
      <c r="O274" s="99">
        <v>1.9897450586285623</v>
      </c>
      <c r="P274" s="99">
        <v>2.0056660221814311</v>
      </c>
      <c r="Q274" s="99">
        <v>2.0112981828046559</v>
      </c>
      <c r="R274" s="99">
        <v>2.0152622595371872</v>
      </c>
      <c r="S274" s="99">
        <v>2.013785319254759</v>
      </c>
      <c r="T274" s="99">
        <v>1.9826085845224504</v>
      </c>
      <c r="U274" s="99">
        <v>1.9373340450246928</v>
      </c>
      <c r="V274" s="99">
        <v>2.5837499283310676</v>
      </c>
      <c r="W274" s="99">
        <v>2.3305395923685177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0.1000541034624641</v>
      </c>
      <c r="D279" s="117">
        <f t="shared" si="108"/>
        <v>0.17621712099925965</v>
      </c>
      <c r="E279" s="117">
        <f t="shared" si="108"/>
        <v>0.25627765924759738</v>
      </c>
      <c r="F279" s="117">
        <f t="shared" si="108"/>
        <v>0.40929738424864914</v>
      </c>
      <c r="G279" s="117">
        <f t="shared" si="108"/>
        <v>0.46872512374929864</v>
      </c>
      <c r="H279" s="117">
        <f t="shared" si="108"/>
        <v>0.73876333372061986</v>
      </c>
      <c r="I279" s="117">
        <f t="shared" si="108"/>
        <v>0.60361002623687099</v>
      </c>
      <c r="J279" s="117">
        <f t="shared" si="108"/>
        <v>0.76720418020599079</v>
      </c>
      <c r="K279" s="117">
        <f t="shared" si="108"/>
        <v>0.96124238462080691</v>
      </c>
      <c r="L279" s="117">
        <f t="shared" si="108"/>
        <v>1.3129054320532436</v>
      </c>
      <c r="M279" s="117">
        <f t="shared" si="108"/>
        <v>1.1641385601801355</v>
      </c>
      <c r="N279" s="117">
        <f t="shared" si="108"/>
        <v>1.7637569136847899</v>
      </c>
      <c r="O279" s="117">
        <f t="shared" si="108"/>
        <v>1.4735057680463504</v>
      </c>
      <c r="P279" s="117">
        <f t="shared" si="108"/>
        <v>2.1993275892834045</v>
      </c>
      <c r="Q279" s="117">
        <f t="shared" si="108"/>
        <v>2.2367451070151159</v>
      </c>
      <c r="R279" s="117">
        <f t="shared" ref="R279:V279" si="109">R280+R282+R284+R293</f>
        <v>1.8679951340605172</v>
      </c>
      <c r="S279" s="117">
        <f t="shared" si="109"/>
        <v>1.196079224550328</v>
      </c>
      <c r="T279" s="117">
        <f t="shared" si="109"/>
        <v>1.2984092693793423</v>
      </c>
      <c r="U279" s="117">
        <f t="shared" si="109"/>
        <v>1.586425811162584</v>
      </c>
      <c r="V279" s="117">
        <f t="shared" si="109"/>
        <v>1.5091424598898995</v>
      </c>
      <c r="W279" s="117">
        <f t="shared" ref="W279" si="110">W280+W282+W284+W293</f>
        <v>1.2457923332174972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6.7540606079614748E-2</v>
      </c>
      <c r="D280" s="122">
        <f t="shared" si="111"/>
        <v>0.10874384725763994</v>
      </c>
      <c r="E280" s="122">
        <f t="shared" si="111"/>
        <v>0.14932292152318899</v>
      </c>
      <c r="F280" s="122">
        <f t="shared" si="111"/>
        <v>0.23660292210066072</v>
      </c>
      <c r="G280" s="122">
        <f t="shared" si="111"/>
        <v>0.27290288100271382</v>
      </c>
      <c r="H280" s="122">
        <f t="shared" si="111"/>
        <v>0.39087289678954845</v>
      </c>
      <c r="I280" s="122">
        <f t="shared" si="111"/>
        <v>0.31478930727891269</v>
      </c>
      <c r="J280" s="122">
        <f t="shared" si="111"/>
        <v>0.38266632297434322</v>
      </c>
      <c r="K280" s="122">
        <f t="shared" si="111"/>
        <v>0.46167484310399032</v>
      </c>
      <c r="L280" s="122">
        <f t="shared" si="111"/>
        <v>0.61550155973460585</v>
      </c>
      <c r="M280" s="122">
        <f t="shared" si="111"/>
        <v>0.50933415599214438</v>
      </c>
      <c r="N280" s="122">
        <f t="shared" si="111"/>
        <v>0.75581750627772759</v>
      </c>
      <c r="O280" s="122">
        <f t="shared" si="111"/>
        <v>0.58722538520838152</v>
      </c>
      <c r="P280" s="122">
        <f t="shared" si="111"/>
        <v>0.7655884490007413</v>
      </c>
      <c r="Q280" s="122">
        <f t="shared" si="111"/>
        <v>0.79051233239684926</v>
      </c>
      <c r="R280" s="122">
        <f t="shared" si="111"/>
        <v>0.70399310994351449</v>
      </c>
      <c r="S280" s="122">
        <f t="shared" si="111"/>
        <v>0.4226722326758679</v>
      </c>
      <c r="T280" s="122">
        <f t="shared" si="111"/>
        <v>0.44486348563592409</v>
      </c>
      <c r="U280" s="122">
        <f t="shared" si="111"/>
        <v>0.50446958771162853</v>
      </c>
      <c r="V280" s="122">
        <f t="shared" si="111"/>
        <v>0.50550726683389646</v>
      </c>
      <c r="W280" s="122">
        <f t="shared" si="111"/>
        <v>0.40681555914343037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6.7540606079614748E-2</v>
      </c>
      <c r="D281" s="98">
        <v>0.10874384725763994</v>
      </c>
      <c r="E281" s="98">
        <v>0.14932292152318899</v>
      </c>
      <c r="F281" s="98">
        <v>0.23660292210066072</v>
      </c>
      <c r="G281" s="98">
        <v>0.27290288100271382</v>
      </c>
      <c r="H281" s="98">
        <v>0.39087289678954845</v>
      </c>
      <c r="I281" s="98">
        <v>0.31478930727891269</v>
      </c>
      <c r="J281" s="98">
        <v>0.38266632297434322</v>
      </c>
      <c r="K281" s="98">
        <v>0.46167484310399032</v>
      </c>
      <c r="L281" s="98">
        <v>0.61550155973460585</v>
      </c>
      <c r="M281" s="98">
        <v>0.50933415599214438</v>
      </c>
      <c r="N281" s="98">
        <v>0.75581750627772759</v>
      </c>
      <c r="O281" s="98">
        <v>0.58722538520838152</v>
      </c>
      <c r="P281" s="98">
        <v>0.7655884490007413</v>
      </c>
      <c r="Q281" s="98">
        <v>0.79051233239684926</v>
      </c>
      <c r="R281" s="98">
        <v>0.70399310994351449</v>
      </c>
      <c r="S281" s="98">
        <v>0.4226722326758679</v>
      </c>
      <c r="T281" s="98">
        <v>0.44486348563592409</v>
      </c>
      <c r="U281" s="98">
        <v>0.50446958771162853</v>
      </c>
      <c r="V281" s="98">
        <v>0.50550726683389646</v>
      </c>
      <c r="W281" s="98">
        <v>0.40681555914343037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5.4922692052863931E-4</v>
      </c>
      <c r="D282" s="122">
        <f t="shared" si="112"/>
        <v>1.3029315639451406E-3</v>
      </c>
      <c r="E282" s="122">
        <f t="shared" si="112"/>
        <v>4.1847464108723236E-3</v>
      </c>
      <c r="F282" s="122">
        <f t="shared" si="112"/>
        <v>3.9517341836843752E-3</v>
      </c>
      <c r="G282" s="122">
        <f t="shared" si="112"/>
        <v>5.7079512389217177E-3</v>
      </c>
      <c r="H282" s="122">
        <f t="shared" si="112"/>
        <v>1.3458386543337116E-2</v>
      </c>
      <c r="I282" s="122">
        <f t="shared" si="112"/>
        <v>1.3489314224382851E-2</v>
      </c>
      <c r="J282" s="122">
        <f t="shared" si="112"/>
        <v>1.9005294221377794E-2</v>
      </c>
      <c r="K282" s="122">
        <f t="shared" si="112"/>
        <v>2.8334129025769653E-2</v>
      </c>
      <c r="L282" s="122">
        <f t="shared" si="112"/>
        <v>5.0134764897748721E-2</v>
      </c>
      <c r="M282" s="122">
        <f t="shared" si="112"/>
        <v>5.1095429687909338E-2</v>
      </c>
      <c r="N282" s="122">
        <f t="shared" si="112"/>
        <v>0.11585215881551281</v>
      </c>
      <c r="O282" s="122">
        <f t="shared" si="112"/>
        <v>8.7100026290618277E-2</v>
      </c>
      <c r="P282" s="122">
        <f t="shared" si="112"/>
        <v>5.351260818903341E-2</v>
      </c>
      <c r="Q282" s="122">
        <f t="shared" si="112"/>
        <v>0.14886635104921239</v>
      </c>
      <c r="R282" s="122">
        <f t="shared" si="112"/>
        <v>7.6610320726506045E-2</v>
      </c>
      <c r="S282" s="122">
        <f t="shared" si="112"/>
        <v>7.9381903051389174E-2</v>
      </c>
      <c r="T282" s="122">
        <f t="shared" si="112"/>
        <v>6.7649977450494156E-2</v>
      </c>
      <c r="U282" s="122">
        <f t="shared" si="112"/>
        <v>0.10690793111947441</v>
      </c>
      <c r="V282" s="122">
        <f t="shared" si="112"/>
        <v>7.1281721962256683E-2</v>
      </c>
      <c r="W282" s="122">
        <f t="shared" si="112"/>
        <v>9.1301043999692674E-2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5.4922692052863931E-4</v>
      </c>
      <c r="D283" s="98">
        <v>1.3029315639451406E-3</v>
      </c>
      <c r="E283" s="98">
        <v>4.1847464108723236E-3</v>
      </c>
      <c r="F283" s="98">
        <v>3.9517341836843752E-3</v>
      </c>
      <c r="G283" s="98">
        <v>5.7079512389217177E-3</v>
      </c>
      <c r="H283" s="98">
        <v>1.3458386543337116E-2</v>
      </c>
      <c r="I283" s="98">
        <v>1.3489314224382851E-2</v>
      </c>
      <c r="J283" s="98">
        <v>1.9005294221377794E-2</v>
      </c>
      <c r="K283" s="98">
        <v>2.8334129025769653E-2</v>
      </c>
      <c r="L283" s="98">
        <v>5.0134764897748721E-2</v>
      </c>
      <c r="M283" s="98">
        <v>5.1095429687909338E-2</v>
      </c>
      <c r="N283" s="98">
        <v>0.11585215881551281</v>
      </c>
      <c r="O283" s="98">
        <v>8.7100026290618277E-2</v>
      </c>
      <c r="P283" s="98">
        <v>5.351260818903341E-2</v>
      </c>
      <c r="Q283" s="98">
        <v>0.14886635104921239</v>
      </c>
      <c r="R283" s="98">
        <v>7.6610320726506045E-2</v>
      </c>
      <c r="S283" s="98">
        <v>7.9381903051389174E-2</v>
      </c>
      <c r="T283" s="98">
        <v>6.7649977450494156E-2</v>
      </c>
      <c r="U283" s="98">
        <v>0.10690793111947441</v>
      </c>
      <c r="V283" s="98">
        <v>7.1281721962256683E-2</v>
      </c>
      <c r="W283" s="98">
        <v>9.1301043999692674E-2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2.2758561632944645E-2</v>
      </c>
      <c r="D284" s="122">
        <v>4.8438796853839165E-2</v>
      </c>
      <c r="E284" s="122">
        <v>7.3620274259658086E-2</v>
      </c>
      <c r="F284" s="122">
        <v>0.12506001836247427</v>
      </c>
      <c r="G284" s="122">
        <v>0.13704886018164658</v>
      </c>
      <c r="H284" s="122">
        <v>0.2507629827536848</v>
      </c>
      <c r="I284" s="122">
        <v>0.2035382616158336</v>
      </c>
      <c r="J284" s="122">
        <v>0.27462534243069503</v>
      </c>
      <c r="K284" s="122">
        <v>0.36272514338782236</v>
      </c>
      <c r="L284" s="122">
        <v>0.51254574158388522</v>
      </c>
      <c r="M284" s="122">
        <v>0.47849742430123376</v>
      </c>
      <c r="N284" s="122">
        <v>0.70561111924151421</v>
      </c>
      <c r="O284" s="122">
        <v>0.62995975707466112</v>
      </c>
      <c r="P284" s="122">
        <v>1.0783769603325677</v>
      </c>
      <c r="Q284" s="122">
        <v>1.0146923705657087</v>
      </c>
      <c r="R284" s="122">
        <v>0.8415969400222455</v>
      </c>
      <c r="S284" s="122">
        <v>0.534816844158573</v>
      </c>
      <c r="T284" s="122">
        <v>0.60740105231671127</v>
      </c>
      <c r="U284" s="122">
        <v>0.7520773196530478</v>
      </c>
      <c r="V284" s="122">
        <v>0.66299926119989927</v>
      </c>
      <c r="W284" s="122">
        <v>0.54198229775092588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3.6272093922556539E-3</v>
      </c>
      <c r="D285" s="98">
        <v>7.7512257621284242E-3</v>
      </c>
      <c r="E285" s="98">
        <v>7.2365371126782221E-3</v>
      </c>
      <c r="F285" s="98">
        <v>8.7660633500650665E-3</v>
      </c>
      <c r="G285" s="98">
        <v>1.2971127036595431E-2</v>
      </c>
      <c r="H285" s="98">
        <v>1.4477460556597746E-2</v>
      </c>
      <c r="I285" s="98">
        <v>1.7064335356324959E-2</v>
      </c>
      <c r="J285" s="98">
        <v>2.6839507461683967E-2</v>
      </c>
      <c r="K285" s="98">
        <v>2.9308358489245241E-2</v>
      </c>
      <c r="L285" s="98">
        <v>3.3146369923167447E-2</v>
      </c>
      <c r="M285" s="98">
        <v>3.3962404276477738E-2</v>
      </c>
      <c r="N285" s="98">
        <v>2.8838616733110927E-2</v>
      </c>
      <c r="O285" s="98">
        <v>2.2982116939207316E-2</v>
      </c>
      <c r="P285" s="98">
        <v>4.3486138597544022E-2</v>
      </c>
      <c r="Q285" s="98">
        <v>7.8552915675549506E-2</v>
      </c>
      <c r="R285" s="98">
        <v>6.4290444991152898E-2</v>
      </c>
      <c r="S285" s="98">
        <v>3.3948627309816459E-2</v>
      </c>
      <c r="T285" s="98">
        <v>2.9312813297487982E-2</v>
      </c>
      <c r="U285" s="98">
        <v>2.5704017593276479E-2</v>
      </c>
      <c r="V285" s="98">
        <v>1.2157126161609149E-2</v>
      </c>
      <c r="W285" s="98">
        <v>2.8764957333842624E-2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1.7940563876279105E-4</v>
      </c>
      <c r="L286" s="98">
        <v>1.7212053595022219E-4</v>
      </c>
      <c r="M286" s="98">
        <v>2.1044196949699539E-4</v>
      </c>
      <c r="N286" s="98">
        <v>1.8514805242784017E-4</v>
      </c>
      <c r="O286" s="98">
        <v>0</v>
      </c>
      <c r="P286" s="98">
        <v>0</v>
      </c>
      <c r="Q286" s="98">
        <v>5.4258659853777171E-4</v>
      </c>
      <c r="R286" s="98">
        <v>3.1460372355315884E-4</v>
      </c>
      <c r="S286" s="98">
        <v>3.3935793176370491E-4</v>
      </c>
      <c r="T286" s="98">
        <v>1.5962485118002249E-4</v>
      </c>
      <c r="U286" s="98">
        <v>1.6597026484631012E-4</v>
      </c>
      <c r="V286" s="98">
        <v>0</v>
      </c>
      <c r="W286" s="98">
        <v>1.5386023563702131E-4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8.4524599717482251E-5</v>
      </c>
      <c r="L287" s="101">
        <v>7.8593034019267002E-5</v>
      </c>
      <c r="M287" s="101">
        <v>9.7852451983976177E-5</v>
      </c>
      <c r="N287" s="101">
        <v>8.3823591938153225E-5</v>
      </c>
      <c r="O287" s="101">
        <v>0</v>
      </c>
      <c r="P287" s="101">
        <v>0</v>
      </c>
      <c r="Q287" s="101">
        <v>2.3578648305024117E-4</v>
      </c>
      <c r="R287" s="101">
        <v>1.3218397396830777E-4</v>
      </c>
      <c r="S287" s="101">
        <v>1.4109383689496816E-4</v>
      </c>
      <c r="T287" s="101">
        <v>6.6319686984560669E-5</v>
      </c>
      <c r="U287" s="101">
        <v>6.5031070307097148E-5</v>
      </c>
      <c r="V287" s="101">
        <v>0</v>
      </c>
      <c r="W287" s="101">
        <v>6.2641212739435848E-5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9.4881039045308804E-5</v>
      </c>
      <c r="L288" s="104">
        <v>9.3527501930955174E-5</v>
      </c>
      <c r="M288" s="104">
        <v>1.1258951751301923E-4</v>
      </c>
      <c r="N288" s="104">
        <v>1.0132446048968696E-4</v>
      </c>
      <c r="O288" s="104">
        <v>0</v>
      </c>
      <c r="P288" s="104">
        <v>0</v>
      </c>
      <c r="Q288" s="104">
        <v>3.0680011548753049E-4</v>
      </c>
      <c r="R288" s="104">
        <v>1.8241974958485107E-4</v>
      </c>
      <c r="S288" s="104">
        <v>1.9826409486873678E-4</v>
      </c>
      <c r="T288" s="104">
        <v>9.3305164195461835E-5</v>
      </c>
      <c r="U288" s="104">
        <v>1.0093919453921299E-4</v>
      </c>
      <c r="V288" s="104">
        <v>0</v>
      </c>
      <c r="W288" s="104">
        <v>9.1219022897585475E-5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1.5009555622936604E-2</v>
      </c>
      <c r="D289" s="101">
        <v>3.2259305546519831E-2</v>
      </c>
      <c r="E289" s="101">
        <v>5.1831215512493999E-2</v>
      </c>
      <c r="F289" s="101">
        <v>9.3349797255136036E-2</v>
      </c>
      <c r="G289" s="101">
        <v>9.8857798918732975E-2</v>
      </c>
      <c r="H289" s="101">
        <v>0.19544487584763862</v>
      </c>
      <c r="I289" s="101">
        <v>0.14553784081886645</v>
      </c>
      <c r="J289" s="101">
        <v>0.19857974651642477</v>
      </c>
      <c r="K289" s="101">
        <v>0.20085045976937013</v>
      </c>
      <c r="L289" s="101">
        <v>0.35821199589319186</v>
      </c>
      <c r="M289" s="101">
        <v>0.29529104424067137</v>
      </c>
      <c r="N289" s="101">
        <v>0.44861655734523864</v>
      </c>
      <c r="O289" s="101">
        <v>0.44955621055257206</v>
      </c>
      <c r="P289" s="101">
        <v>0.74536949603446534</v>
      </c>
      <c r="Q289" s="101">
        <v>0.71969514376467503</v>
      </c>
      <c r="R289" s="101">
        <v>0.56458812885132492</v>
      </c>
      <c r="S289" s="101">
        <v>0.34443231592415524</v>
      </c>
      <c r="T289" s="101">
        <v>0.40934495928561526</v>
      </c>
      <c r="U289" s="101">
        <v>0.55191142495637135</v>
      </c>
      <c r="V289" s="101">
        <v>0.47968997022341825</v>
      </c>
      <c r="W289" s="101">
        <v>0.37242510590299582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4.1217966177523879E-3</v>
      </c>
      <c r="D290" s="104">
        <v>8.4282655451909105E-3</v>
      </c>
      <c r="E290" s="104">
        <v>1.4552521634485862E-2</v>
      </c>
      <c r="F290" s="104">
        <v>2.2944157757273161E-2</v>
      </c>
      <c r="G290" s="104">
        <v>2.5219934226318158E-2</v>
      </c>
      <c r="H290" s="104">
        <v>4.0840646349448451E-2</v>
      </c>
      <c r="I290" s="104">
        <v>4.0936085440642214E-2</v>
      </c>
      <c r="J290" s="104">
        <v>4.9206088452586269E-2</v>
      </c>
      <c r="K290" s="104">
        <v>0.13238691949044423</v>
      </c>
      <c r="L290" s="104">
        <v>0.12101525523157564</v>
      </c>
      <c r="M290" s="104">
        <v>0.1490335338145877</v>
      </c>
      <c r="N290" s="104">
        <v>0.22797079711073676</v>
      </c>
      <c r="O290" s="104">
        <v>0.15742142958288169</v>
      </c>
      <c r="P290" s="104">
        <v>0.28952132570055822</v>
      </c>
      <c r="Q290" s="104">
        <v>0.21590172452694636</v>
      </c>
      <c r="R290" s="104">
        <v>0.21240376245621451</v>
      </c>
      <c r="S290" s="104">
        <v>0.15609654299283759</v>
      </c>
      <c r="T290" s="104">
        <v>0.16858365488242799</v>
      </c>
      <c r="U290" s="104">
        <v>0.17429590683855367</v>
      </c>
      <c r="V290" s="104">
        <v>0.17115216481487186</v>
      </c>
      <c r="W290" s="104">
        <v>0.14063837427845044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1.7448776844818221E-3</v>
      </c>
      <c r="D291" s="98">
        <v>3.9374887846564746E-3</v>
      </c>
      <c r="E291" s="98">
        <v>8.1313736569203158E-3</v>
      </c>
      <c r="F291" s="98">
        <v>1.3357564478228038E-2</v>
      </c>
      <c r="G291" s="98">
        <v>1.3159094288284981E-2</v>
      </c>
      <c r="H291" s="98">
        <v>2.1766628179585221E-2</v>
      </c>
      <c r="I291" s="98">
        <v>1.8576247261301884E-2</v>
      </c>
      <c r="J291" s="98">
        <v>2.2637873330455534E-2</v>
      </c>
      <c r="K291" s="98">
        <v>5.9297825427756475E-2</v>
      </c>
      <c r="L291" s="98">
        <v>5.2566642246724311E-2</v>
      </c>
      <c r="M291" s="98">
        <v>6.5994163728671257E-2</v>
      </c>
      <c r="N291" s="98">
        <v>9.9058234986708585E-2</v>
      </c>
      <c r="O291" s="98">
        <v>6.7700935410284949E-2</v>
      </c>
      <c r="P291" s="98">
        <v>0.12839496561710353</v>
      </c>
      <c r="Q291" s="98">
        <v>9.3657378911623262E-2</v>
      </c>
      <c r="R291" s="98">
        <v>8.999136183273436E-2</v>
      </c>
      <c r="S291" s="98">
        <v>6.5967610361829798E-2</v>
      </c>
      <c r="T291" s="98">
        <v>7.1543803196221556E-2</v>
      </c>
      <c r="U291" s="98">
        <v>6.9722791335267764E-2</v>
      </c>
      <c r="V291" s="98">
        <v>6.8323391128703906E-2</v>
      </c>
      <c r="W291" s="98">
        <v>5.8364862131787279E-2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2.3769189332705659E-3</v>
      </c>
      <c r="D292" s="98">
        <v>4.4907767605344351E-3</v>
      </c>
      <c r="E292" s="98">
        <v>6.4211479775655462E-3</v>
      </c>
      <c r="F292" s="98">
        <v>9.586593279045123E-3</v>
      </c>
      <c r="G292" s="98">
        <v>1.2060839938033179E-2</v>
      </c>
      <c r="H292" s="98">
        <v>1.9074018169863226E-2</v>
      </c>
      <c r="I292" s="98">
        <v>2.2359838179340327E-2</v>
      </c>
      <c r="J292" s="98">
        <v>2.6568215122130732E-2</v>
      </c>
      <c r="K292" s="98">
        <v>7.3089094062687765E-2</v>
      </c>
      <c r="L292" s="98">
        <v>6.8448612984851318E-2</v>
      </c>
      <c r="M292" s="98">
        <v>8.3039370085916442E-2</v>
      </c>
      <c r="N292" s="98">
        <v>0.12891256212402816</v>
      </c>
      <c r="O292" s="98">
        <v>8.9720494172596754E-2</v>
      </c>
      <c r="P292" s="98">
        <v>0.16112636008345471</v>
      </c>
      <c r="Q292" s="98">
        <v>0.1222443456153231</v>
      </c>
      <c r="R292" s="98">
        <v>0.12241240062348015</v>
      </c>
      <c r="S292" s="98">
        <v>9.012893263100781E-2</v>
      </c>
      <c r="T292" s="98">
        <v>9.7039851686206449E-2</v>
      </c>
      <c r="U292" s="98">
        <v>0.10457311550328589</v>
      </c>
      <c r="V292" s="98">
        <v>0.10282877368616795</v>
      </c>
      <c r="W292" s="98">
        <v>8.2273512146663161E-2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9.2057088293760799E-3</v>
      </c>
      <c r="D293" s="122">
        <v>1.7731545323835418E-2</v>
      </c>
      <c r="E293" s="122">
        <v>2.914971705387797E-2</v>
      </c>
      <c r="F293" s="122">
        <v>4.3682709601829732E-2</v>
      </c>
      <c r="G293" s="122">
        <v>5.3065431326016564E-2</v>
      </c>
      <c r="H293" s="122">
        <v>8.366906763404941E-2</v>
      </c>
      <c r="I293" s="122">
        <v>7.1793143117741737E-2</v>
      </c>
      <c r="J293" s="122">
        <v>9.0907220579574705E-2</v>
      </c>
      <c r="K293" s="122">
        <v>0.10850826910322464</v>
      </c>
      <c r="L293" s="122">
        <v>0.13472336583700395</v>
      </c>
      <c r="M293" s="122">
        <v>0.12521155019884794</v>
      </c>
      <c r="N293" s="122">
        <v>0.18647612935003538</v>
      </c>
      <c r="O293" s="122">
        <v>0.16922059947268941</v>
      </c>
      <c r="P293" s="122">
        <v>0.30184957176106225</v>
      </c>
      <c r="Q293" s="122">
        <v>0.28267405300334553</v>
      </c>
      <c r="R293" s="122">
        <v>0.24579476336825112</v>
      </c>
      <c r="S293" s="122">
        <v>0.15920824466449773</v>
      </c>
      <c r="T293" s="122">
        <v>0.17849475397621262</v>
      </c>
      <c r="U293" s="122">
        <v>0.22297097267843313</v>
      </c>
      <c r="V293" s="122">
        <v>0.26935420989384701</v>
      </c>
      <c r="W293" s="122">
        <v>0.20569343232344828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4.0597318748765415E-3</v>
      </c>
      <c r="D294" s="98">
        <v>9.1679431995988752E-3</v>
      </c>
      <c r="E294" s="98">
        <v>9.0404001686766461E-3</v>
      </c>
      <c r="F294" s="98">
        <v>1.4256662841365475E-2</v>
      </c>
      <c r="G294" s="98">
        <v>2.5970355501995224E-2</v>
      </c>
      <c r="H294" s="98">
        <v>3.3969159014357778E-2</v>
      </c>
      <c r="I294" s="98">
        <v>3.2714689939249642E-2</v>
      </c>
      <c r="J294" s="98">
        <v>3.7861273391276831E-2</v>
      </c>
      <c r="K294" s="98">
        <v>6.9003432991346078E-2</v>
      </c>
      <c r="L294" s="98">
        <v>6.6242922814633051E-2</v>
      </c>
      <c r="M294" s="98">
        <v>5.4935487577589148E-2</v>
      </c>
      <c r="N294" s="98">
        <v>6.5800037397058586E-2</v>
      </c>
      <c r="O294" s="98">
        <v>6.2326546605373671E-2</v>
      </c>
      <c r="P294" s="98">
        <v>0.1095372588309077</v>
      </c>
      <c r="Q294" s="98">
        <v>0.10050890138309507</v>
      </c>
      <c r="R294" s="98">
        <v>9.8353841274935336E-2</v>
      </c>
      <c r="S294" s="98">
        <v>6.9860347336408543E-2</v>
      </c>
      <c r="T294" s="98">
        <v>6.6716240037237751E-2</v>
      </c>
      <c r="U294" s="98">
        <v>7.1938293917091778E-2</v>
      </c>
      <c r="V294" s="98">
        <v>9.9602085236045884E-2</v>
      </c>
      <c r="W294" s="98">
        <v>7.1347579292425523E-2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5.1459769544995385E-3</v>
      </c>
      <c r="D295" s="33">
        <v>8.5636021242365429E-3</v>
      </c>
      <c r="E295" s="33">
        <v>2.0109316885201324E-2</v>
      </c>
      <c r="F295" s="33">
        <v>2.9426046760464258E-2</v>
      </c>
      <c r="G295" s="33">
        <v>2.709507582402134E-2</v>
      </c>
      <c r="H295" s="33">
        <v>4.9699908619691625E-2</v>
      </c>
      <c r="I295" s="33">
        <v>3.9078453178492102E-2</v>
      </c>
      <c r="J295" s="33">
        <v>5.304594718829788E-2</v>
      </c>
      <c r="K295" s="33">
        <v>3.9504836111878557E-2</v>
      </c>
      <c r="L295" s="33">
        <v>6.8480443022370899E-2</v>
      </c>
      <c r="M295" s="33">
        <v>7.0276062621258809E-2</v>
      </c>
      <c r="N295" s="33">
        <v>0.12067609195297681</v>
      </c>
      <c r="O295" s="33">
        <v>0.10689405286731575</v>
      </c>
      <c r="P295" s="33">
        <v>0.19231231293015455</v>
      </c>
      <c r="Q295" s="33">
        <v>0.18216515162025046</v>
      </c>
      <c r="R295" s="33">
        <v>0.1474409220933158</v>
      </c>
      <c r="S295" s="33">
        <v>8.934789732808919E-2</v>
      </c>
      <c r="T295" s="33">
        <v>0.11177851393897487</v>
      </c>
      <c r="U295" s="33">
        <v>0.15103267876134135</v>
      </c>
      <c r="V295" s="33">
        <v>0.16975212465780112</v>
      </c>
      <c r="W295" s="33">
        <v>0.13434585303102275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0.12616518206149044</v>
      </c>
      <c r="D297" s="117">
        <f t="shared" si="113"/>
        <v>0.22647658467419951</v>
      </c>
      <c r="E297" s="117">
        <f t="shared" si="113"/>
        <v>0.34361541589836353</v>
      </c>
      <c r="F297" s="117">
        <f t="shared" si="113"/>
        <v>0.57091727741956244</v>
      </c>
      <c r="G297" s="117">
        <f t="shared" si="113"/>
        <v>0.69123641358811205</v>
      </c>
      <c r="H297" s="117">
        <f t="shared" si="113"/>
        <v>1.0980793239252875</v>
      </c>
      <c r="I297" s="117">
        <f t="shared" si="113"/>
        <v>0.93850673676221696</v>
      </c>
      <c r="J297" s="117">
        <f t="shared" si="113"/>
        <v>1.2215169219275051</v>
      </c>
      <c r="K297" s="117">
        <f t="shared" si="113"/>
        <v>1.5839091997207901</v>
      </c>
      <c r="L297" s="117">
        <f t="shared" si="113"/>
        <v>2.2444624951201835</v>
      </c>
      <c r="M297" s="117">
        <f t="shared" si="113"/>
        <v>2.0255570041915218</v>
      </c>
      <c r="N297" s="117">
        <f t="shared" si="113"/>
        <v>3.2708888518179724</v>
      </c>
      <c r="O297" s="117">
        <f t="shared" si="113"/>
        <v>2.7308806518511646</v>
      </c>
      <c r="P297" s="117">
        <f t="shared" si="113"/>
        <v>3.7916551404473142</v>
      </c>
      <c r="Q297" s="117">
        <f t="shared" si="113"/>
        <v>4.2691959455799253</v>
      </c>
      <c r="R297" s="117">
        <f t="shared" ref="R297:V297" si="114">R298+R300+R302+R311</f>
        <v>3.6207711970808671</v>
      </c>
      <c r="S297" s="117">
        <f t="shared" si="114"/>
        <v>2.350263836056032</v>
      </c>
      <c r="T297" s="117">
        <f t="shared" si="114"/>
        <v>2.483079542987725</v>
      </c>
      <c r="U297" s="117">
        <f t="shared" si="114"/>
        <v>3.0119904435785152</v>
      </c>
      <c r="V297" s="117">
        <f t="shared" si="114"/>
        <v>2.8721075071150466</v>
      </c>
      <c r="W297" s="117">
        <f t="shared" ref="W297" si="115">W298+W300+W302+W311</f>
        <v>2.4548480421977383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0.10258218070697284</v>
      </c>
      <c r="D298" s="122">
        <f t="shared" si="116"/>
        <v>0.17753229856060598</v>
      </c>
      <c r="E298" s="122">
        <f t="shared" si="116"/>
        <v>0.2612527047011366</v>
      </c>
      <c r="F298" s="122">
        <f t="shared" si="116"/>
        <v>0.44229658424252405</v>
      </c>
      <c r="G298" s="122">
        <f t="shared" si="116"/>
        <v>0.54370934851465857</v>
      </c>
      <c r="H298" s="122">
        <f t="shared" si="116"/>
        <v>0.82801466289000691</v>
      </c>
      <c r="I298" s="122">
        <f t="shared" si="116"/>
        <v>0.70752020413618821</v>
      </c>
      <c r="J298" s="122">
        <f t="shared" si="116"/>
        <v>0.91088052837316691</v>
      </c>
      <c r="K298" s="122">
        <f t="shared" si="116"/>
        <v>1.1619869248958119</v>
      </c>
      <c r="L298" s="122">
        <f t="shared" si="116"/>
        <v>1.6355271468942119</v>
      </c>
      <c r="M298" s="122">
        <f t="shared" si="116"/>
        <v>1.4320096756311766</v>
      </c>
      <c r="N298" s="122">
        <f t="shared" si="116"/>
        <v>2.2541503165326517</v>
      </c>
      <c r="O298" s="122">
        <f t="shared" si="116"/>
        <v>1.8603902082753354</v>
      </c>
      <c r="P298" s="122">
        <f t="shared" si="116"/>
        <v>2.5681673179818478</v>
      </c>
      <c r="Q298" s="122">
        <f t="shared" si="116"/>
        <v>2.7725631513292597</v>
      </c>
      <c r="R298" s="122">
        <f t="shared" si="116"/>
        <v>2.5119405797267871</v>
      </c>
      <c r="S298" s="122">
        <f t="shared" si="116"/>
        <v>1.5244254902822167</v>
      </c>
      <c r="T298" s="122">
        <f t="shared" si="116"/>
        <v>1.6154475753981032</v>
      </c>
      <c r="U298" s="122">
        <f t="shared" si="116"/>
        <v>1.8418122990583246</v>
      </c>
      <c r="V298" s="122">
        <f t="shared" si="116"/>
        <v>1.8575942487960682</v>
      </c>
      <c r="W298" s="122">
        <f t="shared" si="116"/>
        <v>1.5059646065972816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0.10258218070697284</v>
      </c>
      <c r="D299" s="98">
        <v>0.17753229856060598</v>
      </c>
      <c r="E299" s="98">
        <v>0.2612527047011366</v>
      </c>
      <c r="F299" s="98">
        <v>0.44229658424252405</v>
      </c>
      <c r="G299" s="98">
        <v>0.54370934851465857</v>
      </c>
      <c r="H299" s="98">
        <v>0.82801466289000691</v>
      </c>
      <c r="I299" s="98">
        <v>0.70752020413618821</v>
      </c>
      <c r="J299" s="98">
        <v>0.91088052837316691</v>
      </c>
      <c r="K299" s="98">
        <v>1.1619869248958119</v>
      </c>
      <c r="L299" s="98">
        <v>1.6355271468942119</v>
      </c>
      <c r="M299" s="98">
        <v>1.4320096756311766</v>
      </c>
      <c r="N299" s="98">
        <v>2.2541503165326517</v>
      </c>
      <c r="O299" s="98">
        <v>1.8603902082753354</v>
      </c>
      <c r="P299" s="98">
        <v>2.5681673179818478</v>
      </c>
      <c r="Q299" s="98">
        <v>2.7725631513292597</v>
      </c>
      <c r="R299" s="98">
        <v>2.5119405797267871</v>
      </c>
      <c r="S299" s="98">
        <v>1.5244254902822167</v>
      </c>
      <c r="T299" s="98">
        <v>1.6154475753981032</v>
      </c>
      <c r="U299" s="98">
        <v>1.8418122990583246</v>
      </c>
      <c r="V299" s="98">
        <v>1.8575942487960682</v>
      </c>
      <c r="W299" s="98">
        <v>1.5059646065972816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1.1874709387873572E-3</v>
      </c>
      <c r="D300" s="122">
        <f t="shared" si="117"/>
        <v>2.9058126539758468E-3</v>
      </c>
      <c r="E300" s="122">
        <f t="shared" si="117"/>
        <v>9.6210033921862014E-3</v>
      </c>
      <c r="F300" s="122">
        <f t="shared" si="117"/>
        <v>9.3576764582000878E-3</v>
      </c>
      <c r="G300" s="122">
        <f t="shared" si="117"/>
        <v>1.3913558675844965E-2</v>
      </c>
      <c r="H300" s="122">
        <f t="shared" si="117"/>
        <v>3.3750100769038442E-2</v>
      </c>
      <c r="I300" s="122">
        <f t="shared" si="117"/>
        <v>3.4783808129688384E-2</v>
      </c>
      <c r="J300" s="122">
        <f t="shared" si="117"/>
        <v>5.0379232529447142E-2</v>
      </c>
      <c r="K300" s="122">
        <f t="shared" si="117"/>
        <v>7.7203868832265723E-2</v>
      </c>
      <c r="L300" s="122">
        <f t="shared" si="117"/>
        <v>0.14040931818701904</v>
      </c>
      <c r="M300" s="122">
        <f t="shared" si="117"/>
        <v>0.14773015401219011</v>
      </c>
      <c r="N300" s="122">
        <f t="shared" si="117"/>
        <v>0.34765318436800524</v>
      </c>
      <c r="O300" s="122">
        <f t="shared" si="117"/>
        <v>0.27277001403121687</v>
      </c>
      <c r="P300" s="122">
        <f t="shared" si="117"/>
        <v>0.17517851567094378</v>
      </c>
      <c r="Q300" s="122">
        <f t="shared" si="117"/>
        <v>0.50548243945708149</v>
      </c>
      <c r="R300" s="122">
        <f t="shared" si="117"/>
        <v>0.2659950860781693</v>
      </c>
      <c r="S300" s="122">
        <f t="shared" si="117"/>
        <v>0.28045222966751732</v>
      </c>
      <c r="T300" s="122">
        <f t="shared" si="117"/>
        <v>0.24244604240595438</v>
      </c>
      <c r="U300" s="122">
        <f t="shared" si="117"/>
        <v>0.38809194637741889</v>
      </c>
      <c r="V300" s="122">
        <f t="shared" si="117"/>
        <v>0.26212999444372231</v>
      </c>
      <c r="W300" s="122">
        <f t="shared" si="117"/>
        <v>0.33997022597641818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1.1874709387873572E-3</v>
      </c>
      <c r="D301" s="98">
        <v>2.9058126539758468E-3</v>
      </c>
      <c r="E301" s="98">
        <v>9.6210033921862014E-3</v>
      </c>
      <c r="F301" s="98">
        <v>9.3576764582000878E-3</v>
      </c>
      <c r="G301" s="98">
        <v>1.3913558675844965E-2</v>
      </c>
      <c r="H301" s="98">
        <v>3.3750100769038442E-2</v>
      </c>
      <c r="I301" s="98">
        <v>3.4783808129688384E-2</v>
      </c>
      <c r="J301" s="98">
        <v>5.0379232529447142E-2</v>
      </c>
      <c r="K301" s="98">
        <v>7.7203868832265723E-2</v>
      </c>
      <c r="L301" s="98">
        <v>0.14040931818701904</v>
      </c>
      <c r="M301" s="98">
        <v>0.14773015401219011</v>
      </c>
      <c r="N301" s="98">
        <v>0.34765318436800524</v>
      </c>
      <c r="O301" s="98">
        <v>0.27277001403121687</v>
      </c>
      <c r="P301" s="98">
        <v>0.17517851567094378</v>
      </c>
      <c r="Q301" s="98">
        <v>0.50548243945708149</v>
      </c>
      <c r="R301" s="98">
        <v>0.2659950860781693</v>
      </c>
      <c r="S301" s="98">
        <v>0.28045222966751732</v>
      </c>
      <c r="T301" s="98">
        <v>0.24244604240595438</v>
      </c>
      <c r="U301" s="98">
        <v>0.38809194637741889</v>
      </c>
      <c r="V301" s="98">
        <v>0.26212999444372231</v>
      </c>
      <c r="W301" s="98">
        <v>0.33997022597641818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1.5915491459847469E-2</v>
      </c>
      <c r="D302" s="122">
        <v>3.3745152693081149E-2</v>
      </c>
      <c r="E302" s="122">
        <v>5.1582819058062758E-2</v>
      </c>
      <c r="F302" s="122">
        <v>8.7615043501113238E-2</v>
      </c>
      <c r="G302" s="122">
        <v>9.6453689484546162E-2</v>
      </c>
      <c r="H302" s="122">
        <v>0.17654840470107919</v>
      </c>
      <c r="I302" s="122">
        <v>0.14540569846801657</v>
      </c>
      <c r="J302" s="122">
        <v>0.19526823702096496</v>
      </c>
      <c r="K302" s="122">
        <v>0.27086018692246083</v>
      </c>
      <c r="L302" s="122">
        <v>0.37353043978066386</v>
      </c>
      <c r="M302" s="122">
        <v>0.35624418917362155</v>
      </c>
      <c r="N302" s="122">
        <v>0.53258603647031877</v>
      </c>
      <c r="O302" s="122">
        <v>0.47376375399698084</v>
      </c>
      <c r="P302" s="122">
        <v>0.82566468438048868</v>
      </c>
      <c r="Q302" s="122">
        <v>0.78074980910950198</v>
      </c>
      <c r="R302" s="122">
        <v>0.66019776487423232</v>
      </c>
      <c r="S302" s="122">
        <v>0.42694976449951816</v>
      </c>
      <c r="T302" s="122">
        <v>0.48811613853522706</v>
      </c>
      <c r="U302" s="122">
        <v>0.6059555166792201</v>
      </c>
      <c r="V302" s="122">
        <v>0.5404348034336719</v>
      </c>
      <c r="W302" s="122">
        <v>0.44455593893806289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2.1896441112714206E-3</v>
      </c>
      <c r="D303" s="98">
        <v>4.6921323620658355E-3</v>
      </c>
      <c r="E303" s="98">
        <v>4.3946464411379659E-3</v>
      </c>
      <c r="F303" s="98">
        <v>5.3408874982892674E-3</v>
      </c>
      <c r="G303" s="98">
        <v>7.9319204607622516E-3</v>
      </c>
      <c r="H303" s="98">
        <v>8.8887412518363837E-3</v>
      </c>
      <c r="I303" s="98">
        <v>1.0523873775590119E-2</v>
      </c>
      <c r="J303" s="98">
        <v>1.6639529202423203E-2</v>
      </c>
      <c r="K303" s="98">
        <v>1.8285388942745139E-2</v>
      </c>
      <c r="L303" s="98">
        <v>2.083465918631092E-2</v>
      </c>
      <c r="M303" s="98">
        <v>2.1681073071761509E-2</v>
      </c>
      <c r="N303" s="98">
        <v>1.8882242288663743E-2</v>
      </c>
      <c r="O303" s="98">
        <v>1.5601362076095433E-2</v>
      </c>
      <c r="P303" s="98">
        <v>3.0797033450107553E-2</v>
      </c>
      <c r="Q303" s="98">
        <v>5.772514990429032E-2</v>
      </c>
      <c r="R303" s="98">
        <v>4.8400718860920691E-2</v>
      </c>
      <c r="S303" s="98">
        <v>2.614649833424058E-2</v>
      </c>
      <c r="T303" s="98">
        <v>2.3036260171432767E-2</v>
      </c>
      <c r="U303" s="98">
        <v>2.0536452179219108E-2</v>
      </c>
      <c r="V303" s="98">
        <v>9.8283474271784344E-3</v>
      </c>
      <c r="W303" s="98">
        <v>2.3383169124127891E-2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1.4761566018184078E-4</v>
      </c>
      <c r="L304" s="98">
        <v>1.4292835885752547E-4</v>
      </c>
      <c r="M304" s="98">
        <v>1.7505700787220441E-4</v>
      </c>
      <c r="N304" s="98">
        <v>1.5620841651053978E-4</v>
      </c>
      <c r="O304" s="98">
        <v>0</v>
      </c>
      <c r="P304" s="98">
        <v>0</v>
      </c>
      <c r="Q304" s="98">
        <v>4.8006943289514775E-4</v>
      </c>
      <c r="R304" s="98">
        <v>2.819337498820917E-4</v>
      </c>
      <c r="S304" s="98">
        <v>3.0693151572434136E-4</v>
      </c>
      <c r="T304" s="98">
        <v>1.4542426816407499E-4</v>
      </c>
      <c r="U304" s="98">
        <v>1.5289634328760442E-4</v>
      </c>
      <c r="V304" s="98">
        <v>0</v>
      </c>
      <c r="W304" s="98">
        <v>1.42140359391396E-4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5.2734621136531986E-5</v>
      </c>
      <c r="L305" s="101">
        <v>4.9400856926570293E-5</v>
      </c>
      <c r="M305" s="101">
        <v>6.2467490359185165E-5</v>
      </c>
      <c r="N305" s="101">
        <v>5.4883956020852811E-5</v>
      </c>
      <c r="O305" s="101">
        <v>0</v>
      </c>
      <c r="P305" s="101">
        <v>0</v>
      </c>
      <c r="Q305" s="101">
        <v>1.7326931740761726E-4</v>
      </c>
      <c r="R305" s="101">
        <v>9.9514000297240649E-5</v>
      </c>
      <c r="S305" s="101">
        <v>1.0866742085560461E-4</v>
      </c>
      <c r="T305" s="101">
        <v>5.2119103968613172E-5</v>
      </c>
      <c r="U305" s="101">
        <v>5.195714874839143E-5</v>
      </c>
      <c r="V305" s="101">
        <v>0</v>
      </c>
      <c r="W305" s="101">
        <v>5.092133649381052E-5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9.4881039045308804E-5</v>
      </c>
      <c r="L306" s="104">
        <v>9.3527501930955174E-5</v>
      </c>
      <c r="M306" s="104">
        <v>1.1258951751301923E-4</v>
      </c>
      <c r="N306" s="104">
        <v>1.0132446048968696E-4</v>
      </c>
      <c r="O306" s="104">
        <v>0</v>
      </c>
      <c r="P306" s="104">
        <v>0</v>
      </c>
      <c r="Q306" s="104">
        <v>3.0680011548753049E-4</v>
      </c>
      <c r="R306" s="104">
        <v>1.8241974958485107E-4</v>
      </c>
      <c r="S306" s="104">
        <v>1.9826409486873678E-4</v>
      </c>
      <c r="T306" s="104">
        <v>9.3305164195461835E-5</v>
      </c>
      <c r="U306" s="104">
        <v>1.0093919453921299E-4</v>
      </c>
      <c r="V306" s="104">
        <v>0</v>
      </c>
      <c r="W306" s="104">
        <v>9.1219022897585475E-5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1.0167002917062571E-2</v>
      </c>
      <c r="D307" s="101">
        <v>2.1890361698845916E-2</v>
      </c>
      <c r="E307" s="101">
        <v>3.5238712489813265E-2</v>
      </c>
      <c r="F307" s="101">
        <v>6.35885765800277E-2</v>
      </c>
      <c r="G307" s="101">
        <v>6.7478743038599853E-2</v>
      </c>
      <c r="H307" s="101">
        <v>0.13369597123516025</v>
      </c>
      <c r="I307" s="101">
        <v>9.9785503812229254E-2</v>
      </c>
      <c r="J307" s="101">
        <v>0.13649967898450743</v>
      </c>
      <c r="K307" s="101">
        <v>0.1384600227260897</v>
      </c>
      <c r="L307" s="101">
        <v>0.24774790394291679</v>
      </c>
      <c r="M307" s="101">
        <v>0.20543607988516174</v>
      </c>
      <c r="N307" s="101">
        <v>0.3150658795259958</v>
      </c>
      <c r="O307" s="101">
        <v>0.32021856953216993</v>
      </c>
      <c r="P307" s="101">
        <v>0.54061643303956286</v>
      </c>
      <c r="Q307" s="101">
        <v>0.53117579213863142</v>
      </c>
      <c r="R307" s="101">
        <v>0.42186104011955861</v>
      </c>
      <c r="S307" s="101">
        <v>0.26047900162174453</v>
      </c>
      <c r="T307" s="101">
        <v>0.31316140611701482</v>
      </c>
      <c r="U307" s="101">
        <v>0.42677828971389181</v>
      </c>
      <c r="V307" s="101">
        <v>0.37444463614570439</v>
      </c>
      <c r="W307" s="101">
        <v>0.29286117284559032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3.5588444315134797E-3</v>
      </c>
      <c r="D308" s="104">
        <v>7.1626586321693955E-3</v>
      </c>
      <c r="E308" s="104">
        <v>1.1949460127111525E-2</v>
      </c>
      <c r="F308" s="104">
        <v>1.8685579422796264E-2</v>
      </c>
      <c r="G308" s="104">
        <v>2.1043025985184045E-2</v>
      </c>
      <c r="H308" s="104">
        <v>3.3963692214082554E-2</v>
      </c>
      <c r="I308" s="104">
        <v>3.5096320880197193E-2</v>
      </c>
      <c r="J308" s="104">
        <v>4.2129028834034327E-2</v>
      </c>
      <c r="K308" s="104">
        <v>0.11396715959344415</v>
      </c>
      <c r="L308" s="104">
        <v>0.10480494829257864</v>
      </c>
      <c r="M308" s="104">
        <v>0.12895197920882606</v>
      </c>
      <c r="N308" s="104">
        <v>0.19848170623914863</v>
      </c>
      <c r="O308" s="104">
        <v>0.1379438223887155</v>
      </c>
      <c r="P308" s="104">
        <v>0.25425121789081828</v>
      </c>
      <c r="Q308" s="104">
        <v>0.19136879763368514</v>
      </c>
      <c r="R308" s="104">
        <v>0.18965407214387095</v>
      </c>
      <c r="S308" s="104">
        <v>0.14001733302780869</v>
      </c>
      <c r="T308" s="104">
        <v>0.15177304797861538</v>
      </c>
      <c r="U308" s="104">
        <v>0.15848787844282164</v>
      </c>
      <c r="V308" s="104">
        <v>0.15616181986078903</v>
      </c>
      <c r="W308" s="104">
        <v>0.12816945660895326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1.1819254982429136E-3</v>
      </c>
      <c r="D309" s="98">
        <v>2.67188187163496E-3</v>
      </c>
      <c r="E309" s="98">
        <v>5.5283121495459777E-3</v>
      </c>
      <c r="F309" s="98">
        <v>9.0989861437511428E-3</v>
      </c>
      <c r="G309" s="98">
        <v>8.9821860471508662E-3</v>
      </c>
      <c r="H309" s="98">
        <v>1.488967404421933E-2</v>
      </c>
      <c r="I309" s="98">
        <v>1.2736482700856862E-2</v>
      </c>
      <c r="J309" s="98">
        <v>1.5560813711903595E-2</v>
      </c>
      <c r="K309" s="98">
        <v>4.0878065530756388E-2</v>
      </c>
      <c r="L309" s="98">
        <v>3.6356335307727326E-2</v>
      </c>
      <c r="M309" s="98">
        <v>4.5912609122909606E-2</v>
      </c>
      <c r="N309" s="98">
        <v>6.9569144115120454E-2</v>
      </c>
      <c r="O309" s="98">
        <v>4.8223328216118758E-2</v>
      </c>
      <c r="P309" s="98">
        <v>9.312485780736357E-2</v>
      </c>
      <c r="Q309" s="98">
        <v>6.9124452018362023E-2</v>
      </c>
      <c r="R309" s="98">
        <v>6.7241671520390803E-2</v>
      </c>
      <c r="S309" s="98">
        <v>4.988840039680089E-2</v>
      </c>
      <c r="T309" s="98">
        <v>5.4733196292408928E-2</v>
      </c>
      <c r="U309" s="98">
        <v>5.3914762939535739E-2</v>
      </c>
      <c r="V309" s="98">
        <v>5.333304617462109E-2</v>
      </c>
      <c r="W309" s="98">
        <v>4.5895944462290096E-2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2.3769189332705659E-3</v>
      </c>
      <c r="D310" s="98">
        <v>4.4907767605344351E-3</v>
      </c>
      <c r="E310" s="98">
        <v>6.4211479775655462E-3</v>
      </c>
      <c r="F310" s="98">
        <v>9.586593279045123E-3</v>
      </c>
      <c r="G310" s="98">
        <v>1.2060839938033179E-2</v>
      </c>
      <c r="H310" s="98">
        <v>1.9074018169863226E-2</v>
      </c>
      <c r="I310" s="98">
        <v>2.2359838179340327E-2</v>
      </c>
      <c r="J310" s="98">
        <v>2.6568215122130732E-2</v>
      </c>
      <c r="K310" s="98">
        <v>7.3089094062687765E-2</v>
      </c>
      <c r="L310" s="98">
        <v>6.8448612984851318E-2</v>
      </c>
      <c r="M310" s="98">
        <v>8.3039370085916442E-2</v>
      </c>
      <c r="N310" s="98">
        <v>0.12891256212402816</v>
      </c>
      <c r="O310" s="98">
        <v>8.9720494172596754E-2</v>
      </c>
      <c r="P310" s="98">
        <v>0.16112636008345471</v>
      </c>
      <c r="Q310" s="98">
        <v>0.1222443456153231</v>
      </c>
      <c r="R310" s="98">
        <v>0.12241240062348015</v>
      </c>
      <c r="S310" s="98">
        <v>9.012893263100781E-2</v>
      </c>
      <c r="T310" s="98">
        <v>9.7039851686206449E-2</v>
      </c>
      <c r="U310" s="98">
        <v>0.10457311550328589</v>
      </c>
      <c r="V310" s="98">
        <v>0.10282877368616795</v>
      </c>
      <c r="W310" s="98">
        <v>8.2273512146663161E-2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6.4800389558827571E-3</v>
      </c>
      <c r="D311" s="122">
        <v>1.2293320766536522E-2</v>
      </c>
      <c r="E311" s="122">
        <v>2.1158888746977939E-2</v>
      </c>
      <c r="F311" s="122">
        <v>3.1647973217725056E-2</v>
      </c>
      <c r="G311" s="122">
        <v>3.7159816913062339E-2</v>
      </c>
      <c r="H311" s="122">
        <v>5.9766155565162973E-2</v>
      </c>
      <c r="I311" s="122">
        <v>5.0797026028323838E-2</v>
      </c>
      <c r="J311" s="122">
        <v>6.4988924003926113E-2</v>
      </c>
      <c r="K311" s="122">
        <v>7.3858219070251419E-2</v>
      </c>
      <c r="L311" s="122">
        <v>9.4995590258289075E-2</v>
      </c>
      <c r="M311" s="122">
        <v>8.9572985374533287E-2</v>
      </c>
      <c r="N311" s="122">
        <v>0.13649931444699645</v>
      </c>
      <c r="O311" s="122">
        <v>0.12395667554763144</v>
      </c>
      <c r="P311" s="122">
        <v>0.22264462241403338</v>
      </c>
      <c r="Q311" s="122">
        <v>0.21040054568408179</v>
      </c>
      <c r="R311" s="122">
        <v>0.18263776640167845</v>
      </c>
      <c r="S311" s="122">
        <v>0.11843635160677954</v>
      </c>
      <c r="T311" s="122">
        <v>0.13706978664844002</v>
      </c>
      <c r="U311" s="122">
        <v>0.17613068146355168</v>
      </c>
      <c r="V311" s="122">
        <v>0.21194846044158411</v>
      </c>
      <c r="W311" s="122">
        <v>0.16435727068597566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2.5154994214591163E-3</v>
      </c>
      <c r="D312" s="98">
        <v>5.6833651568019439E-3</v>
      </c>
      <c r="E312" s="98">
        <v>5.6069291058290652E-3</v>
      </c>
      <c r="F312" s="98">
        <v>8.8462367912684799E-3</v>
      </c>
      <c r="G312" s="98">
        <v>1.6122005701498982E-2</v>
      </c>
      <c r="H312" s="98">
        <v>2.1097158824564897E-2</v>
      </c>
      <c r="I312" s="98">
        <v>2.0327170753550197E-2</v>
      </c>
      <c r="J312" s="98">
        <v>2.3535256848370233E-2</v>
      </c>
      <c r="K312" s="98">
        <v>4.2911798991926438E-2</v>
      </c>
      <c r="L312" s="98">
        <v>4.1211649141607236E-2</v>
      </c>
      <c r="M312" s="98">
        <v>3.4184352401977362E-2</v>
      </c>
      <c r="N312" s="98">
        <v>4.0944965916020218E-2</v>
      </c>
      <c r="O312" s="98">
        <v>3.8783539149391866E-2</v>
      </c>
      <c r="P312" s="98">
        <v>6.8161045293969547E-2</v>
      </c>
      <c r="Q312" s="98">
        <v>6.2543027393042627E-2</v>
      </c>
      <c r="R312" s="98">
        <v>6.1285572756451641E-2</v>
      </c>
      <c r="S312" s="98">
        <v>4.3627957127936406E-2</v>
      </c>
      <c r="T312" s="98">
        <v>4.1772589711371606E-2</v>
      </c>
      <c r="U312" s="98">
        <v>4.5163002651191803E-2</v>
      </c>
      <c r="V312" s="98">
        <v>6.2686057126311201E-2</v>
      </c>
      <c r="W312" s="98">
        <v>4.5006914256018313E-2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3.9645395344236403E-3</v>
      </c>
      <c r="D313" s="33">
        <v>6.6099556097345786E-3</v>
      </c>
      <c r="E313" s="33">
        <v>1.5551959641148872E-2</v>
      </c>
      <c r="F313" s="33">
        <v>2.2801736426456578E-2</v>
      </c>
      <c r="G313" s="33">
        <v>2.1037811211563357E-2</v>
      </c>
      <c r="H313" s="33">
        <v>3.8668996740598073E-2</v>
      </c>
      <c r="I313" s="33">
        <v>3.0469855274773638E-2</v>
      </c>
      <c r="J313" s="33">
        <v>4.1453667155555873E-2</v>
      </c>
      <c r="K313" s="33">
        <v>3.0946420078324981E-2</v>
      </c>
      <c r="L313" s="33">
        <v>5.378394111668184E-2</v>
      </c>
      <c r="M313" s="33">
        <v>5.5388632972555932E-2</v>
      </c>
      <c r="N313" s="33">
        <v>9.5554348530976232E-2</v>
      </c>
      <c r="O313" s="33">
        <v>8.5173136398239577E-2</v>
      </c>
      <c r="P313" s="33">
        <v>0.15448357712006383</v>
      </c>
      <c r="Q313" s="33">
        <v>0.14785751829103916</v>
      </c>
      <c r="R313" s="33">
        <v>0.1213521936452268</v>
      </c>
      <c r="S313" s="33">
        <v>7.4808394478843132E-2</v>
      </c>
      <c r="T313" s="33">
        <v>9.529719693706841E-2</v>
      </c>
      <c r="U313" s="33">
        <v>0.13096767881235988</v>
      </c>
      <c r="V313" s="33">
        <v>0.14926240331527291</v>
      </c>
      <c r="W313" s="33">
        <v>0.11935035642995737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1.2609695924047939</v>
      </c>
      <c r="D315" s="154">
        <f t="shared" si="118"/>
        <v>1.2852132834195551</v>
      </c>
      <c r="E315" s="154">
        <f t="shared" si="118"/>
        <v>1.3407934851097831</v>
      </c>
      <c r="F315" s="154">
        <f t="shared" si="118"/>
        <v>1.3948715515678176</v>
      </c>
      <c r="G315" s="154">
        <f t="shared" si="118"/>
        <v>1.4747159445155438</v>
      </c>
      <c r="H315" s="154">
        <f t="shared" si="118"/>
        <v>1.486374964489712</v>
      </c>
      <c r="I315" s="154">
        <f t="shared" si="118"/>
        <v>1.5548229750476752</v>
      </c>
      <c r="J315" s="154">
        <f t="shared" si="118"/>
        <v>1.5921666662446148</v>
      </c>
      <c r="K315" s="154">
        <f t="shared" si="118"/>
        <v>1.6477729499470775</v>
      </c>
      <c r="L315" s="154">
        <f t="shared" si="118"/>
        <v>1.7095385854334415</v>
      </c>
      <c r="M315" s="154">
        <f t="shared" si="118"/>
        <v>1.7399621260531846</v>
      </c>
      <c r="N315" s="154">
        <f t="shared" si="118"/>
        <v>1.8545009385587756</v>
      </c>
      <c r="O315" s="154">
        <f t="shared" si="118"/>
        <v>1.8533219964736931</v>
      </c>
      <c r="P315" s="154">
        <f t="shared" si="118"/>
        <v>1.7240065367809665</v>
      </c>
      <c r="Q315" s="154">
        <f t="shared" si="118"/>
        <v>1.9086644840265539</v>
      </c>
      <c r="R315" s="154">
        <f t="shared" ref="R315:V315" si="119">IF(R297=0,"",R297/R279)</f>
        <v>1.9383193944463271</v>
      </c>
      <c r="S315" s="154">
        <f t="shared" si="119"/>
        <v>1.9649733795348092</v>
      </c>
      <c r="T315" s="154">
        <f t="shared" si="119"/>
        <v>1.9124012755813671</v>
      </c>
      <c r="U315" s="154">
        <f t="shared" si="119"/>
        <v>1.8986015118924671</v>
      </c>
      <c r="V315" s="154">
        <f t="shared" si="119"/>
        <v>1.9031387582353114</v>
      </c>
      <c r="W315" s="154">
        <f t="shared" ref="W315" si="120">IF(W297=0,"",W297/W279)</f>
        <v>1.9705114381765565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1.518822330170567</v>
      </c>
      <c r="D316" s="155">
        <f t="shared" si="121"/>
        <v>1.6325732723065232</v>
      </c>
      <c r="E316" s="155">
        <f t="shared" si="121"/>
        <v>1.7495820603842496</v>
      </c>
      <c r="F316" s="155">
        <f t="shared" si="121"/>
        <v>1.869362306752715</v>
      </c>
      <c r="G316" s="155">
        <f t="shared" si="121"/>
        <v>1.9923180968882912</v>
      </c>
      <c r="H316" s="155">
        <f t="shared" si="121"/>
        <v>2.1183731839453217</v>
      </c>
      <c r="I316" s="155">
        <f t="shared" si="121"/>
        <v>2.2475992283603974</v>
      </c>
      <c r="J316" s="155">
        <f t="shared" si="121"/>
        <v>2.3803519507365665</v>
      </c>
      <c r="K316" s="155">
        <f t="shared" si="121"/>
        <v>2.5168946115482389</v>
      </c>
      <c r="L316" s="155">
        <f t="shared" si="121"/>
        <v>2.6572266487828631</v>
      </c>
      <c r="M316" s="155">
        <f t="shared" si="121"/>
        <v>2.81153278016812</v>
      </c>
      <c r="N316" s="155">
        <f t="shared" si="121"/>
        <v>2.9824002458397105</v>
      </c>
      <c r="O316" s="155">
        <f t="shared" si="121"/>
        <v>3.1681024954586414</v>
      </c>
      <c r="P316" s="155">
        <f t="shared" si="121"/>
        <v>3.3545011309063795</v>
      </c>
      <c r="Q316" s="155">
        <f t="shared" si="121"/>
        <v>3.5072990486091373</v>
      </c>
      <c r="R316" s="155">
        <f t="shared" ref="R316:V316" si="122">IF(R298=0,"",R298/R280)</f>
        <v>3.5681323357388184</v>
      </c>
      <c r="S316" s="155">
        <f t="shared" si="122"/>
        <v>3.6066374188607835</v>
      </c>
      <c r="T316" s="155">
        <f t="shared" si="122"/>
        <v>3.6313332686517326</v>
      </c>
      <c r="U316" s="155">
        <f t="shared" si="122"/>
        <v>3.6509877779018174</v>
      </c>
      <c r="V316" s="155">
        <f t="shared" si="122"/>
        <v>3.6747132448373905</v>
      </c>
      <c r="W316" s="155">
        <f t="shared" ref="W316" si="123">IF(W298=0,"",W298/W280)</f>
        <v>3.7018363057896857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1.518822330170567</v>
      </c>
      <c r="D317" s="156">
        <f t="shared" si="124"/>
        <v>1.6325732723065232</v>
      </c>
      <c r="E317" s="156">
        <f t="shared" si="124"/>
        <v>1.7495820603842496</v>
      </c>
      <c r="F317" s="156">
        <f t="shared" si="124"/>
        <v>1.869362306752715</v>
      </c>
      <c r="G317" s="156">
        <f t="shared" si="124"/>
        <v>1.9923180968882912</v>
      </c>
      <c r="H317" s="156">
        <f t="shared" si="124"/>
        <v>2.1183731839453217</v>
      </c>
      <c r="I317" s="156">
        <f t="shared" si="124"/>
        <v>2.2475992283603974</v>
      </c>
      <c r="J317" s="156">
        <f t="shared" si="124"/>
        <v>2.3803519507365665</v>
      </c>
      <c r="K317" s="156">
        <f t="shared" si="124"/>
        <v>2.5168946115482389</v>
      </c>
      <c r="L317" s="156">
        <f t="shared" si="124"/>
        <v>2.6572266487828631</v>
      </c>
      <c r="M317" s="156">
        <f t="shared" si="124"/>
        <v>2.81153278016812</v>
      </c>
      <c r="N317" s="156">
        <f t="shared" si="124"/>
        <v>2.9824002458397105</v>
      </c>
      <c r="O317" s="156">
        <f t="shared" si="124"/>
        <v>3.1681024954586414</v>
      </c>
      <c r="P317" s="156">
        <f t="shared" si="124"/>
        <v>3.3545011309063795</v>
      </c>
      <c r="Q317" s="156">
        <f t="shared" si="124"/>
        <v>3.5072990486091373</v>
      </c>
      <c r="R317" s="156">
        <f t="shared" ref="R317:V317" si="125">IF(R299=0,"",R299/R281)</f>
        <v>3.5681323357388184</v>
      </c>
      <c r="S317" s="156">
        <f t="shared" si="125"/>
        <v>3.6066374188607835</v>
      </c>
      <c r="T317" s="156">
        <f t="shared" si="125"/>
        <v>3.6313332686517326</v>
      </c>
      <c r="U317" s="156">
        <f t="shared" si="125"/>
        <v>3.6509877779018174</v>
      </c>
      <c r="V317" s="156">
        <f t="shared" si="125"/>
        <v>3.6747132448373905</v>
      </c>
      <c r="W317" s="156">
        <f t="shared" ref="W317" si="126">IF(W299=0,"",W299/W281)</f>
        <v>3.7018363057896857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2.1620770839936219</v>
      </c>
      <c r="D318" s="155">
        <f t="shared" si="127"/>
        <v>2.2302112669504681</v>
      </c>
      <c r="E318" s="155">
        <f t="shared" si="127"/>
        <v>2.2990648530553783</v>
      </c>
      <c r="F318" s="155">
        <f t="shared" si="127"/>
        <v>2.3679923859340954</v>
      </c>
      <c r="G318" s="155">
        <f t="shared" si="127"/>
        <v>2.437574900950513</v>
      </c>
      <c r="H318" s="155">
        <f t="shared" si="127"/>
        <v>2.5077375107603226</v>
      </c>
      <c r="I318" s="155">
        <f t="shared" si="127"/>
        <v>2.5786194576751935</v>
      </c>
      <c r="J318" s="155">
        <f t="shared" si="127"/>
        <v>2.6507999267266742</v>
      </c>
      <c r="K318" s="155">
        <f t="shared" si="127"/>
        <v>2.7247659090579228</v>
      </c>
      <c r="L318" s="155">
        <f t="shared" si="127"/>
        <v>2.8006378103774465</v>
      </c>
      <c r="M318" s="155">
        <f t="shared" si="127"/>
        <v>2.8912596471842051</v>
      </c>
      <c r="N318" s="155">
        <f t="shared" si="127"/>
        <v>3.00083475286482</v>
      </c>
      <c r="O318" s="155">
        <f t="shared" si="127"/>
        <v>3.1316869310818736</v>
      </c>
      <c r="P318" s="155">
        <f t="shared" si="127"/>
        <v>3.2735933007063545</v>
      </c>
      <c r="Q318" s="155">
        <f t="shared" si="127"/>
        <v>3.3955453055336768</v>
      </c>
      <c r="R318" s="155">
        <f t="shared" ref="R318:V318" si="128">IF(R300=0,"",R300/R282)</f>
        <v>3.4720528977780263</v>
      </c>
      <c r="S318" s="155">
        <f t="shared" si="128"/>
        <v>3.5329491847274306</v>
      </c>
      <c r="T318" s="155">
        <f t="shared" si="128"/>
        <v>3.5838303506216973</v>
      </c>
      <c r="U318" s="155">
        <f t="shared" si="128"/>
        <v>3.630151124556968</v>
      </c>
      <c r="V318" s="155">
        <f t="shared" si="128"/>
        <v>3.677380220732025</v>
      </c>
      <c r="W318" s="155">
        <f t="shared" ref="W318" si="129">IF(W300=0,"",W300/W282)</f>
        <v>3.7236181656100511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2.1620770839936219</v>
      </c>
      <c r="D319" s="156">
        <f t="shared" si="130"/>
        <v>2.2302112669504681</v>
      </c>
      <c r="E319" s="156">
        <f t="shared" si="130"/>
        <v>2.2990648530553783</v>
      </c>
      <c r="F319" s="156">
        <f t="shared" si="130"/>
        <v>2.3679923859340954</v>
      </c>
      <c r="G319" s="156">
        <f t="shared" si="130"/>
        <v>2.437574900950513</v>
      </c>
      <c r="H319" s="156">
        <f t="shared" si="130"/>
        <v>2.5077375107603226</v>
      </c>
      <c r="I319" s="156">
        <f t="shared" si="130"/>
        <v>2.5786194576751935</v>
      </c>
      <c r="J319" s="156">
        <f t="shared" si="130"/>
        <v>2.6507999267266742</v>
      </c>
      <c r="K319" s="156">
        <f t="shared" si="130"/>
        <v>2.7247659090579228</v>
      </c>
      <c r="L319" s="156">
        <f t="shared" si="130"/>
        <v>2.8006378103774465</v>
      </c>
      <c r="M319" s="156">
        <f t="shared" si="130"/>
        <v>2.8912596471842051</v>
      </c>
      <c r="N319" s="156">
        <f t="shared" si="130"/>
        <v>3.00083475286482</v>
      </c>
      <c r="O319" s="156">
        <f t="shared" si="130"/>
        <v>3.1316869310818736</v>
      </c>
      <c r="P319" s="156">
        <f t="shared" si="130"/>
        <v>3.2735933007063545</v>
      </c>
      <c r="Q319" s="156">
        <f t="shared" si="130"/>
        <v>3.3955453055336768</v>
      </c>
      <c r="R319" s="156">
        <f t="shared" ref="R319:V319" si="131">IF(R301=0,"",R301/R283)</f>
        <v>3.4720528977780263</v>
      </c>
      <c r="S319" s="156">
        <f t="shared" si="131"/>
        <v>3.5329491847274306</v>
      </c>
      <c r="T319" s="156">
        <f t="shared" si="131"/>
        <v>3.5838303506216973</v>
      </c>
      <c r="U319" s="156">
        <f t="shared" si="131"/>
        <v>3.630151124556968</v>
      </c>
      <c r="V319" s="156">
        <f t="shared" si="131"/>
        <v>3.677380220732025</v>
      </c>
      <c r="W319" s="156">
        <f t="shared" ref="W319" si="132">IF(W301=0,"",W301/W283)</f>
        <v>3.7236181656100511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0.69931886366705431</v>
      </c>
      <c r="D320" s="155">
        <f t="shared" si="133"/>
        <v>0.69665546803123313</v>
      </c>
      <c r="E320" s="155">
        <f t="shared" si="133"/>
        <v>0.70066051202323143</v>
      </c>
      <c r="F320" s="155">
        <f t="shared" si="133"/>
        <v>0.70058396479016638</v>
      </c>
      <c r="G320" s="155">
        <f t="shared" si="133"/>
        <v>0.70379052665381547</v>
      </c>
      <c r="H320" s="155">
        <f t="shared" si="133"/>
        <v>0.70404492227027049</v>
      </c>
      <c r="I320" s="155">
        <f t="shared" si="133"/>
        <v>0.71438999878293741</v>
      </c>
      <c r="J320" s="155">
        <f t="shared" si="133"/>
        <v>0.71103502427217991</v>
      </c>
      <c r="K320" s="155">
        <f t="shared" si="133"/>
        <v>0.7467367285119787</v>
      </c>
      <c r="L320" s="155">
        <f t="shared" si="133"/>
        <v>0.72877483798103204</v>
      </c>
      <c r="M320" s="155">
        <f t="shared" si="133"/>
        <v>0.74450597031709664</v>
      </c>
      <c r="N320" s="155">
        <f t="shared" si="133"/>
        <v>0.7547869101649276</v>
      </c>
      <c r="O320" s="155">
        <f t="shared" si="133"/>
        <v>0.75205399817441299</v>
      </c>
      <c r="P320" s="155">
        <f t="shared" si="133"/>
        <v>0.76565497479272604</v>
      </c>
      <c r="Q320" s="155">
        <f t="shared" si="133"/>
        <v>0.7694448403846974</v>
      </c>
      <c r="R320" s="155">
        <f t="shared" ref="R320:V320" si="134">IF(R302=0,"",R302/R284)</f>
        <v>0.78445837131582452</v>
      </c>
      <c r="S320" s="155">
        <f t="shared" si="134"/>
        <v>0.79831024239941051</v>
      </c>
      <c r="T320" s="155">
        <f t="shared" si="134"/>
        <v>0.80361424576642548</v>
      </c>
      <c r="U320" s="155">
        <f t="shared" si="134"/>
        <v>0.80570906852870217</v>
      </c>
      <c r="V320" s="155">
        <f t="shared" si="134"/>
        <v>0.81513635845625287</v>
      </c>
      <c r="W320" s="155">
        <f t="shared" ref="W320" si="135">IF(W302=0,"",W302/W284)</f>
        <v>0.82024069934174049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0.60367182439107714</v>
      </c>
      <c r="D321" s="156">
        <f t="shared" si="136"/>
        <v>0.6053406914027768</v>
      </c>
      <c r="E321" s="156">
        <f t="shared" si="136"/>
        <v>0.60728582921777063</v>
      </c>
      <c r="F321" s="156">
        <f t="shared" si="136"/>
        <v>0.60926864032412276</v>
      </c>
      <c r="G321" s="156">
        <f t="shared" si="136"/>
        <v>0.61150588059032418</v>
      </c>
      <c r="H321" s="156">
        <f t="shared" si="136"/>
        <v>0.61397102185752861</v>
      </c>
      <c r="I321" s="156">
        <f t="shared" si="136"/>
        <v>0.61671747277806555</v>
      </c>
      <c r="J321" s="156">
        <f t="shared" si="136"/>
        <v>0.61996402974897236</v>
      </c>
      <c r="K321" s="156">
        <f t="shared" si="136"/>
        <v>0.62389672725802769</v>
      </c>
      <c r="L321" s="156">
        <f t="shared" si="136"/>
        <v>0.62856533715773999</v>
      </c>
      <c r="M321" s="156">
        <f t="shared" si="136"/>
        <v>0.63838451763492365</v>
      </c>
      <c r="N321" s="156">
        <f t="shared" si="136"/>
        <v>0.65475547816356194</v>
      </c>
      <c r="O321" s="156">
        <f t="shared" si="136"/>
        <v>0.67884791106774101</v>
      </c>
      <c r="P321" s="156">
        <f t="shared" si="136"/>
        <v>0.70820345156713649</v>
      </c>
      <c r="Q321" s="156">
        <f t="shared" si="136"/>
        <v>0.7348568720569838</v>
      </c>
      <c r="R321" s="156">
        <f t="shared" ref="R321:V321" si="137">IF(R303=0,"",R303/R285)</f>
        <v>0.75284467027069391</v>
      </c>
      <c r="S321" s="156">
        <f t="shared" si="137"/>
        <v>0.77017836673119788</v>
      </c>
      <c r="T321" s="156">
        <f t="shared" si="137"/>
        <v>0.78587680880862099</v>
      </c>
      <c r="U321" s="156">
        <f t="shared" si="137"/>
        <v>0.7989588438731432</v>
      </c>
      <c r="V321" s="156">
        <f t="shared" si="137"/>
        <v>0.80844331929492197</v>
      </c>
      <c r="W321" s="156">
        <f t="shared" ref="W321" si="138">IF(W303=0,"",W303/W285)</f>
        <v>0.81290470389876301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0.82280390516051294</v>
      </c>
      <c r="L322" s="156">
        <f t="shared" si="139"/>
        <v>0.83039689638696457</v>
      </c>
      <c r="M322" s="156">
        <f t="shared" si="139"/>
        <v>0.83185406547292273</v>
      </c>
      <c r="N322" s="156">
        <f t="shared" si="139"/>
        <v>0.84369462417878061</v>
      </c>
      <c r="O322" s="156" t="str">
        <f t="shared" si="139"/>
        <v/>
      </c>
      <c r="P322" s="156" t="str">
        <f t="shared" si="139"/>
        <v/>
      </c>
      <c r="Q322" s="156">
        <f t="shared" si="139"/>
        <v>0.88477937750194569</v>
      </c>
      <c r="R322" s="156">
        <f t="shared" ref="R322:V322" si="140">IF(R304=0,"",R304/R286)</f>
        <v>0.89615515893426201</v>
      </c>
      <c r="S322" s="156">
        <f t="shared" si="140"/>
        <v>0.90444774380007098</v>
      </c>
      <c r="T322" s="156">
        <f t="shared" si="140"/>
        <v>0.91103776817350146</v>
      </c>
      <c r="U322" s="156">
        <f t="shared" si="140"/>
        <v>0.92122732604655255</v>
      </c>
      <c r="V322" s="156" t="str">
        <f t="shared" si="140"/>
        <v/>
      </c>
      <c r="W322" s="156">
        <f t="shared" ref="W322" si="141">IF(W304=0,"",W304/W286)</f>
        <v>0.92382777657201698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0.62389672725802769</v>
      </c>
      <c r="L323" s="157">
        <f t="shared" si="142"/>
        <v>0.62856533715773999</v>
      </c>
      <c r="M323" s="157">
        <f t="shared" si="142"/>
        <v>0.63838451763492376</v>
      </c>
      <c r="N323" s="157">
        <f t="shared" si="142"/>
        <v>0.65475547816356194</v>
      </c>
      <c r="O323" s="157" t="str">
        <f t="shared" si="142"/>
        <v/>
      </c>
      <c r="P323" s="157" t="str">
        <f t="shared" si="142"/>
        <v/>
      </c>
      <c r="Q323" s="157">
        <f t="shared" si="142"/>
        <v>0.7348568720569838</v>
      </c>
      <c r="R323" s="157">
        <f t="shared" ref="R323:V323" si="143">IF(R305=0,"",R305/R287)</f>
        <v>0.75284467027069391</v>
      </c>
      <c r="S323" s="157">
        <f t="shared" si="143"/>
        <v>0.77017836673119788</v>
      </c>
      <c r="T323" s="157">
        <f t="shared" si="143"/>
        <v>0.78587680880862099</v>
      </c>
      <c r="U323" s="157">
        <f t="shared" si="143"/>
        <v>0.7989588438731432</v>
      </c>
      <c r="V323" s="157" t="str">
        <f t="shared" si="143"/>
        <v/>
      </c>
      <c r="W323" s="157">
        <f t="shared" ref="W323" si="144">IF(W305=0,"",W305/W287)</f>
        <v>0.81290470389876301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 t="str">
        <f t="shared" si="146"/>
        <v/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0.67736868248957582</v>
      </c>
      <c r="D325" s="157">
        <f t="shared" si="148"/>
        <v>0.67857510656200326</v>
      </c>
      <c r="E325" s="157">
        <f t="shared" si="148"/>
        <v>0.67987432170713646</v>
      </c>
      <c r="F325" s="157">
        <f t="shared" si="148"/>
        <v>0.68118601700047188</v>
      </c>
      <c r="G325" s="157">
        <f t="shared" si="148"/>
        <v>0.68258391120028294</v>
      </c>
      <c r="H325" s="157">
        <f t="shared" si="148"/>
        <v>0.68405974142491477</v>
      </c>
      <c r="I325" s="157">
        <f t="shared" si="148"/>
        <v>0.68563270727934145</v>
      </c>
      <c r="J325" s="157">
        <f t="shared" si="148"/>
        <v>0.68737966171800602</v>
      </c>
      <c r="K325" s="157">
        <f t="shared" si="148"/>
        <v>0.68936871185198545</v>
      </c>
      <c r="L325" s="157">
        <f t="shared" si="148"/>
        <v>0.69162369430192905</v>
      </c>
      <c r="M325" s="157">
        <f t="shared" si="148"/>
        <v>0.69570711300585519</v>
      </c>
      <c r="N325" s="157">
        <f t="shared" si="148"/>
        <v>0.70230550871873598</v>
      </c>
      <c r="O325" s="157">
        <f t="shared" si="148"/>
        <v>0.71229928986760793</v>
      </c>
      <c r="P325" s="157">
        <f t="shared" si="148"/>
        <v>0.72529991623720158</v>
      </c>
      <c r="Q325" s="157">
        <f t="shared" si="148"/>
        <v>0.73805665737868942</v>
      </c>
      <c r="R325" s="157">
        <f t="shared" ref="R325:V325" si="149">IF(R307=0,"",R307/R289)</f>
        <v>0.74720139967847043</v>
      </c>
      <c r="S325" s="157">
        <f t="shared" si="149"/>
        <v>0.75625598870665367</v>
      </c>
      <c r="T325" s="157">
        <f t="shared" si="149"/>
        <v>0.76503056655086454</v>
      </c>
      <c r="U325" s="157">
        <f t="shared" si="149"/>
        <v>0.77327315655338835</v>
      </c>
      <c r="V325" s="157">
        <f t="shared" si="149"/>
        <v>0.78059717607042056</v>
      </c>
      <c r="W325" s="157">
        <f t="shared" ref="W325" si="150">IF(W307=0,"",W307/W289)</f>
        <v>0.7863625953344584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0.86342067829977365</v>
      </c>
      <c r="D326" s="158">
        <f t="shared" si="151"/>
        <v>0.84983779803382464</v>
      </c>
      <c r="E326" s="158">
        <f t="shared" si="151"/>
        <v>0.821126429305164</v>
      </c>
      <c r="F326" s="158">
        <f t="shared" si="151"/>
        <v>0.81439378252501105</v>
      </c>
      <c r="G326" s="158">
        <f t="shared" si="151"/>
        <v>0.83438068459451742</v>
      </c>
      <c r="H326" s="158">
        <f t="shared" si="151"/>
        <v>0.83161495348227343</v>
      </c>
      <c r="I326" s="158">
        <f t="shared" si="151"/>
        <v>0.85734433330434723</v>
      </c>
      <c r="J326" s="158">
        <f t="shared" si="151"/>
        <v>0.85617512301610366</v>
      </c>
      <c r="K326" s="158">
        <f t="shared" si="151"/>
        <v>0.86086420042178236</v>
      </c>
      <c r="L326" s="158">
        <f t="shared" si="151"/>
        <v>0.86604740941150893</v>
      </c>
      <c r="M326" s="158">
        <f t="shared" si="151"/>
        <v>0.86525479137638206</v>
      </c>
      <c r="N326" s="158">
        <f t="shared" si="151"/>
        <v>0.8706453140256214</v>
      </c>
      <c r="O326" s="158">
        <f t="shared" si="151"/>
        <v>0.87627092927706318</v>
      </c>
      <c r="P326" s="158">
        <f t="shared" si="151"/>
        <v>0.87817785883510846</v>
      </c>
      <c r="Q326" s="158">
        <f t="shared" si="151"/>
        <v>0.88636993545552112</v>
      </c>
      <c r="R326" s="158">
        <f t="shared" ref="R326:V326" si="152">IF(R308=0,"",R308/R290)</f>
        <v>0.89289412744261887</v>
      </c>
      <c r="S326" s="158">
        <f t="shared" si="152"/>
        <v>0.89699188939907093</v>
      </c>
      <c r="T326" s="158">
        <f t="shared" si="152"/>
        <v>0.90028329308949606</v>
      </c>
      <c r="U326" s="158">
        <f t="shared" si="152"/>
        <v>0.90930350182936515</v>
      </c>
      <c r="V326" s="158">
        <f t="shared" si="152"/>
        <v>0.9124151016710933</v>
      </c>
      <c r="W326" s="158">
        <f t="shared" ref="W326" si="153">IF(W308=0,"",W308/W290)</f>
        <v>0.91134057305860261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0.67736868248957582</v>
      </c>
      <c r="D327" s="156">
        <f t="shared" si="154"/>
        <v>0.67857510656200326</v>
      </c>
      <c r="E327" s="156">
        <f t="shared" si="154"/>
        <v>0.67987432170713646</v>
      </c>
      <c r="F327" s="156">
        <f t="shared" si="154"/>
        <v>0.68118601700047188</v>
      </c>
      <c r="G327" s="156">
        <f t="shared" si="154"/>
        <v>0.68258391120028294</v>
      </c>
      <c r="H327" s="156">
        <f t="shared" si="154"/>
        <v>0.68405974142491477</v>
      </c>
      <c r="I327" s="156">
        <f t="shared" si="154"/>
        <v>0.68563270727934145</v>
      </c>
      <c r="J327" s="156">
        <f t="shared" si="154"/>
        <v>0.68737966171800602</v>
      </c>
      <c r="K327" s="156">
        <f t="shared" si="154"/>
        <v>0.68936871185198545</v>
      </c>
      <c r="L327" s="156">
        <f t="shared" si="154"/>
        <v>0.69162369430192905</v>
      </c>
      <c r="M327" s="156">
        <f t="shared" si="154"/>
        <v>0.69570711300585519</v>
      </c>
      <c r="N327" s="156">
        <f t="shared" si="154"/>
        <v>0.70230550871873587</v>
      </c>
      <c r="O327" s="156">
        <f t="shared" si="154"/>
        <v>0.71229928986760793</v>
      </c>
      <c r="P327" s="156">
        <f t="shared" si="154"/>
        <v>0.72529991623720158</v>
      </c>
      <c r="Q327" s="156">
        <f t="shared" si="154"/>
        <v>0.73805665737868942</v>
      </c>
      <c r="R327" s="156">
        <f t="shared" ref="R327:V327" si="155">IF(R309=0,"",R309/R291)</f>
        <v>0.74720139967847055</v>
      </c>
      <c r="S327" s="156">
        <f t="shared" si="155"/>
        <v>0.75625598870665378</v>
      </c>
      <c r="T327" s="156">
        <f t="shared" si="155"/>
        <v>0.76503056655086454</v>
      </c>
      <c r="U327" s="156">
        <f t="shared" si="155"/>
        <v>0.77327315655338835</v>
      </c>
      <c r="V327" s="156">
        <f t="shared" si="155"/>
        <v>0.78059717607042056</v>
      </c>
      <c r="W327" s="156">
        <f t="shared" ref="W327" si="156">IF(W309=0,"",W309/W291)</f>
        <v>0.7863625953344584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0.70391526345092359</v>
      </c>
      <c r="D329" s="155">
        <f t="shared" si="160"/>
        <v>0.6933022780598469</v>
      </c>
      <c r="E329" s="155">
        <f t="shared" si="160"/>
        <v>0.72586943838492723</v>
      </c>
      <c r="F329" s="155">
        <f t="shared" si="160"/>
        <v>0.72449656869269441</v>
      </c>
      <c r="G329" s="155">
        <f t="shared" si="160"/>
        <v>0.70026410762148794</v>
      </c>
      <c r="H329" s="155">
        <f t="shared" si="160"/>
        <v>0.71431602209991563</v>
      </c>
      <c r="I329" s="155">
        <f t="shared" si="160"/>
        <v>0.70754704171422078</v>
      </c>
      <c r="J329" s="155">
        <f t="shared" si="160"/>
        <v>0.71489287198082052</v>
      </c>
      <c r="K329" s="155">
        <f t="shared" si="160"/>
        <v>0.68066903730617623</v>
      </c>
      <c r="L329" s="155">
        <f t="shared" si="160"/>
        <v>0.7051159215634516</v>
      </c>
      <c r="M329" s="155">
        <f t="shared" si="160"/>
        <v>0.7153731842811849</v>
      </c>
      <c r="N329" s="155">
        <f t="shared" si="160"/>
        <v>0.73199349923642409</v>
      </c>
      <c r="O329" s="155">
        <f t="shared" si="160"/>
        <v>0.73251528439146596</v>
      </c>
      <c r="P329" s="155">
        <f t="shared" si="160"/>
        <v>0.73760125321719572</v>
      </c>
      <c r="Q329" s="155">
        <f t="shared" si="160"/>
        <v>0.74432210331519755</v>
      </c>
      <c r="R329" s="155">
        <f t="shared" ref="R329:V329" si="161">IF(R311=0,"",R311/R293)</f>
        <v>0.74304986769815551</v>
      </c>
      <c r="S329" s="155">
        <f t="shared" si="161"/>
        <v>0.74390840660521373</v>
      </c>
      <c r="T329" s="155">
        <f t="shared" si="161"/>
        <v>0.76792053320909837</v>
      </c>
      <c r="U329" s="155">
        <f t="shared" si="161"/>
        <v>0.78992650634199757</v>
      </c>
      <c r="V329" s="155">
        <f t="shared" si="161"/>
        <v>0.78687636077829781</v>
      </c>
      <c r="W329" s="155">
        <f t="shared" ref="W329" si="162">IF(W311=0,"",W311/W293)</f>
        <v>0.79903995392292138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0.61962205854681329</v>
      </c>
      <c r="D330" s="156">
        <f t="shared" si="163"/>
        <v>0.61991714314401603</v>
      </c>
      <c r="E330" s="156">
        <f t="shared" si="163"/>
        <v>0.62020806614911383</v>
      </c>
      <c r="F330" s="156">
        <f t="shared" si="163"/>
        <v>0.62049842166437907</v>
      </c>
      <c r="G330" s="156">
        <f t="shared" si="163"/>
        <v>0.62078494459809674</v>
      </c>
      <c r="H330" s="156">
        <f t="shared" si="163"/>
        <v>0.62106803455592585</v>
      </c>
      <c r="I330" s="156">
        <f t="shared" si="163"/>
        <v>0.62134688701917218</v>
      </c>
      <c r="J330" s="156">
        <f t="shared" si="163"/>
        <v>0.6216182061587161</v>
      </c>
      <c r="K330" s="156">
        <f t="shared" si="163"/>
        <v>0.62187918965289934</v>
      </c>
      <c r="L330" s="156">
        <f t="shared" si="163"/>
        <v>0.62212908776578901</v>
      </c>
      <c r="M330" s="156">
        <f t="shared" si="163"/>
        <v>0.62226356603637056</v>
      </c>
      <c r="N330" s="156">
        <f t="shared" si="163"/>
        <v>0.62226356603637056</v>
      </c>
      <c r="O330" s="156">
        <f t="shared" si="163"/>
        <v>0.62226356603637056</v>
      </c>
      <c r="P330" s="156">
        <f t="shared" si="163"/>
        <v>0.62226356603637056</v>
      </c>
      <c r="Q330" s="156">
        <f t="shared" si="163"/>
        <v>0.62226356603637045</v>
      </c>
      <c r="R330" s="156">
        <f t="shared" ref="R330:V330" si="164">IF(R312=0,"",R312/R294)</f>
        <v>0.62311315920174193</v>
      </c>
      <c r="S330" s="156">
        <f t="shared" si="164"/>
        <v>0.62450243652308868</v>
      </c>
      <c r="T330" s="156">
        <f t="shared" si="164"/>
        <v>0.62612326006465868</v>
      </c>
      <c r="U330" s="156">
        <f t="shared" si="164"/>
        <v>0.62780197016128503</v>
      </c>
      <c r="V330" s="156">
        <f t="shared" si="164"/>
        <v>0.62936490714779925</v>
      </c>
      <c r="W330" s="156">
        <f t="shared" ref="W330" si="165">IF(W312=0,"",W312/W294)</f>
        <v>0.63081207102420056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0.77041533016527153</v>
      </c>
      <c r="D331" s="159">
        <f t="shared" si="166"/>
        <v>0.77186626770377487</v>
      </c>
      <c r="E331" s="159">
        <f t="shared" si="166"/>
        <v>0.77337085739564515</v>
      </c>
      <c r="F331" s="159">
        <f t="shared" si="166"/>
        <v>0.77488276329024741</v>
      </c>
      <c r="G331" s="159">
        <f t="shared" si="166"/>
        <v>0.7764440796623322</v>
      </c>
      <c r="H331" s="159">
        <f t="shared" si="166"/>
        <v>0.77804965470856036</v>
      </c>
      <c r="I331" s="159">
        <f t="shared" si="166"/>
        <v>0.77970986045946056</v>
      </c>
      <c r="J331" s="159">
        <f t="shared" si="166"/>
        <v>0.78146718746311117</v>
      </c>
      <c r="K331" s="159">
        <f t="shared" si="166"/>
        <v>0.78335776386172173</v>
      </c>
      <c r="L331" s="159">
        <f t="shared" si="166"/>
        <v>0.78539125541451205</v>
      </c>
      <c r="M331" s="159">
        <f t="shared" si="166"/>
        <v>0.78815788629285888</v>
      </c>
      <c r="N331" s="159">
        <f t="shared" si="166"/>
        <v>0.791825016741596</v>
      </c>
      <c r="O331" s="159">
        <f t="shared" si="166"/>
        <v>0.79679957971059745</v>
      </c>
      <c r="P331" s="159">
        <f t="shared" si="166"/>
        <v>0.80329530005793415</v>
      </c>
      <c r="Q331" s="159">
        <f t="shared" si="166"/>
        <v>0.8116674181419149</v>
      </c>
      <c r="R331" s="159">
        <f t="shared" ref="R331:V331" si="167">IF(R313=0,"",R313/R295)</f>
        <v>0.82305639385802698</v>
      </c>
      <c r="S331" s="159">
        <f t="shared" si="167"/>
        <v>0.83727090078173416</v>
      </c>
      <c r="T331" s="159">
        <f t="shared" si="167"/>
        <v>0.85255380107393108</v>
      </c>
      <c r="U331" s="159">
        <f t="shared" si="167"/>
        <v>0.86714795689555524</v>
      </c>
      <c r="V331" s="159">
        <f t="shared" si="167"/>
        <v>0.87929623040752558</v>
      </c>
      <c r="W331" s="159">
        <f t="shared" ref="W331" si="168">IF(W313=0,"",W313/W295)</f>
        <v>0.88838139575768915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2.0307905674951547E-2</v>
      </c>
      <c r="D333" s="117">
        <f t="shared" si="169"/>
        <v>4.4698258440253671E-2</v>
      </c>
      <c r="E333" s="117">
        <f t="shared" si="169"/>
        <v>4.3001565317042814E-2</v>
      </c>
      <c r="F333" s="117">
        <f t="shared" si="169"/>
        <v>6.0823068061535562E-2</v>
      </c>
      <c r="G333" s="117">
        <f t="shared" si="169"/>
        <v>0.10287836562741254</v>
      </c>
      <c r="H333" s="117">
        <f t="shared" si="169"/>
        <v>0.12798970960321596</v>
      </c>
      <c r="I333" s="117">
        <f t="shared" si="169"/>
        <v>0.13150975338083992</v>
      </c>
      <c r="J333" s="117">
        <f t="shared" si="169"/>
        <v>0.17093110367263625</v>
      </c>
      <c r="K333" s="117">
        <f t="shared" si="169"/>
        <v>0.2599503542801383</v>
      </c>
      <c r="L333" s="117">
        <f t="shared" si="169"/>
        <v>0.26278130295830615</v>
      </c>
      <c r="M333" s="117">
        <f t="shared" si="169"/>
        <v>0.2351152582064221</v>
      </c>
      <c r="N333" s="117">
        <f t="shared" si="169"/>
        <v>0.25024454799768681</v>
      </c>
      <c r="O333" s="117">
        <f t="shared" si="169"/>
        <v>0.22537446720545304</v>
      </c>
      <c r="P333" s="117">
        <f t="shared" si="169"/>
        <v>0.40426804538302175</v>
      </c>
      <c r="Q333" s="117">
        <f t="shared" si="169"/>
        <v>0.47368110330678015</v>
      </c>
      <c r="R333" s="117">
        <f t="shared" ref="R333:V333" si="170">R334+R336+R338+R347</f>
        <v>0.43003440365427448</v>
      </c>
      <c r="S333" s="117">
        <f t="shared" si="170"/>
        <v>0.27462265058355501</v>
      </c>
      <c r="T333" s="117">
        <f t="shared" si="170"/>
        <v>0.25387156000116418</v>
      </c>
      <c r="U333" s="117">
        <f t="shared" si="170"/>
        <v>0.2581301753094829</v>
      </c>
      <c r="V333" s="117">
        <f t="shared" si="170"/>
        <v>0.29525339722249205</v>
      </c>
      <c r="W333" s="117">
        <f t="shared" ref="W333" si="171">W334+W336+W338+W347</f>
        <v>0.2646498772176813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9.5826185788859593E-3</v>
      </c>
      <c r="D338" s="122">
        <v>2.0477737005174832E-2</v>
      </c>
      <c r="E338" s="122">
        <v>1.9117996091100906E-2</v>
      </c>
      <c r="F338" s="122">
        <v>2.315880679548708E-2</v>
      </c>
      <c r="G338" s="122">
        <v>3.4268041761072003E-2</v>
      </c>
      <c r="H338" s="122">
        <v>3.8247580302627336E-2</v>
      </c>
      <c r="I338" s="122">
        <v>4.5081769299282509E-2</v>
      </c>
      <c r="J338" s="122">
        <v>7.0906511049404999E-2</v>
      </c>
      <c r="K338" s="122">
        <v>7.7652199560544435E-2</v>
      </c>
      <c r="L338" s="122">
        <v>8.7776059467673237E-2</v>
      </c>
      <c r="M338" s="122">
        <v>8.9982797691426544E-2</v>
      </c>
      <c r="N338" s="122">
        <v>7.6409350559489692E-2</v>
      </c>
      <c r="O338" s="122">
        <v>6.0715783663877192E-2</v>
      </c>
      <c r="P338" s="122">
        <v>0.11488475976560453</v>
      </c>
      <c r="Q338" s="122">
        <v>0.20814957160270167</v>
      </c>
      <c r="R338" s="122">
        <v>0.17019626232218796</v>
      </c>
      <c r="S338" s="122">
        <v>9.0060638877639446E-2</v>
      </c>
      <c r="T338" s="122">
        <v>7.7615873560994864E-2</v>
      </c>
      <c r="U338" s="122">
        <v>6.8078497208100483E-2</v>
      </c>
      <c r="V338" s="122">
        <v>3.2117556618271294E-2</v>
      </c>
      <c r="W338" s="122">
        <v>7.6158790834337603E-2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9.5826185788859593E-3</v>
      </c>
      <c r="D339" s="98">
        <v>2.0477737005174832E-2</v>
      </c>
      <c r="E339" s="98">
        <v>1.9117996091100906E-2</v>
      </c>
      <c r="F339" s="98">
        <v>2.315880679548708E-2</v>
      </c>
      <c r="G339" s="98">
        <v>3.4268041761072003E-2</v>
      </c>
      <c r="H339" s="98">
        <v>3.8247580302627336E-2</v>
      </c>
      <c r="I339" s="98">
        <v>4.5081769299282509E-2</v>
      </c>
      <c r="J339" s="98">
        <v>7.0906511049404999E-2</v>
      </c>
      <c r="K339" s="98">
        <v>7.742889648866913E-2</v>
      </c>
      <c r="L339" s="98">
        <v>8.7568426826014331E-2</v>
      </c>
      <c r="M339" s="98">
        <v>8.9724284155821676E-2</v>
      </c>
      <c r="N339" s="98">
        <v>7.6187899459597169E-2</v>
      </c>
      <c r="O339" s="98">
        <v>6.0715783663877192E-2</v>
      </c>
      <c r="P339" s="98">
        <v>0.11488475976560453</v>
      </c>
      <c r="Q339" s="98">
        <v>0.20752665417809654</v>
      </c>
      <c r="R339" s="98">
        <v>0.16984704934113312</v>
      </c>
      <c r="S339" s="98">
        <v>8.968788718988667E-2</v>
      </c>
      <c r="T339" s="98">
        <v>7.7440665516485208E-2</v>
      </c>
      <c r="U339" s="98">
        <v>6.790669352236342E-2</v>
      </c>
      <c r="V339" s="98">
        <v>3.2117556618271294E-2</v>
      </c>
      <c r="W339" s="98">
        <v>7.5993300843524694E-2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2.2330307187530464E-4</v>
      </c>
      <c r="L340" s="98">
        <v>2.0763264165890816E-4</v>
      </c>
      <c r="M340" s="98">
        <v>2.5851353560486876E-4</v>
      </c>
      <c r="N340" s="98">
        <v>2.2145109989252245E-4</v>
      </c>
      <c r="O340" s="98">
        <v>0</v>
      </c>
      <c r="P340" s="98">
        <v>0</v>
      </c>
      <c r="Q340" s="98">
        <v>6.2291742460512717E-4</v>
      </c>
      <c r="R340" s="98">
        <v>3.4921298105483248E-4</v>
      </c>
      <c r="S340" s="98">
        <v>3.7275168775277909E-4</v>
      </c>
      <c r="T340" s="98">
        <v>1.7520804450965087E-4</v>
      </c>
      <c r="U340" s="98">
        <v>1.7180368573706701E-4</v>
      </c>
      <c r="V340" s="98">
        <v>0</v>
      </c>
      <c r="W340" s="98">
        <v>1.6548999081290359E-4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2.2330307187530464E-4</v>
      </c>
      <c r="L341" s="101">
        <v>2.0763264165890816E-4</v>
      </c>
      <c r="M341" s="101">
        <v>2.5851353560486876E-4</v>
      </c>
      <c r="N341" s="101">
        <v>2.2145109989252245E-4</v>
      </c>
      <c r="O341" s="101">
        <v>0</v>
      </c>
      <c r="P341" s="101">
        <v>0</v>
      </c>
      <c r="Q341" s="101">
        <v>6.2291742460512717E-4</v>
      </c>
      <c r="R341" s="101">
        <v>3.4921298105483248E-4</v>
      </c>
      <c r="S341" s="101">
        <v>3.7275168775277909E-4</v>
      </c>
      <c r="T341" s="101">
        <v>1.7520804450965087E-4</v>
      </c>
      <c r="U341" s="101">
        <v>1.7180368573706701E-4</v>
      </c>
      <c r="V341" s="101">
        <v>0</v>
      </c>
      <c r="W341" s="101">
        <v>1.6548999081290359E-4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1.072528709606559E-2</v>
      </c>
      <c r="D347" s="122">
        <v>2.4220521435078843E-2</v>
      </c>
      <c r="E347" s="122">
        <v>2.3883569225941911E-2</v>
      </c>
      <c r="F347" s="122">
        <v>3.7664261266048486E-2</v>
      </c>
      <c r="G347" s="122">
        <v>6.8610323866340528E-2</v>
      </c>
      <c r="H347" s="122">
        <v>8.9742129300588613E-2</v>
      </c>
      <c r="I347" s="122">
        <v>8.6427984081557413E-2</v>
      </c>
      <c r="J347" s="122">
        <v>0.10002459262323125</v>
      </c>
      <c r="K347" s="122">
        <v>0.18229815471959387</v>
      </c>
      <c r="L347" s="122">
        <v>0.1750052434906329</v>
      </c>
      <c r="M347" s="122">
        <v>0.14513246051499554</v>
      </c>
      <c r="N347" s="122">
        <v>0.17383519743819711</v>
      </c>
      <c r="O347" s="122">
        <v>0.16465868354157584</v>
      </c>
      <c r="P347" s="122">
        <v>0.28938328561741722</v>
      </c>
      <c r="Q347" s="122">
        <v>0.26553153170407851</v>
      </c>
      <c r="R347" s="122">
        <v>0.25983814133208649</v>
      </c>
      <c r="S347" s="122">
        <v>0.18456201170591555</v>
      </c>
      <c r="T347" s="122">
        <v>0.17625568644016931</v>
      </c>
      <c r="U347" s="122">
        <v>0.19005167810138243</v>
      </c>
      <c r="V347" s="122">
        <v>0.26313584060422074</v>
      </c>
      <c r="W347" s="122">
        <v>0.18849108638334366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1.072528709606559E-2</v>
      </c>
      <c r="D348" s="98">
        <v>2.4220521435078843E-2</v>
      </c>
      <c r="E348" s="98">
        <v>2.3883569225941911E-2</v>
      </c>
      <c r="F348" s="98">
        <v>3.7664261266048486E-2</v>
      </c>
      <c r="G348" s="98">
        <v>6.8610323866340528E-2</v>
      </c>
      <c r="H348" s="98">
        <v>8.9742129300588613E-2</v>
      </c>
      <c r="I348" s="98">
        <v>8.6427984081557413E-2</v>
      </c>
      <c r="J348" s="98">
        <v>0.10002459262323125</v>
      </c>
      <c r="K348" s="98">
        <v>0.18229815471959387</v>
      </c>
      <c r="L348" s="98">
        <v>0.1750052434906329</v>
      </c>
      <c r="M348" s="98">
        <v>0.14513246051499554</v>
      </c>
      <c r="N348" s="98">
        <v>0.17383519743819711</v>
      </c>
      <c r="O348" s="98">
        <v>0.16465868354157584</v>
      </c>
      <c r="P348" s="98">
        <v>0.28938328561741722</v>
      </c>
      <c r="Q348" s="98">
        <v>0.26553153170407851</v>
      </c>
      <c r="R348" s="98">
        <v>0.25983814133208649</v>
      </c>
      <c r="S348" s="98">
        <v>0.18456201170591555</v>
      </c>
      <c r="T348" s="98">
        <v>0.17625568644016931</v>
      </c>
      <c r="U348" s="98">
        <v>0.19005167810138243</v>
      </c>
      <c r="V348" s="98">
        <v>0.26313584060422074</v>
      </c>
      <c r="W348" s="98">
        <v>0.18849108638334366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9235.1525656226786</v>
      </c>
      <c r="D351" s="117">
        <f t="shared" si="174"/>
        <v>8364.9188458015906</v>
      </c>
      <c r="E351" s="117">
        <f t="shared" si="174"/>
        <v>8714.9391141799915</v>
      </c>
      <c r="F351" s="117">
        <f t="shared" si="174"/>
        <v>8485.0776805914247</v>
      </c>
      <c r="G351" s="117">
        <f t="shared" si="174"/>
        <v>8259.5048321277936</v>
      </c>
      <c r="H351" s="117">
        <f t="shared" si="174"/>
        <v>7503.7708045159889</v>
      </c>
      <c r="I351" s="117">
        <f t="shared" si="174"/>
        <v>6998.9876422081834</v>
      </c>
      <c r="J351" s="117">
        <f t="shared" si="174"/>
        <v>7120.9773470037289</v>
      </c>
      <c r="K351" s="117">
        <f t="shared" si="174"/>
        <v>6359.0722031513005</v>
      </c>
      <c r="L351" s="117">
        <f t="shared" si="174"/>
        <v>6051.9580557983463</v>
      </c>
      <c r="M351" s="117">
        <f t="shared" si="174"/>
        <v>5778.4598612441214</v>
      </c>
      <c r="N351" s="117">
        <f t="shared" si="174"/>
        <v>5619.8610701792077</v>
      </c>
      <c r="O351" s="117">
        <f t="shared" si="174"/>
        <v>5191.4183830290995</v>
      </c>
      <c r="P351" s="117">
        <f t="shared" si="174"/>
        <v>4381.3257731014037</v>
      </c>
      <c r="Q351" s="117">
        <f t="shared" si="174"/>
        <v>4782.7441799201679</v>
      </c>
      <c r="R351" s="117">
        <f t="shared" ref="R351:V351" si="175">R352+R354+R356+R365</f>
        <v>4597.8377585447224</v>
      </c>
      <c r="S351" s="117">
        <f t="shared" si="175"/>
        <v>4574.2852290431802</v>
      </c>
      <c r="T351" s="117">
        <f t="shared" si="175"/>
        <v>4271.7114010980904</v>
      </c>
      <c r="U351" s="117">
        <f t="shared" si="175"/>
        <v>4054.0830990597342</v>
      </c>
      <c r="V351" s="117">
        <f t="shared" si="175"/>
        <v>4122.9332413717484</v>
      </c>
      <c r="W351" s="117">
        <f t="shared" ref="W351" si="176">W352+W354+W356+W365</f>
        <v>4175.3789150776638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6234.1051484596783</v>
      </c>
      <c r="D352" s="122">
        <f t="shared" si="177"/>
        <v>5162.0038514544995</v>
      </c>
      <c r="E352" s="122">
        <f t="shared" si="177"/>
        <v>5077.8525652476255</v>
      </c>
      <c r="F352" s="122">
        <f t="shared" si="177"/>
        <v>4904.9767986286706</v>
      </c>
      <c r="G352" s="122">
        <f t="shared" si="177"/>
        <v>4808.87955463873</v>
      </c>
      <c r="H352" s="122">
        <f t="shared" si="177"/>
        <v>3970.1762355130554</v>
      </c>
      <c r="I352" s="122">
        <f t="shared" si="177"/>
        <v>3650.0494951682499</v>
      </c>
      <c r="J352" s="122">
        <f t="shared" si="177"/>
        <v>3551.8031414138959</v>
      </c>
      <c r="K352" s="122">
        <f t="shared" si="177"/>
        <v>3054.1970564843045</v>
      </c>
      <c r="L352" s="122">
        <f t="shared" si="177"/>
        <v>2837.2109154631257</v>
      </c>
      <c r="M352" s="122">
        <f t="shared" si="177"/>
        <v>2528.1930150186254</v>
      </c>
      <c r="N352" s="122">
        <f t="shared" si="177"/>
        <v>2408.2623556191702</v>
      </c>
      <c r="O352" s="122">
        <f t="shared" si="177"/>
        <v>2068.8976764536437</v>
      </c>
      <c r="P352" s="122">
        <f t="shared" si="177"/>
        <v>1525.1445121409081</v>
      </c>
      <c r="Q352" s="122">
        <f t="shared" si="177"/>
        <v>1690.3214608890157</v>
      </c>
      <c r="R352" s="122">
        <f t="shared" si="177"/>
        <v>1732.7915065911266</v>
      </c>
      <c r="S352" s="122">
        <f t="shared" si="177"/>
        <v>1616.46763104911</v>
      </c>
      <c r="T352" s="122">
        <f t="shared" si="177"/>
        <v>1463.5819909323332</v>
      </c>
      <c r="U352" s="122">
        <f t="shared" si="177"/>
        <v>1289.1631081270577</v>
      </c>
      <c r="V352" s="122">
        <f t="shared" si="177"/>
        <v>1381.0311283246926</v>
      </c>
      <c r="W352" s="122">
        <f t="shared" si="177"/>
        <v>1363.4769316536297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6234.1051484596783</v>
      </c>
      <c r="D353" s="98">
        <v>5162.0038514544995</v>
      </c>
      <c r="E353" s="98">
        <v>5077.8525652476255</v>
      </c>
      <c r="F353" s="98">
        <v>4904.9767986286706</v>
      </c>
      <c r="G353" s="98">
        <v>4808.87955463873</v>
      </c>
      <c r="H353" s="98">
        <v>3970.1762355130554</v>
      </c>
      <c r="I353" s="98">
        <v>3650.0494951682499</v>
      </c>
      <c r="J353" s="98">
        <v>3551.8031414138959</v>
      </c>
      <c r="K353" s="98">
        <v>3054.1970564843045</v>
      </c>
      <c r="L353" s="98">
        <v>2837.2109154631257</v>
      </c>
      <c r="M353" s="98">
        <v>2528.1930150186254</v>
      </c>
      <c r="N353" s="98">
        <v>2408.2623556191702</v>
      </c>
      <c r="O353" s="98">
        <v>2068.8976764536437</v>
      </c>
      <c r="P353" s="98">
        <v>1525.1445121409081</v>
      </c>
      <c r="Q353" s="98">
        <v>1690.3214608890157</v>
      </c>
      <c r="R353" s="98">
        <v>1732.7915065911266</v>
      </c>
      <c r="S353" s="98">
        <v>1616.46763104911</v>
      </c>
      <c r="T353" s="98">
        <v>1463.5819909323332</v>
      </c>
      <c r="U353" s="98">
        <v>1289.1631081270577</v>
      </c>
      <c r="V353" s="98">
        <v>1381.0311283246926</v>
      </c>
      <c r="W353" s="98">
        <v>1363.4769316536297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50.694516553556156</v>
      </c>
      <c r="D354" s="122">
        <f t="shared" si="178"/>
        <v>61.849363627273412</v>
      </c>
      <c r="E354" s="122">
        <f t="shared" si="178"/>
        <v>142.30585017089217</v>
      </c>
      <c r="F354" s="122">
        <f t="shared" si="178"/>
        <v>81.922760349820479</v>
      </c>
      <c r="G354" s="122">
        <f t="shared" si="178"/>
        <v>100.58101955857512</v>
      </c>
      <c r="H354" s="122">
        <f t="shared" si="178"/>
        <v>136.69959432228006</v>
      </c>
      <c r="I354" s="122">
        <f t="shared" si="178"/>
        <v>156.41148995969351</v>
      </c>
      <c r="J354" s="122">
        <f t="shared" si="178"/>
        <v>176.40189289275636</v>
      </c>
      <c r="K354" s="122">
        <f t="shared" si="178"/>
        <v>187.44364082463088</v>
      </c>
      <c r="L354" s="122">
        <f t="shared" si="178"/>
        <v>231.10079895395069</v>
      </c>
      <c r="M354" s="122">
        <f t="shared" si="178"/>
        <v>253.62349435355765</v>
      </c>
      <c r="N354" s="122">
        <f t="shared" si="178"/>
        <v>369.1398923354559</v>
      </c>
      <c r="O354" s="122">
        <f t="shared" si="178"/>
        <v>306.86861731593166</v>
      </c>
      <c r="P354" s="122">
        <f t="shared" si="178"/>
        <v>106.60356855746122</v>
      </c>
      <c r="Q354" s="122">
        <f t="shared" si="178"/>
        <v>318.31506944334257</v>
      </c>
      <c r="R354" s="122">
        <f t="shared" si="178"/>
        <v>188.56677884640536</v>
      </c>
      <c r="S354" s="122">
        <f t="shared" si="178"/>
        <v>303.58813958818024</v>
      </c>
      <c r="T354" s="122">
        <f t="shared" si="178"/>
        <v>222.56555523316749</v>
      </c>
      <c r="U354" s="122">
        <f t="shared" si="178"/>
        <v>273.20132694341629</v>
      </c>
      <c r="V354" s="122">
        <f t="shared" si="178"/>
        <v>194.73958807165732</v>
      </c>
      <c r="W354" s="122">
        <f t="shared" si="178"/>
        <v>306.00321086928699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50.694516553556156</v>
      </c>
      <c r="D355" s="98">
        <f>RES_hhdet_in_fech!D147</f>
        <v>61.849363627273412</v>
      </c>
      <c r="E355" s="98">
        <f>RES_hhdet_in_fech!E147</f>
        <v>142.30585017089217</v>
      </c>
      <c r="F355" s="98">
        <f>RES_hhdet_in_fech!F147</f>
        <v>81.922760349820479</v>
      </c>
      <c r="G355" s="98">
        <f>RES_hhdet_in_fech!G147</f>
        <v>100.58101955857512</v>
      </c>
      <c r="H355" s="98">
        <f>RES_hhdet_in_fech!H147</f>
        <v>136.69959432228006</v>
      </c>
      <c r="I355" s="98">
        <f>RES_hhdet_in_fech!I147</f>
        <v>156.41148995969351</v>
      </c>
      <c r="J355" s="98">
        <f>RES_hhdet_in_fech!J147</f>
        <v>176.40189289275636</v>
      </c>
      <c r="K355" s="98">
        <f>RES_hhdet_in_fech!K147</f>
        <v>187.44364082463088</v>
      </c>
      <c r="L355" s="98">
        <f>RES_hhdet_in_fech!L147</f>
        <v>231.10079895395069</v>
      </c>
      <c r="M355" s="98">
        <f>RES_hhdet_in_fech!M147</f>
        <v>253.62349435355765</v>
      </c>
      <c r="N355" s="98">
        <f>RES_hhdet_in_fech!N147</f>
        <v>369.1398923354559</v>
      </c>
      <c r="O355" s="98">
        <f>RES_hhdet_in_fech!O147</f>
        <v>306.86861731593166</v>
      </c>
      <c r="P355" s="98">
        <f>RES_hhdet_in_fech!P147</f>
        <v>106.60356855746122</v>
      </c>
      <c r="Q355" s="98">
        <f>RES_hhdet_in_fech!Q147</f>
        <v>318.31506944334257</v>
      </c>
      <c r="R355" s="98">
        <f>RES_hhdet_in_fech!R147</f>
        <v>188.56677884640536</v>
      </c>
      <c r="S355" s="98">
        <f>RES_hhdet_in_fech!S147</f>
        <v>303.58813958818024</v>
      </c>
      <c r="T355" s="98">
        <f>RES_hhdet_in_fech!T147</f>
        <v>222.56555523316749</v>
      </c>
      <c r="U355" s="98">
        <f>RES_hhdet_in_fech!U147</f>
        <v>273.20132694341629</v>
      </c>
      <c r="V355" s="98">
        <f>RES_hhdet_in_fech!V147</f>
        <v>194.73958807165732</v>
      </c>
      <c r="W355" s="98">
        <f>RES_hhdet_in_fech!W147</f>
        <v>306.00321086928699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2100.6513634217949</v>
      </c>
      <c r="D356" s="122">
        <v>2299.3600302455084</v>
      </c>
      <c r="E356" s="122">
        <v>2503.519852748022</v>
      </c>
      <c r="F356" s="122">
        <v>2592.5989546445198</v>
      </c>
      <c r="G356" s="122">
        <v>2414.9670362311358</v>
      </c>
      <c r="H356" s="122">
        <v>2547.0510824675584</v>
      </c>
      <c r="I356" s="122">
        <v>2360.0697732723274</v>
      </c>
      <c r="J356" s="122">
        <v>2548.9965941492283</v>
      </c>
      <c r="K356" s="122">
        <v>2399.5980759956624</v>
      </c>
      <c r="L356" s="122">
        <v>2362.6266248991619</v>
      </c>
      <c r="M356" s="122">
        <v>2375.1280600185014</v>
      </c>
      <c r="N356" s="122">
        <v>2248.2896758298111</v>
      </c>
      <c r="O356" s="122">
        <v>2219.4583383151498</v>
      </c>
      <c r="P356" s="122">
        <v>2148.2569456436727</v>
      </c>
      <c r="Q356" s="122">
        <v>2169.6768284021314</v>
      </c>
      <c r="R356" s="122">
        <v>2071.486224858987</v>
      </c>
      <c r="S356" s="122">
        <v>2045.3534684525496</v>
      </c>
      <c r="T356" s="122">
        <v>1998.3236883856725</v>
      </c>
      <c r="U356" s="122">
        <v>1921.9202873137654</v>
      </c>
      <c r="V356" s="122">
        <v>1811.2946694279608</v>
      </c>
      <c r="W356" s="122">
        <v>1816.4997472170803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2343.5802906629588</v>
      </c>
      <c r="D357" s="98">
        <v>3004.8918537851196</v>
      </c>
      <c r="E357" s="98">
        <v>2805.3642206815912</v>
      </c>
      <c r="F357" s="98">
        <v>2755.386939493425</v>
      </c>
      <c r="G357" s="98">
        <v>3017.084148712097</v>
      </c>
      <c r="H357" s="98">
        <v>2630.8260355192465</v>
      </c>
      <c r="I357" s="98">
        <v>2718.6057560830036</v>
      </c>
      <c r="J357" s="98">
        <v>3001.379536340236</v>
      </c>
      <c r="K357" s="98">
        <v>2748.8403970155014</v>
      </c>
      <c r="L357" s="98">
        <v>2640.3580973043659</v>
      </c>
      <c r="M357" s="98">
        <v>3185.3448527051301</v>
      </c>
      <c r="N357" s="98">
        <v>2771.8439058353724</v>
      </c>
      <c r="O357" s="98">
        <v>2190.8362295326315</v>
      </c>
      <c r="P357" s="98">
        <v>1674.6483175146918</v>
      </c>
      <c r="Q357" s="98">
        <v>2530.6659537580076</v>
      </c>
      <c r="R357" s="98">
        <v>2173.5403350206634</v>
      </c>
      <c r="S357" s="98">
        <v>2308.9037170360552</v>
      </c>
      <c r="T357" s="98">
        <v>2144.0755889923598</v>
      </c>
      <c r="U357" s="98">
        <v>2214.3535156281887</v>
      </c>
      <c r="V357" s="98">
        <v>1428.155325853681</v>
      </c>
      <c r="W357" s="98">
        <v>2027.4936593490286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2086.4875788112599</v>
      </c>
      <c r="L358" s="98">
        <v>2001.7618331010842</v>
      </c>
      <c r="M358" s="98">
        <v>2447.4401052500566</v>
      </c>
      <c r="N358" s="98">
        <v>2153.271849735781</v>
      </c>
      <c r="O358" s="98">
        <v>0</v>
      </c>
      <c r="P358" s="98">
        <v>0</v>
      </c>
      <c r="Q358" s="98">
        <v>2103.4273803314281</v>
      </c>
      <c r="R358" s="98">
        <v>1829.4206524616188</v>
      </c>
      <c r="S358" s="98">
        <v>1973.366373205944</v>
      </c>
      <c r="T358" s="98">
        <v>1856.4370192236618</v>
      </c>
      <c r="U358" s="98">
        <v>1930.2341801625867</v>
      </c>
      <c r="V358" s="98">
        <v>0</v>
      </c>
      <c r="W358" s="98">
        <v>1789.3945404585579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983.02109471431856</v>
      </c>
      <c r="L359" s="101">
        <v>914.03698564407523</v>
      </c>
      <c r="M359" s="101">
        <v>1138.0240165736429</v>
      </c>
      <c r="N359" s="101">
        <v>974.86837424072201</v>
      </c>
      <c r="O359" s="101">
        <v>0</v>
      </c>
      <c r="P359" s="101">
        <v>0</v>
      </c>
      <c r="Q359" s="101">
        <v>914.06559929143486</v>
      </c>
      <c r="R359" s="101">
        <v>768.64980862570962</v>
      </c>
      <c r="S359" s="101">
        <v>820.46066154423977</v>
      </c>
      <c r="T359" s="101">
        <v>771.29795963044057</v>
      </c>
      <c r="U359" s="101">
        <v>756.31134767153981</v>
      </c>
      <c r="V359" s="101">
        <v>0</v>
      </c>
      <c r="W359" s="101">
        <v>728.51730415963891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1103.4664840969415</v>
      </c>
      <c r="L360" s="104">
        <v>1087.7248474570088</v>
      </c>
      <c r="M360" s="104">
        <v>1309.4160886764137</v>
      </c>
      <c r="N360" s="104">
        <v>1178.4034754950594</v>
      </c>
      <c r="O360" s="104">
        <v>0</v>
      </c>
      <c r="P360" s="104">
        <v>0</v>
      </c>
      <c r="Q360" s="104">
        <v>1189.361781039993</v>
      </c>
      <c r="R360" s="104">
        <v>1060.7708438359089</v>
      </c>
      <c r="S360" s="104">
        <v>1152.9057116617043</v>
      </c>
      <c r="T360" s="104">
        <v>1085.1390595932212</v>
      </c>
      <c r="U360" s="104">
        <v>1173.9228324910471</v>
      </c>
      <c r="V360" s="104">
        <v>0</v>
      </c>
      <c r="W360" s="104">
        <v>1060.8772362989191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2182.0141486844091</v>
      </c>
      <c r="D361" s="101">
        <v>2315.8995278149728</v>
      </c>
      <c r="E361" s="101">
        <v>2587.1117442502368</v>
      </c>
      <c r="F361" s="101">
        <v>2680.6373878450172</v>
      </c>
      <c r="G361" s="101">
        <v>2472.5079600534723</v>
      </c>
      <c r="H361" s="101">
        <v>2636.9186845800896</v>
      </c>
      <c r="I361" s="101">
        <v>2460.1818150049662</v>
      </c>
      <c r="J361" s="101">
        <v>2630.3900364305468</v>
      </c>
      <c r="K361" s="101">
        <v>2607.0210347296593</v>
      </c>
      <c r="L361" s="101">
        <v>2494.6140791843245</v>
      </c>
      <c r="M361" s="101">
        <v>2519.614706176822</v>
      </c>
      <c r="N361" s="101">
        <v>2409.8894050462472</v>
      </c>
      <c r="O361" s="101">
        <v>2352.9877266995559</v>
      </c>
      <c r="P361" s="101">
        <v>2302.4295455194774</v>
      </c>
      <c r="Q361" s="101">
        <v>2243.9824455718958</v>
      </c>
      <c r="R361" s="101">
        <v>2174.2251452122218</v>
      </c>
      <c r="S361" s="101">
        <v>2147.8540665940618</v>
      </c>
      <c r="T361" s="101">
        <v>2094.4486918133325</v>
      </c>
      <c r="U361" s="101">
        <v>1994.0136291527178</v>
      </c>
      <c r="V361" s="101">
        <v>1901.429568404347</v>
      </c>
      <c r="W361" s="101">
        <v>1884.8146134255185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1712.0176665878666</v>
      </c>
      <c r="D362" s="104">
        <v>1849.4477035956659</v>
      </c>
      <c r="E362" s="104">
        <v>2142.3522355578557</v>
      </c>
      <c r="F362" s="104">
        <v>2242.3576026645951</v>
      </c>
      <c r="G362" s="104">
        <v>2022.8126555315873</v>
      </c>
      <c r="H362" s="104">
        <v>2168.8434568223083</v>
      </c>
      <c r="I362" s="104">
        <v>1967.3003044407808</v>
      </c>
      <c r="J362" s="104">
        <v>2111.6856409726138</v>
      </c>
      <c r="K362" s="104">
        <v>2089.0907376850291</v>
      </c>
      <c r="L362" s="104">
        <v>1993.4949268317628</v>
      </c>
      <c r="M362" s="104">
        <v>2027.2046763317603</v>
      </c>
      <c r="N362" s="104">
        <v>1945.1946958164847</v>
      </c>
      <c r="O362" s="104">
        <v>1913.0733814513208</v>
      </c>
      <c r="P362" s="104">
        <v>1901.2608796710854</v>
      </c>
      <c r="Q362" s="104">
        <v>1866.8676998129267</v>
      </c>
      <c r="R362" s="104">
        <v>1817.7010723809965</v>
      </c>
      <c r="S362" s="104">
        <v>1809.9728763775684</v>
      </c>
      <c r="T362" s="104">
        <v>1779.1541799297981</v>
      </c>
      <c r="U362" s="104">
        <v>1694.8673884049992</v>
      </c>
      <c r="V362" s="104">
        <v>1626.2252261413068</v>
      </c>
      <c r="W362" s="104">
        <v>1625.8690783880502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724.74740966155684</v>
      </c>
      <c r="D363" s="98">
        <v>864.01876538782642</v>
      </c>
      <c r="E363" s="98">
        <v>1197.0617168352314</v>
      </c>
      <c r="F363" s="98">
        <v>1305.4493687545551</v>
      </c>
      <c r="G363" s="98">
        <v>1055.4501142948573</v>
      </c>
      <c r="H363" s="98">
        <v>1155.9172864318546</v>
      </c>
      <c r="I363" s="98">
        <v>892.73452747496231</v>
      </c>
      <c r="J363" s="98">
        <v>971.50725768707696</v>
      </c>
      <c r="K363" s="98">
        <v>935.73094942307705</v>
      </c>
      <c r="L363" s="98">
        <v>865.93491406431133</v>
      </c>
      <c r="M363" s="98">
        <v>897.67499902274471</v>
      </c>
      <c r="N363" s="98">
        <v>845.22910703992716</v>
      </c>
      <c r="O363" s="98">
        <v>822.73968528904277</v>
      </c>
      <c r="P363" s="98">
        <v>843.1583569321931</v>
      </c>
      <c r="Q363" s="98">
        <v>809.84038419492822</v>
      </c>
      <c r="R363" s="98">
        <v>770.12475210794742</v>
      </c>
      <c r="S363" s="98">
        <v>764.90858275980111</v>
      </c>
      <c r="T363" s="98">
        <v>755.04031866792809</v>
      </c>
      <c r="U363" s="98">
        <v>677.99001942237805</v>
      </c>
      <c r="V363" s="98">
        <v>649.18385525067515</v>
      </c>
      <c r="W363" s="98">
        <v>674.73493697086087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987.27025692631014</v>
      </c>
      <c r="D364" s="98">
        <v>985.42893820783922</v>
      </c>
      <c r="E364" s="98">
        <v>945.29051872262403</v>
      </c>
      <c r="F364" s="98">
        <v>936.90823391004017</v>
      </c>
      <c r="G364" s="98">
        <v>967.36254123673018</v>
      </c>
      <c r="H364" s="98">
        <v>1012.9261703904535</v>
      </c>
      <c r="I364" s="98">
        <v>1074.5657769658183</v>
      </c>
      <c r="J364" s="98">
        <v>1140.1783832855365</v>
      </c>
      <c r="K364" s="98">
        <v>1153.3597882619522</v>
      </c>
      <c r="L364" s="98">
        <v>1127.5600127674516</v>
      </c>
      <c r="M364" s="98">
        <v>1129.5296773090156</v>
      </c>
      <c r="N364" s="98">
        <v>1099.9655887765571</v>
      </c>
      <c r="O364" s="98">
        <v>1090.3336961622781</v>
      </c>
      <c r="P364" s="98">
        <v>1058.1025227388923</v>
      </c>
      <c r="Q364" s="98">
        <v>1057.0273156179985</v>
      </c>
      <c r="R364" s="98">
        <v>1047.5763202730493</v>
      </c>
      <c r="S364" s="98">
        <v>1045.0642936177676</v>
      </c>
      <c r="T364" s="98">
        <v>1024.1138612618704</v>
      </c>
      <c r="U364" s="98">
        <v>1016.8773689826212</v>
      </c>
      <c r="V364" s="98">
        <v>977.0413708906317</v>
      </c>
      <c r="W364" s="98">
        <v>951.13414141718943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849.70153718764925</v>
      </c>
      <c r="D365" s="122">
        <v>841.7056004743099</v>
      </c>
      <c r="E365" s="122">
        <v>991.26084601345258</v>
      </c>
      <c r="F365" s="122">
        <v>905.57916696841312</v>
      </c>
      <c r="G365" s="122">
        <v>935.07722169935255</v>
      </c>
      <c r="H365" s="122">
        <v>849.84389221309584</v>
      </c>
      <c r="I365" s="122">
        <v>832.45688380791262</v>
      </c>
      <c r="J365" s="122">
        <v>843.77571854784833</v>
      </c>
      <c r="K365" s="122">
        <v>717.8334298467023</v>
      </c>
      <c r="L365" s="122">
        <v>621.01971648210701</v>
      </c>
      <c r="M365" s="122">
        <v>621.51529185343645</v>
      </c>
      <c r="N365" s="122">
        <v>594.16914639477022</v>
      </c>
      <c r="O365" s="122">
        <v>596.19375094437385</v>
      </c>
      <c r="P365" s="122">
        <v>601.32074675936178</v>
      </c>
      <c r="Q365" s="122">
        <v>604.43082118567895</v>
      </c>
      <c r="R365" s="122">
        <v>604.99324824820326</v>
      </c>
      <c r="S365" s="122">
        <v>608.87598995334054</v>
      </c>
      <c r="T365" s="122">
        <v>587.24016654691729</v>
      </c>
      <c r="U365" s="122">
        <v>569.79837667549498</v>
      </c>
      <c r="V365" s="122">
        <v>735.86785554743733</v>
      </c>
      <c r="W365" s="122">
        <v>689.39902533766667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983.63920218362864</v>
      </c>
      <c r="D366" s="98">
        <v>1254.3903460157048</v>
      </c>
      <c r="E366" s="98">
        <v>982.61545758606906</v>
      </c>
      <c r="F366" s="98">
        <v>958.41034014497393</v>
      </c>
      <c r="G366" s="98">
        <v>1126.997143612703</v>
      </c>
      <c r="H366" s="98">
        <v>977.87455281430925</v>
      </c>
      <c r="I366" s="98">
        <v>932.52902939576802</v>
      </c>
      <c r="J366" s="98">
        <v>846.78194142413383</v>
      </c>
      <c r="K366" s="98">
        <v>829.89651053707848</v>
      </c>
      <c r="L366" s="98">
        <v>742.91725393845945</v>
      </c>
      <c r="M366" s="98">
        <v>713.05772380285907</v>
      </c>
      <c r="N366" s="98">
        <v>707.25918200350407</v>
      </c>
      <c r="O366" s="98">
        <v>708.56083775219531</v>
      </c>
      <c r="P366" s="98">
        <v>714.88121223538542</v>
      </c>
      <c r="Q366" s="98">
        <v>718.00892081412519</v>
      </c>
      <c r="R366" s="98">
        <v>721.22016016866201</v>
      </c>
      <c r="S366" s="98">
        <v>722.8432735964692</v>
      </c>
      <c r="T366" s="98">
        <v>714.4658118168278</v>
      </c>
      <c r="U366" s="98">
        <v>701.88117303337026</v>
      </c>
      <c r="V366" s="98">
        <v>942.53234442246833</v>
      </c>
      <c r="W366" s="98">
        <v>856.31821173468404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767.27835872858498</v>
      </c>
      <c r="D367" s="33">
        <v>622.46682940544372</v>
      </c>
      <c r="E367" s="33">
        <v>995.19725691443148</v>
      </c>
      <c r="F367" s="33">
        <v>882.02299954690545</v>
      </c>
      <c r="G367" s="33">
        <v>803.86666284022499</v>
      </c>
      <c r="H367" s="33">
        <v>780.04040114306827</v>
      </c>
      <c r="I367" s="33">
        <v>763.83598397624053</v>
      </c>
      <c r="J367" s="33">
        <v>841.64306384707277</v>
      </c>
      <c r="K367" s="33">
        <v>580.83595952104633</v>
      </c>
      <c r="L367" s="33">
        <v>535.95393832447746</v>
      </c>
      <c r="M367" s="33">
        <v>564.8311045509605</v>
      </c>
      <c r="N367" s="33">
        <v>546.51984011414345</v>
      </c>
      <c r="O367" s="33">
        <v>545.73214874753387</v>
      </c>
      <c r="P367" s="33">
        <v>551.42805704578336</v>
      </c>
      <c r="Q367" s="33">
        <v>555.91202134440118</v>
      </c>
      <c r="R367" s="33">
        <v>546.26885120906752</v>
      </c>
      <c r="S367" s="33">
        <v>542.05323209477172</v>
      </c>
      <c r="T367" s="33">
        <v>530.82242429982762</v>
      </c>
      <c r="U367" s="33">
        <v>522.92648228472763</v>
      </c>
      <c r="V367" s="33">
        <v>651.987189488186</v>
      </c>
      <c r="W367" s="33">
        <v>624.72701749332055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11645.246566469317</v>
      </c>
      <c r="D369" s="117">
        <f t="shared" si="179"/>
        <v>10750.704815350777</v>
      </c>
      <c r="E369" s="117">
        <f t="shared" si="179"/>
        <v>11684.933587420957</v>
      </c>
      <c r="F369" s="117">
        <f t="shared" si="179"/>
        <v>11835.59346950002</v>
      </c>
      <c r="G369" s="117">
        <f t="shared" si="179"/>
        <v>12180.423469742036</v>
      </c>
      <c r="H369" s="117">
        <f t="shared" si="179"/>
        <v>11153.417063101393</v>
      </c>
      <c r="I369" s="117">
        <f t="shared" si="179"/>
        <v>10882.186788180044</v>
      </c>
      <c r="J369" s="117">
        <f t="shared" si="179"/>
        <v>11337.782762982351</v>
      </c>
      <c r="K369" s="117">
        <f t="shared" si="179"/>
        <v>10478.307163113075</v>
      </c>
      <c r="L369" s="117">
        <f t="shared" si="179"/>
        <v>10346.055813812025</v>
      </c>
      <c r="M369" s="117">
        <f t="shared" si="179"/>
        <v>10054.30130548331</v>
      </c>
      <c r="N369" s="117">
        <f t="shared" si="179"/>
        <v>10422.037629217262</v>
      </c>
      <c r="O369" s="117">
        <f t="shared" si="179"/>
        <v>9621.3698821657217</v>
      </c>
      <c r="P369" s="117">
        <f t="shared" si="179"/>
        <v>7553.4342725937413</v>
      </c>
      <c r="Q369" s="117">
        <f t="shared" si="179"/>
        <v>9128.653952398332</v>
      </c>
      <c r="R369" s="117">
        <f t="shared" ref="R369:V369" si="180">R370+R372+R374+R383</f>
        <v>8912.0780999048657</v>
      </c>
      <c r="S369" s="117">
        <f t="shared" si="180"/>
        <v>8988.3487054691377</v>
      </c>
      <c r="T369" s="117">
        <f t="shared" si="180"/>
        <v>8169.2263323754569</v>
      </c>
      <c r="U369" s="117">
        <f t="shared" si="180"/>
        <v>7697.0883012125096</v>
      </c>
      <c r="V369" s="117">
        <f t="shared" si="180"/>
        <v>7846.5140492713163</v>
      </c>
      <c r="W369" s="117">
        <f t="shared" ref="W369" si="181">W370+W372+W374+W383</f>
        <v>8227.631910881757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9468.4981081118585</v>
      </c>
      <c r="D370" s="122">
        <f t="shared" si="182"/>
        <v>8427.3495194279494</v>
      </c>
      <c r="E370" s="122">
        <f t="shared" si="182"/>
        <v>8884.1197534333878</v>
      </c>
      <c r="F370" s="122">
        <f t="shared" si="182"/>
        <v>9169.1787428530388</v>
      </c>
      <c r="G370" s="122">
        <f t="shared" si="182"/>
        <v>9580.8177624628479</v>
      </c>
      <c r="H370" s="122">
        <f t="shared" si="182"/>
        <v>8410.3148728478445</v>
      </c>
      <c r="I370" s="122">
        <f t="shared" si="182"/>
        <v>8203.8484288174168</v>
      </c>
      <c r="J370" s="122">
        <f t="shared" si="182"/>
        <v>8454.5415362968324</v>
      </c>
      <c r="K370" s="122">
        <f t="shared" si="182"/>
        <v>7687.0921140718383</v>
      </c>
      <c r="L370" s="122">
        <f t="shared" si="182"/>
        <v>7539.1124527862403</v>
      </c>
      <c r="M370" s="122">
        <f t="shared" si="182"/>
        <v>7108.0975363169373</v>
      </c>
      <c r="N370" s="122">
        <f t="shared" si="182"/>
        <v>7182.4022414451338</v>
      </c>
      <c r="O370" s="122">
        <f t="shared" si="182"/>
        <v>6554.4798916213731</v>
      </c>
      <c r="P370" s="122">
        <f t="shared" si="182"/>
        <v>5116.0989907723351</v>
      </c>
      <c r="Q370" s="122">
        <f t="shared" si="182"/>
        <v>5928.4628516196526</v>
      </c>
      <c r="R370" s="122">
        <f t="shared" si="182"/>
        <v>6182.829405761383</v>
      </c>
      <c r="S370" s="122">
        <f t="shared" si="182"/>
        <v>5830.012644518968</v>
      </c>
      <c r="T370" s="122">
        <f t="shared" si="182"/>
        <v>5314.7539750721198</v>
      </c>
      <c r="U370" s="122">
        <f t="shared" si="182"/>
        <v>4706.7187514938068</v>
      </c>
      <c r="V370" s="122">
        <f t="shared" si="182"/>
        <v>5074.893378787473</v>
      </c>
      <c r="W370" s="122">
        <f t="shared" si="182"/>
        <v>5047.368407702128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9468.4981081118585</v>
      </c>
      <c r="D371" s="98">
        <v>8427.3495194279494</v>
      </c>
      <c r="E371" s="98">
        <v>8884.1197534333878</v>
      </c>
      <c r="F371" s="98">
        <v>9169.1787428530388</v>
      </c>
      <c r="G371" s="98">
        <v>9580.8177624628479</v>
      </c>
      <c r="H371" s="98">
        <v>8410.3148728478445</v>
      </c>
      <c r="I371" s="98">
        <v>8203.8484288174168</v>
      </c>
      <c r="J371" s="98">
        <v>8454.5415362968324</v>
      </c>
      <c r="K371" s="98">
        <v>7687.0921140718383</v>
      </c>
      <c r="L371" s="98">
        <v>7539.1124527862403</v>
      </c>
      <c r="M371" s="98">
        <v>7108.0975363169373</v>
      </c>
      <c r="N371" s="98">
        <v>7182.4022414451338</v>
      </c>
      <c r="O371" s="98">
        <v>6554.4798916213731</v>
      </c>
      <c r="P371" s="98">
        <v>5116.0989907723351</v>
      </c>
      <c r="Q371" s="98">
        <v>5928.4628516196526</v>
      </c>
      <c r="R371" s="98">
        <v>6182.829405761383</v>
      </c>
      <c r="S371" s="98">
        <v>5830.012644518968</v>
      </c>
      <c r="T371" s="98">
        <v>5314.7539750721198</v>
      </c>
      <c r="U371" s="98">
        <v>4706.7187514938068</v>
      </c>
      <c r="V371" s="98">
        <v>5074.893378787473</v>
      </c>
      <c r="W371" s="98">
        <v>5047.368407702128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109.60545252457908</v>
      </c>
      <c r="D372" s="122">
        <f t="shared" si="183"/>
        <v>137.93714761526164</v>
      </c>
      <c r="E372" s="122">
        <f t="shared" si="183"/>
        <v>327.17037851206294</v>
      </c>
      <c r="F372" s="122">
        <f t="shared" si="183"/>
        <v>193.99247274307845</v>
      </c>
      <c r="G372" s="122">
        <f t="shared" si="183"/>
        <v>245.17376878799539</v>
      </c>
      <c r="H372" s="122">
        <f t="shared" si="183"/>
        <v>342.80670038770046</v>
      </c>
      <c r="I372" s="122">
        <f t="shared" si="183"/>
        <v>403.32571141403378</v>
      </c>
      <c r="J372" s="122">
        <f t="shared" si="183"/>
        <v>467.60612475456531</v>
      </c>
      <c r="K372" s="122">
        <f t="shared" si="183"/>
        <v>510.74004238865206</v>
      </c>
      <c r="L372" s="122">
        <f t="shared" si="183"/>
        <v>647.229635558871</v>
      </c>
      <c r="M372" s="122">
        <f t="shared" si="183"/>
        <v>733.29137480229224</v>
      </c>
      <c r="N372" s="122">
        <f t="shared" si="183"/>
        <v>1107.7278175890137</v>
      </c>
      <c r="O372" s="122">
        <f t="shared" si="183"/>
        <v>961.01643840746806</v>
      </c>
      <c r="P372" s="122">
        <f t="shared" si="183"/>
        <v>348.97672786109558</v>
      </c>
      <c r="Q372" s="122">
        <f t="shared" si="183"/>
        <v>1080.8532397289682</v>
      </c>
      <c r="R372" s="122">
        <f t="shared" si="183"/>
        <v>654.71383091833002</v>
      </c>
      <c r="S372" s="122">
        <f t="shared" si="183"/>
        <v>1072.5614702509788</v>
      </c>
      <c r="T372" s="122">
        <f t="shared" si="183"/>
        <v>797.63719184759532</v>
      </c>
      <c r="U372" s="122">
        <f t="shared" si="183"/>
        <v>991.76210423409827</v>
      </c>
      <c r="V372" s="122">
        <f t="shared" si="183"/>
        <v>716.13150936821478</v>
      </c>
      <c r="W372" s="122">
        <f t="shared" si="183"/>
        <v>1139.43911472788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109.60545252457908</v>
      </c>
      <c r="D373" s="98">
        <f>RES_hhdet_in_tesh!D147</f>
        <v>137.93714761526164</v>
      </c>
      <c r="E373" s="98">
        <f>RES_hhdet_in_tesh!E147</f>
        <v>327.17037851206294</v>
      </c>
      <c r="F373" s="98">
        <f>RES_hhdet_in_tesh!F147</f>
        <v>193.99247274307845</v>
      </c>
      <c r="G373" s="98">
        <f>RES_hhdet_in_tesh!G147</f>
        <v>245.17376878799539</v>
      </c>
      <c r="H373" s="98">
        <f>RES_hhdet_in_tesh!H147</f>
        <v>342.80670038770046</v>
      </c>
      <c r="I373" s="98">
        <f>RES_hhdet_in_tesh!I147</f>
        <v>403.32571141403378</v>
      </c>
      <c r="J373" s="98">
        <f>RES_hhdet_in_tesh!J147</f>
        <v>467.60612475456531</v>
      </c>
      <c r="K373" s="98">
        <f>RES_hhdet_in_tesh!K147</f>
        <v>510.74004238865206</v>
      </c>
      <c r="L373" s="98">
        <f>RES_hhdet_in_tesh!L147</f>
        <v>647.229635558871</v>
      </c>
      <c r="M373" s="98">
        <f>RES_hhdet_in_tesh!M147</f>
        <v>733.29137480229224</v>
      </c>
      <c r="N373" s="98">
        <f>RES_hhdet_in_tesh!N147</f>
        <v>1107.7278175890137</v>
      </c>
      <c r="O373" s="98">
        <f>RES_hhdet_in_tesh!O147</f>
        <v>961.01643840746806</v>
      </c>
      <c r="P373" s="98">
        <f>RES_hhdet_in_tesh!P147</f>
        <v>348.97672786109558</v>
      </c>
      <c r="Q373" s="98">
        <f>RES_hhdet_in_tesh!Q147</f>
        <v>1080.8532397289682</v>
      </c>
      <c r="R373" s="98">
        <f>RES_hhdet_in_tesh!R147</f>
        <v>654.71383091833002</v>
      </c>
      <c r="S373" s="98">
        <f>RES_hhdet_in_tesh!S147</f>
        <v>1072.5614702509788</v>
      </c>
      <c r="T373" s="98">
        <f>RES_hhdet_in_tesh!T147</f>
        <v>797.63719184759532</v>
      </c>
      <c r="U373" s="98">
        <f>RES_hhdet_in_tesh!U147</f>
        <v>991.76210423409827</v>
      </c>
      <c r="V373" s="98">
        <f>RES_hhdet_in_tesh!V147</f>
        <v>716.13150936821478</v>
      </c>
      <c r="W373" s="98">
        <f>RES_hhdet_in_tesh!W147</f>
        <v>1139.43911472788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1469.0251244287783</v>
      </c>
      <c r="D374" s="122">
        <v>1601.8617380429951</v>
      </c>
      <c r="E374" s="122">
        <v>1754.1175018867541</v>
      </c>
      <c r="F374" s="122">
        <v>1816.3332547556988</v>
      </c>
      <c r="G374" s="122">
        <v>1699.6309222807151</v>
      </c>
      <c r="H374" s="122">
        <v>1793.2383813742804</v>
      </c>
      <c r="I374" s="122">
        <v>1686.0102424556655</v>
      </c>
      <c r="J374" s="122">
        <v>1812.4258551906005</v>
      </c>
      <c r="K374" s="122">
        <v>1791.868017012639</v>
      </c>
      <c r="L374" s="122">
        <v>1721.8228357705593</v>
      </c>
      <c r="M374" s="122">
        <v>1768.2970209514378</v>
      </c>
      <c r="N374" s="122">
        <v>1696.9796175752897</v>
      </c>
      <c r="O374" s="122">
        <v>1669.1525171114472</v>
      </c>
      <c r="P374" s="122">
        <v>1644.8236175651052</v>
      </c>
      <c r="Q374" s="122">
        <v>1669.4466409162546</v>
      </c>
      <c r="R374" s="122">
        <v>1624.9947101560469</v>
      </c>
      <c r="S374" s="122">
        <v>1632.8266231928301</v>
      </c>
      <c r="T374" s="122">
        <v>1605.8813836392337</v>
      </c>
      <c r="U374" s="122">
        <v>1548.5086044779896</v>
      </c>
      <c r="V374" s="122">
        <v>1476.4521409287299</v>
      </c>
      <c r="W374" s="122">
        <v>1489.9670230114325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1414.7533896714788</v>
      </c>
      <c r="D375" s="98">
        <v>1818.9833123608555</v>
      </c>
      <c r="E375" s="98">
        <v>1703.6579370144848</v>
      </c>
      <c r="F375" s="98">
        <v>1678.7708541920049</v>
      </c>
      <c r="G375" s="98">
        <v>1844.9646991732996</v>
      </c>
      <c r="H375" s="98">
        <v>1615.2509493571426</v>
      </c>
      <c r="I375" s="98">
        <v>1676.6116713714123</v>
      </c>
      <c r="J375" s="98">
        <v>1860.7473521555949</v>
      </c>
      <c r="K375" s="98">
        <v>1714.9925274526288</v>
      </c>
      <c r="L375" s="98">
        <v>1659.6375776492876</v>
      </c>
      <c r="M375" s="98">
        <v>2033.4748372950512</v>
      </c>
      <c r="N375" s="98">
        <v>1814.8799819599944</v>
      </c>
      <c r="O375" s="98">
        <v>1487.2445979097531</v>
      </c>
      <c r="P375" s="98">
        <v>1185.9917186250027</v>
      </c>
      <c r="Q375" s="98">
        <v>1859.6772669997131</v>
      </c>
      <c r="R375" s="98">
        <v>1636.3382568386851</v>
      </c>
      <c r="S375" s="98">
        <v>1778.2676937264207</v>
      </c>
      <c r="T375" s="98">
        <v>1684.9792817217806</v>
      </c>
      <c r="U375" s="98">
        <v>1769.1773247727274</v>
      </c>
      <c r="V375" s="98">
        <v>1154.5826321018706</v>
      </c>
      <c r="W375" s="98">
        <v>1648.1591328097415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1716.7701279148082</v>
      </c>
      <c r="L376" s="98">
        <v>1662.2568135130211</v>
      </c>
      <c r="M376" s="98">
        <v>2035.9130015537376</v>
      </c>
      <c r="N376" s="98">
        <v>1816.7038840175778</v>
      </c>
      <c r="O376" s="98">
        <v>0</v>
      </c>
      <c r="P376" s="98">
        <v>0</v>
      </c>
      <c r="Q376" s="98">
        <v>1861.0691681901892</v>
      </c>
      <c r="R376" s="98">
        <v>1639.4447555643633</v>
      </c>
      <c r="S376" s="98">
        <v>1784.8067639370452</v>
      </c>
      <c r="T376" s="98">
        <v>1691.2842387481921</v>
      </c>
      <c r="U376" s="98">
        <v>1778.1844724348396</v>
      </c>
      <c r="V376" s="98">
        <v>0</v>
      </c>
      <c r="W376" s="98">
        <v>1653.0923797219355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613.30364381786694</v>
      </c>
      <c r="L377" s="101">
        <v>574.53196605601249</v>
      </c>
      <c r="M377" s="101">
        <v>726.49691287732344</v>
      </c>
      <c r="N377" s="101">
        <v>638.30040852251818</v>
      </c>
      <c r="O377" s="101">
        <v>0</v>
      </c>
      <c r="P377" s="101">
        <v>0</v>
      </c>
      <c r="Q377" s="101">
        <v>671.70738715019627</v>
      </c>
      <c r="R377" s="101">
        <v>578.67391172845441</v>
      </c>
      <c r="S377" s="101">
        <v>631.90105227534082</v>
      </c>
      <c r="T377" s="101">
        <v>606.14517915497129</v>
      </c>
      <c r="U377" s="101">
        <v>604.26163994379237</v>
      </c>
      <c r="V377" s="101">
        <v>0</v>
      </c>
      <c r="W377" s="101">
        <v>592.21514342301634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1103.4664840969415</v>
      </c>
      <c r="L378" s="104">
        <v>1087.7248474570088</v>
      </c>
      <c r="M378" s="104">
        <v>1309.4160886764137</v>
      </c>
      <c r="N378" s="104">
        <v>1178.4034754950594</v>
      </c>
      <c r="O378" s="104">
        <v>0</v>
      </c>
      <c r="P378" s="104">
        <v>0</v>
      </c>
      <c r="Q378" s="104">
        <v>1189.361781039993</v>
      </c>
      <c r="R378" s="104">
        <v>1060.7708438359089</v>
      </c>
      <c r="S378" s="104">
        <v>1152.9057116617043</v>
      </c>
      <c r="T378" s="104">
        <v>1085.1390595932212</v>
      </c>
      <c r="U378" s="104">
        <v>1173.9228324910471</v>
      </c>
      <c r="V378" s="104">
        <v>0</v>
      </c>
      <c r="W378" s="104">
        <v>1060.8772362989191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1478.0280490679713</v>
      </c>
      <c r="D379" s="101">
        <v>1571.5117688739381</v>
      </c>
      <c r="E379" s="101">
        <v>1758.9108423026964</v>
      </c>
      <c r="F379" s="101">
        <v>1826.0127052486966</v>
      </c>
      <c r="G379" s="101">
        <v>1687.6941538471317</v>
      </c>
      <c r="H379" s="101">
        <v>1803.8099135323826</v>
      </c>
      <c r="I379" s="101">
        <v>1686.7811182212592</v>
      </c>
      <c r="J379" s="101">
        <v>1808.0766134280425</v>
      </c>
      <c r="K379" s="101">
        <v>1797.1987324826152</v>
      </c>
      <c r="L379" s="101">
        <v>1725.3342053030674</v>
      </c>
      <c r="M379" s="101">
        <v>1752.9138731213727</v>
      </c>
      <c r="N379" s="101">
        <v>1692.4786045668966</v>
      </c>
      <c r="O379" s="101">
        <v>1676.0314867952907</v>
      </c>
      <c r="P379" s="101">
        <v>1669.9519565073351</v>
      </c>
      <c r="Q379" s="101">
        <v>1656.1861829952504</v>
      </c>
      <c r="R379" s="101">
        <v>1624.5840717186975</v>
      </c>
      <c r="S379" s="101">
        <v>1624.3275007296991</v>
      </c>
      <c r="T379" s="101">
        <v>1602.3172693096712</v>
      </c>
      <c r="U379" s="101">
        <v>1541.9172132253998</v>
      </c>
      <c r="V379" s="101">
        <v>1484.2505515932316</v>
      </c>
      <c r="W379" s="101">
        <v>1482.1477111376048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1478.1914549464921</v>
      </c>
      <c r="D380" s="104">
        <v>1571.7305640024542</v>
      </c>
      <c r="E380" s="104">
        <v>1759.1420414975578</v>
      </c>
      <c r="F380" s="104">
        <v>1826.1620898077356</v>
      </c>
      <c r="G380" s="104">
        <v>1687.7958083288997</v>
      </c>
      <c r="H380" s="104">
        <v>1803.6426504556171</v>
      </c>
      <c r="I380" s="104">
        <v>1686.6537679202204</v>
      </c>
      <c r="J380" s="104">
        <v>1807.9727134310672</v>
      </c>
      <c r="K380" s="104">
        <v>1798.423427505774</v>
      </c>
      <c r="L380" s="104">
        <v>1726.4611170576341</v>
      </c>
      <c r="M380" s="104">
        <v>1754.0485592966631</v>
      </c>
      <c r="N380" s="104">
        <v>1693.5746467801159</v>
      </c>
      <c r="O380" s="104">
        <v>1676.3705897395625</v>
      </c>
      <c r="P380" s="104">
        <v>1669.6452083965085</v>
      </c>
      <c r="Q380" s="104">
        <v>1654.7354025871807</v>
      </c>
      <c r="R380" s="104">
        <v>1623.0146129751429</v>
      </c>
      <c r="S380" s="104">
        <v>1623.5309901429862</v>
      </c>
      <c r="T380" s="104">
        <v>1601.7427840211406</v>
      </c>
      <c r="U380" s="104">
        <v>1541.1488514130567</v>
      </c>
      <c r="V380" s="104">
        <v>1483.7924550498174</v>
      </c>
      <c r="W380" s="104">
        <v>1481.7204576164279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490.92119802018163</v>
      </c>
      <c r="D381" s="98">
        <v>586.30162579461489</v>
      </c>
      <c r="E381" s="98">
        <v>813.85152277493307</v>
      </c>
      <c r="F381" s="98">
        <v>889.25385589769564</v>
      </c>
      <c r="G381" s="98">
        <v>720.43326709216944</v>
      </c>
      <c r="H381" s="98">
        <v>790.71648006516341</v>
      </c>
      <c r="I381" s="98">
        <v>612.08799095440202</v>
      </c>
      <c r="J381" s="98">
        <v>667.79433014553069</v>
      </c>
      <c r="K381" s="98">
        <v>645.06363924382197</v>
      </c>
      <c r="L381" s="98">
        <v>598.9011042901825</v>
      </c>
      <c r="M381" s="98">
        <v>624.51888198764766</v>
      </c>
      <c r="N381" s="98">
        <v>593.60905800355897</v>
      </c>
      <c r="O381" s="98">
        <v>586.03689357728433</v>
      </c>
      <c r="P381" s="98">
        <v>611.54268565761618</v>
      </c>
      <c r="Q381" s="98">
        <v>597.70808696918243</v>
      </c>
      <c r="R381" s="98">
        <v>575.43829270209346</v>
      </c>
      <c r="S381" s="98">
        <v>578.46669652521871</v>
      </c>
      <c r="T381" s="98">
        <v>577.62892275927027</v>
      </c>
      <c r="U381" s="98">
        <v>524.2714824304353</v>
      </c>
      <c r="V381" s="98">
        <v>506.75108415918561</v>
      </c>
      <c r="W381" s="98">
        <v>530.58631619923835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987.27025692631014</v>
      </c>
      <c r="D382" s="98">
        <v>985.42893820783922</v>
      </c>
      <c r="E382" s="98">
        <v>945.29051872262403</v>
      </c>
      <c r="F382" s="98">
        <v>936.90823391004017</v>
      </c>
      <c r="G382" s="98">
        <v>967.36254123673018</v>
      </c>
      <c r="H382" s="98">
        <v>1012.9261703904535</v>
      </c>
      <c r="I382" s="98">
        <v>1074.5657769658183</v>
      </c>
      <c r="J382" s="98">
        <v>1140.1783832855365</v>
      </c>
      <c r="K382" s="98">
        <v>1153.3597882619522</v>
      </c>
      <c r="L382" s="98">
        <v>1127.5600127674516</v>
      </c>
      <c r="M382" s="98">
        <v>1129.5296773090156</v>
      </c>
      <c r="N382" s="98">
        <v>1099.9655887765571</v>
      </c>
      <c r="O382" s="98">
        <v>1090.3336961622781</v>
      </c>
      <c r="P382" s="98">
        <v>1058.1025227388923</v>
      </c>
      <c r="Q382" s="98">
        <v>1057.0273156179985</v>
      </c>
      <c r="R382" s="98">
        <v>1047.5763202730493</v>
      </c>
      <c r="S382" s="98">
        <v>1045.0642936177676</v>
      </c>
      <c r="T382" s="98">
        <v>1024.1138612618704</v>
      </c>
      <c r="U382" s="98">
        <v>1016.8773689826212</v>
      </c>
      <c r="V382" s="98">
        <v>977.0413708906317</v>
      </c>
      <c r="W382" s="98">
        <v>951.13414141718943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598.11788140409885</v>
      </c>
      <c r="D383" s="122">
        <v>583.55641026457045</v>
      </c>
      <c r="E383" s="122">
        <v>719.52595358875271</v>
      </c>
      <c r="F383" s="122">
        <v>656.08899914820392</v>
      </c>
      <c r="G383" s="122">
        <v>654.8010162104772</v>
      </c>
      <c r="H383" s="122">
        <v>607.0571084915681</v>
      </c>
      <c r="I383" s="122">
        <v>589.00240549292744</v>
      </c>
      <c r="J383" s="122">
        <v>603.20924674035177</v>
      </c>
      <c r="K383" s="122">
        <v>488.60698963994537</v>
      </c>
      <c r="L383" s="122">
        <v>437.89088969635429</v>
      </c>
      <c r="M383" s="122">
        <v>444.61537341264284</v>
      </c>
      <c r="N383" s="122">
        <v>434.92795260782702</v>
      </c>
      <c r="O383" s="122">
        <v>436.7210350254328</v>
      </c>
      <c r="P383" s="122">
        <v>443.53493639520519</v>
      </c>
      <c r="Q383" s="122">
        <v>449.89122013345667</v>
      </c>
      <c r="R383" s="122">
        <v>449.54015306910492</v>
      </c>
      <c r="S383" s="122">
        <v>452.94796750636181</v>
      </c>
      <c r="T383" s="122">
        <v>450.95378181650852</v>
      </c>
      <c r="U383" s="122">
        <v>450.09884100661526</v>
      </c>
      <c r="V383" s="122">
        <v>579.03702018689773</v>
      </c>
      <c r="W383" s="122">
        <v>550.85736544031624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609.48454732436505</v>
      </c>
      <c r="D384" s="98">
        <v>777.61807968948949</v>
      </c>
      <c r="E384" s="98">
        <v>609.42603271768246</v>
      </c>
      <c r="F384" s="98">
        <v>594.69210336677702</v>
      </c>
      <c r="G384" s="98">
        <v>699.62285935982527</v>
      </c>
      <c r="H384" s="98">
        <v>607.32662655863794</v>
      </c>
      <c r="I384" s="98">
        <v>579.42400947007059</v>
      </c>
      <c r="J384" s="98">
        <v>526.37507143566495</v>
      </c>
      <c r="K384" s="98">
        <v>516.09536946856724</v>
      </c>
      <c r="L384" s="98">
        <v>462.19043347819877</v>
      </c>
      <c r="M384" s="98">
        <v>443.70984200334453</v>
      </c>
      <c r="N384" s="98">
        <v>440.10162070546681</v>
      </c>
      <c r="O384" s="98">
        <v>440.91159365339917</v>
      </c>
      <c r="P384" s="98">
        <v>444.84453241799429</v>
      </c>
      <c r="Q384" s="98">
        <v>446.7907915117234</v>
      </c>
      <c r="R384" s="98">
        <v>449.40177248268128</v>
      </c>
      <c r="S384" s="98">
        <v>451.41738558532063</v>
      </c>
      <c r="T384" s="98">
        <v>447.34366329949518</v>
      </c>
      <c r="U384" s="98">
        <v>440.64238324946365</v>
      </c>
      <c r="V384" s="98">
        <v>593.19678143124429</v>
      </c>
      <c r="W384" s="98">
        <v>540.17586460009591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591.12301006855057</v>
      </c>
      <c r="D385" s="33">
        <v>480.46114838258217</v>
      </c>
      <c r="E385" s="33">
        <v>769.65655585770799</v>
      </c>
      <c r="F385" s="33">
        <v>683.46441917445884</v>
      </c>
      <c r="G385" s="33">
        <v>624.15751120020877</v>
      </c>
      <c r="H385" s="33">
        <v>606.91016476809114</v>
      </c>
      <c r="I385" s="33">
        <v>595.57044848002931</v>
      </c>
      <c r="J385" s="33">
        <v>657.71643795240766</v>
      </c>
      <c r="K385" s="33">
        <v>455.00235842088438</v>
      </c>
      <c r="L385" s="33">
        <v>420.93353646501333</v>
      </c>
      <c r="M385" s="33">
        <v>445.17608947534592</v>
      </c>
      <c r="N385" s="33">
        <v>432.74808154799592</v>
      </c>
      <c r="O385" s="33">
        <v>434.83914675659622</v>
      </c>
      <c r="P385" s="33">
        <v>442.9595665449562</v>
      </c>
      <c r="Q385" s="33">
        <v>451.2156750786632</v>
      </c>
      <c r="R385" s="33">
        <v>449.61007075310209</v>
      </c>
      <c r="S385" s="33">
        <v>453.84539790763984</v>
      </c>
      <c r="T385" s="33">
        <v>452.55467553209695</v>
      </c>
      <c r="U385" s="33">
        <v>453.45463071978128</v>
      </c>
      <c r="V385" s="33">
        <v>573.2898779909591</v>
      </c>
      <c r="W385" s="33">
        <v>554.99585976825438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161.17385456310754</v>
      </c>
      <c r="D387" s="117">
        <f t="shared" si="184"/>
        <v>182.44187118470887</v>
      </c>
      <c r="E387" s="117">
        <f t="shared" si="184"/>
        <v>125.73557110246439</v>
      </c>
      <c r="F387" s="117">
        <f t="shared" si="184"/>
        <v>108.41901615246982</v>
      </c>
      <c r="G387" s="117">
        <f t="shared" si="184"/>
        <v>155.87631155668564</v>
      </c>
      <c r="H387" s="117">
        <f t="shared" si="184"/>
        <v>111.78140576700082</v>
      </c>
      <c r="I387" s="117">
        <f t="shared" si="184"/>
        <v>131.1164041683349</v>
      </c>
      <c r="J387" s="117">
        <f t="shared" si="184"/>
        <v>136.41748098374799</v>
      </c>
      <c r="K387" s="117">
        <f t="shared" si="184"/>
        <v>147.86709572249052</v>
      </c>
      <c r="L387" s="117">
        <f t="shared" si="184"/>
        <v>104.15430160852404</v>
      </c>
      <c r="M387" s="117">
        <f t="shared" si="184"/>
        <v>100.34795484695778</v>
      </c>
      <c r="N387" s="117">
        <f t="shared" si="184"/>
        <v>68.560150136352547</v>
      </c>
      <c r="O387" s="117">
        <f t="shared" si="184"/>
        <v>68.274603818677079</v>
      </c>
      <c r="P387" s="117">
        <f t="shared" si="184"/>
        <v>69.247695337961929</v>
      </c>
      <c r="Q387" s="117">
        <f t="shared" si="184"/>
        <v>87.089741369145088</v>
      </c>
      <c r="R387" s="117">
        <f t="shared" ref="R387:V387" si="185">R388+R390+R392+R401</f>
        <v>91.012572201962854</v>
      </c>
      <c r="S387" s="117">
        <f t="shared" si="185"/>
        <v>90.306692069567575</v>
      </c>
      <c r="T387" s="117">
        <f t="shared" si="185"/>
        <v>71.816565771192131</v>
      </c>
      <c r="U387" s="117">
        <f t="shared" si="185"/>
        <v>56.719440850248937</v>
      </c>
      <c r="V387" s="117">
        <f t="shared" si="185"/>
        <v>69.357152272138137</v>
      </c>
      <c r="W387" s="117">
        <f t="shared" ref="W387" si="186">W388+W390+W392+W401</f>
        <v>76.267976143424008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76.052528403856826</v>
      </c>
      <c r="D392" s="122">
        <v>83.582600021121763</v>
      </c>
      <c r="E392" s="122">
        <v>55.900573365792127</v>
      </c>
      <c r="F392" s="122">
        <v>41.281295535627592</v>
      </c>
      <c r="G392" s="122">
        <v>51.92127539556364</v>
      </c>
      <c r="H392" s="122">
        <v>33.404000264303349</v>
      </c>
      <c r="I392" s="122">
        <v>44.946928513741284</v>
      </c>
      <c r="J392" s="122">
        <v>56.589394293220273</v>
      </c>
      <c r="K392" s="122">
        <v>44.170761979831873</v>
      </c>
      <c r="L392" s="122">
        <v>34.790352543667559</v>
      </c>
      <c r="M392" s="122">
        <v>38.404949932320335</v>
      </c>
      <c r="N392" s="122">
        <v>20.934068646435531</v>
      </c>
      <c r="O392" s="122">
        <v>18.393148640980669</v>
      </c>
      <c r="P392" s="122">
        <v>19.678787215759598</v>
      </c>
      <c r="Q392" s="122">
        <v>38.269823791634799</v>
      </c>
      <c r="R392" s="122">
        <v>36.020372978240836</v>
      </c>
      <c r="S392" s="122">
        <v>29.615468226780482</v>
      </c>
      <c r="T392" s="122">
        <v>21.956399875811844</v>
      </c>
      <c r="U392" s="122">
        <v>14.959019382135899</v>
      </c>
      <c r="V392" s="122">
        <v>7.5446456702540035</v>
      </c>
      <c r="W392" s="122">
        <v>21.947778338425824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532.36769882699775</v>
      </c>
      <c r="D393" s="98">
        <v>682.59123350582774</v>
      </c>
      <c r="E393" s="98">
        <v>637.26653637003028</v>
      </c>
      <c r="F393" s="98">
        <v>625.91369717532643</v>
      </c>
      <c r="G393" s="98">
        <v>685.36083522144008</v>
      </c>
      <c r="H393" s="98">
        <v>597.61844222855211</v>
      </c>
      <c r="I393" s="98">
        <v>617.55848355181524</v>
      </c>
      <c r="J393" s="98">
        <v>681.79337547504815</v>
      </c>
      <c r="K393" s="98">
        <v>624.42658458604137</v>
      </c>
      <c r="L393" s="98">
        <v>599.78374538365983</v>
      </c>
      <c r="M393" s="98">
        <v>723.58293674049742</v>
      </c>
      <c r="N393" s="98">
        <v>629.65206164956339</v>
      </c>
      <c r="O393" s="98">
        <v>497.67035790063272</v>
      </c>
      <c r="P393" s="98">
        <v>380.41311180663752</v>
      </c>
      <c r="Q393" s="98">
        <v>574.86607805566905</v>
      </c>
      <c r="R393" s="98">
        <v>493.74142250329396</v>
      </c>
      <c r="S393" s="98">
        <v>524.49056836191028</v>
      </c>
      <c r="T393" s="98">
        <v>487.04821079550447</v>
      </c>
      <c r="U393" s="98">
        <v>503.01254461009944</v>
      </c>
      <c r="V393" s="98">
        <v>324.41976382092219</v>
      </c>
      <c r="W393" s="98">
        <v>460.5654596577254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223.30307187530465</v>
      </c>
      <c r="L394" s="98">
        <v>207.63264165890817</v>
      </c>
      <c r="M394" s="98">
        <v>258.51353560486876</v>
      </c>
      <c r="N394" s="98">
        <v>221.45109989252245</v>
      </c>
      <c r="O394" s="98">
        <v>0</v>
      </c>
      <c r="P394" s="98">
        <v>0</v>
      </c>
      <c r="Q394" s="98">
        <v>207.6391415350424</v>
      </c>
      <c r="R394" s="98">
        <v>174.60649052741624</v>
      </c>
      <c r="S394" s="98">
        <v>186.37584387638955</v>
      </c>
      <c r="T394" s="98">
        <v>175.20804450965088</v>
      </c>
      <c r="U394" s="98">
        <v>171.80368573706701</v>
      </c>
      <c r="V394" s="98">
        <v>0</v>
      </c>
      <c r="W394" s="98">
        <v>165.48999081290359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223.30307187530465</v>
      </c>
      <c r="L395" s="101">
        <v>207.63264165890817</v>
      </c>
      <c r="M395" s="101">
        <v>258.51353560486876</v>
      </c>
      <c r="N395" s="101">
        <v>221.45109989252245</v>
      </c>
      <c r="O395" s="101">
        <v>0</v>
      </c>
      <c r="P395" s="101">
        <v>0</v>
      </c>
      <c r="Q395" s="101">
        <v>207.6391415350424</v>
      </c>
      <c r="R395" s="101">
        <v>174.60649052741624</v>
      </c>
      <c r="S395" s="101">
        <v>186.37584387638955</v>
      </c>
      <c r="T395" s="101">
        <v>175.20804450965088</v>
      </c>
      <c r="U395" s="101">
        <v>171.80368573706701</v>
      </c>
      <c r="V395" s="101">
        <v>0</v>
      </c>
      <c r="W395" s="101">
        <v>165.48999081290359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85.121326159250714</v>
      </c>
      <c r="D401" s="122">
        <v>98.85927116358711</v>
      </c>
      <c r="E401" s="122">
        <v>69.834997736672264</v>
      </c>
      <c r="F401" s="122">
        <v>67.13772061684223</v>
      </c>
      <c r="G401" s="122">
        <v>103.955036161122</v>
      </c>
      <c r="H401" s="122">
        <v>78.377405502697471</v>
      </c>
      <c r="I401" s="122">
        <v>86.169475654593626</v>
      </c>
      <c r="J401" s="122">
        <v>79.828086690527726</v>
      </c>
      <c r="K401" s="122">
        <v>103.69633374265864</v>
      </c>
      <c r="L401" s="122">
        <v>69.363949064856484</v>
      </c>
      <c r="M401" s="122">
        <v>61.943004914637442</v>
      </c>
      <c r="N401" s="122">
        <v>47.62608148991702</v>
      </c>
      <c r="O401" s="122">
        <v>49.881455177696409</v>
      </c>
      <c r="P401" s="122">
        <v>49.56890812220233</v>
      </c>
      <c r="Q401" s="122">
        <v>48.819917577510296</v>
      </c>
      <c r="R401" s="122">
        <v>54.992199223722011</v>
      </c>
      <c r="S401" s="122">
        <v>60.691223842787096</v>
      </c>
      <c r="T401" s="122">
        <v>49.860165895380291</v>
      </c>
      <c r="U401" s="122">
        <v>41.760421468113037</v>
      </c>
      <c r="V401" s="122">
        <v>61.812506601884131</v>
      </c>
      <c r="W401" s="122">
        <v>54.32019780499818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223.44348116803312</v>
      </c>
      <c r="D402" s="98">
        <v>284.94731100092753</v>
      </c>
      <c r="E402" s="98">
        <v>223.21092734525152</v>
      </c>
      <c r="F402" s="98">
        <v>217.71249286733232</v>
      </c>
      <c r="G402" s="98">
        <v>256.00867114306163</v>
      </c>
      <c r="H402" s="98">
        <v>222.13398341729854</v>
      </c>
      <c r="I402" s="98">
        <v>211.83329431754268</v>
      </c>
      <c r="J402" s="98">
        <v>192.35498581390624</v>
      </c>
      <c r="K402" s="98">
        <v>188.51929133360278</v>
      </c>
      <c r="L402" s="98">
        <v>168.76108340466047</v>
      </c>
      <c r="M402" s="98">
        <v>161.97819253905752</v>
      </c>
      <c r="N402" s="98">
        <v>160.66099578391601</v>
      </c>
      <c r="O402" s="98">
        <v>160.95667990378871</v>
      </c>
      <c r="P402" s="98">
        <v>162.39241617139012</v>
      </c>
      <c r="Q402" s="98">
        <v>163.10290645213666</v>
      </c>
      <c r="R402" s="98">
        <v>163.8323715839133</v>
      </c>
      <c r="S402" s="98">
        <v>164.20107803017399</v>
      </c>
      <c r="T402" s="98">
        <v>162.2980538123106</v>
      </c>
      <c r="U402" s="98">
        <v>159.43932726626042</v>
      </c>
      <c r="V402" s="98">
        <v>214.10564735900795</v>
      </c>
      <c r="W402" s="98">
        <v>194.52124497765084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100.20126591037834</v>
      </c>
      <c r="D405" s="118">
        <f t="shared" si="189"/>
        <v>91.086067433854595</v>
      </c>
      <c r="E405" s="118">
        <f t="shared" si="189"/>
        <v>93.432141491608505</v>
      </c>
      <c r="F405" s="118">
        <f t="shared" si="189"/>
        <v>90.732871270549651</v>
      </c>
      <c r="G405" s="118">
        <f t="shared" si="189"/>
        <v>88.164944102700673</v>
      </c>
      <c r="H405" s="118">
        <f t="shared" si="189"/>
        <v>85.232771307903249</v>
      </c>
      <c r="I405" s="118">
        <f t="shared" si="189"/>
        <v>76.815344786476118</v>
      </c>
      <c r="J405" s="118">
        <f t="shared" si="189"/>
        <v>78.272978131960727</v>
      </c>
      <c r="K405" s="118">
        <f t="shared" si="189"/>
        <v>72.970005555703366</v>
      </c>
      <c r="L405" s="118">
        <f t="shared" si="189"/>
        <v>69.996194459899229</v>
      </c>
      <c r="M405" s="118">
        <f t="shared" si="189"/>
        <v>63.839686680374854</v>
      </c>
      <c r="N405" s="118">
        <f t="shared" si="189"/>
        <v>65.78976823458764</v>
      </c>
      <c r="O405" s="118">
        <f t="shared" si="189"/>
        <v>63.272796160917274</v>
      </c>
      <c r="P405" s="118">
        <f t="shared" si="189"/>
        <v>56.546910623683921</v>
      </c>
      <c r="Q405" s="118">
        <f t="shared" si="189"/>
        <v>59.64363403484311</v>
      </c>
      <c r="R405" s="118">
        <f t="shared" ref="R405:V405" si="190">R406+R408+R410+R419</f>
        <v>53.692690956594873</v>
      </c>
      <c r="S405" s="118">
        <f t="shared" si="190"/>
        <v>51.044655730531389</v>
      </c>
      <c r="T405" s="118">
        <f t="shared" si="190"/>
        <v>46.130498406748075</v>
      </c>
      <c r="U405" s="118">
        <f t="shared" si="190"/>
        <v>43.839039921252464</v>
      </c>
      <c r="V405" s="118">
        <f t="shared" si="190"/>
        <v>41.387865878254814</v>
      </c>
      <c r="W405" s="118">
        <f t="shared" ref="W405" si="191">W406+W408+W410+W419</f>
        <v>41.370951703134409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67.639946742119562</v>
      </c>
      <c r="D406" s="123">
        <f t="shared" si="192"/>
        <v>56.209347583018271</v>
      </c>
      <c r="E406" s="123">
        <f t="shared" si="192"/>
        <v>54.439237398434081</v>
      </c>
      <c r="F406" s="123">
        <f t="shared" si="192"/>
        <v>52.450035840330415</v>
      </c>
      <c r="G406" s="123">
        <f t="shared" si="192"/>
        <v>51.331720938302361</v>
      </c>
      <c r="H406" s="123">
        <f t="shared" si="192"/>
        <v>45.095876719729226</v>
      </c>
      <c r="I406" s="123">
        <f t="shared" si="192"/>
        <v>40.060052223580186</v>
      </c>
      <c r="J406" s="123">
        <f t="shared" si="192"/>
        <v>39.04101867897343</v>
      </c>
      <c r="K406" s="123">
        <f t="shared" si="192"/>
        <v>35.046744094119539</v>
      </c>
      <c r="L406" s="123">
        <f t="shared" si="192"/>
        <v>32.814828710227751</v>
      </c>
      <c r="M406" s="123">
        <f t="shared" si="192"/>
        <v>27.93115359834853</v>
      </c>
      <c r="N406" s="123">
        <f t="shared" si="192"/>
        <v>28.192693777608806</v>
      </c>
      <c r="O406" s="123">
        <f t="shared" si="192"/>
        <v>25.215640755901877</v>
      </c>
      <c r="P406" s="123">
        <f t="shared" si="192"/>
        <v>19.684044255669619</v>
      </c>
      <c r="Q406" s="123">
        <f t="shared" si="192"/>
        <v>21.07930318284107</v>
      </c>
      <c r="R406" s="123">
        <f t="shared" si="192"/>
        <v>20.235215712582612</v>
      </c>
      <c r="S406" s="123">
        <f t="shared" si="192"/>
        <v>18.038235395239834</v>
      </c>
      <c r="T406" s="123">
        <f t="shared" si="192"/>
        <v>15.805320247873835</v>
      </c>
      <c r="U406" s="123">
        <f t="shared" si="192"/>
        <v>13.940432788685484</v>
      </c>
      <c r="V406" s="123">
        <f t="shared" si="192"/>
        <v>13.863414168156691</v>
      </c>
      <c r="W406" s="123">
        <f t="shared" si="192"/>
        <v>13.509753111049319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67.639946742119562</v>
      </c>
      <c r="D407" s="99">
        <v>56.209347583018271</v>
      </c>
      <c r="E407" s="99">
        <v>54.439237398434081</v>
      </c>
      <c r="F407" s="99">
        <v>52.450035840330415</v>
      </c>
      <c r="G407" s="99">
        <v>51.331720938302361</v>
      </c>
      <c r="H407" s="99">
        <v>45.095876719729226</v>
      </c>
      <c r="I407" s="99">
        <v>40.060052223580186</v>
      </c>
      <c r="J407" s="99">
        <v>39.04101867897343</v>
      </c>
      <c r="K407" s="99">
        <v>35.046744094119539</v>
      </c>
      <c r="L407" s="99">
        <v>32.814828710227751</v>
      </c>
      <c r="M407" s="99">
        <v>27.93115359834853</v>
      </c>
      <c r="N407" s="99">
        <v>28.192693777608806</v>
      </c>
      <c r="O407" s="99">
        <v>25.215640755901877</v>
      </c>
      <c r="P407" s="99">
        <v>19.684044255669619</v>
      </c>
      <c r="Q407" s="99">
        <v>21.07930318284107</v>
      </c>
      <c r="R407" s="99">
        <v>20.235215712582612</v>
      </c>
      <c r="S407" s="99">
        <v>18.038235395239834</v>
      </c>
      <c r="T407" s="99">
        <v>15.805320247873835</v>
      </c>
      <c r="U407" s="99">
        <v>13.940432788685484</v>
      </c>
      <c r="V407" s="99">
        <v>13.863414168156691</v>
      </c>
      <c r="W407" s="99">
        <v>13.509753111049319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0.55003473925159374</v>
      </c>
      <c r="D408" s="123">
        <f t="shared" si="193"/>
        <v>0.67348116699570471</v>
      </c>
      <c r="E408" s="123">
        <f t="shared" si="193"/>
        <v>1.5256492505629493</v>
      </c>
      <c r="F408" s="123">
        <f t="shared" si="193"/>
        <v>0.87601876479582819</v>
      </c>
      <c r="G408" s="123">
        <f t="shared" si="193"/>
        <v>1.0736382080292264</v>
      </c>
      <c r="H408" s="123">
        <f t="shared" si="193"/>
        <v>1.552724032261481</v>
      </c>
      <c r="I408" s="123">
        <f t="shared" si="193"/>
        <v>1.7166486274905934</v>
      </c>
      <c r="J408" s="123">
        <f t="shared" si="193"/>
        <v>1.9389896684113079</v>
      </c>
      <c r="K408" s="123">
        <f t="shared" si="193"/>
        <v>2.1509055213394861</v>
      </c>
      <c r="L408" s="123">
        <f t="shared" si="193"/>
        <v>2.6728831089502525</v>
      </c>
      <c r="M408" s="123">
        <f t="shared" si="193"/>
        <v>2.8019999797708923</v>
      </c>
      <c r="N408" s="123">
        <f t="shared" si="193"/>
        <v>4.321392941857165</v>
      </c>
      <c r="O408" s="123">
        <f t="shared" si="193"/>
        <v>3.740102230073842</v>
      </c>
      <c r="P408" s="123">
        <f t="shared" si="193"/>
        <v>1.375862644223649</v>
      </c>
      <c r="Q408" s="123">
        <f t="shared" si="193"/>
        <v>3.9695762088557474</v>
      </c>
      <c r="R408" s="123">
        <f t="shared" si="193"/>
        <v>2.2020476391244403</v>
      </c>
      <c r="S408" s="123">
        <f t="shared" si="193"/>
        <v>3.387753778614421</v>
      </c>
      <c r="T408" s="123">
        <f t="shared" si="193"/>
        <v>2.4035003835796052</v>
      </c>
      <c r="U408" s="123">
        <f t="shared" si="193"/>
        <v>2.9542768576177871</v>
      </c>
      <c r="V408" s="123">
        <f t="shared" si="193"/>
        <v>1.9548839334625594</v>
      </c>
      <c r="W408" s="123">
        <f t="shared" si="193"/>
        <v>3.03197489745475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0.55003473925159374</v>
      </c>
      <c r="D409" s="99">
        <f>RES_hhdet_in_fecs!D147</f>
        <v>0.67348116699570471</v>
      </c>
      <c r="E409" s="99">
        <f>RES_hhdet_in_fecs!E147</f>
        <v>1.5256492505629493</v>
      </c>
      <c r="F409" s="99">
        <f>RES_hhdet_in_fecs!F147</f>
        <v>0.87601876479582819</v>
      </c>
      <c r="G409" s="99">
        <f>RES_hhdet_in_fecs!G147</f>
        <v>1.0736382080292264</v>
      </c>
      <c r="H409" s="99">
        <f>RES_hhdet_in_fecs!H147</f>
        <v>1.552724032261481</v>
      </c>
      <c r="I409" s="99">
        <f>RES_hhdet_in_fecs!I147</f>
        <v>1.7166486274905934</v>
      </c>
      <c r="J409" s="99">
        <f>RES_hhdet_in_fecs!J147</f>
        <v>1.9389896684113079</v>
      </c>
      <c r="K409" s="99">
        <f>RES_hhdet_in_fecs!K147</f>
        <v>2.1509055213394861</v>
      </c>
      <c r="L409" s="99">
        <f>RES_hhdet_in_fecs!L147</f>
        <v>2.6728831089502525</v>
      </c>
      <c r="M409" s="99">
        <f>RES_hhdet_in_fecs!M147</f>
        <v>2.8019999797708923</v>
      </c>
      <c r="N409" s="99">
        <f>RES_hhdet_in_fecs!N147</f>
        <v>4.321392941857165</v>
      </c>
      <c r="O409" s="99">
        <f>RES_hhdet_in_fecs!O147</f>
        <v>3.740102230073842</v>
      </c>
      <c r="P409" s="99">
        <f>RES_hhdet_in_fecs!P147</f>
        <v>1.375862644223649</v>
      </c>
      <c r="Q409" s="99">
        <f>RES_hhdet_in_fecs!Q147</f>
        <v>3.9695762088557474</v>
      </c>
      <c r="R409" s="99">
        <f>RES_hhdet_in_fecs!R147</f>
        <v>2.2020476391244403</v>
      </c>
      <c r="S409" s="99">
        <f>RES_hhdet_in_fecs!S147</f>
        <v>3.387753778614421</v>
      </c>
      <c r="T409" s="99">
        <f>RES_hhdet_in_fecs!T147</f>
        <v>2.4035003835796052</v>
      </c>
      <c r="U409" s="99">
        <f>RES_hhdet_in_fecs!U147</f>
        <v>2.9542768576177871</v>
      </c>
      <c r="V409" s="99">
        <f>RES_hhdet_in_fecs!V147</f>
        <v>1.9548839334625594</v>
      </c>
      <c r="W409" s="99">
        <f>RES_hhdet_in_fecs!W147</f>
        <v>3.03197489745475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22.792035578790024</v>
      </c>
      <c r="D410" s="123">
        <v>25.037859497557644</v>
      </c>
      <c r="E410" s="123">
        <v>26.840029292736276</v>
      </c>
      <c r="F410" s="123">
        <v>27.723252050596031</v>
      </c>
      <c r="G410" s="123">
        <v>25.778232241112701</v>
      </c>
      <c r="H410" s="123">
        <v>28.931083861310416</v>
      </c>
      <c r="I410" s="123">
        <v>25.902256529325346</v>
      </c>
      <c r="J410" s="123">
        <v>28.01828245616246</v>
      </c>
      <c r="K410" s="123">
        <v>27.535256613391923</v>
      </c>
      <c r="L410" s="123">
        <v>27.325845808553222</v>
      </c>
      <c r="M410" s="123">
        <v>26.240111520771524</v>
      </c>
      <c r="N410" s="123">
        <v>26.31994898983201</v>
      </c>
      <c r="O410" s="123">
        <v>27.05066798063066</v>
      </c>
      <c r="P410" s="123">
        <v>27.726149524834575</v>
      </c>
      <c r="Q410" s="123">
        <v>27.057146662871652</v>
      </c>
      <c r="R410" s="123">
        <v>24.190429400318983</v>
      </c>
      <c r="S410" s="123">
        <v>22.824191850023162</v>
      </c>
      <c r="T410" s="123">
        <v>21.580031764211732</v>
      </c>
      <c r="U410" s="123">
        <v>20.782785686004932</v>
      </c>
      <c r="V410" s="123">
        <v>18.182593909607032</v>
      </c>
      <c r="W410" s="123">
        <v>17.998443935111901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25.427810771765795</v>
      </c>
      <c r="D411" s="99">
        <v>32.720434838729545</v>
      </c>
      <c r="E411" s="99">
        <v>30.076077797920576</v>
      </c>
      <c r="F411" s="99">
        <v>29.463981108088689</v>
      </c>
      <c r="G411" s="99">
        <v>32.205448235789675</v>
      </c>
      <c r="H411" s="99">
        <v>29.882654958136502</v>
      </c>
      <c r="I411" s="99">
        <v>29.837263496886006</v>
      </c>
      <c r="J411" s="99">
        <v>32.99082462501066</v>
      </c>
      <c r="K411" s="99">
        <v>31.542793136168854</v>
      </c>
      <c r="L411" s="99">
        <v>30.538053489253077</v>
      </c>
      <c r="M411" s="99">
        <v>35.191283187672447</v>
      </c>
      <c r="N411" s="99">
        <v>32.449017132295097</v>
      </c>
      <c r="O411" s="99">
        <v>26.701822882610415</v>
      </c>
      <c r="P411" s="99">
        <v>21.613592241412682</v>
      </c>
      <c r="Q411" s="99">
        <v>31.558893457876557</v>
      </c>
      <c r="R411" s="99">
        <v>25.382198245919906</v>
      </c>
      <c r="S411" s="99">
        <v>25.765160992311429</v>
      </c>
      <c r="T411" s="99">
        <v>23.154016330909968</v>
      </c>
      <c r="U411" s="99">
        <v>23.945027716354552</v>
      </c>
      <c r="V411" s="99">
        <v>14.336468145208535</v>
      </c>
      <c r="W411" s="99">
        <v>20.089037178504721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23.942330791953303</v>
      </c>
      <c r="L412" s="99">
        <v>23.152128491357239</v>
      </c>
      <c r="M412" s="99">
        <v>27.039005762775599</v>
      </c>
      <c r="N412" s="99">
        <v>25.207608190154332</v>
      </c>
      <c r="O412" s="99">
        <v>0</v>
      </c>
      <c r="P412" s="99">
        <v>0</v>
      </c>
      <c r="Q412" s="99">
        <v>26.230977065022635</v>
      </c>
      <c r="R412" s="99">
        <v>21.363632837998153</v>
      </c>
      <c r="S412" s="99">
        <v>22.020884598745223</v>
      </c>
      <c r="T412" s="99">
        <v>20.047788091562314</v>
      </c>
      <c r="U412" s="99">
        <v>20.872688401759579</v>
      </c>
      <c r="V412" s="99">
        <v>0</v>
      </c>
      <c r="W412" s="99">
        <v>17.729877124166684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11.280113269846252</v>
      </c>
      <c r="L413" s="102">
        <v>10.571638137740363</v>
      </c>
      <c r="M413" s="102">
        <v>12.572744017843029</v>
      </c>
      <c r="N413" s="102">
        <v>11.412446606706091</v>
      </c>
      <c r="O413" s="102">
        <v>0</v>
      </c>
      <c r="P413" s="102">
        <v>0</v>
      </c>
      <c r="Q413" s="102">
        <v>11.398935848767868</v>
      </c>
      <c r="R413" s="102">
        <v>8.9761489629962075</v>
      </c>
      <c r="S413" s="102">
        <v>9.155557625279517</v>
      </c>
      <c r="T413" s="102">
        <v>8.3292984841423863</v>
      </c>
      <c r="U413" s="102">
        <v>8.1784123692873401</v>
      </c>
      <c r="V413" s="102">
        <v>0</v>
      </c>
      <c r="W413" s="102">
        <v>7.2183758212817173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12.662217522107049</v>
      </c>
      <c r="L414" s="105">
        <v>12.580490353616874</v>
      </c>
      <c r="M414" s="105">
        <v>14.466261744932568</v>
      </c>
      <c r="N414" s="105">
        <v>13.795161583448245</v>
      </c>
      <c r="O414" s="105">
        <v>0</v>
      </c>
      <c r="P414" s="105">
        <v>0</v>
      </c>
      <c r="Q414" s="105">
        <v>14.832041216254767</v>
      </c>
      <c r="R414" s="105">
        <v>12.387483875001941</v>
      </c>
      <c r="S414" s="105">
        <v>12.865326973465706</v>
      </c>
      <c r="T414" s="105">
        <v>11.718489607419928</v>
      </c>
      <c r="U414" s="105">
        <v>12.694276032472242</v>
      </c>
      <c r="V414" s="105">
        <v>0</v>
      </c>
      <c r="W414" s="105">
        <v>10.511501302884968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23.674820570524325</v>
      </c>
      <c r="D415" s="102">
        <v>25.217959008228981</v>
      </c>
      <c r="E415" s="102">
        <v>27.736211048232221</v>
      </c>
      <c r="F415" s="102">
        <v>28.664667100303017</v>
      </c>
      <c r="G415" s="102">
        <v>26.392444888907367</v>
      </c>
      <c r="H415" s="102">
        <v>29.951859279215931</v>
      </c>
      <c r="I415" s="102">
        <v>27.001007005264821</v>
      </c>
      <c r="J415" s="102">
        <v>28.912949974020993</v>
      </c>
      <c r="K415" s="102">
        <v>29.91542371445103</v>
      </c>
      <c r="L415" s="102">
        <v>28.85239629539274</v>
      </c>
      <c r="M415" s="102">
        <v>27.836381537650976</v>
      </c>
      <c r="N415" s="102">
        <v>28.2117410820487</v>
      </c>
      <c r="O415" s="102">
        <v>28.678118736739584</v>
      </c>
      <c r="P415" s="102">
        <v>29.715954592360273</v>
      </c>
      <c r="Q415" s="102">
        <v>27.983781429542482</v>
      </c>
      <c r="R415" s="102">
        <v>25.390195331487124</v>
      </c>
      <c r="S415" s="102">
        <v>23.968000659995742</v>
      </c>
      <c r="T415" s="102">
        <v>22.618092134190949</v>
      </c>
      <c r="U415" s="102">
        <v>21.562370813815299</v>
      </c>
      <c r="V415" s="102">
        <v>19.087408732304365</v>
      </c>
      <c r="W415" s="102">
        <v>18.675328856935291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18.575365835493351</v>
      </c>
      <c r="D416" s="105">
        <v>20.138739102012089</v>
      </c>
      <c r="E416" s="105">
        <v>22.967981138482035</v>
      </c>
      <c r="F416" s="105">
        <v>23.978041376154358</v>
      </c>
      <c r="G416" s="105">
        <v>21.592234441399814</v>
      </c>
      <c r="H416" s="105">
        <v>24.63515253513954</v>
      </c>
      <c r="I416" s="105">
        <v>21.591529933960555</v>
      </c>
      <c r="J416" s="105">
        <v>23.211409887011158</v>
      </c>
      <c r="K416" s="105">
        <v>23.972201897582071</v>
      </c>
      <c r="L416" s="105">
        <v>23.056514481234551</v>
      </c>
      <c r="M416" s="105">
        <v>22.396298405047084</v>
      </c>
      <c r="N416" s="105">
        <v>22.771720975094297</v>
      </c>
      <c r="O416" s="105">
        <v>23.31646058448063</v>
      </c>
      <c r="P416" s="105">
        <v>24.53833259674828</v>
      </c>
      <c r="Q416" s="105">
        <v>23.280938659982873</v>
      </c>
      <c r="R416" s="105">
        <v>21.226773769789297</v>
      </c>
      <c r="S416" s="105">
        <v>20.197569178609804</v>
      </c>
      <c r="T416" s="105">
        <v>19.213205517936647</v>
      </c>
      <c r="U416" s="105">
        <v>18.327537271929234</v>
      </c>
      <c r="V416" s="105">
        <v>16.32478325673241</v>
      </c>
      <c r="W416" s="105">
        <v>16.109616033820618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7.8634984530392673</v>
      </c>
      <c r="D417" s="99">
        <v>9.4083484823922028</v>
      </c>
      <c r="E417" s="99">
        <v>12.833599665608313</v>
      </c>
      <c r="F417" s="99">
        <v>13.959467901674104</v>
      </c>
      <c r="G417" s="99">
        <v>11.266256539742573</v>
      </c>
      <c r="H417" s="99">
        <v>13.129669907562329</v>
      </c>
      <c r="I417" s="99">
        <v>9.7979470798358772</v>
      </c>
      <c r="J417" s="99">
        <v>10.678697969454708</v>
      </c>
      <c r="K417" s="99">
        <v>10.737461440398263</v>
      </c>
      <c r="L417" s="99">
        <v>10.0152955581689</v>
      </c>
      <c r="M417" s="99">
        <v>9.9173987627352638</v>
      </c>
      <c r="N417" s="99">
        <v>9.8948045801977553</v>
      </c>
      <c r="O417" s="99">
        <v>10.027517830380777</v>
      </c>
      <c r="P417" s="99">
        <v>10.88209430665256</v>
      </c>
      <c r="Q417" s="99">
        <v>10.099186091605944</v>
      </c>
      <c r="R417" s="99">
        <v>8.9933730776190135</v>
      </c>
      <c r="S417" s="99">
        <v>8.5356494659319271</v>
      </c>
      <c r="T417" s="99">
        <v>8.1537311271514916</v>
      </c>
      <c r="U417" s="99">
        <v>7.3314805842440434</v>
      </c>
      <c r="V417" s="99">
        <v>6.5168007237740087</v>
      </c>
      <c r="W417" s="99">
        <v>6.6854834154182869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10.711867382454086</v>
      </c>
      <c r="D418" s="99">
        <v>10.730390619619882</v>
      </c>
      <c r="E418" s="99">
        <v>10.13438147287372</v>
      </c>
      <c r="F418" s="99">
        <v>10.018573474480256</v>
      </c>
      <c r="G418" s="99">
        <v>10.325977901657241</v>
      </c>
      <c r="H418" s="99">
        <v>11.505482627577207</v>
      </c>
      <c r="I418" s="99">
        <v>11.793582854124676</v>
      </c>
      <c r="J418" s="99">
        <v>12.532711917556446</v>
      </c>
      <c r="K418" s="99">
        <v>13.234740457183811</v>
      </c>
      <c r="L418" s="99">
        <v>13.041218923065651</v>
      </c>
      <c r="M418" s="99">
        <v>12.47889964231182</v>
      </c>
      <c r="N418" s="99">
        <v>12.876916394896538</v>
      </c>
      <c r="O418" s="99">
        <v>13.288942754099855</v>
      </c>
      <c r="P418" s="99">
        <v>13.65623829009572</v>
      </c>
      <c r="Q418" s="99">
        <v>13.181752568376931</v>
      </c>
      <c r="R418" s="99">
        <v>12.233400692170287</v>
      </c>
      <c r="S418" s="99">
        <v>11.66191971267788</v>
      </c>
      <c r="T418" s="99">
        <v>11.05947439078516</v>
      </c>
      <c r="U418" s="99">
        <v>10.996056687685192</v>
      </c>
      <c r="V418" s="99">
        <v>9.8079825329584036</v>
      </c>
      <c r="W418" s="99">
        <v>9.4241326184023322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9.2192488502171521</v>
      </c>
      <c r="D419" s="123">
        <v>9.1653791862829692</v>
      </c>
      <c r="E419" s="123">
        <v>10.627225549875211</v>
      </c>
      <c r="F419" s="123">
        <v>9.68356461482737</v>
      </c>
      <c r="G419" s="123">
        <v>9.9813527152563957</v>
      </c>
      <c r="H419" s="123">
        <v>9.6530866946021234</v>
      </c>
      <c r="I419" s="123">
        <v>9.1363874060799848</v>
      </c>
      <c r="J419" s="123">
        <v>9.2746873284135152</v>
      </c>
      <c r="K419" s="123">
        <v>8.2370993268524124</v>
      </c>
      <c r="L419" s="123">
        <v>7.1826368321680016</v>
      </c>
      <c r="M419" s="123">
        <v>6.8664215814839036</v>
      </c>
      <c r="N419" s="123">
        <v>6.955732525289668</v>
      </c>
      <c r="O419" s="123">
        <v>7.2663851943108932</v>
      </c>
      <c r="P419" s="123">
        <v>7.7608541989560758</v>
      </c>
      <c r="Q419" s="123">
        <v>7.5376079802746352</v>
      </c>
      <c r="R419" s="123">
        <v>7.0649982045688349</v>
      </c>
      <c r="S419" s="123">
        <v>6.794474706653971</v>
      </c>
      <c r="T419" s="123">
        <v>6.3416460110828972</v>
      </c>
      <c r="U419" s="123">
        <v>6.1615445889442571</v>
      </c>
      <c r="V419" s="123">
        <v>7.3869738670285265</v>
      </c>
      <c r="W419" s="123">
        <v>6.8307797595184327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10.672470493315412</v>
      </c>
      <c r="D420" s="99">
        <v>13.659126376690345</v>
      </c>
      <c r="E420" s="99">
        <v>10.534539055544698</v>
      </c>
      <c r="F420" s="99">
        <v>10.248500401551587</v>
      </c>
      <c r="G420" s="99">
        <v>12.029975427100755</v>
      </c>
      <c r="H420" s="99">
        <v>11.107343267691428</v>
      </c>
      <c r="I420" s="99">
        <v>10.234700013534207</v>
      </c>
      <c r="J420" s="99">
        <v>9.3077313904837737</v>
      </c>
      <c r="K420" s="99">
        <v>9.5230170455588734</v>
      </c>
      <c r="L420" s="99">
        <v>8.5924885954007113</v>
      </c>
      <c r="M420" s="99">
        <v>7.8777706803686085</v>
      </c>
      <c r="N420" s="99">
        <v>8.2796384260635829</v>
      </c>
      <c r="O420" s="99">
        <v>8.6359106792977069</v>
      </c>
      <c r="P420" s="99">
        <v>9.226504968657018</v>
      </c>
      <c r="Q420" s="99">
        <v>8.9539937106786951</v>
      </c>
      <c r="R420" s="99">
        <v>8.4222743831349476</v>
      </c>
      <c r="S420" s="99">
        <v>8.0662407786888313</v>
      </c>
      <c r="T420" s="99">
        <v>7.7155643017502902</v>
      </c>
      <c r="U420" s="99">
        <v>7.5898288250978077</v>
      </c>
      <c r="V420" s="99">
        <v>9.4615653402855724</v>
      </c>
      <c r="W420" s="99">
        <v>8.4846669250211235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8.3249586083105296</v>
      </c>
      <c r="D421" s="110">
        <v>6.7780759913790485</v>
      </c>
      <c r="E421" s="110">
        <v>10.669427485591658</v>
      </c>
      <c r="F421" s="110">
        <v>9.4316731429116771</v>
      </c>
      <c r="G421" s="110">
        <v>8.5807637183832099</v>
      </c>
      <c r="H421" s="110">
        <v>8.8602126655493816</v>
      </c>
      <c r="I421" s="110">
        <v>8.3832587609685199</v>
      </c>
      <c r="J421" s="110">
        <v>9.2512454289912291</v>
      </c>
      <c r="K421" s="110">
        <v>6.6650608515184713</v>
      </c>
      <c r="L421" s="110">
        <v>6.1987766178528476</v>
      </c>
      <c r="M421" s="110">
        <v>6.2401819183182541</v>
      </c>
      <c r="N421" s="110">
        <v>6.397918590462031</v>
      </c>
      <c r="O421" s="110">
        <v>6.6513612385859107</v>
      </c>
      <c r="P421" s="110">
        <v>7.1169218341614302</v>
      </c>
      <c r="Q421" s="110">
        <v>6.9325499983544567</v>
      </c>
      <c r="R421" s="110">
        <v>6.3792256594252059</v>
      </c>
      <c r="S421" s="110">
        <v>6.0487965298322806</v>
      </c>
      <c r="T421" s="110">
        <v>5.7323870222446827</v>
      </c>
      <c r="U421" s="110">
        <v>5.6546929040692842</v>
      </c>
      <c r="V421" s="110">
        <v>6.544941858893484</v>
      </c>
      <c r="W421" s="110">
        <v>6.1899894103092743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126.35074943345413</v>
      </c>
      <c r="D423" s="118">
        <f t="shared" si="194"/>
        <v>117.06502380043925</v>
      </c>
      <c r="E423" s="118">
        <f t="shared" si="194"/>
        <v>125.27320661180416</v>
      </c>
      <c r="F423" s="118">
        <f t="shared" si="194"/>
        <v>126.56070092735467</v>
      </c>
      <c r="G423" s="118">
        <f t="shared" si="194"/>
        <v>130.01824881557434</v>
      </c>
      <c r="H423" s="118">
        <f t="shared" si="194"/>
        <v>126.68785742614445</v>
      </c>
      <c r="I423" s="118">
        <f t="shared" si="194"/>
        <v>119.43426291022175</v>
      </c>
      <c r="J423" s="118">
        <f t="shared" si="194"/>
        <v>124.62362664940154</v>
      </c>
      <c r="K423" s="118">
        <f t="shared" si="194"/>
        <v>120.23800131217591</v>
      </c>
      <c r="L423" s="118">
        <f t="shared" si="194"/>
        <v>119.66119526270023</v>
      </c>
      <c r="M423" s="118">
        <f t="shared" si="194"/>
        <v>111.07863696295419</v>
      </c>
      <c r="N423" s="118">
        <f t="shared" si="194"/>
        <v>122.00718693860711</v>
      </c>
      <c r="O423" s="118">
        <f t="shared" si="194"/>
        <v>117.26486490342423</v>
      </c>
      <c r="P423" s="118">
        <f t="shared" si="194"/>
        <v>97.487243550000144</v>
      </c>
      <c r="Q423" s="118">
        <f t="shared" si="194"/>
        <v>113.83968598058242</v>
      </c>
      <c r="R423" s="118">
        <f t="shared" ref="R423:V423" si="195">R424+R426+R428+R437</f>
        <v>104.07358422118077</v>
      </c>
      <c r="S423" s="118">
        <f t="shared" si="195"/>
        <v>100.30138967801314</v>
      </c>
      <c r="T423" s="118">
        <f t="shared" si="195"/>
        <v>88.220023996269248</v>
      </c>
      <c r="U423" s="118">
        <f t="shared" si="195"/>
        <v>83.232867474404145</v>
      </c>
      <c r="V423" s="118">
        <f t="shared" si="195"/>
        <v>78.766851673551457</v>
      </c>
      <c r="W423" s="118">
        <f t="shared" ref="W423" si="196">W424+W426+W428+W437</f>
        <v>81.521933539276219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102.73306152347909</v>
      </c>
      <c r="D424" s="123">
        <f t="shared" si="197"/>
        <v>91.765878517822912</v>
      </c>
      <c r="E424" s="123">
        <f t="shared" si="197"/>
        <v>95.245913133299595</v>
      </c>
      <c r="F424" s="123">
        <f t="shared" si="197"/>
        <v>98.048119987742652</v>
      </c>
      <c r="G424" s="123">
        <f t="shared" si="197"/>
        <v>102.26911656979941</v>
      </c>
      <c r="H424" s="123">
        <f t="shared" si="197"/>
        <v>95.529895949578531</v>
      </c>
      <c r="I424" s="123">
        <f t="shared" si="197"/>
        <v>90.038942465796055</v>
      </c>
      <c r="J424" s="123">
        <f t="shared" si="197"/>
        <v>92.931364971237144</v>
      </c>
      <c r="K424" s="123">
        <f t="shared" si="197"/>
        <v>88.208961362799528</v>
      </c>
      <c r="L424" s="123">
        <f t="shared" si="197"/>
        <v>87.19643732406216</v>
      </c>
      <c r="M424" s="123">
        <f t="shared" si="197"/>
        <v>78.529353929667636</v>
      </c>
      <c r="N424" s="123">
        <f t="shared" si="197"/>
        <v>84.08189685322418</v>
      </c>
      <c r="O424" s="123">
        <f t="shared" si="197"/>
        <v>79.885734403361354</v>
      </c>
      <c r="P424" s="123">
        <f t="shared" si="197"/>
        <v>66.030148716454974</v>
      </c>
      <c r="Q424" s="123">
        <f t="shared" si="197"/>
        <v>73.93141999852206</v>
      </c>
      <c r="R424" s="123">
        <f t="shared" si="197"/>
        <v>72.201927504716238</v>
      </c>
      <c r="S424" s="123">
        <f t="shared" si="197"/>
        <v>65.057374746691025</v>
      </c>
      <c r="T424" s="123">
        <f t="shared" si="197"/>
        <v>57.394385237799106</v>
      </c>
      <c r="U424" s="123">
        <f t="shared" si="197"/>
        <v>50.896349730152451</v>
      </c>
      <c r="V424" s="123">
        <f t="shared" si="197"/>
        <v>50.944071662391721</v>
      </c>
      <c r="W424" s="123">
        <f t="shared" si="197"/>
        <v>50.010894548737525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102.73306152347909</v>
      </c>
      <c r="D425" s="99">
        <v>91.765878517822912</v>
      </c>
      <c r="E425" s="99">
        <v>95.245913133299595</v>
      </c>
      <c r="F425" s="99">
        <v>98.048119987742652</v>
      </c>
      <c r="G425" s="99">
        <v>102.26911656979941</v>
      </c>
      <c r="H425" s="99">
        <v>95.529895949578531</v>
      </c>
      <c r="I425" s="99">
        <v>90.038942465796055</v>
      </c>
      <c r="J425" s="99">
        <v>92.931364971237144</v>
      </c>
      <c r="K425" s="99">
        <v>88.208961362799528</v>
      </c>
      <c r="L425" s="99">
        <v>87.19643732406216</v>
      </c>
      <c r="M425" s="99">
        <v>78.529353929667636</v>
      </c>
      <c r="N425" s="99">
        <v>84.08189685322418</v>
      </c>
      <c r="O425" s="99">
        <v>79.885734403361354</v>
      </c>
      <c r="P425" s="99">
        <v>66.030148716454974</v>
      </c>
      <c r="Q425" s="99">
        <v>73.93141999852206</v>
      </c>
      <c r="R425" s="99">
        <v>72.201927504716238</v>
      </c>
      <c r="S425" s="99">
        <v>65.057374746691025</v>
      </c>
      <c r="T425" s="99">
        <v>57.394385237799106</v>
      </c>
      <c r="U425" s="99">
        <v>50.896349730152451</v>
      </c>
      <c r="V425" s="99">
        <v>50.944071662391721</v>
      </c>
      <c r="W425" s="99">
        <v>50.010894548737525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1.1892175051362777</v>
      </c>
      <c r="D426" s="123">
        <f t="shared" si="198"/>
        <v>1.5020052867127704</v>
      </c>
      <c r="E426" s="123">
        <f t="shared" si="198"/>
        <v>3.5075665700595557</v>
      </c>
      <c r="F426" s="123">
        <f t="shared" si="198"/>
        <v>2.0744057649719116</v>
      </c>
      <c r="G426" s="123">
        <f t="shared" si="198"/>
        <v>2.6170735485935279</v>
      </c>
      <c r="H426" s="123">
        <f t="shared" si="198"/>
        <v>3.8938242995611367</v>
      </c>
      <c r="I426" s="123">
        <f t="shared" si="198"/>
        <v>4.4265835528386583</v>
      </c>
      <c r="J426" s="123">
        <f t="shared" si="198"/>
        <v>5.1398736709484742</v>
      </c>
      <c r="K426" s="123">
        <f t="shared" si="198"/>
        <v>5.8607140381502889</v>
      </c>
      <c r="L426" s="123">
        <f t="shared" si="198"/>
        <v>7.485777497645298</v>
      </c>
      <c r="M426" s="123">
        <f t="shared" si="198"/>
        <v>8.101309472922539</v>
      </c>
      <c r="N426" s="123">
        <f t="shared" si="198"/>
        <v>12.96778612070972</v>
      </c>
      <c r="O426" s="123">
        <f t="shared" si="198"/>
        <v>11.712829274832423</v>
      </c>
      <c r="P426" s="123">
        <f t="shared" si="198"/>
        <v>4.5040147348226673</v>
      </c>
      <c r="Q426" s="123">
        <f t="shared" si="198"/>
        <v>13.478875860938304</v>
      </c>
      <c r="R426" s="123">
        <f t="shared" si="198"/>
        <v>7.6456258864672755</v>
      </c>
      <c r="S426" s="123">
        <f t="shared" si="198"/>
        <v>11.968761950213091</v>
      </c>
      <c r="T426" s="123">
        <f t="shared" si="198"/>
        <v>8.6137376224034785</v>
      </c>
      <c r="U426" s="123">
        <f t="shared" si="198"/>
        <v>10.724471456933832</v>
      </c>
      <c r="V426" s="123">
        <f t="shared" si="198"/>
        <v>7.1888515107420359</v>
      </c>
      <c r="W426" s="123">
        <f t="shared" si="198"/>
        <v>11.289916805836178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1.1892175051362777</v>
      </c>
      <c r="D427" s="99">
        <f>RES_hhdet_in_tess!D147</f>
        <v>1.5020052867127704</v>
      </c>
      <c r="E427" s="99">
        <f>RES_hhdet_in_tess!E147</f>
        <v>3.5075665700595557</v>
      </c>
      <c r="F427" s="99">
        <f>RES_hhdet_in_tess!F147</f>
        <v>2.0744057649719116</v>
      </c>
      <c r="G427" s="99">
        <f>RES_hhdet_in_tess!G147</f>
        <v>2.6170735485935279</v>
      </c>
      <c r="H427" s="99">
        <f>RES_hhdet_in_tess!H147</f>
        <v>3.8938242995611367</v>
      </c>
      <c r="I427" s="99">
        <f>RES_hhdet_in_tess!I147</f>
        <v>4.4265835528386583</v>
      </c>
      <c r="J427" s="99">
        <f>RES_hhdet_in_tess!J147</f>
        <v>5.1398736709484742</v>
      </c>
      <c r="K427" s="99">
        <f>RES_hhdet_in_tess!K147</f>
        <v>5.8607140381502889</v>
      </c>
      <c r="L427" s="99">
        <f>RES_hhdet_in_tess!L147</f>
        <v>7.485777497645298</v>
      </c>
      <c r="M427" s="99">
        <f>RES_hhdet_in_tess!M147</f>
        <v>8.101309472922539</v>
      </c>
      <c r="N427" s="99">
        <f>RES_hhdet_in_tess!N147</f>
        <v>12.96778612070972</v>
      </c>
      <c r="O427" s="99">
        <f>RES_hhdet_in_tess!O147</f>
        <v>11.712829274832423</v>
      </c>
      <c r="P427" s="99">
        <f>RES_hhdet_in_tess!P147</f>
        <v>4.5040147348226673</v>
      </c>
      <c r="Q427" s="99">
        <f>RES_hhdet_in_tess!Q147</f>
        <v>13.478875860938304</v>
      </c>
      <c r="R427" s="99">
        <f>RES_hhdet_in_tess!R147</f>
        <v>7.6456258864672755</v>
      </c>
      <c r="S427" s="99">
        <f>RES_hhdet_in_tess!S147</f>
        <v>11.968761950213091</v>
      </c>
      <c r="T427" s="99">
        <f>RES_hhdet_in_tess!T147</f>
        <v>8.6137376224034785</v>
      </c>
      <c r="U427" s="99">
        <f>RES_hhdet_in_tess!U147</f>
        <v>10.724471456933832</v>
      </c>
      <c r="V427" s="99">
        <f>RES_hhdet_in_tess!V147</f>
        <v>7.1888515107420359</v>
      </c>
      <c r="W427" s="99">
        <f>RES_hhdet_in_tess!W147</f>
        <v>11.289916805836178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15.938900421618516</v>
      </c>
      <c r="D428" s="123">
        <v>17.442761726771277</v>
      </c>
      <c r="E428" s="123">
        <v>18.80574866696713</v>
      </c>
      <c r="F428" s="123">
        <v>19.422465838483681</v>
      </c>
      <c r="G428" s="123">
        <v>18.142475645177075</v>
      </c>
      <c r="H428" s="123">
        <v>20.368782688330967</v>
      </c>
      <c r="I428" s="123">
        <v>18.50431301046007</v>
      </c>
      <c r="J428" s="123">
        <v>19.921980146282269</v>
      </c>
      <c r="K428" s="123">
        <v>20.561587442222105</v>
      </c>
      <c r="L428" s="123">
        <v>19.914388851823038</v>
      </c>
      <c r="M428" s="123">
        <v>19.535919689000831</v>
      </c>
      <c r="N428" s="123">
        <v>19.865952973733808</v>
      </c>
      <c r="O428" s="123">
        <v>20.343563008121858</v>
      </c>
      <c r="P428" s="123">
        <v>21.228664315536577</v>
      </c>
      <c r="Q428" s="123">
        <v>20.818981895278629</v>
      </c>
      <c r="R428" s="123">
        <v>18.976384848804667</v>
      </c>
      <c r="S428" s="123">
        <v>18.22078612836264</v>
      </c>
      <c r="T428" s="123">
        <v>17.342020949812515</v>
      </c>
      <c r="U428" s="123">
        <v>16.744878896502676</v>
      </c>
      <c r="V428" s="123">
        <v>14.821293386765912</v>
      </c>
      <c r="W428" s="123">
        <v>14.76305624039929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15.350052918862938</v>
      </c>
      <c r="D429" s="99">
        <v>19.807010648276044</v>
      </c>
      <c r="E429" s="99">
        <v>18.264775845128376</v>
      </c>
      <c r="F429" s="99">
        <v>17.951479708260834</v>
      </c>
      <c r="G429" s="99">
        <v>19.693820983232666</v>
      </c>
      <c r="H429" s="99">
        <v>18.347084200463012</v>
      </c>
      <c r="I429" s="99">
        <v>18.401161738412767</v>
      </c>
      <c r="J429" s="99">
        <v>20.453124579263235</v>
      </c>
      <c r="K429" s="99">
        <v>19.679445406232727</v>
      </c>
      <c r="L429" s="99">
        <v>19.195161887613455</v>
      </c>
      <c r="M429" s="99">
        <v>22.465570342716269</v>
      </c>
      <c r="N429" s="99">
        <v>21.246171728393488</v>
      </c>
      <c r="O429" s="99">
        <v>18.126476685560888</v>
      </c>
      <c r="P429" s="99">
        <v>15.306820626133145</v>
      </c>
      <c r="Q429" s="99">
        <v>23.191269732034776</v>
      </c>
      <c r="R429" s="99">
        <v>19.10885266919496</v>
      </c>
      <c r="S429" s="99">
        <v>19.843769611624783</v>
      </c>
      <c r="T429" s="99">
        <v>18.196204465238225</v>
      </c>
      <c r="U429" s="99">
        <v>19.131091660768998</v>
      </c>
      <c r="V429" s="99">
        <v>11.590221894278299</v>
      </c>
      <c r="W429" s="99">
        <v>16.330472819203624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19.699843274263973</v>
      </c>
      <c r="L430" s="99">
        <v>19.225455643975266</v>
      </c>
      <c r="M430" s="99">
        <v>22.492506870110667</v>
      </c>
      <c r="N430" s="99">
        <v>21.267523518438214</v>
      </c>
      <c r="O430" s="99">
        <v>0</v>
      </c>
      <c r="P430" s="99">
        <v>0</v>
      </c>
      <c r="Q430" s="99">
        <v>23.208627558858542</v>
      </c>
      <c r="R430" s="99">
        <v>19.145129781349453</v>
      </c>
      <c r="S430" s="99">
        <v>19.916739391816851</v>
      </c>
      <c r="T430" s="99">
        <v>18.264292119752227</v>
      </c>
      <c r="U430" s="99">
        <v>19.228490923755871</v>
      </c>
      <c r="V430" s="99">
        <v>0</v>
      </c>
      <c r="W430" s="99">
        <v>16.379352962513973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7.0376257521569254</v>
      </c>
      <c r="L431" s="102">
        <v>6.6449652903583942</v>
      </c>
      <c r="M431" s="102">
        <v>8.0262451251780949</v>
      </c>
      <c r="N431" s="102">
        <v>7.4723619349899666</v>
      </c>
      <c r="O431" s="102">
        <v>0</v>
      </c>
      <c r="P431" s="102">
        <v>0</v>
      </c>
      <c r="Q431" s="102">
        <v>8.3765863426037761</v>
      </c>
      <c r="R431" s="102">
        <v>6.7576459063475118</v>
      </c>
      <c r="S431" s="102">
        <v>7.051412418351144</v>
      </c>
      <c r="T431" s="102">
        <v>6.5458025123323038</v>
      </c>
      <c r="U431" s="102">
        <v>6.5342148912836278</v>
      </c>
      <c r="V431" s="102">
        <v>0</v>
      </c>
      <c r="W431" s="102">
        <v>5.8678516596290047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12.662217522107049</v>
      </c>
      <c r="L432" s="105">
        <v>12.580490353616874</v>
      </c>
      <c r="M432" s="105">
        <v>14.466261744932568</v>
      </c>
      <c r="N432" s="105">
        <v>13.795161583448245</v>
      </c>
      <c r="O432" s="105">
        <v>0</v>
      </c>
      <c r="P432" s="105">
        <v>0</v>
      </c>
      <c r="Q432" s="105">
        <v>14.832041216254767</v>
      </c>
      <c r="R432" s="105">
        <v>12.387483875001941</v>
      </c>
      <c r="S432" s="105">
        <v>12.865326973465706</v>
      </c>
      <c r="T432" s="105">
        <v>11.718489607419928</v>
      </c>
      <c r="U432" s="105">
        <v>12.694276032472242</v>
      </c>
      <c r="V432" s="105">
        <v>0</v>
      </c>
      <c r="W432" s="105">
        <v>10.511501302884968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16.036582018033165</v>
      </c>
      <c r="D433" s="102">
        <v>17.11227922128521</v>
      </c>
      <c r="E433" s="102">
        <v>18.857137673142866</v>
      </c>
      <c r="F433" s="102">
        <v>19.52597041069988</v>
      </c>
      <c r="G433" s="102">
        <v>18.015058258408303</v>
      </c>
      <c r="H433" s="102">
        <v>20.488861113735883</v>
      </c>
      <c r="I433" s="102">
        <v>18.512773532288186</v>
      </c>
      <c r="J433" s="102">
        <v>19.874173772412178</v>
      </c>
      <c r="K433" s="102">
        <v>20.622757110537442</v>
      </c>
      <c r="L433" s="102">
        <v>19.955000915282817</v>
      </c>
      <c r="M433" s="102">
        <v>19.365968636088645</v>
      </c>
      <c r="N433" s="102">
        <v>19.813261172469474</v>
      </c>
      <c r="O433" s="102">
        <v>20.427403610918546</v>
      </c>
      <c r="P433" s="102">
        <v>21.552979376747391</v>
      </c>
      <c r="Q433" s="102">
        <v>20.653616182703967</v>
      </c>
      <c r="R433" s="102">
        <v>18.971589489796941</v>
      </c>
      <c r="S433" s="102">
        <v>18.125944036446811</v>
      </c>
      <c r="T433" s="102">
        <v>17.303531839719756</v>
      </c>
      <c r="U433" s="102">
        <v>16.673602541973612</v>
      </c>
      <c r="V433" s="102">
        <v>14.899577354938671</v>
      </c>
      <c r="W433" s="102">
        <v>14.685580068664143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16.038354969348116</v>
      </c>
      <c r="D434" s="105">
        <v>17.114661693631636</v>
      </c>
      <c r="E434" s="105">
        <v>18.859616340590108</v>
      </c>
      <c r="F434" s="105">
        <v>19.52756781386757</v>
      </c>
      <c r="G434" s="105">
        <v>18.016143355140496</v>
      </c>
      <c r="H434" s="105">
        <v>20.486961229538778</v>
      </c>
      <c r="I434" s="105">
        <v>18.511375836252267</v>
      </c>
      <c r="J434" s="105">
        <v>19.873031715388983</v>
      </c>
      <c r="K434" s="105">
        <v>20.636810418911523</v>
      </c>
      <c r="L434" s="105">
        <v>19.968034636532128</v>
      </c>
      <c r="M434" s="105">
        <v>19.37850450406221</v>
      </c>
      <c r="N434" s="105">
        <v>19.8260921592648</v>
      </c>
      <c r="O434" s="105">
        <v>20.431536583814857</v>
      </c>
      <c r="P434" s="105">
        <v>21.549020379196151</v>
      </c>
      <c r="Q434" s="105">
        <v>20.635524097392963</v>
      </c>
      <c r="R434" s="105">
        <v>18.953261643597891</v>
      </c>
      <c r="S434" s="105">
        <v>18.117055738789649</v>
      </c>
      <c r="T434" s="105">
        <v>17.297327934493282</v>
      </c>
      <c r="U434" s="105">
        <v>16.665293821273465</v>
      </c>
      <c r="V434" s="105">
        <v>14.894978774950067</v>
      </c>
      <c r="W434" s="105">
        <v>14.681346708016136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5.326487586894026</v>
      </c>
      <c r="D435" s="99">
        <v>6.3842710740117523</v>
      </c>
      <c r="E435" s="99">
        <v>8.7252348677163827</v>
      </c>
      <c r="F435" s="99">
        <v>9.5089943393873178</v>
      </c>
      <c r="G435" s="99">
        <v>7.6901654534832531</v>
      </c>
      <c r="H435" s="99">
        <v>8.9814786019615696</v>
      </c>
      <c r="I435" s="99">
        <v>6.7177929821275901</v>
      </c>
      <c r="J435" s="99">
        <v>7.3403197978325361</v>
      </c>
      <c r="K435" s="99">
        <v>7.4020699617277144</v>
      </c>
      <c r="L435" s="99">
        <v>6.9268157134664756</v>
      </c>
      <c r="M435" s="99">
        <v>6.8996048617503902</v>
      </c>
      <c r="N435" s="99">
        <v>6.9491757643682632</v>
      </c>
      <c r="O435" s="99">
        <v>7.1425938297150031</v>
      </c>
      <c r="P435" s="99">
        <v>7.8927820891004297</v>
      </c>
      <c r="Q435" s="99">
        <v>7.4537715290160342</v>
      </c>
      <c r="R435" s="99">
        <v>6.7198609514276013</v>
      </c>
      <c r="S435" s="99">
        <v>6.455136026111771</v>
      </c>
      <c r="T435" s="99">
        <v>6.2378535437081242</v>
      </c>
      <c r="U435" s="99">
        <v>5.6692371335882701</v>
      </c>
      <c r="V435" s="99">
        <v>5.0869962419916632</v>
      </c>
      <c r="W435" s="99">
        <v>5.2572140896138029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10.711867382454086</v>
      </c>
      <c r="D436" s="99">
        <v>10.730390619619882</v>
      </c>
      <c r="E436" s="99">
        <v>10.13438147287372</v>
      </c>
      <c r="F436" s="99">
        <v>10.018573474480256</v>
      </c>
      <c r="G436" s="99">
        <v>10.325977901657241</v>
      </c>
      <c r="H436" s="99">
        <v>11.505482627577207</v>
      </c>
      <c r="I436" s="99">
        <v>11.793582854124676</v>
      </c>
      <c r="J436" s="99">
        <v>12.532711917556446</v>
      </c>
      <c r="K436" s="99">
        <v>13.234740457183811</v>
      </c>
      <c r="L436" s="99">
        <v>13.041218923065651</v>
      </c>
      <c r="M436" s="99">
        <v>12.47889964231182</v>
      </c>
      <c r="N436" s="99">
        <v>12.876916394896538</v>
      </c>
      <c r="O436" s="99">
        <v>13.288942754099855</v>
      </c>
      <c r="P436" s="99">
        <v>13.65623829009572</v>
      </c>
      <c r="Q436" s="99">
        <v>13.181752568376931</v>
      </c>
      <c r="R436" s="99">
        <v>12.233400692170287</v>
      </c>
      <c r="S436" s="99">
        <v>11.66191971267788</v>
      </c>
      <c r="T436" s="99">
        <v>11.05947439078516</v>
      </c>
      <c r="U436" s="99">
        <v>10.996056687685192</v>
      </c>
      <c r="V436" s="99">
        <v>9.8079825329584036</v>
      </c>
      <c r="W436" s="99">
        <v>9.4241326184023322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6.4895699832202309</v>
      </c>
      <c r="D437" s="123">
        <v>6.3543782691322885</v>
      </c>
      <c r="E437" s="123">
        <v>7.7139782414778706</v>
      </c>
      <c r="F437" s="123">
        <v>7.0157093361564229</v>
      </c>
      <c r="G437" s="123">
        <v>6.9895830520043338</v>
      </c>
      <c r="H437" s="123">
        <v>6.8953544886738127</v>
      </c>
      <c r="I437" s="123">
        <v>6.4644238811269563</v>
      </c>
      <c r="J437" s="123">
        <v>6.6304078609336612</v>
      </c>
      <c r="K437" s="123">
        <v>5.6067384690039832</v>
      </c>
      <c r="L437" s="123">
        <v>5.0645915891697308</v>
      </c>
      <c r="M437" s="123">
        <v>4.9120538713631898</v>
      </c>
      <c r="N437" s="123">
        <v>5.0915509909393926</v>
      </c>
      <c r="O437" s="123">
        <v>5.3227382171085811</v>
      </c>
      <c r="P437" s="123">
        <v>5.7244157831859361</v>
      </c>
      <c r="Q437" s="123">
        <v>5.6104082258434351</v>
      </c>
      <c r="R437" s="123">
        <v>5.2496459811925806</v>
      </c>
      <c r="S437" s="123">
        <v>5.0544668527463843</v>
      </c>
      <c r="T437" s="123">
        <v>4.8698801862541305</v>
      </c>
      <c r="U437" s="123">
        <v>4.867167390815176</v>
      </c>
      <c r="V437" s="123">
        <v>5.8126351136517975</v>
      </c>
      <c r="W437" s="123">
        <v>5.4580659443032342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6.6128981368482203</v>
      </c>
      <c r="D438" s="99">
        <v>8.4675266012809534</v>
      </c>
      <c r="E438" s="99">
        <v>6.5336060954116899</v>
      </c>
      <c r="F438" s="99">
        <v>6.3591783235895152</v>
      </c>
      <c r="G438" s="99">
        <v>7.4680276290292085</v>
      </c>
      <c r="H438" s="99">
        <v>6.8984158524031107</v>
      </c>
      <c r="I438" s="99">
        <v>6.3592989929845585</v>
      </c>
      <c r="J438" s="99">
        <v>5.7858552903596934</v>
      </c>
      <c r="K438" s="99">
        <v>5.9221661233429002</v>
      </c>
      <c r="L438" s="99">
        <v>5.3456370914945897</v>
      </c>
      <c r="M438" s="99">
        <v>4.9020496759829362</v>
      </c>
      <c r="N438" s="99">
        <v>5.152117332494087</v>
      </c>
      <c r="O438" s="99">
        <v>5.3738125752713657</v>
      </c>
      <c r="P438" s="99">
        <v>5.7413178838488061</v>
      </c>
      <c r="Q438" s="99">
        <v>5.5717440566741576</v>
      </c>
      <c r="R438" s="99">
        <v>5.2480299985391197</v>
      </c>
      <c r="S438" s="99">
        <v>5.037387019873071</v>
      </c>
      <c r="T438" s="99">
        <v>4.8308942738503937</v>
      </c>
      <c r="U438" s="99">
        <v>4.7649094895833146</v>
      </c>
      <c r="V438" s="99">
        <v>5.9547771918616652</v>
      </c>
      <c r="W438" s="99">
        <v>5.3522303149231094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6.4136757348337783</v>
      </c>
      <c r="D439" s="110">
        <v>5.2317682176783098</v>
      </c>
      <c r="E439" s="110">
        <v>8.2514242824526836</v>
      </c>
      <c r="F439" s="110">
        <v>7.3084409474298138</v>
      </c>
      <c r="G439" s="110">
        <v>6.6624831881199826</v>
      </c>
      <c r="H439" s="110">
        <v>6.8936854050751091</v>
      </c>
      <c r="I439" s="110">
        <v>6.5365095187103153</v>
      </c>
      <c r="J439" s="110">
        <v>7.2295447459247395</v>
      </c>
      <c r="K439" s="110">
        <v>5.2211271646478128</v>
      </c>
      <c r="L439" s="110">
        <v>4.8684649499295709</v>
      </c>
      <c r="M439" s="110">
        <v>4.9182485908246329</v>
      </c>
      <c r="N439" s="110">
        <v>5.0660319950039652</v>
      </c>
      <c r="O439" s="110">
        <v>5.2998018394086124</v>
      </c>
      <c r="P439" s="110">
        <v>5.7169898602615694</v>
      </c>
      <c r="Q439" s="110">
        <v>5.6269249583040981</v>
      </c>
      <c r="R439" s="110">
        <v>5.2504624668531035</v>
      </c>
      <c r="S439" s="110">
        <v>5.0644813191781006</v>
      </c>
      <c r="T439" s="110">
        <v>4.8871683450415766</v>
      </c>
      <c r="U439" s="110">
        <v>4.9034553986354732</v>
      </c>
      <c r="V439" s="110">
        <v>5.7549427047614641</v>
      </c>
      <c r="W439" s="110">
        <v>5.4990714320558682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1.7487338887064379</v>
      </c>
      <c r="D441" s="118">
        <f t="shared" si="199"/>
        <v>1.9866197016160707</v>
      </c>
      <c r="E441" s="118">
        <f t="shared" si="199"/>
        <v>1.3480006590819456</v>
      </c>
      <c r="F441" s="118">
        <f t="shared" si="199"/>
        <v>1.1593492724695975</v>
      </c>
      <c r="G441" s="118">
        <f t="shared" si="199"/>
        <v>1.6638801689265375</v>
      </c>
      <c r="H441" s="118">
        <f t="shared" si="199"/>
        <v>1.2696868337823997</v>
      </c>
      <c r="I441" s="118">
        <f t="shared" si="199"/>
        <v>1.4390298009121727</v>
      </c>
      <c r="J441" s="118">
        <f t="shared" si="199"/>
        <v>1.4994855320458138</v>
      </c>
      <c r="K441" s="118">
        <f t="shared" si="199"/>
        <v>1.6967668319647058</v>
      </c>
      <c r="L441" s="118">
        <f t="shared" si="199"/>
        <v>1.2046357033556023</v>
      </c>
      <c r="M441" s="118">
        <f t="shared" si="199"/>
        <v>1.1086313914564279</v>
      </c>
      <c r="N441" s="118">
        <f t="shared" si="199"/>
        <v>0.80260994556140042</v>
      </c>
      <c r="O441" s="118">
        <f t="shared" si="199"/>
        <v>0.83212809518656838</v>
      </c>
      <c r="P441" s="118">
        <f t="shared" si="199"/>
        <v>0.8937347830220792</v>
      </c>
      <c r="Q441" s="118">
        <f t="shared" si="199"/>
        <v>1.0860603174676025</v>
      </c>
      <c r="R441" s="118">
        <f t="shared" ref="R441:V441" si="200">R442+R444+R446+R455</f>
        <v>1.0628278266937974</v>
      </c>
      <c r="S441" s="118">
        <f t="shared" si="200"/>
        <v>1.0077364606794335</v>
      </c>
      <c r="T441" s="118">
        <f t="shared" si="200"/>
        <v>0.77555191861380668</v>
      </c>
      <c r="U441" s="118">
        <f t="shared" si="200"/>
        <v>0.61333864427245754</v>
      </c>
      <c r="V441" s="118">
        <f t="shared" si="200"/>
        <v>0.6962384176227614</v>
      </c>
      <c r="W441" s="118">
        <f t="shared" ref="W441" si="201">W442+W444+W446+W455</f>
        <v>0.75568680632347163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0.82516878498775981</v>
      </c>
      <c r="D446" s="123">
        <v>0.91013558913866976</v>
      </c>
      <c r="E446" s="123">
        <v>0.59930542391014374</v>
      </c>
      <c r="F446" s="123">
        <v>0.44143031032976254</v>
      </c>
      <c r="G446" s="123">
        <v>0.55422648645772599</v>
      </c>
      <c r="H446" s="123">
        <v>0.37942463722146591</v>
      </c>
      <c r="I446" s="123">
        <v>0.49330188698359095</v>
      </c>
      <c r="J446" s="123">
        <v>0.62202422591301831</v>
      </c>
      <c r="K446" s="123">
        <v>0.50685707664566604</v>
      </c>
      <c r="L446" s="123">
        <v>0.40238089218775414</v>
      </c>
      <c r="M446" s="123">
        <v>0.4242929828237903</v>
      </c>
      <c r="N446" s="123">
        <v>0.24506789531934525</v>
      </c>
      <c r="O446" s="123">
        <v>0.22417494774119406</v>
      </c>
      <c r="P446" s="123">
        <v>0.25398125578878222</v>
      </c>
      <c r="Q446" s="123">
        <v>0.47724722020241883</v>
      </c>
      <c r="R446" s="123">
        <v>0.42063919086046936</v>
      </c>
      <c r="S446" s="123">
        <v>0.33048034922184127</v>
      </c>
      <c r="T446" s="123">
        <v>0.23710863735520499</v>
      </c>
      <c r="U446" s="123">
        <v>0.16176013955617793</v>
      </c>
      <c r="V446" s="123">
        <v>7.5736560555013266E-2</v>
      </c>
      <c r="W446" s="123">
        <v>0.2174654075948039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5.7761814949143186</v>
      </c>
      <c r="D447" s="99">
        <v>7.4327739779658035</v>
      </c>
      <c r="E447" s="99">
        <v>6.8320818325756383</v>
      </c>
      <c r="F447" s="99">
        <v>6.6930379485134264</v>
      </c>
      <c r="G447" s="99">
        <v>7.3157896212419828</v>
      </c>
      <c r="H447" s="99">
        <v>6.7881439002902892</v>
      </c>
      <c r="I447" s="99">
        <v>6.7778327759526267</v>
      </c>
      <c r="J447" s="99">
        <v>7.4941957218174222</v>
      </c>
      <c r="K447" s="99">
        <v>7.1652608888121172</v>
      </c>
      <c r="L447" s="99">
        <v>6.9370242306187295</v>
      </c>
      <c r="M447" s="99">
        <v>7.9940518889116738</v>
      </c>
      <c r="N447" s="99">
        <v>7.3711187317721558</v>
      </c>
      <c r="O447" s="99">
        <v>6.0655860860137834</v>
      </c>
      <c r="P447" s="99">
        <v>4.9097436135593071</v>
      </c>
      <c r="Q447" s="99">
        <v>7.1689182378912397</v>
      </c>
      <c r="R447" s="99">
        <v>5.7658201535431663</v>
      </c>
      <c r="S447" s="99">
        <v>5.8528139710134637</v>
      </c>
      <c r="T447" s="99">
        <v>5.2596663497295086</v>
      </c>
      <c r="U447" s="99">
        <v>5.4393524960471007</v>
      </c>
      <c r="V447" s="99">
        <v>3.2566721038655708</v>
      </c>
      <c r="W447" s="99">
        <v>4.5634256854691335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2.5623905303782752</v>
      </c>
      <c r="L448" s="99">
        <v>2.4014533193691014</v>
      </c>
      <c r="M448" s="99">
        <v>2.8560245310932229</v>
      </c>
      <c r="N448" s="99">
        <v>2.5924513711793562</v>
      </c>
      <c r="O448" s="99">
        <v>0</v>
      </c>
      <c r="P448" s="99">
        <v>0</v>
      </c>
      <c r="Q448" s="99">
        <v>2.5893822674061093</v>
      </c>
      <c r="R448" s="99">
        <v>2.0390219984342188</v>
      </c>
      <c r="S448" s="99">
        <v>2.0797764701584955</v>
      </c>
      <c r="T448" s="99">
        <v>1.8920834436577845</v>
      </c>
      <c r="U448" s="99">
        <v>1.8578081538073123</v>
      </c>
      <c r="V448" s="99">
        <v>0</v>
      </c>
      <c r="W448" s="99">
        <v>1.639726251562355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2.5623905303782752</v>
      </c>
      <c r="L449" s="102">
        <v>2.4014533193691014</v>
      </c>
      <c r="M449" s="102">
        <v>2.8560245310932229</v>
      </c>
      <c r="N449" s="102">
        <v>2.5924513711793562</v>
      </c>
      <c r="O449" s="102">
        <v>0</v>
      </c>
      <c r="P449" s="102">
        <v>0</v>
      </c>
      <c r="Q449" s="102">
        <v>2.5893822674061093</v>
      </c>
      <c r="R449" s="102">
        <v>2.0390219984342188</v>
      </c>
      <c r="S449" s="102">
        <v>2.0797764701584955</v>
      </c>
      <c r="T449" s="102">
        <v>1.8920834436577845</v>
      </c>
      <c r="U449" s="102">
        <v>1.8578081538073123</v>
      </c>
      <c r="V449" s="102">
        <v>0</v>
      </c>
      <c r="W449" s="102">
        <v>1.639726251562355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0.92356510371867795</v>
      </c>
      <c r="D455" s="123">
        <v>1.0764841124774009</v>
      </c>
      <c r="E455" s="123">
        <v>0.74869523517180181</v>
      </c>
      <c r="F455" s="123">
        <v>0.71791896213983497</v>
      </c>
      <c r="G455" s="123">
        <v>1.1096536824688115</v>
      </c>
      <c r="H455" s="123">
        <v>0.89026219656093386</v>
      </c>
      <c r="I455" s="123">
        <v>0.9457279139285818</v>
      </c>
      <c r="J455" s="123">
        <v>0.87746130613279549</v>
      </c>
      <c r="K455" s="123">
        <v>1.1899097553190399</v>
      </c>
      <c r="L455" s="123">
        <v>0.80225481116784825</v>
      </c>
      <c r="M455" s="123">
        <v>0.68433840863263762</v>
      </c>
      <c r="N455" s="123">
        <v>0.55754205024205516</v>
      </c>
      <c r="O455" s="123">
        <v>0.60795314744537432</v>
      </c>
      <c r="P455" s="123">
        <v>0.63975352723329704</v>
      </c>
      <c r="Q455" s="123">
        <v>0.60881309726518362</v>
      </c>
      <c r="R455" s="123">
        <v>0.64218863583332808</v>
      </c>
      <c r="S455" s="123">
        <v>0.67725611145759212</v>
      </c>
      <c r="T455" s="123">
        <v>0.53844328125860175</v>
      </c>
      <c r="U455" s="123">
        <v>0.45157850471627958</v>
      </c>
      <c r="V455" s="123">
        <v>0.62050185706774819</v>
      </c>
      <c r="W455" s="123">
        <v>0.5382213987286677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2.4243583972615297</v>
      </c>
      <c r="D456" s="99">
        <v>3.1028071477289791</v>
      </c>
      <c r="E456" s="99">
        <v>2.3930258918575347</v>
      </c>
      <c r="F456" s="99">
        <v>2.3280493512164591</v>
      </c>
      <c r="G456" s="99">
        <v>2.7327292180202076</v>
      </c>
      <c r="H456" s="99">
        <v>2.5231440966887857</v>
      </c>
      <c r="I456" s="99">
        <v>2.3249144550744303</v>
      </c>
      <c r="J456" s="99">
        <v>2.1143442626622937</v>
      </c>
      <c r="K456" s="99">
        <v>2.1632485520691542</v>
      </c>
      <c r="L456" s="99">
        <v>1.9518697093312258</v>
      </c>
      <c r="M456" s="99">
        <v>1.7895143877525337</v>
      </c>
      <c r="N456" s="99">
        <v>1.8808026648646039</v>
      </c>
      <c r="O456" s="99">
        <v>1.9617334699092674</v>
      </c>
      <c r="P456" s="99">
        <v>2.0958928686801279</v>
      </c>
      <c r="Q456" s="99">
        <v>2.0339892113177722</v>
      </c>
      <c r="R456" s="99">
        <v>1.9132038488729353</v>
      </c>
      <c r="S456" s="99">
        <v>1.8323272552869552</v>
      </c>
      <c r="T456" s="99">
        <v>1.7526675867855959</v>
      </c>
      <c r="U456" s="99">
        <v>1.7241055159092185</v>
      </c>
      <c r="V456" s="99">
        <v>2.1492891826992713</v>
      </c>
      <c r="W456" s="99">
        <v>1.9273769386877984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10537</v>
      </c>
      <c r="C5" s="120">
        <v>11023</v>
      </c>
      <c r="D5" s="120">
        <v>12496</v>
      </c>
      <c r="E5" s="120">
        <v>13466</v>
      </c>
      <c r="F5" s="120">
        <v>13768</v>
      </c>
      <c r="G5" s="120">
        <v>13361</v>
      </c>
      <c r="H5" s="120">
        <v>13493</v>
      </c>
      <c r="I5" s="120">
        <v>13558</v>
      </c>
      <c r="J5" s="120">
        <v>14576</v>
      </c>
      <c r="K5" s="120">
        <v>15182</v>
      </c>
      <c r="L5" s="120">
        <v>15118</v>
      </c>
      <c r="M5" s="120">
        <v>14437</v>
      </c>
      <c r="N5" s="120">
        <v>14598</v>
      </c>
      <c r="O5" s="120">
        <v>14994</v>
      </c>
      <c r="P5" s="120">
        <v>15816</v>
      </c>
      <c r="Q5" s="120">
        <v>15968</v>
      </c>
      <c r="R5" s="120">
        <v>16378</v>
      </c>
      <c r="S5" s="120">
        <v>17956</v>
      </c>
      <c r="T5" s="120">
        <v>19729</v>
      </c>
      <c r="U5" s="120">
        <v>25825</v>
      </c>
      <c r="V5" s="120">
        <v>32087</v>
      </c>
      <c r="W5" s="120">
        <v>32823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10537</v>
      </c>
      <c r="C7" s="52">
        <v>11023</v>
      </c>
      <c r="D7" s="52">
        <v>12496</v>
      </c>
      <c r="E7" s="52">
        <v>13466</v>
      </c>
      <c r="F7" s="52">
        <v>13768</v>
      </c>
      <c r="G7" s="52">
        <v>13361</v>
      </c>
      <c r="H7" s="52">
        <v>13493</v>
      </c>
      <c r="I7" s="52">
        <v>13558</v>
      </c>
      <c r="J7" s="52">
        <v>14576</v>
      </c>
      <c r="K7" s="52">
        <v>15182</v>
      </c>
      <c r="L7" s="52">
        <v>15118</v>
      </c>
      <c r="M7" s="52">
        <v>14437</v>
      </c>
      <c r="N7" s="52">
        <v>14598</v>
      </c>
      <c r="O7" s="52">
        <v>14994</v>
      </c>
      <c r="P7" s="52">
        <v>15816</v>
      </c>
      <c r="Q7" s="52">
        <v>15968</v>
      </c>
      <c r="R7" s="52">
        <v>16378</v>
      </c>
      <c r="S7" s="52">
        <v>17956</v>
      </c>
      <c r="T7" s="52">
        <v>19729</v>
      </c>
      <c r="U7" s="52">
        <v>25825</v>
      </c>
      <c r="V7" s="52">
        <v>32087</v>
      </c>
      <c r="W7" s="52">
        <v>32823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909</v>
      </c>
      <c r="C9" s="52">
        <v>1026</v>
      </c>
      <c r="D9" s="52">
        <v>1272</v>
      </c>
      <c r="E9" s="52">
        <v>1494</v>
      </c>
      <c r="F9" s="52">
        <v>1755</v>
      </c>
      <c r="G9" s="52">
        <v>1920</v>
      </c>
      <c r="H9" s="52">
        <v>2059</v>
      </c>
      <c r="I9" s="52">
        <v>2311</v>
      </c>
      <c r="J9" s="52">
        <v>2876</v>
      </c>
      <c r="K9" s="52">
        <v>3524</v>
      </c>
      <c r="L9" s="52">
        <v>4014</v>
      </c>
      <c r="M9" s="52">
        <v>3918</v>
      </c>
      <c r="N9" s="52">
        <v>3988</v>
      </c>
      <c r="O9" s="52">
        <v>4303</v>
      </c>
      <c r="P9" s="52">
        <v>4483</v>
      </c>
      <c r="Q9" s="52">
        <v>4993</v>
      </c>
      <c r="R9" s="52">
        <v>5538</v>
      </c>
      <c r="S9" s="52">
        <v>6681</v>
      </c>
      <c r="T9" s="52">
        <v>8478</v>
      </c>
      <c r="U9" s="52">
        <v>11774</v>
      </c>
      <c r="V9" s="52">
        <v>15607</v>
      </c>
      <c r="W9" s="52">
        <v>17202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1367</v>
      </c>
      <c r="C11" s="52">
        <v>1453</v>
      </c>
      <c r="D11" s="52">
        <v>1620</v>
      </c>
      <c r="E11" s="52">
        <v>1632</v>
      </c>
      <c r="F11" s="52">
        <v>1539</v>
      </c>
      <c r="G11" s="52">
        <v>1404</v>
      </c>
      <c r="H11" s="52">
        <v>1250</v>
      </c>
      <c r="I11" s="52">
        <v>1171</v>
      </c>
      <c r="J11" s="52">
        <v>1203</v>
      </c>
      <c r="K11" s="52">
        <v>1154</v>
      </c>
      <c r="L11" s="52">
        <v>1063</v>
      </c>
      <c r="M11" s="52">
        <v>972</v>
      </c>
      <c r="N11" s="52">
        <v>906</v>
      </c>
      <c r="O11" s="52">
        <v>852</v>
      </c>
      <c r="P11" s="52">
        <v>861</v>
      </c>
      <c r="Q11" s="52">
        <v>864</v>
      </c>
      <c r="R11" s="52">
        <v>907</v>
      </c>
      <c r="S11" s="52">
        <v>995</v>
      </c>
      <c r="T11" s="52">
        <v>1054</v>
      </c>
      <c r="U11" s="52">
        <v>1188</v>
      </c>
      <c r="V11" s="52">
        <v>1255</v>
      </c>
      <c r="W11" s="52">
        <v>1283</v>
      </c>
      <c r="DA11" s="63" t="s">
        <v>1129</v>
      </c>
    </row>
    <row r="12" spans="1:105" ht="12" customHeight="1" x14ac:dyDescent="0.25">
      <c r="A12" s="97" t="s">
        <v>123</v>
      </c>
      <c r="B12" s="52">
        <v>4</v>
      </c>
      <c r="C12" s="52">
        <v>3</v>
      </c>
      <c r="D12" s="52">
        <v>6</v>
      </c>
      <c r="E12" s="52">
        <v>5</v>
      </c>
      <c r="F12" s="52">
        <v>5</v>
      </c>
      <c r="G12" s="52">
        <v>4</v>
      </c>
      <c r="H12" s="52">
        <v>3</v>
      </c>
      <c r="I12" s="52">
        <v>3</v>
      </c>
      <c r="J12" s="52">
        <v>3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1</v>
      </c>
      <c r="U12" s="52">
        <v>3</v>
      </c>
      <c r="V12" s="52">
        <v>3</v>
      </c>
      <c r="W12" s="52">
        <v>3</v>
      </c>
      <c r="DA12" s="63" t="s">
        <v>1130</v>
      </c>
    </row>
    <row r="13" spans="1:105" ht="12" customHeight="1" x14ac:dyDescent="0.25">
      <c r="A13" s="97" t="s">
        <v>122</v>
      </c>
      <c r="B13" s="52">
        <v>7153</v>
      </c>
      <c r="C13" s="52">
        <v>7393</v>
      </c>
      <c r="D13" s="52">
        <v>8335</v>
      </c>
      <c r="E13" s="52">
        <v>9004</v>
      </c>
      <c r="F13" s="52">
        <v>9301</v>
      </c>
      <c r="G13" s="52">
        <v>9073</v>
      </c>
      <c r="H13" s="52">
        <v>9350</v>
      </c>
      <c r="I13" s="52">
        <v>9423</v>
      </c>
      <c r="J13" s="52">
        <v>10200</v>
      </c>
      <c r="K13" s="52">
        <v>10118</v>
      </c>
      <c r="L13" s="52">
        <v>10012</v>
      </c>
      <c r="M13" s="52">
        <v>9346</v>
      </c>
      <c r="N13" s="52">
        <v>9188</v>
      </c>
      <c r="O13" s="52">
        <v>9411</v>
      </c>
      <c r="P13" s="52">
        <v>9898</v>
      </c>
      <c r="Q13" s="52">
        <v>10106</v>
      </c>
      <c r="R13" s="52">
        <v>10412</v>
      </c>
      <c r="S13" s="52">
        <v>11443</v>
      </c>
      <c r="T13" s="52">
        <v>12598</v>
      </c>
      <c r="U13" s="52">
        <v>17111</v>
      </c>
      <c r="V13" s="52">
        <v>21564</v>
      </c>
      <c r="W13" s="52">
        <v>22063</v>
      </c>
      <c r="DA13" s="63" t="s">
        <v>1131</v>
      </c>
    </row>
    <row r="14" spans="1:105" ht="12" customHeight="1" x14ac:dyDescent="0.25">
      <c r="A14" s="97" t="s">
        <v>121</v>
      </c>
      <c r="B14" s="52">
        <v>2013</v>
      </c>
      <c r="C14" s="52">
        <v>2174</v>
      </c>
      <c r="D14" s="52">
        <v>2535</v>
      </c>
      <c r="E14" s="52">
        <v>2825</v>
      </c>
      <c r="F14" s="52">
        <v>2923</v>
      </c>
      <c r="G14" s="52">
        <v>2880</v>
      </c>
      <c r="H14" s="52">
        <v>2890</v>
      </c>
      <c r="I14" s="52">
        <v>2961</v>
      </c>
      <c r="J14" s="52">
        <v>3170</v>
      </c>
      <c r="K14" s="52">
        <v>3910</v>
      </c>
      <c r="L14" s="52">
        <v>4043</v>
      </c>
      <c r="M14" s="52">
        <v>4119</v>
      </c>
      <c r="N14" s="52">
        <v>4504</v>
      </c>
      <c r="O14" s="52">
        <v>4731</v>
      </c>
      <c r="P14" s="52">
        <v>5057</v>
      </c>
      <c r="Q14" s="52">
        <v>4998</v>
      </c>
      <c r="R14" s="52">
        <v>5059</v>
      </c>
      <c r="S14" s="52">
        <v>5517</v>
      </c>
      <c r="T14" s="52">
        <v>6076</v>
      </c>
      <c r="U14" s="52">
        <v>7523</v>
      </c>
      <c r="V14" s="52">
        <v>9265</v>
      </c>
      <c r="W14" s="52">
        <v>9474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4484</v>
      </c>
      <c r="C16" s="52">
        <v>4599</v>
      </c>
      <c r="D16" s="52">
        <v>4976</v>
      </c>
      <c r="E16" s="52">
        <v>5093</v>
      </c>
      <c r="F16" s="52">
        <v>4987</v>
      </c>
      <c r="G16" s="52">
        <v>4804</v>
      </c>
      <c r="H16" s="52">
        <v>4727</v>
      </c>
      <c r="I16" s="52">
        <v>4801</v>
      </c>
      <c r="J16" s="52">
        <v>5347</v>
      </c>
      <c r="K16" s="52">
        <v>6162</v>
      </c>
      <c r="L16" s="52">
        <v>6310</v>
      </c>
      <c r="M16" s="52">
        <v>6132</v>
      </c>
      <c r="N16" s="52">
        <v>6013</v>
      </c>
      <c r="O16" s="52">
        <v>5937</v>
      </c>
      <c r="P16" s="52">
        <v>5965</v>
      </c>
      <c r="Q16" s="52">
        <v>5694</v>
      </c>
      <c r="R16" s="52">
        <v>5554</v>
      </c>
      <c r="S16" s="52">
        <v>5977</v>
      </c>
      <c r="T16" s="52">
        <v>6416</v>
      </c>
      <c r="U16" s="52">
        <v>7859</v>
      </c>
      <c r="V16" s="52">
        <v>9613</v>
      </c>
      <c r="W16" s="52">
        <v>9727</v>
      </c>
      <c r="DA16" s="63" t="s">
        <v>1133</v>
      </c>
    </row>
    <row r="17" spans="1:105" ht="12" customHeight="1" x14ac:dyDescent="0.25">
      <c r="A17" s="109" t="s">
        <v>120</v>
      </c>
      <c r="B17" s="36">
        <v>6053</v>
      </c>
      <c r="C17" s="36">
        <v>6424</v>
      </c>
      <c r="D17" s="36">
        <v>7520</v>
      </c>
      <c r="E17" s="36">
        <v>8373</v>
      </c>
      <c r="F17" s="36">
        <v>8781</v>
      </c>
      <c r="G17" s="36">
        <v>8557</v>
      </c>
      <c r="H17" s="36">
        <v>8766</v>
      </c>
      <c r="I17" s="36">
        <v>8757</v>
      </c>
      <c r="J17" s="36">
        <v>9229</v>
      </c>
      <c r="K17" s="36">
        <v>9020</v>
      </c>
      <c r="L17" s="36">
        <v>8808</v>
      </c>
      <c r="M17" s="36">
        <v>8305</v>
      </c>
      <c r="N17" s="36">
        <v>8585</v>
      </c>
      <c r="O17" s="36">
        <v>9057</v>
      </c>
      <c r="P17" s="36">
        <v>9851</v>
      </c>
      <c r="Q17" s="36">
        <v>10274</v>
      </c>
      <c r="R17" s="36">
        <v>10824</v>
      </c>
      <c r="S17" s="36">
        <v>11979</v>
      </c>
      <c r="T17" s="36">
        <v>13313</v>
      </c>
      <c r="U17" s="36">
        <v>17966</v>
      </c>
      <c r="V17" s="36">
        <v>22474</v>
      </c>
      <c r="W17" s="36">
        <v>23096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823</v>
      </c>
      <c r="D21" s="52">
        <v>823</v>
      </c>
      <c r="E21" s="52">
        <v>827</v>
      </c>
      <c r="F21" s="52">
        <v>834</v>
      </c>
      <c r="G21" s="52">
        <v>847</v>
      </c>
      <c r="H21" s="52">
        <v>875</v>
      </c>
      <c r="I21" s="52">
        <v>909</v>
      </c>
      <c r="J21" s="52">
        <v>955</v>
      </c>
      <c r="K21" s="52">
        <v>1016</v>
      </c>
      <c r="L21" s="52">
        <v>1091</v>
      </c>
      <c r="M21" s="52">
        <v>1187</v>
      </c>
      <c r="N21" s="52">
        <v>1298</v>
      </c>
      <c r="O21" s="52">
        <v>1270</v>
      </c>
      <c r="P21" s="52">
        <v>772</v>
      </c>
      <c r="Q21" s="52">
        <v>950</v>
      </c>
      <c r="R21" s="52">
        <v>1162</v>
      </c>
      <c r="S21" s="52">
        <v>1404</v>
      </c>
      <c r="T21" s="52">
        <v>1417</v>
      </c>
      <c r="U21" s="52">
        <v>1229</v>
      </c>
      <c r="V21" s="52">
        <v>1133</v>
      </c>
      <c r="W21" s="52">
        <v>1164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142</v>
      </c>
      <c r="D23" s="52">
        <v>142</v>
      </c>
      <c r="E23" s="52">
        <v>146</v>
      </c>
      <c r="F23" s="52">
        <v>158</v>
      </c>
      <c r="G23" s="52">
        <v>180</v>
      </c>
      <c r="H23" s="52">
        <v>220</v>
      </c>
      <c r="I23" s="52">
        <v>196</v>
      </c>
      <c r="J23" s="52">
        <v>221</v>
      </c>
      <c r="K23" s="52">
        <v>346</v>
      </c>
      <c r="L23" s="52">
        <v>408</v>
      </c>
      <c r="M23" s="52">
        <v>528</v>
      </c>
      <c r="N23" s="52">
        <v>514</v>
      </c>
      <c r="O23" s="52">
        <v>575</v>
      </c>
      <c r="P23" s="52">
        <v>707</v>
      </c>
      <c r="Q23" s="52">
        <v>828</v>
      </c>
      <c r="R23" s="52">
        <v>953</v>
      </c>
      <c r="S23" s="52">
        <v>920</v>
      </c>
      <c r="T23" s="52">
        <v>1059</v>
      </c>
      <c r="U23" s="52">
        <v>1178</v>
      </c>
      <c r="V23" s="52">
        <v>1404</v>
      </c>
      <c r="W23" s="52">
        <v>2625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214</v>
      </c>
      <c r="D25" s="52">
        <v>213</v>
      </c>
      <c r="E25" s="52">
        <v>219</v>
      </c>
      <c r="F25" s="52">
        <v>230</v>
      </c>
      <c r="G25" s="52">
        <v>252</v>
      </c>
      <c r="H25" s="52">
        <v>288</v>
      </c>
      <c r="I25" s="52">
        <v>207</v>
      </c>
      <c r="J25" s="52">
        <v>207</v>
      </c>
      <c r="K25" s="52">
        <v>261</v>
      </c>
      <c r="L25" s="52">
        <v>236</v>
      </c>
      <c r="M25" s="52">
        <v>175</v>
      </c>
      <c r="N25" s="52">
        <v>143</v>
      </c>
      <c r="O25" s="52">
        <v>146</v>
      </c>
      <c r="P25" s="52">
        <v>134</v>
      </c>
      <c r="Q25" s="52">
        <v>159</v>
      </c>
      <c r="R25" s="52">
        <v>181</v>
      </c>
      <c r="S25" s="52">
        <v>144</v>
      </c>
      <c r="T25" s="52">
        <v>127</v>
      </c>
      <c r="U25" s="52">
        <v>111</v>
      </c>
      <c r="V25" s="52">
        <v>130</v>
      </c>
      <c r="W25" s="52">
        <v>132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1</v>
      </c>
      <c r="D26" s="52">
        <v>0</v>
      </c>
      <c r="E26" s="52">
        <v>1</v>
      </c>
      <c r="F26" s="52">
        <v>0</v>
      </c>
      <c r="G26" s="52">
        <v>1</v>
      </c>
      <c r="H26" s="52">
        <v>1</v>
      </c>
      <c r="I26" s="52">
        <v>0</v>
      </c>
      <c r="J26" s="52">
        <v>0</v>
      </c>
      <c r="K26" s="52">
        <v>3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1118</v>
      </c>
      <c r="D27" s="52">
        <v>1120</v>
      </c>
      <c r="E27" s="52">
        <v>1140</v>
      </c>
      <c r="F27" s="52">
        <v>1201</v>
      </c>
      <c r="G27" s="52">
        <v>1319</v>
      </c>
      <c r="H27" s="52">
        <v>1517</v>
      </c>
      <c r="I27" s="52">
        <v>1138</v>
      </c>
      <c r="J27" s="52">
        <v>1274</v>
      </c>
      <c r="K27" s="52">
        <v>1619</v>
      </c>
      <c r="L27" s="52">
        <v>1744</v>
      </c>
      <c r="M27" s="52">
        <v>1620</v>
      </c>
      <c r="N27" s="52">
        <v>1560</v>
      </c>
      <c r="O27" s="52">
        <v>1496</v>
      </c>
      <c r="P27" s="52">
        <v>1309</v>
      </c>
      <c r="Q27" s="52">
        <v>1473</v>
      </c>
      <c r="R27" s="52">
        <v>1664</v>
      </c>
      <c r="S27" s="52">
        <v>1557</v>
      </c>
      <c r="T27" s="52">
        <v>1573</v>
      </c>
      <c r="U27" s="52">
        <v>1479</v>
      </c>
      <c r="V27" s="52">
        <v>1697</v>
      </c>
      <c r="W27" s="52">
        <v>1904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315</v>
      </c>
      <c r="D28" s="52">
        <v>314</v>
      </c>
      <c r="E28" s="52">
        <v>324</v>
      </c>
      <c r="F28" s="52">
        <v>342</v>
      </c>
      <c r="G28" s="52">
        <v>382</v>
      </c>
      <c r="H28" s="52">
        <v>448</v>
      </c>
      <c r="I28" s="52">
        <v>355</v>
      </c>
      <c r="J28" s="52">
        <v>420</v>
      </c>
      <c r="K28" s="52">
        <v>528</v>
      </c>
      <c r="L28" s="52">
        <v>561</v>
      </c>
      <c r="M28" s="52">
        <v>516</v>
      </c>
      <c r="N28" s="52">
        <v>491</v>
      </c>
      <c r="O28" s="52">
        <v>512</v>
      </c>
      <c r="P28" s="52">
        <v>519</v>
      </c>
      <c r="Q28" s="52">
        <v>672</v>
      </c>
      <c r="R28" s="52">
        <v>822</v>
      </c>
      <c r="S28" s="52">
        <v>929</v>
      </c>
      <c r="T28" s="52">
        <v>759</v>
      </c>
      <c r="U28" s="52">
        <v>787</v>
      </c>
      <c r="V28" s="52">
        <v>826</v>
      </c>
      <c r="W28" s="52">
        <v>841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701</v>
      </c>
      <c r="D30" s="52">
        <v>702</v>
      </c>
      <c r="E30" s="52">
        <v>715</v>
      </c>
      <c r="F30" s="52">
        <v>745</v>
      </c>
      <c r="G30" s="52">
        <v>812</v>
      </c>
      <c r="H30" s="52">
        <v>917</v>
      </c>
      <c r="I30" s="52">
        <v>647</v>
      </c>
      <c r="J30" s="52">
        <v>666</v>
      </c>
      <c r="K30" s="52">
        <v>847</v>
      </c>
      <c r="L30" s="52">
        <v>873</v>
      </c>
      <c r="M30" s="52">
        <v>800</v>
      </c>
      <c r="N30" s="52">
        <v>818</v>
      </c>
      <c r="O30" s="52">
        <v>866</v>
      </c>
      <c r="P30" s="52">
        <v>821</v>
      </c>
      <c r="Q30" s="52">
        <v>1003</v>
      </c>
      <c r="R30" s="52">
        <v>1165</v>
      </c>
      <c r="S30" s="52">
        <v>1132</v>
      </c>
      <c r="T30" s="52">
        <v>865</v>
      </c>
      <c r="U30" s="52">
        <v>784</v>
      </c>
      <c r="V30" s="52">
        <v>819</v>
      </c>
      <c r="W30" s="52">
        <v>895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946</v>
      </c>
      <c r="D31" s="36">
        <v>949</v>
      </c>
      <c r="E31" s="36">
        <v>966</v>
      </c>
      <c r="F31" s="36">
        <v>1027</v>
      </c>
      <c r="G31" s="36">
        <v>1145</v>
      </c>
      <c r="H31" s="36">
        <v>1336</v>
      </c>
      <c r="I31" s="36">
        <v>1059</v>
      </c>
      <c r="J31" s="36">
        <v>1235</v>
      </c>
      <c r="K31" s="36">
        <v>1568</v>
      </c>
      <c r="L31" s="36">
        <v>1677</v>
      </c>
      <c r="M31" s="36">
        <v>1512</v>
      </c>
      <c r="N31" s="36">
        <v>1376</v>
      </c>
      <c r="O31" s="36">
        <v>1290</v>
      </c>
      <c r="P31" s="36">
        <v>1140</v>
      </c>
      <c r="Q31" s="36">
        <v>1305</v>
      </c>
      <c r="R31" s="36">
        <v>1498</v>
      </c>
      <c r="S31" s="36">
        <v>1508</v>
      </c>
      <c r="T31" s="36">
        <v>1603</v>
      </c>
      <c r="U31" s="36">
        <v>1593</v>
      </c>
      <c r="V31" s="36">
        <v>1836</v>
      </c>
      <c r="W31" s="36">
        <v>1978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1309</v>
      </c>
      <c r="D35" s="52">
        <v>2296</v>
      </c>
      <c r="E35" s="52">
        <v>1797</v>
      </c>
      <c r="F35" s="52">
        <v>1136</v>
      </c>
      <c r="G35" s="52">
        <v>440</v>
      </c>
      <c r="H35" s="52">
        <v>1007</v>
      </c>
      <c r="I35" s="52">
        <v>974</v>
      </c>
      <c r="J35" s="52">
        <v>1973</v>
      </c>
      <c r="K35" s="52">
        <v>1622</v>
      </c>
      <c r="L35" s="52">
        <v>1027</v>
      </c>
      <c r="M35" s="52">
        <v>506</v>
      </c>
      <c r="N35" s="52">
        <v>1459</v>
      </c>
      <c r="O35" s="52">
        <v>1666</v>
      </c>
      <c r="P35" s="52">
        <v>1594</v>
      </c>
      <c r="Q35" s="52">
        <v>1102</v>
      </c>
      <c r="R35" s="52">
        <v>1572</v>
      </c>
      <c r="S35" s="52">
        <v>2982</v>
      </c>
      <c r="T35" s="52">
        <v>3190</v>
      </c>
      <c r="U35" s="52">
        <v>7325</v>
      </c>
      <c r="V35" s="52">
        <v>7395</v>
      </c>
      <c r="W35" s="52">
        <v>1900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259</v>
      </c>
      <c r="D37" s="52">
        <v>388</v>
      </c>
      <c r="E37" s="52">
        <v>368</v>
      </c>
      <c r="F37" s="52">
        <v>419</v>
      </c>
      <c r="G37" s="52">
        <v>345</v>
      </c>
      <c r="H37" s="52">
        <v>359</v>
      </c>
      <c r="I37" s="52">
        <v>448</v>
      </c>
      <c r="J37" s="52">
        <v>786</v>
      </c>
      <c r="K37" s="52">
        <v>994</v>
      </c>
      <c r="L37" s="52">
        <v>898</v>
      </c>
      <c r="M37" s="52">
        <v>432</v>
      </c>
      <c r="N37" s="52">
        <v>584</v>
      </c>
      <c r="O37" s="52">
        <v>890</v>
      </c>
      <c r="P37" s="52">
        <v>887</v>
      </c>
      <c r="Q37" s="52">
        <v>1338</v>
      </c>
      <c r="R37" s="52">
        <v>1498</v>
      </c>
      <c r="S37" s="52">
        <v>2063</v>
      </c>
      <c r="T37" s="52">
        <v>2856</v>
      </c>
      <c r="U37" s="52">
        <v>4474</v>
      </c>
      <c r="V37" s="52">
        <v>5237</v>
      </c>
      <c r="W37" s="52">
        <v>4220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300</v>
      </c>
      <c r="D39" s="52">
        <v>380</v>
      </c>
      <c r="E39" s="52">
        <v>231</v>
      </c>
      <c r="F39" s="52">
        <v>137</v>
      </c>
      <c r="G39" s="52">
        <v>117</v>
      </c>
      <c r="H39" s="52">
        <v>134</v>
      </c>
      <c r="I39" s="52">
        <v>128</v>
      </c>
      <c r="J39" s="52">
        <v>239</v>
      </c>
      <c r="K39" s="52">
        <v>212</v>
      </c>
      <c r="L39" s="52">
        <v>145</v>
      </c>
      <c r="M39" s="52">
        <v>84</v>
      </c>
      <c r="N39" s="52">
        <v>77</v>
      </c>
      <c r="O39" s="52">
        <v>92</v>
      </c>
      <c r="P39" s="52">
        <v>143</v>
      </c>
      <c r="Q39" s="52">
        <v>162</v>
      </c>
      <c r="R39" s="52">
        <v>224</v>
      </c>
      <c r="S39" s="52">
        <v>232</v>
      </c>
      <c r="T39" s="52">
        <v>186</v>
      </c>
      <c r="U39" s="52">
        <v>245</v>
      </c>
      <c r="V39" s="52">
        <v>197</v>
      </c>
      <c r="W39" s="52">
        <v>160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3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1</v>
      </c>
      <c r="T40" s="52">
        <v>0</v>
      </c>
      <c r="U40" s="52">
        <v>2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1358</v>
      </c>
      <c r="D41" s="52">
        <v>2062</v>
      </c>
      <c r="E41" s="52">
        <v>1809</v>
      </c>
      <c r="F41" s="52">
        <v>1498</v>
      </c>
      <c r="G41" s="52">
        <v>1091</v>
      </c>
      <c r="H41" s="52">
        <v>1794</v>
      </c>
      <c r="I41" s="52">
        <v>1211</v>
      </c>
      <c r="J41" s="52">
        <v>2051</v>
      </c>
      <c r="K41" s="52">
        <v>1537</v>
      </c>
      <c r="L41" s="52">
        <v>1638</v>
      </c>
      <c r="M41" s="52">
        <v>954</v>
      </c>
      <c r="N41" s="52">
        <v>1402</v>
      </c>
      <c r="O41" s="52">
        <v>1719</v>
      </c>
      <c r="P41" s="52">
        <v>1796</v>
      </c>
      <c r="Q41" s="52">
        <v>1681</v>
      </c>
      <c r="R41" s="52">
        <v>1970</v>
      </c>
      <c r="S41" s="52">
        <v>2588</v>
      </c>
      <c r="T41" s="52">
        <v>2728</v>
      </c>
      <c r="U41" s="52">
        <v>5992</v>
      </c>
      <c r="V41" s="52">
        <v>6150</v>
      </c>
      <c r="W41" s="52">
        <v>2403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476</v>
      </c>
      <c r="D42" s="52">
        <v>675</v>
      </c>
      <c r="E42" s="52">
        <v>614</v>
      </c>
      <c r="F42" s="52">
        <v>440</v>
      </c>
      <c r="G42" s="52">
        <v>339</v>
      </c>
      <c r="H42" s="52">
        <v>458</v>
      </c>
      <c r="I42" s="52">
        <v>426</v>
      </c>
      <c r="J42" s="52">
        <v>629</v>
      </c>
      <c r="K42" s="52">
        <v>1268</v>
      </c>
      <c r="L42" s="52">
        <v>694</v>
      </c>
      <c r="M42" s="52">
        <v>592</v>
      </c>
      <c r="N42" s="52">
        <v>876</v>
      </c>
      <c r="O42" s="52">
        <v>739</v>
      </c>
      <c r="P42" s="52">
        <v>845</v>
      </c>
      <c r="Q42" s="52">
        <v>613</v>
      </c>
      <c r="R42" s="52">
        <v>883</v>
      </c>
      <c r="S42" s="52">
        <v>1387</v>
      </c>
      <c r="T42" s="52">
        <v>1318</v>
      </c>
      <c r="U42" s="52">
        <v>2234</v>
      </c>
      <c r="V42" s="52">
        <v>2568</v>
      </c>
      <c r="W42" s="52">
        <v>1050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816</v>
      </c>
      <c r="D44" s="52">
        <v>1079</v>
      </c>
      <c r="E44" s="52">
        <v>832</v>
      </c>
      <c r="F44" s="52">
        <v>639</v>
      </c>
      <c r="G44" s="52">
        <v>629</v>
      </c>
      <c r="H44" s="52">
        <v>840</v>
      </c>
      <c r="I44" s="52">
        <v>721</v>
      </c>
      <c r="J44" s="52">
        <v>1212</v>
      </c>
      <c r="K44" s="52">
        <v>1662</v>
      </c>
      <c r="L44" s="52">
        <v>1021</v>
      </c>
      <c r="M44" s="52">
        <v>622</v>
      </c>
      <c r="N44" s="52">
        <v>699</v>
      </c>
      <c r="O44" s="52">
        <v>790</v>
      </c>
      <c r="P44" s="52">
        <v>849</v>
      </c>
      <c r="Q44" s="52">
        <v>732</v>
      </c>
      <c r="R44" s="52">
        <v>1025</v>
      </c>
      <c r="S44" s="52">
        <v>1555</v>
      </c>
      <c r="T44" s="52">
        <v>1304</v>
      </c>
      <c r="U44" s="52">
        <v>2227</v>
      </c>
      <c r="V44" s="52">
        <v>2573</v>
      </c>
      <c r="W44" s="52">
        <v>1009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1317</v>
      </c>
      <c r="D45" s="36">
        <v>2045</v>
      </c>
      <c r="E45" s="36">
        <v>1819</v>
      </c>
      <c r="F45" s="36">
        <v>1435</v>
      </c>
      <c r="G45" s="36">
        <v>921</v>
      </c>
      <c r="H45" s="36">
        <v>1545</v>
      </c>
      <c r="I45" s="36">
        <v>1050</v>
      </c>
      <c r="J45" s="36">
        <v>1707</v>
      </c>
      <c r="K45" s="36">
        <v>1359</v>
      </c>
      <c r="L45" s="36">
        <v>1465</v>
      </c>
      <c r="M45" s="36">
        <v>1009</v>
      </c>
      <c r="N45" s="36">
        <v>1656</v>
      </c>
      <c r="O45" s="36">
        <v>1762</v>
      </c>
      <c r="P45" s="36">
        <v>1934</v>
      </c>
      <c r="Q45" s="36">
        <v>1728</v>
      </c>
      <c r="R45" s="36">
        <v>2048</v>
      </c>
      <c r="S45" s="36">
        <v>2663</v>
      </c>
      <c r="T45" s="36">
        <v>2937</v>
      </c>
      <c r="U45" s="36">
        <v>6246</v>
      </c>
      <c r="V45" s="36">
        <v>6344</v>
      </c>
      <c r="W45" s="36">
        <v>2600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462</v>
      </c>
      <c r="D49" s="52">
        <v>831</v>
      </c>
      <c r="E49" s="52">
        <v>634</v>
      </c>
      <c r="F49" s="52">
        <v>403</v>
      </c>
      <c r="G49" s="52">
        <v>147</v>
      </c>
      <c r="H49" s="52">
        <v>471</v>
      </c>
      <c r="I49" s="52">
        <v>370</v>
      </c>
      <c r="J49" s="52">
        <v>794</v>
      </c>
      <c r="K49" s="52">
        <v>766</v>
      </c>
      <c r="L49" s="52">
        <v>497</v>
      </c>
      <c r="M49" s="52">
        <v>169</v>
      </c>
      <c r="N49" s="52">
        <v>549</v>
      </c>
      <c r="O49" s="52">
        <v>543</v>
      </c>
      <c r="P49" s="52">
        <v>843</v>
      </c>
      <c r="Q49" s="52">
        <v>570</v>
      </c>
      <c r="R49" s="52">
        <v>723</v>
      </c>
      <c r="S49" s="52">
        <v>954</v>
      </c>
      <c r="T49" s="52">
        <v>1035</v>
      </c>
      <c r="U49" s="52">
        <v>2905</v>
      </c>
      <c r="V49" s="52">
        <v>2236</v>
      </c>
      <c r="W49" s="52">
        <v>559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56</v>
      </c>
      <c r="D51" s="52">
        <v>125</v>
      </c>
      <c r="E51" s="52">
        <v>112</v>
      </c>
      <c r="F51" s="52">
        <v>83</v>
      </c>
      <c r="G51" s="52">
        <v>37</v>
      </c>
      <c r="H51" s="52">
        <v>138</v>
      </c>
      <c r="I51" s="52">
        <v>140</v>
      </c>
      <c r="J51" s="52">
        <v>376</v>
      </c>
      <c r="K51" s="52">
        <v>414</v>
      </c>
      <c r="L51" s="52">
        <v>323</v>
      </c>
      <c r="M51" s="52">
        <v>130</v>
      </c>
      <c r="N51" s="52">
        <v>436</v>
      </c>
      <c r="O51" s="52">
        <v>434</v>
      </c>
      <c r="P51" s="52">
        <v>414</v>
      </c>
      <c r="Q51" s="52">
        <v>333</v>
      </c>
      <c r="R51" s="52">
        <v>579</v>
      </c>
      <c r="S51" s="52">
        <v>784</v>
      </c>
      <c r="T51" s="52">
        <v>862</v>
      </c>
      <c r="U51" s="52">
        <v>2189</v>
      </c>
      <c r="V51" s="52">
        <v>1656</v>
      </c>
      <c r="W51" s="52">
        <v>472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65</v>
      </c>
      <c r="D53" s="52">
        <v>101</v>
      </c>
      <c r="E53" s="52">
        <v>55</v>
      </c>
      <c r="F53" s="52">
        <v>27</v>
      </c>
      <c r="G53" s="52">
        <v>11</v>
      </c>
      <c r="H53" s="52">
        <v>26</v>
      </c>
      <c r="I53" s="52">
        <v>27</v>
      </c>
      <c r="J53" s="52">
        <v>66</v>
      </c>
      <c r="K53" s="52">
        <v>55</v>
      </c>
      <c r="L53" s="52">
        <v>29</v>
      </c>
      <c r="M53" s="52">
        <v>9</v>
      </c>
      <c r="N53" s="52">
        <v>18</v>
      </c>
      <c r="O53" s="52">
        <v>20</v>
      </c>
      <c r="P53" s="52">
        <v>44</v>
      </c>
      <c r="Q53" s="52">
        <v>38</v>
      </c>
      <c r="R53" s="52">
        <v>53</v>
      </c>
      <c r="S53" s="52">
        <v>53</v>
      </c>
      <c r="T53" s="52">
        <v>47</v>
      </c>
      <c r="U53" s="52">
        <v>86</v>
      </c>
      <c r="V53" s="52">
        <v>52</v>
      </c>
      <c r="W53" s="52">
        <v>27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1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294</v>
      </c>
      <c r="D55" s="52">
        <v>549</v>
      </c>
      <c r="E55" s="52">
        <v>432</v>
      </c>
      <c r="F55" s="52">
        <v>291</v>
      </c>
      <c r="G55" s="52">
        <v>104</v>
      </c>
      <c r="H55" s="52">
        <v>355</v>
      </c>
      <c r="I55" s="52">
        <v>254</v>
      </c>
      <c r="J55" s="52">
        <v>556</v>
      </c>
      <c r="K55" s="52">
        <v>390</v>
      </c>
      <c r="L55" s="52">
        <v>329</v>
      </c>
      <c r="M55" s="52">
        <v>98</v>
      </c>
      <c r="N55" s="52">
        <v>326</v>
      </c>
      <c r="O55" s="52">
        <v>365</v>
      </c>
      <c r="P55" s="52">
        <v>543</v>
      </c>
      <c r="Q55" s="52">
        <v>391</v>
      </c>
      <c r="R55" s="52">
        <v>462</v>
      </c>
      <c r="S55" s="52">
        <v>585</v>
      </c>
      <c r="T55" s="52">
        <v>665</v>
      </c>
      <c r="U55" s="52">
        <v>2055</v>
      </c>
      <c r="V55" s="52">
        <v>1541</v>
      </c>
      <c r="W55" s="52">
        <v>370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103</v>
      </c>
      <c r="D56" s="52">
        <v>180</v>
      </c>
      <c r="E56" s="52">
        <v>147</v>
      </c>
      <c r="F56" s="52">
        <v>85</v>
      </c>
      <c r="G56" s="52">
        <v>32</v>
      </c>
      <c r="H56" s="52">
        <v>90</v>
      </c>
      <c r="I56" s="52">
        <v>89</v>
      </c>
      <c r="J56" s="52">
        <v>172</v>
      </c>
      <c r="K56" s="52">
        <v>321</v>
      </c>
      <c r="L56" s="52">
        <v>139</v>
      </c>
      <c r="M56" s="52">
        <v>62</v>
      </c>
      <c r="N56" s="52">
        <v>205</v>
      </c>
      <c r="O56" s="52">
        <v>158</v>
      </c>
      <c r="P56" s="52">
        <v>256</v>
      </c>
      <c r="Q56" s="52">
        <v>141</v>
      </c>
      <c r="R56" s="52">
        <v>208</v>
      </c>
      <c r="S56" s="52">
        <v>315</v>
      </c>
      <c r="T56" s="52">
        <v>323</v>
      </c>
      <c r="U56" s="52">
        <v>763</v>
      </c>
      <c r="V56" s="52">
        <v>643</v>
      </c>
      <c r="W56" s="52">
        <v>162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177</v>
      </c>
      <c r="D58" s="52">
        <v>287</v>
      </c>
      <c r="E58" s="52">
        <v>199</v>
      </c>
      <c r="F58" s="52">
        <v>124</v>
      </c>
      <c r="G58" s="52">
        <v>60</v>
      </c>
      <c r="H58" s="52">
        <v>166</v>
      </c>
      <c r="I58" s="52">
        <v>151</v>
      </c>
      <c r="J58" s="52">
        <v>330</v>
      </c>
      <c r="K58" s="52">
        <v>421</v>
      </c>
      <c r="L58" s="52">
        <v>204</v>
      </c>
      <c r="M58" s="52">
        <v>65</v>
      </c>
      <c r="N58" s="52">
        <v>163</v>
      </c>
      <c r="O58" s="52">
        <v>168</v>
      </c>
      <c r="P58" s="52">
        <v>257</v>
      </c>
      <c r="Q58" s="52">
        <v>171</v>
      </c>
      <c r="R58" s="52">
        <v>243</v>
      </c>
      <c r="S58" s="52">
        <v>353</v>
      </c>
      <c r="T58" s="52">
        <v>318</v>
      </c>
      <c r="U58" s="52">
        <v>761</v>
      </c>
      <c r="V58" s="52">
        <v>645</v>
      </c>
      <c r="W58" s="52">
        <v>156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285</v>
      </c>
      <c r="D59" s="36">
        <v>544</v>
      </c>
      <c r="E59" s="36">
        <v>435</v>
      </c>
      <c r="F59" s="36">
        <v>279</v>
      </c>
      <c r="G59" s="36">
        <v>87</v>
      </c>
      <c r="H59" s="36">
        <v>305</v>
      </c>
      <c r="I59" s="36">
        <v>219</v>
      </c>
      <c r="J59" s="36">
        <v>464</v>
      </c>
      <c r="K59" s="36">
        <v>345</v>
      </c>
      <c r="L59" s="36">
        <v>293</v>
      </c>
      <c r="M59" s="36">
        <v>104</v>
      </c>
      <c r="N59" s="36">
        <v>386</v>
      </c>
      <c r="O59" s="36">
        <v>375</v>
      </c>
      <c r="P59" s="36">
        <v>586</v>
      </c>
      <c r="Q59" s="36">
        <v>399</v>
      </c>
      <c r="R59" s="36">
        <v>480</v>
      </c>
      <c r="S59" s="36">
        <v>601</v>
      </c>
      <c r="T59" s="36">
        <v>717</v>
      </c>
      <c r="U59" s="36">
        <v>2144</v>
      </c>
      <c r="V59" s="36">
        <v>1591</v>
      </c>
      <c r="W59" s="36">
        <v>403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847</v>
      </c>
      <c r="D63" s="52">
        <v>1465</v>
      </c>
      <c r="E63" s="52">
        <v>1163</v>
      </c>
      <c r="F63" s="52">
        <v>733</v>
      </c>
      <c r="G63" s="52">
        <v>293</v>
      </c>
      <c r="H63" s="52">
        <v>536</v>
      </c>
      <c r="I63" s="52">
        <v>604</v>
      </c>
      <c r="J63" s="52">
        <v>1179</v>
      </c>
      <c r="K63" s="52">
        <v>856</v>
      </c>
      <c r="L63" s="52">
        <v>530</v>
      </c>
      <c r="M63" s="52">
        <v>337</v>
      </c>
      <c r="N63" s="52">
        <v>910</v>
      </c>
      <c r="O63" s="52">
        <v>1123</v>
      </c>
      <c r="P63" s="52">
        <v>751</v>
      </c>
      <c r="Q63" s="52">
        <v>532</v>
      </c>
      <c r="R63" s="52">
        <v>849</v>
      </c>
      <c r="S63" s="52">
        <v>2028</v>
      </c>
      <c r="T63" s="52">
        <v>2155</v>
      </c>
      <c r="U63" s="52">
        <v>4420</v>
      </c>
      <c r="V63" s="52">
        <v>5159</v>
      </c>
      <c r="W63" s="52">
        <v>1341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203</v>
      </c>
      <c r="D65" s="52">
        <v>263</v>
      </c>
      <c r="E65" s="52">
        <v>256</v>
      </c>
      <c r="F65" s="52">
        <v>336</v>
      </c>
      <c r="G65" s="52">
        <v>308</v>
      </c>
      <c r="H65" s="52">
        <v>221</v>
      </c>
      <c r="I65" s="52">
        <v>308</v>
      </c>
      <c r="J65" s="52">
        <v>410</v>
      </c>
      <c r="K65" s="52">
        <v>580</v>
      </c>
      <c r="L65" s="52">
        <v>575</v>
      </c>
      <c r="M65" s="52">
        <v>302</v>
      </c>
      <c r="N65" s="52">
        <v>148</v>
      </c>
      <c r="O65" s="52">
        <v>456</v>
      </c>
      <c r="P65" s="52">
        <v>473</v>
      </c>
      <c r="Q65" s="52">
        <v>1005</v>
      </c>
      <c r="R65" s="52">
        <v>919</v>
      </c>
      <c r="S65" s="52">
        <v>1279</v>
      </c>
      <c r="T65" s="52">
        <v>1994</v>
      </c>
      <c r="U65" s="52">
        <v>2285</v>
      </c>
      <c r="V65" s="52">
        <v>3581</v>
      </c>
      <c r="W65" s="52">
        <v>3748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235</v>
      </c>
      <c r="D67" s="52">
        <f t="shared" si="0"/>
        <v>279</v>
      </c>
      <c r="E67" s="52">
        <f t="shared" si="0"/>
        <v>176</v>
      </c>
      <c r="F67" s="52">
        <f t="shared" si="0"/>
        <v>110</v>
      </c>
      <c r="G67" s="52">
        <f t="shared" si="0"/>
        <v>106</v>
      </c>
      <c r="H67" s="52">
        <f t="shared" si="0"/>
        <v>108</v>
      </c>
      <c r="I67" s="52">
        <f t="shared" si="0"/>
        <v>101</v>
      </c>
      <c r="J67" s="52">
        <f t="shared" si="0"/>
        <v>173</v>
      </c>
      <c r="K67" s="52">
        <f t="shared" si="0"/>
        <v>157</v>
      </c>
      <c r="L67" s="52">
        <f t="shared" si="0"/>
        <v>116</v>
      </c>
      <c r="M67" s="52">
        <f t="shared" si="0"/>
        <v>75</v>
      </c>
      <c r="N67" s="52">
        <f t="shared" si="0"/>
        <v>59</v>
      </c>
      <c r="O67" s="52">
        <f t="shared" si="0"/>
        <v>72</v>
      </c>
      <c r="P67" s="52">
        <f t="shared" si="0"/>
        <v>99</v>
      </c>
      <c r="Q67" s="52">
        <f t="shared" si="0"/>
        <v>124</v>
      </c>
      <c r="R67" s="52">
        <f t="shared" ref="R67:V67" si="1">R39-R53</f>
        <v>171</v>
      </c>
      <c r="S67" s="52">
        <f t="shared" si="1"/>
        <v>179</v>
      </c>
      <c r="T67" s="52">
        <f t="shared" si="1"/>
        <v>139</v>
      </c>
      <c r="U67" s="52">
        <f t="shared" si="1"/>
        <v>159</v>
      </c>
      <c r="V67" s="52">
        <f t="shared" si="1"/>
        <v>145</v>
      </c>
      <c r="W67" s="52">
        <f t="shared" ref="W67" si="2">W39-W53</f>
        <v>133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2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1064</v>
      </c>
      <c r="D69" s="52">
        <f t="shared" si="6"/>
        <v>1513</v>
      </c>
      <c r="E69" s="52">
        <f t="shared" si="6"/>
        <v>1377</v>
      </c>
      <c r="F69" s="52">
        <f t="shared" si="6"/>
        <v>1207</v>
      </c>
      <c r="G69" s="52">
        <f t="shared" si="6"/>
        <v>987</v>
      </c>
      <c r="H69" s="52">
        <f t="shared" si="6"/>
        <v>1439</v>
      </c>
      <c r="I69" s="52">
        <f t="shared" si="6"/>
        <v>957</v>
      </c>
      <c r="J69" s="52">
        <f t="shared" si="6"/>
        <v>1495</v>
      </c>
      <c r="K69" s="52">
        <f t="shared" si="6"/>
        <v>1147</v>
      </c>
      <c r="L69" s="52">
        <f t="shared" si="6"/>
        <v>1309</v>
      </c>
      <c r="M69" s="52">
        <f t="shared" si="6"/>
        <v>856</v>
      </c>
      <c r="N69" s="52">
        <f t="shared" si="6"/>
        <v>1076</v>
      </c>
      <c r="O69" s="52">
        <f t="shared" si="6"/>
        <v>1354</v>
      </c>
      <c r="P69" s="52">
        <f t="shared" si="6"/>
        <v>1253</v>
      </c>
      <c r="Q69" s="52">
        <f t="shared" si="6"/>
        <v>1290</v>
      </c>
      <c r="R69" s="52">
        <f t="shared" ref="R69:V69" si="7">R41-R55</f>
        <v>1508</v>
      </c>
      <c r="S69" s="52">
        <f t="shared" si="7"/>
        <v>2003</v>
      </c>
      <c r="T69" s="52">
        <f t="shared" si="7"/>
        <v>2063</v>
      </c>
      <c r="U69" s="52">
        <f t="shared" si="7"/>
        <v>3937</v>
      </c>
      <c r="V69" s="52">
        <f t="shared" si="7"/>
        <v>4609</v>
      </c>
      <c r="W69" s="52">
        <f t="shared" ref="W69" si="8">W41-W55</f>
        <v>2033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373</v>
      </c>
      <c r="D70" s="52">
        <f t="shared" si="9"/>
        <v>495</v>
      </c>
      <c r="E70" s="52">
        <f t="shared" si="9"/>
        <v>467</v>
      </c>
      <c r="F70" s="52">
        <f t="shared" si="9"/>
        <v>355</v>
      </c>
      <c r="G70" s="52">
        <f t="shared" si="9"/>
        <v>307</v>
      </c>
      <c r="H70" s="52">
        <f t="shared" si="9"/>
        <v>368</v>
      </c>
      <c r="I70" s="52">
        <f t="shared" si="9"/>
        <v>337</v>
      </c>
      <c r="J70" s="52">
        <f t="shared" si="9"/>
        <v>457</v>
      </c>
      <c r="K70" s="52">
        <f t="shared" si="9"/>
        <v>947</v>
      </c>
      <c r="L70" s="52">
        <f t="shared" si="9"/>
        <v>555</v>
      </c>
      <c r="M70" s="52">
        <f t="shared" si="9"/>
        <v>530</v>
      </c>
      <c r="N70" s="52">
        <f t="shared" si="9"/>
        <v>671</v>
      </c>
      <c r="O70" s="52">
        <f t="shared" si="9"/>
        <v>581</v>
      </c>
      <c r="P70" s="52">
        <f t="shared" si="9"/>
        <v>589</v>
      </c>
      <c r="Q70" s="52">
        <f t="shared" si="9"/>
        <v>472</v>
      </c>
      <c r="R70" s="52">
        <f t="shared" ref="R70:V70" si="10">R42-R56</f>
        <v>675</v>
      </c>
      <c r="S70" s="52">
        <f t="shared" si="10"/>
        <v>1072</v>
      </c>
      <c r="T70" s="52">
        <f t="shared" si="10"/>
        <v>995</v>
      </c>
      <c r="U70" s="52">
        <f t="shared" si="10"/>
        <v>1471</v>
      </c>
      <c r="V70" s="52">
        <f t="shared" si="10"/>
        <v>1925</v>
      </c>
      <c r="W70" s="52">
        <f t="shared" ref="W70" si="11">W42-W56</f>
        <v>888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639</v>
      </c>
      <c r="D72" s="52">
        <v>792</v>
      </c>
      <c r="E72" s="52">
        <v>633</v>
      </c>
      <c r="F72" s="52">
        <v>515</v>
      </c>
      <c r="G72" s="52">
        <v>569</v>
      </c>
      <c r="H72" s="52">
        <v>674</v>
      </c>
      <c r="I72" s="52">
        <v>570</v>
      </c>
      <c r="J72" s="52">
        <v>882</v>
      </c>
      <c r="K72" s="52">
        <v>1241</v>
      </c>
      <c r="L72" s="52">
        <v>817</v>
      </c>
      <c r="M72" s="52">
        <v>557</v>
      </c>
      <c r="N72" s="52">
        <v>536</v>
      </c>
      <c r="O72" s="52">
        <v>622</v>
      </c>
      <c r="P72" s="52">
        <v>592</v>
      </c>
      <c r="Q72" s="52">
        <v>561</v>
      </c>
      <c r="R72" s="52">
        <v>782</v>
      </c>
      <c r="S72" s="52">
        <v>1202</v>
      </c>
      <c r="T72" s="52">
        <v>986</v>
      </c>
      <c r="U72" s="52">
        <v>1466</v>
      </c>
      <c r="V72" s="52">
        <v>1928</v>
      </c>
      <c r="W72" s="52">
        <v>853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1032</v>
      </c>
      <c r="D73" s="36">
        <v>1501</v>
      </c>
      <c r="E73" s="36">
        <v>1384</v>
      </c>
      <c r="F73" s="36">
        <v>1156</v>
      </c>
      <c r="G73" s="36">
        <v>834</v>
      </c>
      <c r="H73" s="36">
        <v>1240</v>
      </c>
      <c r="I73" s="36">
        <v>831</v>
      </c>
      <c r="J73" s="36">
        <v>1243</v>
      </c>
      <c r="K73" s="36">
        <v>1014</v>
      </c>
      <c r="L73" s="36">
        <v>1172</v>
      </c>
      <c r="M73" s="36">
        <v>905</v>
      </c>
      <c r="N73" s="36">
        <v>1270</v>
      </c>
      <c r="O73" s="36">
        <v>1387</v>
      </c>
      <c r="P73" s="36">
        <v>1348</v>
      </c>
      <c r="Q73" s="36">
        <v>1329</v>
      </c>
      <c r="R73" s="36">
        <v>1568</v>
      </c>
      <c r="S73" s="36">
        <v>2062</v>
      </c>
      <c r="T73" s="36">
        <v>2220</v>
      </c>
      <c r="U73" s="36">
        <v>4102</v>
      </c>
      <c r="V73" s="36">
        <v>4753</v>
      </c>
      <c r="W73" s="36">
        <v>2197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177</v>
      </c>
      <c r="I79" s="138">
        <f>RES_hhdet_numvin!I163</f>
        <v>322</v>
      </c>
      <c r="J79" s="138">
        <f>RES_hhdet_numvin!J163</f>
        <v>914</v>
      </c>
      <c r="K79" s="138">
        <f>RES_hhdet_numvin!K163</f>
        <v>938</v>
      </c>
      <c r="L79" s="138">
        <f>RES_hhdet_numvin!L163</f>
        <v>693</v>
      </c>
      <c r="M79" s="138">
        <f>RES_hhdet_numvin!M163</f>
        <v>383</v>
      </c>
      <c r="N79" s="138">
        <f>RES_hhdet_numvin!N163</f>
        <v>1200</v>
      </c>
      <c r="O79" s="138">
        <f>RES_hhdet_numvin!O163</f>
        <v>1458</v>
      </c>
      <c r="P79" s="138">
        <f>RES_hhdet_numvin!P163</f>
        <v>1459</v>
      </c>
      <c r="Q79" s="138">
        <f>RES_hhdet_numvin!Q163</f>
        <v>1045</v>
      </c>
      <c r="R79" s="138">
        <f>RES_hhdet_numvin!R163</f>
        <v>1524</v>
      </c>
      <c r="S79" s="138">
        <f>RES_hhdet_numvin!S163</f>
        <v>2936</v>
      </c>
      <c r="T79" s="138">
        <f>RES_hhdet_numvin!T163</f>
        <v>3168</v>
      </c>
      <c r="U79" s="138">
        <f>RES_hhdet_numvin!U163</f>
        <v>7312</v>
      </c>
      <c r="V79" s="138">
        <f>RES_hhdet_numvin!V163</f>
        <v>7394</v>
      </c>
      <c r="W79" s="138">
        <f>RES_hhdet_numvin!W163</f>
        <v>1900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279</v>
      </c>
      <c r="Q81" s="138">
        <f>RES_hhdet_numvin!Q165</f>
        <v>727</v>
      </c>
      <c r="R81" s="138">
        <f>RES_hhdet_numvin!R165</f>
        <v>941</v>
      </c>
      <c r="S81" s="138">
        <f>RES_hhdet_numvin!S165</f>
        <v>1359</v>
      </c>
      <c r="T81" s="138">
        <f>RES_hhdet_numvin!T165</f>
        <v>2073</v>
      </c>
      <c r="U81" s="138">
        <f>RES_hhdet_numvin!U165</f>
        <v>3269</v>
      </c>
      <c r="V81" s="138">
        <f>RES_hhdet_numvin!V165</f>
        <v>4334</v>
      </c>
      <c r="W81" s="138">
        <f>RES_hhdet_numvin!W165</f>
        <v>4220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46</v>
      </c>
      <c r="Q83" s="138">
        <f>RES_hhdet_numvin!Q167</f>
        <v>91</v>
      </c>
      <c r="R83" s="138">
        <f>RES_hhdet_numvin!R167</f>
        <v>166</v>
      </c>
      <c r="S83" s="138">
        <f>RES_hhdet_numvin!S167</f>
        <v>200</v>
      </c>
      <c r="T83" s="138">
        <f>RES_hhdet_numvin!T167</f>
        <v>180</v>
      </c>
      <c r="U83" s="138">
        <f>RES_hhdet_numvin!U167</f>
        <v>243</v>
      </c>
      <c r="V83" s="138">
        <f>RES_hhdet_numvin!V167</f>
        <v>197</v>
      </c>
      <c r="W83" s="138">
        <f>RES_hhdet_numvin!W167</f>
        <v>160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1</v>
      </c>
      <c r="T84" s="138">
        <f>RES_hhdet_numvin!T168</f>
        <v>0</v>
      </c>
      <c r="U84" s="138">
        <f>RES_hhdet_numvin!U168</f>
        <v>2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565</v>
      </c>
      <c r="Q87" s="138">
        <f>RES_hhdet_numvin!Q171</f>
        <v>918</v>
      </c>
      <c r="R87" s="138">
        <f>RES_hhdet_numvin!R171</f>
        <v>1418</v>
      </c>
      <c r="S87" s="138">
        <f>RES_hhdet_numvin!S171</f>
        <v>2208</v>
      </c>
      <c r="T87" s="138">
        <f>RES_hhdet_numvin!T171</f>
        <v>2546</v>
      </c>
      <c r="U87" s="138">
        <f>RES_hhdet_numvin!U171</f>
        <v>5874</v>
      </c>
      <c r="V87" s="138">
        <f>RES_hhdet_numvin!V171</f>
        <v>6131</v>
      </c>
      <c r="W87" s="138">
        <f>RES_hhdet_numvin!W171</f>
        <v>2403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269</v>
      </c>
      <c r="Q88" s="138">
        <f>RES_hhdet_numvin!Q172</f>
        <v>337</v>
      </c>
      <c r="R88" s="138">
        <f>RES_hhdet_numvin!R172</f>
        <v>639</v>
      </c>
      <c r="S88" s="138">
        <f>RES_hhdet_numvin!S172</f>
        <v>1189</v>
      </c>
      <c r="T88" s="138">
        <f>RES_hhdet_numvin!T172</f>
        <v>1231</v>
      </c>
      <c r="U88" s="138">
        <f>RES_hhdet_numvin!U172</f>
        <v>2196</v>
      </c>
      <c r="V88" s="138">
        <f>RES_hhdet_numvin!V172</f>
        <v>2563</v>
      </c>
      <c r="W88" s="138">
        <f>RES_hhdet_numvin!W172</f>
        <v>1050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272</v>
      </c>
      <c r="Q92" s="138">
        <f>RES_hhdet_numvin!Q176</f>
        <v>399</v>
      </c>
      <c r="R92" s="138">
        <f>RES_hhdet_numvin!R176</f>
        <v>741</v>
      </c>
      <c r="S92" s="138">
        <f>RES_hhdet_numvin!S176</f>
        <v>1327</v>
      </c>
      <c r="T92" s="138">
        <f>RES_hhdet_numvin!T176</f>
        <v>1219</v>
      </c>
      <c r="U92" s="138">
        <f>RES_hhdet_numvin!U176</f>
        <v>2192</v>
      </c>
      <c r="V92" s="138">
        <f>RES_hhdet_numvin!V176</f>
        <v>2568</v>
      </c>
      <c r="W92" s="138">
        <f>RES_hhdet_numvin!W176</f>
        <v>1009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609</v>
      </c>
      <c r="Q93" s="39">
        <f>RES_hhdet_numvin!Q177</f>
        <v>948</v>
      </c>
      <c r="R93" s="39">
        <f>RES_hhdet_numvin!R177</f>
        <v>1478</v>
      </c>
      <c r="S93" s="39">
        <f>RES_hhdet_numvin!S177</f>
        <v>2273</v>
      </c>
      <c r="T93" s="39">
        <f>RES_hhdet_numvin!T177</f>
        <v>2739</v>
      </c>
      <c r="U93" s="39">
        <f>RES_hhdet_numvin!U177</f>
        <v>6126</v>
      </c>
      <c r="V93" s="39">
        <f>RES_hhdet_numvin!V177</f>
        <v>6323</v>
      </c>
      <c r="W93" s="39">
        <f>RES_hhdet_numvin!W177</f>
        <v>2600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12.471486074414125</v>
      </c>
      <c r="C97" s="117">
        <f t="shared" si="12"/>
        <v>13.485871103575629</v>
      </c>
      <c r="D97" s="117">
        <f t="shared" si="12"/>
        <v>15.326974538379911</v>
      </c>
      <c r="E97" s="117">
        <f t="shared" si="12"/>
        <v>19.336802417844183</v>
      </c>
      <c r="F97" s="117">
        <f t="shared" si="12"/>
        <v>18.856224885654438</v>
      </c>
      <c r="G97" s="117">
        <f t="shared" si="12"/>
        <v>17.774371566711867</v>
      </c>
      <c r="H97" s="117">
        <f t="shared" si="12"/>
        <v>17.824528795139774</v>
      </c>
      <c r="I97" s="117">
        <f t="shared" si="12"/>
        <v>15.764724449149353</v>
      </c>
      <c r="J97" s="117">
        <f t="shared" si="12"/>
        <v>19.30634249075969</v>
      </c>
      <c r="K97" s="117">
        <f t="shared" si="12"/>
        <v>19.909771424551138</v>
      </c>
      <c r="L97" s="117">
        <f t="shared" si="12"/>
        <v>19.668057722715275</v>
      </c>
      <c r="M97" s="117">
        <f t="shared" si="12"/>
        <v>17.167553885381185</v>
      </c>
      <c r="N97" s="117">
        <f t="shared" si="12"/>
        <v>16.348726347157683</v>
      </c>
      <c r="O97" s="117">
        <f t="shared" si="12"/>
        <v>16.775372072648185</v>
      </c>
      <c r="P97" s="117">
        <f t="shared" si="12"/>
        <v>18.792557515204752</v>
      </c>
      <c r="Q97" s="117">
        <f t="shared" si="12"/>
        <v>14.837267368064754</v>
      </c>
      <c r="R97" s="117">
        <f t="shared" ref="R97:V97" si="13">R98+R100+R102+R111</f>
        <v>13.879868699159115</v>
      </c>
      <c r="S97" s="117">
        <f t="shared" si="13"/>
        <v>15.420551614541866</v>
      </c>
      <c r="T97" s="117">
        <f t="shared" si="13"/>
        <v>18.439728232415089</v>
      </c>
      <c r="U97" s="117">
        <f t="shared" si="13"/>
        <v>25.780788801549399</v>
      </c>
      <c r="V97" s="117">
        <f t="shared" si="13"/>
        <v>33.5281975820631</v>
      </c>
      <c r="W97" s="117">
        <f t="shared" ref="W97" si="14">W98+W100+W102+W111</f>
        <v>34.356599717160613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9.650475224325799</v>
      </c>
      <c r="C98" s="122">
        <f t="shared" si="15"/>
        <v>10.56842994085984</v>
      </c>
      <c r="D98" s="122">
        <f t="shared" si="15"/>
        <v>11.790977949687331</v>
      </c>
      <c r="E98" s="122">
        <f t="shared" si="15"/>
        <v>15.092123788137551</v>
      </c>
      <c r="F98" s="122">
        <f t="shared" si="15"/>
        <v>14.570275827543798</v>
      </c>
      <c r="G98" s="122">
        <f t="shared" si="15"/>
        <v>13.785587615818054</v>
      </c>
      <c r="H98" s="122">
        <f t="shared" si="15"/>
        <v>13.73887514628313</v>
      </c>
      <c r="I98" s="122">
        <f t="shared" si="15"/>
        <v>11.877347909649261</v>
      </c>
      <c r="J98" s="122">
        <f t="shared" si="15"/>
        <v>14.863566848772368</v>
      </c>
      <c r="K98" s="122">
        <f t="shared" si="15"/>
        <v>15.555887302018801</v>
      </c>
      <c r="L98" s="122">
        <f t="shared" si="15"/>
        <v>15.527700176456008</v>
      </c>
      <c r="M98" s="122">
        <f t="shared" si="15"/>
        <v>13.122191021571284</v>
      </c>
      <c r="N98" s="122">
        <f t="shared" si="15"/>
        <v>12.360149949345562</v>
      </c>
      <c r="O98" s="122">
        <f t="shared" si="15"/>
        <v>12.781014859187017</v>
      </c>
      <c r="P98" s="122">
        <f t="shared" si="15"/>
        <v>14.753365170008399</v>
      </c>
      <c r="Q98" s="122">
        <f t="shared" si="15"/>
        <v>10.568042883064525</v>
      </c>
      <c r="R98" s="122">
        <f t="shared" si="15"/>
        <v>9.7120595149177689</v>
      </c>
      <c r="S98" s="122">
        <f t="shared" si="15"/>
        <v>10.768695752438633</v>
      </c>
      <c r="T98" s="122">
        <f t="shared" si="15"/>
        <v>13.480358759309871</v>
      </c>
      <c r="U98" s="122">
        <f t="shared" si="15"/>
        <v>19.443089941529493</v>
      </c>
      <c r="V98" s="122">
        <f t="shared" si="15"/>
        <v>25.653919268008423</v>
      </c>
      <c r="W98" s="122">
        <f t="shared" si="15"/>
        <v>26.009241420312268</v>
      </c>
      <c r="DA98" s="130" t="s">
        <v>1722</v>
      </c>
    </row>
    <row r="99" spans="1:105" ht="12" customHeight="1" x14ac:dyDescent="0.25">
      <c r="A99" s="97" t="s">
        <v>53</v>
      </c>
      <c r="B99" s="98">
        <v>9.650475224325799</v>
      </c>
      <c r="C99" s="98">
        <v>10.56842994085984</v>
      </c>
      <c r="D99" s="98">
        <v>11.790977949687331</v>
      </c>
      <c r="E99" s="98">
        <v>15.092123788137551</v>
      </c>
      <c r="F99" s="98">
        <v>14.570275827543798</v>
      </c>
      <c r="G99" s="98">
        <v>13.785587615818054</v>
      </c>
      <c r="H99" s="98">
        <v>13.73887514628313</v>
      </c>
      <c r="I99" s="98">
        <v>11.877347909649261</v>
      </c>
      <c r="J99" s="98">
        <v>14.863566848772368</v>
      </c>
      <c r="K99" s="98">
        <v>15.555887302018801</v>
      </c>
      <c r="L99" s="98">
        <v>15.527700176456008</v>
      </c>
      <c r="M99" s="98">
        <v>13.122191021571284</v>
      </c>
      <c r="N99" s="98">
        <v>12.360149949345562</v>
      </c>
      <c r="O99" s="98">
        <v>12.781014859187017</v>
      </c>
      <c r="P99" s="98">
        <v>14.753365170008399</v>
      </c>
      <c r="Q99" s="98">
        <v>10.568042883064525</v>
      </c>
      <c r="R99" s="98">
        <v>9.7120595149177689</v>
      </c>
      <c r="S99" s="98">
        <v>10.768695752438633</v>
      </c>
      <c r="T99" s="98">
        <v>13.480358759309871</v>
      </c>
      <c r="U99" s="98">
        <v>19.443089941529493</v>
      </c>
      <c r="V99" s="98">
        <v>25.653919268008423</v>
      </c>
      <c r="W99" s="98">
        <v>26.009241420312268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3.4897415877893558E-2</v>
      </c>
      <c r="C100" s="122">
        <f t="shared" si="16"/>
        <v>3.8293488982040602E-2</v>
      </c>
      <c r="D100" s="122">
        <f t="shared" si="16"/>
        <v>4.5297815162790848E-2</v>
      </c>
      <c r="E100" s="122">
        <f t="shared" si="16"/>
        <v>0.10433012749195295</v>
      </c>
      <c r="F100" s="122">
        <f t="shared" si="16"/>
        <v>6.0725149460020826E-2</v>
      </c>
      <c r="G100" s="122">
        <f t="shared" si="16"/>
        <v>6.8492589901184606E-2</v>
      </c>
      <c r="H100" s="122">
        <f t="shared" si="16"/>
        <v>9.1018298921635335E-2</v>
      </c>
      <c r="I100" s="122">
        <f t="shared" si="16"/>
        <v>8.9209419451392866E-2</v>
      </c>
      <c r="J100" s="122">
        <f t="shared" si="16"/>
        <v>0.10103664409315143</v>
      </c>
      <c r="K100" s="122">
        <f t="shared" si="16"/>
        <v>0.11900292814084037</v>
      </c>
      <c r="L100" s="122">
        <f t="shared" si="16"/>
        <v>0.14051345233004608</v>
      </c>
      <c r="M100" s="122">
        <f t="shared" si="16"/>
        <v>0.12552646954317154</v>
      </c>
      <c r="N100" s="122">
        <f t="shared" si="16"/>
        <v>0.19311193275549121</v>
      </c>
      <c r="O100" s="122">
        <f t="shared" si="16"/>
        <v>0.17922500043404369</v>
      </c>
      <c r="P100" s="122">
        <f t="shared" si="16"/>
        <v>6.8580794773366677E-2</v>
      </c>
      <c r="Q100" s="122">
        <f t="shared" si="16"/>
        <v>0.21694777823935066</v>
      </c>
      <c r="R100" s="122">
        <f t="shared" si="16"/>
        <v>0.13224801900586791</v>
      </c>
      <c r="S100" s="122">
        <f t="shared" si="16"/>
        <v>0.24394946278316487</v>
      </c>
      <c r="T100" s="122">
        <f t="shared" si="16"/>
        <v>0.22207896048717926</v>
      </c>
      <c r="U100" s="122">
        <f t="shared" si="16"/>
        <v>0.38644937336938617</v>
      </c>
      <c r="V100" s="122">
        <f t="shared" si="16"/>
        <v>0.35675524252588797</v>
      </c>
      <c r="W100" s="122">
        <f t="shared" si="16"/>
        <v>0.66627783988102951</v>
      </c>
      <c r="DA100" s="130" t="s">
        <v>1724</v>
      </c>
    </row>
    <row r="101" spans="1:105" ht="12" customHeight="1" x14ac:dyDescent="0.25">
      <c r="A101" s="97" t="s">
        <v>53</v>
      </c>
      <c r="B101" s="98">
        <v>3.4897415877893558E-2</v>
      </c>
      <c r="C101" s="98">
        <v>3.8293488982040602E-2</v>
      </c>
      <c r="D101" s="98">
        <v>4.5297815162790848E-2</v>
      </c>
      <c r="E101" s="98">
        <v>0.10433012749195295</v>
      </c>
      <c r="F101" s="98">
        <v>6.0725149460020826E-2</v>
      </c>
      <c r="G101" s="98">
        <v>6.8492589901184606E-2</v>
      </c>
      <c r="H101" s="98">
        <v>9.1018298921635335E-2</v>
      </c>
      <c r="I101" s="98">
        <v>8.9209419451392866E-2</v>
      </c>
      <c r="J101" s="98">
        <v>0.10103664409315143</v>
      </c>
      <c r="K101" s="98">
        <v>0.11900292814084037</v>
      </c>
      <c r="L101" s="98">
        <v>0.14051345233004608</v>
      </c>
      <c r="M101" s="98">
        <v>0.12552646954317154</v>
      </c>
      <c r="N101" s="98">
        <v>0.19311193275549121</v>
      </c>
      <c r="O101" s="98">
        <v>0.17922500043404369</v>
      </c>
      <c r="P101" s="98">
        <v>6.8580794773366677E-2</v>
      </c>
      <c r="Q101" s="98">
        <v>0.21694777823935066</v>
      </c>
      <c r="R101" s="98">
        <v>0.13224801900586791</v>
      </c>
      <c r="S101" s="98">
        <v>0.24394946278316487</v>
      </c>
      <c r="T101" s="98">
        <v>0.22207896048717926</v>
      </c>
      <c r="U101" s="98">
        <v>0.38644937336938617</v>
      </c>
      <c r="V101" s="98">
        <v>0.35675524252588797</v>
      </c>
      <c r="W101" s="98">
        <v>0.66627783988102951</v>
      </c>
      <c r="DA101" s="63" t="s">
        <v>1725</v>
      </c>
    </row>
    <row r="102" spans="1:105" ht="12" customHeight="1" x14ac:dyDescent="0.25">
      <c r="A102" s="121" t="s">
        <v>55</v>
      </c>
      <c r="B102" s="122">
        <v>2.0712348808408736</v>
      </c>
      <c r="C102" s="122">
        <v>2.056483257168805</v>
      </c>
      <c r="D102" s="122">
        <v>2.5429380322440345</v>
      </c>
      <c r="E102" s="122">
        <v>2.9839811134974119</v>
      </c>
      <c r="F102" s="122">
        <v>3.1406827293405204</v>
      </c>
      <c r="G102" s="122">
        <v>2.8571443920571031</v>
      </c>
      <c r="H102" s="122">
        <v>3.0049116416941564</v>
      </c>
      <c r="I102" s="122">
        <v>2.8340461426866441</v>
      </c>
      <c r="J102" s="122">
        <v>3.2797521254865902</v>
      </c>
      <c r="K102" s="122">
        <v>3.3412208700901935</v>
      </c>
      <c r="L102" s="122">
        <v>3.1877412427012413</v>
      </c>
      <c r="M102" s="122">
        <v>3.1369768021097517</v>
      </c>
      <c r="N102" s="122">
        <v>3.0223688270383073</v>
      </c>
      <c r="O102" s="122">
        <v>3.0233033062106638</v>
      </c>
      <c r="P102" s="122">
        <v>3.1297311989460193</v>
      </c>
      <c r="Q102" s="122">
        <v>3.1997869315069041</v>
      </c>
      <c r="R102" s="122">
        <v>3.1691840865271419</v>
      </c>
      <c r="S102" s="122">
        <v>3.4594766583997796</v>
      </c>
      <c r="T102" s="122">
        <v>3.7116822955406534</v>
      </c>
      <c r="U102" s="122">
        <v>4.640455755910363</v>
      </c>
      <c r="V102" s="122">
        <v>5.436625584737973</v>
      </c>
      <c r="W102" s="122">
        <v>5.6802321266102922</v>
      </c>
      <c r="DA102" s="130" t="s">
        <v>1726</v>
      </c>
    </row>
    <row r="103" spans="1:105" ht="12" customHeight="1" x14ac:dyDescent="0.25">
      <c r="A103" s="97" t="s">
        <v>124</v>
      </c>
      <c r="B103" s="98">
        <v>0.31816709811901112</v>
      </c>
      <c r="C103" s="98">
        <v>0.30130310019106116</v>
      </c>
      <c r="D103" s="98">
        <v>0.42943777644049685</v>
      </c>
      <c r="E103" s="98">
        <v>0.40393345463271302</v>
      </c>
      <c r="F103" s="98">
        <v>0.37456218530797669</v>
      </c>
      <c r="G103" s="98">
        <v>0.37460024359746441</v>
      </c>
      <c r="H103" s="98">
        <v>0.29076143966988216</v>
      </c>
      <c r="I103" s="98">
        <v>0.28224571671486687</v>
      </c>
      <c r="J103" s="98">
        <v>0.32124771052650164</v>
      </c>
      <c r="K103" s="98">
        <v>0.28318617346768993</v>
      </c>
      <c r="L103" s="98">
        <v>0.25184624426250346</v>
      </c>
      <c r="M103" s="98">
        <v>0.28193793255013549</v>
      </c>
      <c r="N103" s="98">
        <v>0.23406825428278993</v>
      </c>
      <c r="O103" s="98">
        <v>0.17921084121027686</v>
      </c>
      <c r="P103" s="98">
        <v>0.14191684823811004</v>
      </c>
      <c r="Q103" s="98">
        <v>0.21757373070528099</v>
      </c>
      <c r="R103" s="98">
        <v>0.19332097558334804</v>
      </c>
      <c r="S103" s="98">
        <v>0.2230913882682399</v>
      </c>
      <c r="T103" s="98">
        <v>0.21932941972874545</v>
      </c>
      <c r="U103" s="98">
        <v>0.25468949242840133</v>
      </c>
      <c r="V103" s="98">
        <v>0.17371990597938822</v>
      </c>
      <c r="W103" s="98">
        <v>0.25353583894681153</v>
      </c>
      <c r="DA103" s="63" t="s">
        <v>1727</v>
      </c>
    </row>
    <row r="104" spans="1:105" ht="12" customHeight="1" x14ac:dyDescent="0.25">
      <c r="A104" s="97" t="s">
        <v>123</v>
      </c>
      <c r="B104" s="98">
        <v>6.7545856870037703E-4</v>
      </c>
      <c r="C104" s="98">
        <v>4.5227081324991116E-4</v>
      </c>
      <c r="D104" s="98">
        <v>1.1825977297742971E-3</v>
      </c>
      <c r="E104" s="98">
        <v>9.6754972235158713E-4</v>
      </c>
      <c r="F104" s="98">
        <v>9.6767035575635266E-4</v>
      </c>
      <c r="G104" s="98">
        <v>8.2494778365721196E-4</v>
      </c>
      <c r="H104" s="98">
        <v>5.4326508272831619E-4</v>
      </c>
      <c r="I104" s="98">
        <v>5.444056343704433E-4</v>
      </c>
      <c r="J104" s="98">
        <v>6.0834372882253001E-4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1.6967896588185246E-4</v>
      </c>
      <c r="T104" s="98">
        <v>1.623053952724142E-4</v>
      </c>
      <c r="U104" s="98">
        <v>5.1931453158458006E-4</v>
      </c>
      <c r="V104" s="98">
        <v>3.4191218660447784E-4</v>
      </c>
      <c r="W104" s="98">
        <v>4.9706502920760626E-4</v>
      </c>
      <c r="DA104" s="63" t="s">
        <v>1728</v>
      </c>
    </row>
    <row r="105" spans="1:105" ht="12" customHeight="1" x14ac:dyDescent="0.25">
      <c r="A105" s="100" t="s">
        <v>50</v>
      </c>
      <c r="B105" s="101">
        <v>3.1709923144836042E-4</v>
      </c>
      <c r="C105" s="101">
        <v>2.0806694492424063E-4</v>
      </c>
      <c r="D105" s="101">
        <v>5.93374056329178E-4</v>
      </c>
      <c r="E105" s="101">
        <v>5.7187082789388695E-4</v>
      </c>
      <c r="F105" s="101">
        <v>5.9410102503880782E-4</v>
      </c>
      <c r="G105" s="101">
        <v>4.5727694683288565E-4</v>
      </c>
      <c r="H105" s="101">
        <v>3.0585537491040194E-4</v>
      </c>
      <c r="I105" s="101">
        <v>2.6394008536716554E-4</v>
      </c>
      <c r="J105" s="101">
        <v>2.9887808140055712E-4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7.054691844748408E-5</v>
      </c>
      <c r="T105" s="101">
        <v>6.8230056822775451E-5</v>
      </c>
      <c r="U105" s="101">
        <v>2.0498307713798176E-4</v>
      </c>
      <c r="V105" s="101">
        <v>1.3565022272211789E-4</v>
      </c>
      <c r="W105" s="101">
        <v>2.0591164583176543E-4</v>
      </c>
      <c r="DA105" s="131" t="s">
        <v>1729</v>
      </c>
    </row>
    <row r="106" spans="1:105" ht="12" customHeight="1" x14ac:dyDescent="0.25">
      <c r="A106" s="103" t="s">
        <v>52</v>
      </c>
      <c r="B106" s="104">
        <v>3.5835933725201661E-4</v>
      </c>
      <c r="C106" s="104">
        <v>2.442038683256705E-4</v>
      </c>
      <c r="D106" s="104">
        <v>5.8922367344511916E-4</v>
      </c>
      <c r="E106" s="104">
        <v>3.9567889445770018E-4</v>
      </c>
      <c r="F106" s="104">
        <v>3.7356933071754485E-4</v>
      </c>
      <c r="G106" s="104">
        <v>3.6767083682432637E-4</v>
      </c>
      <c r="H106" s="104">
        <v>2.374097078179142E-4</v>
      </c>
      <c r="I106" s="104">
        <v>2.8046554900327777E-4</v>
      </c>
      <c r="J106" s="104">
        <v>3.0946564742197284E-4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9.913204743436839E-5</v>
      </c>
      <c r="T106" s="104">
        <v>9.4075338449638754E-5</v>
      </c>
      <c r="U106" s="104">
        <v>3.143314544465983E-4</v>
      </c>
      <c r="V106" s="104">
        <v>2.0626196388235995E-4</v>
      </c>
      <c r="W106" s="104">
        <v>2.9115338337584078E-4</v>
      </c>
      <c r="DA106" s="132" t="s">
        <v>1730</v>
      </c>
    </row>
    <row r="107" spans="1:105" ht="12" customHeight="1" x14ac:dyDescent="0.25">
      <c r="A107" s="106" t="s">
        <v>122</v>
      </c>
      <c r="B107" s="101">
        <v>1.4397421247391347</v>
      </c>
      <c r="C107" s="101">
        <v>1.4302985544122802</v>
      </c>
      <c r="D107" s="101">
        <v>1.7036883326156704</v>
      </c>
      <c r="E107" s="101">
        <v>2.0508419687470312</v>
      </c>
      <c r="F107" s="101">
        <v>2.1924808805248812</v>
      </c>
      <c r="G107" s="101">
        <v>1.9723525062962137</v>
      </c>
      <c r="H107" s="101">
        <v>2.1649106662826214</v>
      </c>
      <c r="I107" s="101">
        <v>2.0402337160579442</v>
      </c>
      <c r="J107" s="101">
        <v>2.3688798037186283</v>
      </c>
      <c r="K107" s="101">
        <v>2.3378856041199678</v>
      </c>
      <c r="L107" s="101">
        <v>2.2226101412043926</v>
      </c>
      <c r="M107" s="101">
        <v>2.1117341171693145</v>
      </c>
      <c r="N107" s="101">
        <v>2.003784733793621</v>
      </c>
      <c r="O107" s="101">
        <v>2.0269767741515032</v>
      </c>
      <c r="P107" s="101">
        <v>2.1122934360123597</v>
      </c>
      <c r="Q107" s="101">
        <v>2.1252081311735975</v>
      </c>
      <c r="R107" s="101">
        <v>2.1279844083048305</v>
      </c>
      <c r="S107" s="101">
        <v>2.3141185934247419</v>
      </c>
      <c r="T107" s="101">
        <v>2.4901763561109171</v>
      </c>
      <c r="U107" s="101">
        <v>3.2038973508402866</v>
      </c>
      <c r="V107" s="101">
        <v>3.8605663588663126</v>
      </c>
      <c r="W107" s="101">
        <v>3.9722618863964869</v>
      </c>
      <c r="DA107" s="131" t="s">
        <v>1731</v>
      </c>
    </row>
    <row r="108" spans="1:105" ht="12" customHeight="1" x14ac:dyDescent="0.25">
      <c r="A108" s="107" t="s">
        <v>121</v>
      </c>
      <c r="B108" s="104">
        <v>0.31265019941402733</v>
      </c>
      <c r="C108" s="104">
        <v>0.32442933175221378</v>
      </c>
      <c r="D108" s="104">
        <v>0.40862932545809272</v>
      </c>
      <c r="E108" s="104">
        <v>0.52823814039531625</v>
      </c>
      <c r="F108" s="104">
        <v>0.57267199315190642</v>
      </c>
      <c r="G108" s="104">
        <v>0.50936669437976811</v>
      </c>
      <c r="H108" s="104">
        <v>0.54869627065892401</v>
      </c>
      <c r="I108" s="104">
        <v>0.5110223042794626</v>
      </c>
      <c r="J108" s="104">
        <v>0.5890162675126378</v>
      </c>
      <c r="K108" s="104">
        <v>0.72014909250253534</v>
      </c>
      <c r="L108" s="104">
        <v>0.71328485723434509</v>
      </c>
      <c r="M108" s="104">
        <v>0.74330475239030203</v>
      </c>
      <c r="N108" s="104">
        <v>0.78451583896189636</v>
      </c>
      <c r="O108" s="104">
        <v>0.81711569084888369</v>
      </c>
      <c r="P108" s="104">
        <v>0.87552091469554916</v>
      </c>
      <c r="Q108" s="104">
        <v>0.85700506962802558</v>
      </c>
      <c r="R108" s="104">
        <v>0.84787870263896314</v>
      </c>
      <c r="S108" s="104">
        <v>0.9220969977409158</v>
      </c>
      <c r="T108" s="104">
        <v>1.0020142143057185</v>
      </c>
      <c r="U108" s="104">
        <v>1.1813495981100901</v>
      </c>
      <c r="V108" s="104">
        <v>1.4019974077056683</v>
      </c>
      <c r="W108" s="104">
        <v>1.4539373362377861</v>
      </c>
      <c r="DA108" s="132" t="s">
        <v>1732</v>
      </c>
    </row>
    <row r="109" spans="1:105" ht="12" customHeight="1" x14ac:dyDescent="0.25">
      <c r="A109" s="108" t="s">
        <v>53</v>
      </c>
      <c r="B109" s="98">
        <v>0.13777468669419066</v>
      </c>
      <c r="C109" s="98">
        <v>0.1395262357162147</v>
      </c>
      <c r="D109" s="98">
        <v>0.1930040794961092</v>
      </c>
      <c r="E109" s="98">
        <v>0.29723122063197016</v>
      </c>
      <c r="F109" s="98">
        <v>0.33518009926435927</v>
      </c>
      <c r="G109" s="98">
        <v>0.26707153218620555</v>
      </c>
      <c r="H109" s="98">
        <v>0.29339101681448304</v>
      </c>
      <c r="I109" s="98">
        <v>0.23268500335838233</v>
      </c>
      <c r="J109" s="98">
        <v>0.27195571374564043</v>
      </c>
      <c r="K109" s="98">
        <v>0.32358572060051588</v>
      </c>
      <c r="L109" s="98">
        <v>0.3109653424815364</v>
      </c>
      <c r="M109" s="98">
        <v>0.33091471138935913</v>
      </c>
      <c r="N109" s="98">
        <v>0.34371535812527787</v>
      </c>
      <c r="O109" s="98">
        <v>0.35610681468952643</v>
      </c>
      <c r="P109" s="98">
        <v>0.39554361299023411</v>
      </c>
      <c r="Q109" s="98">
        <v>0.38077925481859726</v>
      </c>
      <c r="R109" s="98">
        <v>0.36797003307834686</v>
      </c>
      <c r="S109" s="98">
        <v>0.39777227353107214</v>
      </c>
      <c r="T109" s="98">
        <v>0.4332991935478599</v>
      </c>
      <c r="U109" s="98">
        <v>0.48019020828353892</v>
      </c>
      <c r="V109" s="98">
        <v>0.56714438596875949</v>
      </c>
      <c r="W109" s="98">
        <v>0.61138941485090792</v>
      </c>
      <c r="DA109" s="63" t="s">
        <v>1733</v>
      </c>
    </row>
    <row r="110" spans="1:105" ht="12" customHeight="1" x14ac:dyDescent="0.25">
      <c r="A110" s="108" t="s">
        <v>52</v>
      </c>
      <c r="B110" s="98">
        <v>0.17487551271983667</v>
      </c>
      <c r="C110" s="98">
        <v>0.18490309603599905</v>
      </c>
      <c r="D110" s="98">
        <v>0.21562524596198354</v>
      </c>
      <c r="E110" s="98">
        <v>0.23100691976334614</v>
      </c>
      <c r="F110" s="98">
        <v>0.2374918938875471</v>
      </c>
      <c r="G110" s="98">
        <v>0.24229516219356254</v>
      </c>
      <c r="H110" s="98">
        <v>0.25530525384444103</v>
      </c>
      <c r="I110" s="98">
        <v>0.27833730092108022</v>
      </c>
      <c r="J110" s="98">
        <v>0.31706055376699743</v>
      </c>
      <c r="K110" s="98">
        <v>0.39656337190201951</v>
      </c>
      <c r="L110" s="98">
        <v>0.40231951475280875</v>
      </c>
      <c r="M110" s="98">
        <v>0.41239004100094295</v>
      </c>
      <c r="N110" s="98">
        <v>0.44080048083661849</v>
      </c>
      <c r="O110" s="98">
        <v>0.46100887615935721</v>
      </c>
      <c r="P110" s="98">
        <v>0.47997730170531505</v>
      </c>
      <c r="Q110" s="98">
        <v>0.47622581480942827</v>
      </c>
      <c r="R110" s="98">
        <v>0.47990866956061634</v>
      </c>
      <c r="S110" s="98">
        <v>0.52432472420984366</v>
      </c>
      <c r="T110" s="98">
        <v>0.56871502075785862</v>
      </c>
      <c r="U110" s="98">
        <v>0.70115938982655124</v>
      </c>
      <c r="V110" s="98">
        <v>0.83485302173690878</v>
      </c>
      <c r="W110" s="98">
        <v>0.84254792138687817</v>
      </c>
      <c r="DA110" s="63" t="s">
        <v>1734</v>
      </c>
    </row>
    <row r="111" spans="1:105" ht="12" customHeight="1" x14ac:dyDescent="0.25">
      <c r="A111" s="121" t="s">
        <v>54</v>
      </c>
      <c r="B111" s="122">
        <v>0.71487855336956074</v>
      </c>
      <c r="C111" s="122">
        <v>0.82266441656494438</v>
      </c>
      <c r="D111" s="122">
        <v>0.94776074128575472</v>
      </c>
      <c r="E111" s="122">
        <v>1.1563673887172659</v>
      </c>
      <c r="F111" s="122">
        <v>1.0845411793100967</v>
      </c>
      <c r="G111" s="122">
        <v>1.0631469689355251</v>
      </c>
      <c r="H111" s="122">
        <v>0.98972370824085343</v>
      </c>
      <c r="I111" s="122">
        <v>0.96412097736205615</v>
      </c>
      <c r="J111" s="122">
        <v>1.0619868724075789</v>
      </c>
      <c r="K111" s="122">
        <v>0.89366032430130193</v>
      </c>
      <c r="L111" s="122">
        <v>0.81210285122797976</v>
      </c>
      <c r="M111" s="122">
        <v>0.7828595921569792</v>
      </c>
      <c r="N111" s="122">
        <v>0.77309563801832204</v>
      </c>
      <c r="O111" s="122">
        <v>0.79182890681645746</v>
      </c>
      <c r="P111" s="122">
        <v>0.84088035147696794</v>
      </c>
      <c r="Q111" s="122">
        <v>0.85248977525397562</v>
      </c>
      <c r="R111" s="122">
        <v>0.8663770787083358</v>
      </c>
      <c r="S111" s="122">
        <v>0.9484297409202882</v>
      </c>
      <c r="T111" s="122">
        <v>1.025608217077385</v>
      </c>
      <c r="U111" s="122">
        <v>1.3107937307401567</v>
      </c>
      <c r="V111" s="122">
        <v>2.0808974867908212</v>
      </c>
      <c r="W111" s="122">
        <v>2.0008483303570226</v>
      </c>
      <c r="DA111" s="130" t="s">
        <v>1735</v>
      </c>
    </row>
    <row r="112" spans="1:105" ht="12" customHeight="1" x14ac:dyDescent="0.25">
      <c r="A112" s="97" t="s">
        <v>50</v>
      </c>
      <c r="B112" s="98">
        <v>0.3662620727274663</v>
      </c>
      <c r="C112" s="98">
        <v>0.39235894230752649</v>
      </c>
      <c r="D112" s="98">
        <v>0.54042291995859837</v>
      </c>
      <c r="E112" s="98">
        <v>0.43273506152787894</v>
      </c>
      <c r="F112" s="98">
        <v>0.41284016739943985</v>
      </c>
      <c r="G112" s="98">
        <v>0.46708563773309814</v>
      </c>
      <c r="H112" s="98">
        <v>0.39819367933703892</v>
      </c>
      <c r="I112" s="98">
        <v>0.38546371618004005</v>
      </c>
      <c r="J112" s="98">
        <v>0.38980475257848318</v>
      </c>
      <c r="K112" s="98">
        <v>0.44017128575242609</v>
      </c>
      <c r="L112" s="98">
        <v>0.40348906194726702</v>
      </c>
      <c r="M112" s="98">
        <v>0.37632061973485553</v>
      </c>
      <c r="N112" s="98">
        <v>0.36592698511696203</v>
      </c>
      <c r="O112" s="98">
        <v>0.36188999111015552</v>
      </c>
      <c r="P112" s="98">
        <v>0.36678435780076413</v>
      </c>
      <c r="Q112" s="98">
        <v>0.35160684269765796</v>
      </c>
      <c r="R112" s="98">
        <v>0.34483681682249795</v>
      </c>
      <c r="S112" s="98">
        <v>0.37239711073224813</v>
      </c>
      <c r="T112" s="98">
        <v>0.39567602754790637</v>
      </c>
      <c r="U112" s="98">
        <v>0.47642990810621361</v>
      </c>
      <c r="V112" s="98">
        <v>0.78281066872194427</v>
      </c>
      <c r="W112" s="98">
        <v>0.7204208959298577</v>
      </c>
      <c r="DA112" s="63" t="s">
        <v>1736</v>
      </c>
    </row>
    <row r="113" spans="1:105" ht="12" customHeight="1" x14ac:dyDescent="0.25">
      <c r="A113" s="109" t="s">
        <v>120</v>
      </c>
      <c r="B113" s="33">
        <v>0.34861648064209438</v>
      </c>
      <c r="C113" s="33">
        <v>0.43030547425741794</v>
      </c>
      <c r="D113" s="33">
        <v>0.40733782132715629</v>
      </c>
      <c r="E113" s="33">
        <v>0.72363232718938686</v>
      </c>
      <c r="F113" s="33">
        <v>0.67170101191065679</v>
      </c>
      <c r="G113" s="33">
        <v>0.59606133120242699</v>
      </c>
      <c r="H113" s="33">
        <v>0.59153002890381445</v>
      </c>
      <c r="I113" s="33">
        <v>0.5786572611820161</v>
      </c>
      <c r="J113" s="33">
        <v>0.6721821198290957</v>
      </c>
      <c r="K113" s="33">
        <v>0.4534890385488759</v>
      </c>
      <c r="L113" s="33">
        <v>0.40861378928071279</v>
      </c>
      <c r="M113" s="33">
        <v>0.40653897242212361</v>
      </c>
      <c r="N113" s="33">
        <v>0.40716865290135995</v>
      </c>
      <c r="O113" s="33">
        <v>0.42993891570630194</v>
      </c>
      <c r="P113" s="33">
        <v>0.47409599367620381</v>
      </c>
      <c r="Q113" s="33">
        <v>0.50088293255631766</v>
      </c>
      <c r="R113" s="33">
        <v>0.52154026188583791</v>
      </c>
      <c r="S113" s="33">
        <v>0.57603263018804007</v>
      </c>
      <c r="T113" s="33">
        <v>0.62993218952947871</v>
      </c>
      <c r="U113" s="33">
        <v>0.83436382263394315</v>
      </c>
      <c r="V113" s="33">
        <v>1.2980868180688767</v>
      </c>
      <c r="W113" s="33">
        <v>1.2804274344271649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8.66894866695967</v>
      </c>
      <c r="C115" s="117">
        <f t="shared" si="17"/>
        <v>9.4478009735997297</v>
      </c>
      <c r="D115" s="117">
        <f t="shared" si="17"/>
        <v>10.815652785559257</v>
      </c>
      <c r="E115" s="117">
        <f t="shared" si="17"/>
        <v>13.845410395025606</v>
      </c>
      <c r="F115" s="117">
        <f t="shared" si="17"/>
        <v>13.510122057821379</v>
      </c>
      <c r="G115" s="117">
        <f t="shared" si="17"/>
        <v>12.797243432497309</v>
      </c>
      <c r="H115" s="117">
        <f t="shared" si="17"/>
        <v>12.949204928391614</v>
      </c>
      <c r="I115" s="117">
        <f t="shared" si="17"/>
        <v>11.530567608230177</v>
      </c>
      <c r="J115" s="117">
        <f t="shared" si="17"/>
        <v>14.216823676914242</v>
      </c>
      <c r="K115" s="117">
        <f t="shared" si="17"/>
        <v>14.793587165276564</v>
      </c>
      <c r="L115" s="117">
        <f t="shared" si="17"/>
        <v>14.749908272287021</v>
      </c>
      <c r="M115" s="117">
        <f t="shared" si="17"/>
        <v>12.935098873811894</v>
      </c>
      <c r="N115" s="117">
        <f t="shared" si="17"/>
        <v>12.573242562188536</v>
      </c>
      <c r="O115" s="117">
        <f t="shared" si="17"/>
        <v>12.994962164778523</v>
      </c>
      <c r="P115" s="117">
        <f t="shared" si="17"/>
        <v>14.392058720325887</v>
      </c>
      <c r="Q115" s="117">
        <f t="shared" si="17"/>
        <v>11.784395971365191</v>
      </c>
      <c r="R115" s="117">
        <f t="shared" ref="R115:V115" si="18">R116+R118+R120+R129</f>
        <v>10.982132172789669</v>
      </c>
      <c r="S115" s="117">
        <f t="shared" si="18"/>
        <v>12.65539435268062</v>
      </c>
      <c r="T115" s="117">
        <f t="shared" si="18"/>
        <v>15.222896701414321</v>
      </c>
      <c r="U115" s="117">
        <f t="shared" si="18"/>
        <v>22.007278041348108</v>
      </c>
      <c r="V115" s="117">
        <f t="shared" si="18"/>
        <v>28.707951122347175</v>
      </c>
      <c r="W115" s="117">
        <f t="shared" ref="W115" si="19">W116+W118+W120+W129</f>
        <v>30.455683221932791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6.7279388926817827</v>
      </c>
      <c r="C116" s="122">
        <f t="shared" si="20"/>
        <v>7.4149648454981216</v>
      </c>
      <c r="D116" s="122">
        <f t="shared" si="20"/>
        <v>8.3543696224221371</v>
      </c>
      <c r="E116" s="122">
        <f t="shared" si="20"/>
        <v>10.769154150066161</v>
      </c>
      <c r="F116" s="122">
        <f t="shared" si="20"/>
        <v>10.44769660756687</v>
      </c>
      <c r="G116" s="122">
        <f t="shared" si="20"/>
        <v>9.9152729120123908</v>
      </c>
      <c r="H116" s="122">
        <f t="shared" si="20"/>
        <v>9.9313038111707304</v>
      </c>
      <c r="I116" s="122">
        <f t="shared" si="20"/>
        <v>8.6299130848302248</v>
      </c>
      <c r="J116" s="122">
        <f t="shared" si="20"/>
        <v>10.886077014622991</v>
      </c>
      <c r="K116" s="122">
        <f t="shared" si="20"/>
        <v>11.470533234586577</v>
      </c>
      <c r="L116" s="122">
        <f t="shared" si="20"/>
        <v>11.513889240117228</v>
      </c>
      <c r="M116" s="122">
        <f t="shared" si="20"/>
        <v>9.7788545734550461</v>
      </c>
      <c r="N116" s="122">
        <f t="shared" si="20"/>
        <v>9.2882617566843564</v>
      </c>
      <c r="O116" s="122">
        <f t="shared" si="20"/>
        <v>9.6930470124788943</v>
      </c>
      <c r="P116" s="122">
        <f t="shared" si="20"/>
        <v>11.257654394383547</v>
      </c>
      <c r="Q116" s="122">
        <f t="shared" si="20"/>
        <v>8.1096907983673585</v>
      </c>
      <c r="R116" s="122">
        <f t="shared" si="20"/>
        <v>7.5199160631508901</v>
      </c>
      <c r="S116" s="122">
        <f t="shared" si="20"/>
        <v>8.4787821737004041</v>
      </c>
      <c r="T116" s="122">
        <f t="shared" si="20"/>
        <v>10.79832301600841</v>
      </c>
      <c r="U116" s="122">
        <f t="shared" si="20"/>
        <v>15.977346524131011</v>
      </c>
      <c r="V116" s="122">
        <f t="shared" si="20"/>
        <v>21.480137892866534</v>
      </c>
      <c r="W116" s="122">
        <f t="shared" si="20"/>
        <v>21.920059144412633</v>
      </c>
      <c r="DA116" s="130" t="s">
        <v>1890</v>
      </c>
    </row>
    <row r="117" spans="1:105" ht="12" customHeight="1" x14ac:dyDescent="0.25">
      <c r="A117" s="97" t="s">
        <v>53</v>
      </c>
      <c r="B117" s="98">
        <v>6.7279388926817827</v>
      </c>
      <c r="C117" s="98">
        <v>7.4149648454981216</v>
      </c>
      <c r="D117" s="98">
        <v>8.3543696224221371</v>
      </c>
      <c r="E117" s="98">
        <v>10.769154150066161</v>
      </c>
      <c r="F117" s="98">
        <v>10.44769660756687</v>
      </c>
      <c r="G117" s="98">
        <v>9.9152729120123908</v>
      </c>
      <c r="H117" s="98">
        <v>9.9313038111707304</v>
      </c>
      <c r="I117" s="98">
        <v>8.6299130848302248</v>
      </c>
      <c r="J117" s="98">
        <v>10.886077014622991</v>
      </c>
      <c r="K117" s="98">
        <v>11.470533234586577</v>
      </c>
      <c r="L117" s="98">
        <v>11.513889240117228</v>
      </c>
      <c r="M117" s="98">
        <v>9.7788545734550461</v>
      </c>
      <c r="N117" s="98">
        <v>9.2882617566843564</v>
      </c>
      <c r="O117" s="98">
        <v>9.6930470124788943</v>
      </c>
      <c r="P117" s="98">
        <v>11.257654394383547</v>
      </c>
      <c r="Q117" s="98">
        <v>8.1096907983673585</v>
      </c>
      <c r="R117" s="98">
        <v>7.5199160631508901</v>
      </c>
      <c r="S117" s="98">
        <v>8.4787821737004041</v>
      </c>
      <c r="T117" s="98">
        <v>10.79832301600841</v>
      </c>
      <c r="U117" s="98">
        <v>15.977346524131011</v>
      </c>
      <c r="V117" s="98">
        <v>21.480137892866534</v>
      </c>
      <c r="W117" s="98">
        <v>21.920059144412633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6.0109416576252885E-2</v>
      </c>
      <c r="C118" s="122">
        <f t="shared" si="21"/>
        <v>6.9634938941099359E-2</v>
      </c>
      <c r="D118" s="122">
        <f t="shared" si="21"/>
        <v>8.8017710858040943E-2</v>
      </c>
      <c r="E118" s="122">
        <f t="shared" si="21"/>
        <v>0.21402600705497679</v>
      </c>
      <c r="F118" s="122">
        <f t="shared" si="21"/>
        <v>0.130783301072735</v>
      </c>
      <c r="G118" s="122">
        <f t="shared" si="21"/>
        <v>0.15332905773556238</v>
      </c>
      <c r="H118" s="122">
        <f t="shared" si="21"/>
        <v>0.21165595654036742</v>
      </c>
      <c r="I118" s="122">
        <f t="shared" si="21"/>
        <v>0.21352347782081241</v>
      </c>
      <c r="J118" s="122">
        <f t="shared" si="21"/>
        <v>0.2493996219026004</v>
      </c>
      <c r="K118" s="122">
        <f t="shared" si="21"/>
        <v>0.30402032228967529</v>
      </c>
      <c r="L118" s="122">
        <f t="shared" si="21"/>
        <v>0.36923645496655177</v>
      </c>
      <c r="M118" s="122">
        <f t="shared" si="21"/>
        <v>0.33583567040002549</v>
      </c>
      <c r="N118" s="122">
        <f t="shared" si="21"/>
        <v>0.52852998927494343</v>
      </c>
      <c r="O118" s="122">
        <f t="shared" si="21"/>
        <v>0.50620090499990822</v>
      </c>
      <c r="P118" s="122">
        <f t="shared" si="21"/>
        <v>0.19952459021218286</v>
      </c>
      <c r="Q118" s="122">
        <f t="shared" si="21"/>
        <v>0.65926997762156536</v>
      </c>
      <c r="R118" s="122">
        <f t="shared" si="21"/>
        <v>0.42087491160737034</v>
      </c>
      <c r="S118" s="122">
        <f t="shared" si="21"/>
        <v>0.81174798679402338</v>
      </c>
      <c r="T118" s="122">
        <f t="shared" si="21"/>
        <v>0.76326347413027862</v>
      </c>
      <c r="U118" s="122">
        <f t="shared" si="21"/>
        <v>1.3595279898381456</v>
      </c>
      <c r="V118" s="122">
        <f t="shared" si="21"/>
        <v>1.2774456924138644</v>
      </c>
      <c r="W118" s="122">
        <f t="shared" si="21"/>
        <v>2.4146030355785983</v>
      </c>
      <c r="DA118" s="130" t="s">
        <v>1892</v>
      </c>
    </row>
    <row r="119" spans="1:105" ht="12" customHeight="1" x14ac:dyDescent="0.25">
      <c r="A119" s="97" t="s">
        <v>53</v>
      </c>
      <c r="B119" s="98">
        <v>6.0109416576252885E-2</v>
      </c>
      <c r="C119" s="98">
        <v>6.9634938941099359E-2</v>
      </c>
      <c r="D119" s="98">
        <v>8.8017710858040943E-2</v>
      </c>
      <c r="E119" s="98">
        <v>0.21402600705497679</v>
      </c>
      <c r="F119" s="98">
        <v>0.130783301072735</v>
      </c>
      <c r="G119" s="98">
        <v>0.15332905773556238</v>
      </c>
      <c r="H119" s="98">
        <v>0.21165595654036742</v>
      </c>
      <c r="I119" s="98">
        <v>0.21352347782081241</v>
      </c>
      <c r="J119" s="98">
        <v>0.2493996219026004</v>
      </c>
      <c r="K119" s="98">
        <v>0.30402032228967529</v>
      </c>
      <c r="L119" s="98">
        <v>0.36923645496655177</v>
      </c>
      <c r="M119" s="98">
        <v>0.33583567040002549</v>
      </c>
      <c r="N119" s="98">
        <v>0.52852998927494343</v>
      </c>
      <c r="O119" s="98">
        <v>0.50620090499990822</v>
      </c>
      <c r="P119" s="98">
        <v>0.19952459021218286</v>
      </c>
      <c r="Q119" s="98">
        <v>0.65926997762156536</v>
      </c>
      <c r="R119" s="98">
        <v>0.42087491160737034</v>
      </c>
      <c r="S119" s="98">
        <v>0.81174798679402338</v>
      </c>
      <c r="T119" s="98">
        <v>0.76326347413027862</v>
      </c>
      <c r="U119" s="98">
        <v>1.3595279898381456</v>
      </c>
      <c r="V119" s="98">
        <v>1.2774456924138644</v>
      </c>
      <c r="W119" s="98">
        <v>2.4146030355785983</v>
      </c>
      <c r="DA119" s="63" t="s">
        <v>1893</v>
      </c>
    </row>
    <row r="120" spans="1:105" ht="12" customHeight="1" x14ac:dyDescent="0.25">
      <c r="A120" s="121" t="s">
        <v>55</v>
      </c>
      <c r="B120" s="122">
        <v>1.3928274499170028</v>
      </c>
      <c r="C120" s="122">
        <v>1.3956694909812191</v>
      </c>
      <c r="D120" s="122">
        <v>1.7298866560304187</v>
      </c>
      <c r="E120" s="122">
        <v>2.0412378796217729</v>
      </c>
      <c r="F120" s="122">
        <v>2.1605991066829726</v>
      </c>
      <c r="G120" s="122">
        <v>1.9804123965666574</v>
      </c>
      <c r="H120" s="122">
        <v>2.1019452924002264</v>
      </c>
      <c r="I120" s="122">
        <v>1.999493462878758</v>
      </c>
      <c r="J120" s="122">
        <v>2.3174095930258565</v>
      </c>
      <c r="K120" s="122">
        <v>2.3926964682780683</v>
      </c>
      <c r="L120" s="122">
        <v>2.2972207350337421</v>
      </c>
      <c r="M120" s="122">
        <v>2.2685585719811345</v>
      </c>
      <c r="N120" s="122">
        <v>2.2094625681302236</v>
      </c>
      <c r="O120" s="122">
        <v>2.2319971119863311</v>
      </c>
      <c r="P120" s="122">
        <v>2.3315184007423904</v>
      </c>
      <c r="Q120" s="122">
        <v>2.3980820902493587</v>
      </c>
      <c r="R120" s="122">
        <v>2.4082752607828795</v>
      </c>
      <c r="S120" s="122">
        <v>2.6654028220074242</v>
      </c>
      <c r="T120" s="122">
        <v>2.8964763902018267</v>
      </c>
      <c r="U120" s="122">
        <v>3.6721426171924385</v>
      </c>
      <c r="V120" s="122">
        <v>4.3522147100790418</v>
      </c>
      <c r="W120" s="122">
        <v>4.5670679024598169</v>
      </c>
      <c r="DA120" s="130" t="s">
        <v>1894</v>
      </c>
    </row>
    <row r="121" spans="1:105" ht="12" customHeight="1" x14ac:dyDescent="0.25">
      <c r="A121" s="97" t="s">
        <v>124</v>
      </c>
      <c r="B121" s="98">
        <v>0.18572923464288379</v>
      </c>
      <c r="C121" s="98">
        <v>0.17709130705538348</v>
      </c>
      <c r="D121" s="98">
        <v>0.25436445696596788</v>
      </c>
      <c r="E121" s="98">
        <v>0.24054555115342222</v>
      </c>
      <c r="F121" s="98">
        <v>0.22409383661496904</v>
      </c>
      <c r="G121" s="98">
        <v>0.22531486745488899</v>
      </c>
      <c r="H121" s="98">
        <v>0.17613008911802014</v>
      </c>
      <c r="I121" s="98">
        <v>0.1717951148523813</v>
      </c>
      <c r="J121" s="98">
        <v>0.19640632093701402</v>
      </c>
      <c r="K121" s="98">
        <v>0.17414436131090946</v>
      </c>
      <c r="L121" s="98">
        <v>0.15576785908075322</v>
      </c>
      <c r="M121" s="98">
        <v>0.17525849968217927</v>
      </c>
      <c r="N121" s="98">
        <v>0.14642968511410376</v>
      </c>
      <c r="O121" s="98">
        <v>0.11335183115426732</v>
      </c>
      <c r="P121" s="98">
        <v>9.1667211640981808E-2</v>
      </c>
      <c r="Q121" s="98">
        <v>0.14481691070260547</v>
      </c>
      <c r="R121" s="98">
        <v>0.13423473907452574</v>
      </c>
      <c r="S121" s="98">
        <v>0.16077088534299272</v>
      </c>
      <c r="T121" s="98">
        <v>0.16223305251757572</v>
      </c>
      <c r="U121" s="98">
        <v>0.192841783021653</v>
      </c>
      <c r="V121" s="98">
        <v>0.13387043294216669</v>
      </c>
      <c r="W121" s="98">
        <v>0.19798161997302302</v>
      </c>
      <c r="DA121" s="63" t="s">
        <v>1895</v>
      </c>
    </row>
    <row r="122" spans="1:105" ht="12" customHeight="1" x14ac:dyDescent="0.25">
      <c r="A122" s="97" t="s">
        <v>123</v>
      </c>
      <c r="B122" s="98">
        <v>5.4346520744077195E-4</v>
      </c>
      <c r="C122" s="98">
        <v>3.6566241845145176E-4</v>
      </c>
      <c r="D122" s="98">
        <v>9.4188984466262132E-4</v>
      </c>
      <c r="E122" s="98">
        <v>7.368039180655284E-4</v>
      </c>
      <c r="F122" s="98">
        <v>7.2795482531983846E-4</v>
      </c>
      <c r="G122" s="98">
        <v>6.4194013946057701E-4</v>
      </c>
      <c r="H122" s="98">
        <v>4.2255641193543242E-4</v>
      </c>
      <c r="I122" s="98">
        <v>4.4023922276834569E-4</v>
      </c>
      <c r="J122" s="98">
        <v>4.9038871186212146E-4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1.5346575786217068E-4</v>
      </c>
      <c r="T122" s="98">
        <v>1.4662465217538077E-4</v>
      </c>
      <c r="U122" s="98">
        <v>4.7612951722622099E-4</v>
      </c>
      <c r="V122" s="98">
        <v>3.1333394054748267E-4</v>
      </c>
      <c r="W122" s="98">
        <v>4.5368438771293098E-4</v>
      </c>
      <c r="DA122" s="63" t="s">
        <v>1896</v>
      </c>
    </row>
    <row r="123" spans="1:105" ht="12" customHeight="1" x14ac:dyDescent="0.25">
      <c r="A123" s="100" t="s">
        <v>50</v>
      </c>
      <c r="B123" s="101">
        <v>1.8510587018875531E-4</v>
      </c>
      <c r="C123" s="101">
        <v>1.2145855012578123E-4</v>
      </c>
      <c r="D123" s="101">
        <v>3.5266617121750216E-4</v>
      </c>
      <c r="E123" s="101">
        <v>3.4112502360782816E-4</v>
      </c>
      <c r="F123" s="101">
        <v>3.5438549460229361E-4</v>
      </c>
      <c r="G123" s="101">
        <v>2.7426930263625064E-4</v>
      </c>
      <c r="H123" s="101">
        <v>1.8514670411751822E-4</v>
      </c>
      <c r="I123" s="101">
        <v>1.5977367376506792E-4</v>
      </c>
      <c r="J123" s="101">
        <v>1.8092306444014863E-4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5.4333710427802303E-5</v>
      </c>
      <c r="T123" s="101">
        <v>5.2549313725742021E-5</v>
      </c>
      <c r="U123" s="101">
        <v>1.617980627796227E-4</v>
      </c>
      <c r="V123" s="101">
        <v>1.0707197666512272E-4</v>
      </c>
      <c r="W123" s="101">
        <v>1.6253100433709022E-4</v>
      </c>
      <c r="DA123" s="131" t="s">
        <v>1897</v>
      </c>
    </row>
    <row r="124" spans="1:105" ht="12" customHeight="1" x14ac:dyDescent="0.25">
      <c r="A124" s="103" t="s">
        <v>52</v>
      </c>
      <c r="B124" s="104">
        <v>3.5835933725201661E-4</v>
      </c>
      <c r="C124" s="104">
        <v>2.442038683256705E-4</v>
      </c>
      <c r="D124" s="104">
        <v>5.8922367344511916E-4</v>
      </c>
      <c r="E124" s="104">
        <v>3.9567889445770018E-4</v>
      </c>
      <c r="F124" s="104">
        <v>3.7356933071754485E-4</v>
      </c>
      <c r="G124" s="104">
        <v>3.6767083682432637E-4</v>
      </c>
      <c r="H124" s="104">
        <v>2.374097078179142E-4</v>
      </c>
      <c r="I124" s="104">
        <v>2.8046554900327777E-4</v>
      </c>
      <c r="J124" s="104">
        <v>3.0946564742197284E-4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9.913204743436839E-5</v>
      </c>
      <c r="T124" s="104">
        <v>9.4075338449638754E-5</v>
      </c>
      <c r="U124" s="104">
        <v>3.143314544465983E-4</v>
      </c>
      <c r="V124" s="104">
        <v>2.0626196388235995E-4</v>
      </c>
      <c r="W124" s="104">
        <v>2.9115338337584078E-4</v>
      </c>
      <c r="DA124" s="132" t="s">
        <v>1898</v>
      </c>
    </row>
    <row r="125" spans="1:105" ht="12" customHeight="1" x14ac:dyDescent="0.25">
      <c r="A125" s="106" t="s">
        <v>122</v>
      </c>
      <c r="B125" s="101">
        <v>0.94157605577426895</v>
      </c>
      <c r="C125" s="101">
        <v>0.94136616192545552</v>
      </c>
      <c r="D125" s="101">
        <v>1.1306642983247266</v>
      </c>
      <c r="E125" s="101">
        <v>1.3700623050756096</v>
      </c>
      <c r="F125" s="101">
        <v>1.4728731827385788</v>
      </c>
      <c r="G125" s="101">
        <v>1.3317136058003647</v>
      </c>
      <c r="H125" s="101">
        <v>1.4707894801441803</v>
      </c>
      <c r="I125" s="101">
        <v>1.3903759119064913</v>
      </c>
      <c r="J125" s="101">
        <v>1.6177522293254307</v>
      </c>
      <c r="K125" s="101">
        <v>1.6001944480843118</v>
      </c>
      <c r="L125" s="101">
        <v>1.5254422060202733</v>
      </c>
      <c r="M125" s="101">
        <v>1.4528988753960945</v>
      </c>
      <c r="N125" s="101">
        <v>1.3843493621400604</v>
      </c>
      <c r="O125" s="101">
        <v>1.4098515195068952</v>
      </c>
      <c r="P125" s="101">
        <v>1.4824654115333085</v>
      </c>
      <c r="Q125" s="101">
        <v>1.5077520752516562</v>
      </c>
      <c r="R125" s="101">
        <v>1.5305159034854827</v>
      </c>
      <c r="S125" s="101">
        <v>1.6899281663449215</v>
      </c>
      <c r="T125" s="101">
        <v>1.8446104799867415</v>
      </c>
      <c r="U125" s="101">
        <v>2.4161685562825976</v>
      </c>
      <c r="V125" s="101">
        <v>2.950174072816754</v>
      </c>
      <c r="W125" s="101">
        <v>3.0560727421559548</v>
      </c>
      <c r="DA125" s="131" t="s">
        <v>1899</v>
      </c>
    </row>
    <row r="126" spans="1:105" ht="12" customHeight="1" x14ac:dyDescent="0.25">
      <c r="A126" s="107" t="s">
        <v>121</v>
      </c>
      <c r="B126" s="104">
        <v>0.26497869429240928</v>
      </c>
      <c r="C126" s="104">
        <v>0.2768463595819286</v>
      </c>
      <c r="D126" s="104">
        <v>0.34391601089506163</v>
      </c>
      <c r="E126" s="104">
        <v>0.42989321947467574</v>
      </c>
      <c r="F126" s="104">
        <v>0.46290413250410484</v>
      </c>
      <c r="G126" s="104">
        <v>0.42274198317194295</v>
      </c>
      <c r="H126" s="104">
        <v>0.45460316672609047</v>
      </c>
      <c r="I126" s="104">
        <v>0.43688219689711705</v>
      </c>
      <c r="J126" s="104">
        <v>0.50276065405154979</v>
      </c>
      <c r="K126" s="104">
        <v>0.61835765888284699</v>
      </c>
      <c r="L126" s="104">
        <v>0.61601066993271558</v>
      </c>
      <c r="M126" s="104">
        <v>0.64040119690286079</v>
      </c>
      <c r="N126" s="104">
        <v>0.67868352087605921</v>
      </c>
      <c r="O126" s="104">
        <v>0.70879376132516847</v>
      </c>
      <c r="P126" s="104">
        <v>0.75738577756810033</v>
      </c>
      <c r="Q126" s="104">
        <v>0.74551310429509732</v>
      </c>
      <c r="R126" s="104">
        <v>0.74352461822287119</v>
      </c>
      <c r="S126" s="104">
        <v>0.81455030456164779</v>
      </c>
      <c r="T126" s="104">
        <v>0.88948623304533392</v>
      </c>
      <c r="U126" s="104">
        <v>1.0626561483709616</v>
      </c>
      <c r="V126" s="104">
        <v>1.2678568703795741</v>
      </c>
      <c r="W126" s="104">
        <v>1.3125598559431257</v>
      </c>
      <c r="DA126" s="132" t="s">
        <v>1900</v>
      </c>
    </row>
    <row r="127" spans="1:105" ht="12" customHeight="1" x14ac:dyDescent="0.25">
      <c r="A127" s="108" t="s">
        <v>53</v>
      </c>
      <c r="B127" s="98">
        <v>9.0103181572572577E-2</v>
      </c>
      <c r="C127" s="98">
        <v>9.1943263545929577E-2</v>
      </c>
      <c r="D127" s="98">
        <v>0.12829076493307812</v>
      </c>
      <c r="E127" s="98">
        <v>0.19888629971132957</v>
      </c>
      <c r="F127" s="98">
        <v>0.22541223861655774</v>
      </c>
      <c r="G127" s="98">
        <v>0.18044682097838041</v>
      </c>
      <c r="H127" s="98">
        <v>0.19929791288164944</v>
      </c>
      <c r="I127" s="98">
        <v>0.1585448959760368</v>
      </c>
      <c r="J127" s="98">
        <v>0.18570010028455239</v>
      </c>
      <c r="K127" s="98">
        <v>0.22179428698082754</v>
      </c>
      <c r="L127" s="98">
        <v>0.21369115517990686</v>
      </c>
      <c r="M127" s="98">
        <v>0.22801115590191787</v>
      </c>
      <c r="N127" s="98">
        <v>0.23788304003944072</v>
      </c>
      <c r="O127" s="98">
        <v>0.24778488516581124</v>
      </c>
      <c r="P127" s="98">
        <v>0.27740847586278522</v>
      </c>
      <c r="Q127" s="98">
        <v>0.26928728948566905</v>
      </c>
      <c r="R127" s="98">
        <v>0.26361594866225491</v>
      </c>
      <c r="S127" s="98">
        <v>0.29022558035180412</v>
      </c>
      <c r="T127" s="98">
        <v>0.32077121228747529</v>
      </c>
      <c r="U127" s="98">
        <v>0.36149675854441038</v>
      </c>
      <c r="V127" s="98">
        <v>0.43300384864266528</v>
      </c>
      <c r="W127" s="98">
        <v>0.47001193455624751</v>
      </c>
      <c r="DA127" s="63" t="s">
        <v>1901</v>
      </c>
    </row>
    <row r="128" spans="1:105" ht="12" customHeight="1" x14ac:dyDescent="0.25">
      <c r="A128" s="108" t="s">
        <v>52</v>
      </c>
      <c r="B128" s="98">
        <v>0.17487551271983667</v>
      </c>
      <c r="C128" s="98">
        <v>0.18490309603599905</v>
      </c>
      <c r="D128" s="98">
        <v>0.21562524596198354</v>
      </c>
      <c r="E128" s="98">
        <v>0.23100691976334614</v>
      </c>
      <c r="F128" s="98">
        <v>0.2374918938875471</v>
      </c>
      <c r="G128" s="98">
        <v>0.24229516219356254</v>
      </c>
      <c r="H128" s="98">
        <v>0.25530525384444103</v>
      </c>
      <c r="I128" s="98">
        <v>0.27833730092108022</v>
      </c>
      <c r="J128" s="98">
        <v>0.31706055376699743</v>
      </c>
      <c r="K128" s="98">
        <v>0.39656337190201951</v>
      </c>
      <c r="L128" s="98">
        <v>0.40231951475280875</v>
      </c>
      <c r="M128" s="98">
        <v>0.41239004100094295</v>
      </c>
      <c r="N128" s="98">
        <v>0.44080048083661849</v>
      </c>
      <c r="O128" s="98">
        <v>0.46100887615935721</v>
      </c>
      <c r="P128" s="98">
        <v>0.47997730170531505</v>
      </c>
      <c r="Q128" s="98">
        <v>0.47622581480942827</v>
      </c>
      <c r="R128" s="98">
        <v>0.47990866956061634</v>
      </c>
      <c r="S128" s="98">
        <v>0.52432472420984366</v>
      </c>
      <c r="T128" s="98">
        <v>0.56871502075785862</v>
      </c>
      <c r="U128" s="98">
        <v>0.70115938982655124</v>
      </c>
      <c r="V128" s="98">
        <v>0.83485302173690878</v>
      </c>
      <c r="W128" s="98">
        <v>0.84254792138687817</v>
      </c>
      <c r="DA128" s="63" t="s">
        <v>1902</v>
      </c>
    </row>
    <row r="129" spans="1:105" ht="12" customHeight="1" x14ac:dyDescent="0.25">
      <c r="A129" s="121" t="s">
        <v>54</v>
      </c>
      <c r="B129" s="122">
        <v>0.48807290778463264</v>
      </c>
      <c r="C129" s="122">
        <v>0.56753169817928839</v>
      </c>
      <c r="D129" s="122">
        <v>0.64337879624866012</v>
      </c>
      <c r="E129" s="122">
        <v>0.82099235828269534</v>
      </c>
      <c r="F129" s="122">
        <v>0.77104304249879951</v>
      </c>
      <c r="G129" s="122">
        <v>0.74822906618269891</v>
      </c>
      <c r="H129" s="122">
        <v>0.70429986828028945</v>
      </c>
      <c r="I129" s="122">
        <v>0.68763758270038022</v>
      </c>
      <c r="J129" s="122">
        <v>0.76393744736279157</v>
      </c>
      <c r="K129" s="122">
        <v>0.62633714012224351</v>
      </c>
      <c r="L129" s="122">
        <v>0.56956184216949857</v>
      </c>
      <c r="M129" s="122">
        <v>0.55185005797568842</v>
      </c>
      <c r="N129" s="122">
        <v>0.54698824809901259</v>
      </c>
      <c r="O129" s="122">
        <v>0.56371713531338952</v>
      </c>
      <c r="P129" s="122">
        <v>0.60336133498776479</v>
      </c>
      <c r="Q129" s="122">
        <v>0.61735310512690744</v>
      </c>
      <c r="R129" s="122">
        <v>0.63306593724852833</v>
      </c>
      <c r="S129" s="122">
        <v>0.6994613701787693</v>
      </c>
      <c r="T129" s="122">
        <v>0.76483382107380549</v>
      </c>
      <c r="U129" s="122">
        <v>0.99826091018651397</v>
      </c>
      <c r="V129" s="122">
        <v>1.5981528269877372</v>
      </c>
      <c r="W129" s="122">
        <v>1.5539531394817436</v>
      </c>
      <c r="DA129" s="130" t="s">
        <v>1903</v>
      </c>
    </row>
    <row r="130" spans="1:105" ht="12" customHeight="1" x14ac:dyDescent="0.25">
      <c r="A130" s="97" t="s">
        <v>50</v>
      </c>
      <c r="B130" s="98">
        <v>0.22456762136306579</v>
      </c>
      <c r="C130" s="98">
        <v>0.2410162883185516</v>
      </c>
      <c r="D130" s="98">
        <v>0.33271088259113496</v>
      </c>
      <c r="E130" s="98">
        <v>0.2668793451961442</v>
      </c>
      <c r="F130" s="98">
        <v>0.25500683744540992</v>
      </c>
      <c r="G130" s="98">
        <v>0.28899296787313855</v>
      </c>
      <c r="H130" s="98">
        <v>0.24684720238544128</v>
      </c>
      <c r="I130" s="98">
        <v>0.23919300683282951</v>
      </c>
      <c r="J130" s="98">
        <v>0.24200580455429938</v>
      </c>
      <c r="K130" s="98">
        <v>0.27344623101163468</v>
      </c>
      <c r="L130" s="98">
        <v>0.25076712254922034</v>
      </c>
      <c r="M130" s="98">
        <v>0.23394916175103234</v>
      </c>
      <c r="N130" s="98">
        <v>0.22754351206379789</v>
      </c>
      <c r="O130" s="98">
        <v>0.22508100872916872</v>
      </c>
      <c r="P130" s="98">
        <v>0.22815972793407893</v>
      </c>
      <c r="Q130" s="98">
        <v>0.21874692750367603</v>
      </c>
      <c r="R130" s="98">
        <v>0.21461542943841835</v>
      </c>
      <c r="S130" s="98">
        <v>0.23199670796590344</v>
      </c>
      <c r="T130" s="98">
        <v>0.24678907512721984</v>
      </c>
      <c r="U130" s="98">
        <v>0.29776513241251457</v>
      </c>
      <c r="V130" s="98">
        <v>0.49031819947536814</v>
      </c>
      <c r="W130" s="98">
        <v>0.45178767282589605</v>
      </c>
      <c r="DA130" s="63" t="s">
        <v>1904</v>
      </c>
    </row>
    <row r="131" spans="1:105" ht="12" customHeight="1" x14ac:dyDescent="0.25">
      <c r="A131" s="109" t="s">
        <v>120</v>
      </c>
      <c r="B131" s="33">
        <v>0.26350528642156684</v>
      </c>
      <c r="C131" s="33">
        <v>0.32651540986073674</v>
      </c>
      <c r="D131" s="33">
        <v>0.31066791365752511</v>
      </c>
      <c r="E131" s="33">
        <v>0.55411301308655114</v>
      </c>
      <c r="F131" s="33">
        <v>0.51603620505338965</v>
      </c>
      <c r="G131" s="33">
        <v>0.45923609830956041</v>
      </c>
      <c r="H131" s="33">
        <v>0.45745266589484812</v>
      </c>
      <c r="I131" s="33">
        <v>0.44844457586755077</v>
      </c>
      <c r="J131" s="33">
        <v>0.52193164280849225</v>
      </c>
      <c r="K131" s="33">
        <v>0.35289090911060883</v>
      </c>
      <c r="L131" s="33">
        <v>0.31879471962027828</v>
      </c>
      <c r="M131" s="33">
        <v>0.31790089622465612</v>
      </c>
      <c r="N131" s="33">
        <v>0.31944473603521467</v>
      </c>
      <c r="O131" s="33">
        <v>0.33863612658422082</v>
      </c>
      <c r="P131" s="33">
        <v>0.37520160705368588</v>
      </c>
      <c r="Q131" s="33">
        <v>0.39860617762323136</v>
      </c>
      <c r="R131" s="33">
        <v>0.41845050781010995</v>
      </c>
      <c r="S131" s="33">
        <v>0.46746466221286592</v>
      </c>
      <c r="T131" s="33">
        <v>0.51804474594658567</v>
      </c>
      <c r="U131" s="33">
        <v>0.70049577777399941</v>
      </c>
      <c r="V131" s="33">
        <v>1.1078346275123689</v>
      </c>
      <c r="W131" s="33">
        <v>1.1021654666558476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0.69510149915048614</v>
      </c>
      <c r="C133" s="154">
        <f t="shared" si="22"/>
        <v>0.70057031548334681</v>
      </c>
      <c r="D133" s="154">
        <f t="shared" si="22"/>
        <v>0.70566130050493914</v>
      </c>
      <c r="E133" s="154">
        <f t="shared" si="22"/>
        <v>0.71601343882217727</v>
      </c>
      <c r="F133" s="154">
        <f t="shared" si="22"/>
        <v>0.71648074520471472</v>
      </c>
      <c r="G133" s="154">
        <f t="shared" si="22"/>
        <v>0.71998289134813609</v>
      </c>
      <c r="H133" s="154">
        <f t="shared" si="22"/>
        <v>0.72648231418731712</v>
      </c>
      <c r="I133" s="154">
        <f t="shared" si="22"/>
        <v>0.73141574059369963</v>
      </c>
      <c r="J133" s="154">
        <f t="shared" si="22"/>
        <v>0.73638099415871394</v>
      </c>
      <c r="K133" s="154">
        <f t="shared" si="22"/>
        <v>0.74303149191528617</v>
      </c>
      <c r="L133" s="154">
        <f t="shared" si="22"/>
        <v>0.74994229121322309</v>
      </c>
      <c r="M133" s="154">
        <f t="shared" si="22"/>
        <v>0.75346196436445234</v>
      </c>
      <c r="N133" s="154">
        <f t="shared" si="22"/>
        <v>0.76906557093204175</v>
      </c>
      <c r="O133" s="154">
        <f t="shared" si="22"/>
        <v>0.77464524235301313</v>
      </c>
      <c r="P133" s="154">
        <f t="shared" si="22"/>
        <v>0.76583821593636237</v>
      </c>
      <c r="Q133" s="154">
        <f t="shared" si="22"/>
        <v>0.79424301517471718</v>
      </c>
      <c r="R133" s="154">
        <f t="shared" ref="R133:V133" si="23">IF(R115=0,"",R115/R97)</f>
        <v>0.79122738196039277</v>
      </c>
      <c r="S133" s="154">
        <f t="shared" si="23"/>
        <v>0.8206836349969705</v>
      </c>
      <c r="T133" s="154">
        <f t="shared" si="23"/>
        <v>0.82554886436200736</v>
      </c>
      <c r="U133" s="154">
        <f t="shared" si="23"/>
        <v>0.85363090364502325</v>
      </c>
      <c r="V133" s="154">
        <f t="shared" si="23"/>
        <v>0.85623305732680788</v>
      </c>
      <c r="W133" s="154">
        <f t="shared" ref="W133" si="24">IF(W115=0,"",W115/W97)</f>
        <v>0.88645801600443674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0.69716140773283108</v>
      </c>
      <c r="C134" s="155">
        <f t="shared" si="25"/>
        <v>0.70161460945397969</v>
      </c>
      <c r="D134" s="155">
        <f t="shared" si="25"/>
        <v>0.70853916087966862</v>
      </c>
      <c r="E134" s="155">
        <f t="shared" si="25"/>
        <v>0.71356121253993054</v>
      </c>
      <c r="F134" s="155">
        <f t="shared" si="25"/>
        <v>0.71705551296540582</v>
      </c>
      <c r="G134" s="155">
        <f t="shared" si="25"/>
        <v>0.71924920346777732</v>
      </c>
      <c r="H134" s="155">
        <f t="shared" si="25"/>
        <v>0.72286149378521081</v>
      </c>
      <c r="I134" s="155">
        <f t="shared" si="25"/>
        <v>0.72658586331542985</v>
      </c>
      <c r="J134" s="155">
        <f t="shared" si="25"/>
        <v>0.7324000440393692</v>
      </c>
      <c r="K134" s="155">
        <f t="shared" si="25"/>
        <v>0.7373756965376036</v>
      </c>
      <c r="L134" s="155">
        <f t="shared" si="25"/>
        <v>0.74150641172060039</v>
      </c>
      <c r="M134" s="155">
        <f t="shared" si="25"/>
        <v>0.74521507554491473</v>
      </c>
      <c r="N134" s="155">
        <f t="shared" si="25"/>
        <v>0.75146837172279979</v>
      </c>
      <c r="O134" s="155">
        <f t="shared" si="25"/>
        <v>0.75839415877930183</v>
      </c>
      <c r="P134" s="155">
        <f t="shared" si="25"/>
        <v>0.76305671720705726</v>
      </c>
      <c r="Q134" s="155">
        <f t="shared" si="25"/>
        <v>0.76737868005468457</v>
      </c>
      <c r="R134" s="155">
        <f t="shared" ref="R134:V134" si="26">IF(R116=0,"",R116/R98)</f>
        <v>0.77428644785385259</v>
      </c>
      <c r="S134" s="155">
        <f t="shared" si="26"/>
        <v>0.78735460343749941</v>
      </c>
      <c r="T134" s="155">
        <f t="shared" si="26"/>
        <v>0.80104121921464588</v>
      </c>
      <c r="U134" s="155">
        <f t="shared" si="26"/>
        <v>0.82174935013822969</v>
      </c>
      <c r="V134" s="155">
        <f t="shared" si="26"/>
        <v>0.83730433811933058</v>
      </c>
      <c r="W134" s="155">
        <f t="shared" ref="W134" si="27">IF(W116=0,"",W116/W98)</f>
        <v>0.8427796409046312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0.69716140773283108</v>
      </c>
      <c r="C135" s="156">
        <f t="shared" si="28"/>
        <v>0.70161460945397969</v>
      </c>
      <c r="D135" s="156">
        <f t="shared" si="28"/>
        <v>0.70853916087966862</v>
      </c>
      <c r="E135" s="156">
        <f t="shared" si="28"/>
        <v>0.71356121253993054</v>
      </c>
      <c r="F135" s="156">
        <f t="shared" si="28"/>
        <v>0.71705551296540582</v>
      </c>
      <c r="G135" s="156">
        <f t="shared" si="28"/>
        <v>0.71924920346777732</v>
      </c>
      <c r="H135" s="156">
        <f t="shared" si="28"/>
        <v>0.72286149378521081</v>
      </c>
      <c r="I135" s="156">
        <f t="shared" si="28"/>
        <v>0.72658586331542985</v>
      </c>
      <c r="J135" s="156">
        <f t="shared" si="28"/>
        <v>0.7324000440393692</v>
      </c>
      <c r="K135" s="156">
        <f t="shared" si="28"/>
        <v>0.7373756965376036</v>
      </c>
      <c r="L135" s="156">
        <f t="shared" si="28"/>
        <v>0.74150641172060039</v>
      </c>
      <c r="M135" s="156">
        <f t="shared" si="28"/>
        <v>0.74521507554491473</v>
      </c>
      <c r="N135" s="156">
        <f t="shared" si="28"/>
        <v>0.75146837172279979</v>
      </c>
      <c r="O135" s="156">
        <f t="shared" si="28"/>
        <v>0.75839415877930183</v>
      </c>
      <c r="P135" s="156">
        <f t="shared" si="28"/>
        <v>0.76305671720705726</v>
      </c>
      <c r="Q135" s="156">
        <f t="shared" si="28"/>
        <v>0.76737868005468457</v>
      </c>
      <c r="R135" s="156">
        <f t="shared" ref="R135:V135" si="29">IF(R117=0,"",R117/R99)</f>
        <v>0.77428644785385259</v>
      </c>
      <c r="S135" s="156">
        <f t="shared" si="29"/>
        <v>0.78735460343749941</v>
      </c>
      <c r="T135" s="156">
        <f t="shared" si="29"/>
        <v>0.80104121921464588</v>
      </c>
      <c r="U135" s="156">
        <f t="shared" si="29"/>
        <v>0.82174935013822969</v>
      </c>
      <c r="V135" s="156">
        <f t="shared" si="29"/>
        <v>0.83730433811933058</v>
      </c>
      <c r="W135" s="156">
        <f t="shared" ref="W135" si="30">IF(W117=0,"",W117/W99)</f>
        <v>0.8427796409046312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1.7224603903789437</v>
      </c>
      <c r="C136" s="155">
        <f t="shared" si="31"/>
        <v>1.8184537578635807</v>
      </c>
      <c r="D136" s="155">
        <f t="shared" si="31"/>
        <v>1.9430895406704218</v>
      </c>
      <c r="E136" s="155">
        <f t="shared" si="31"/>
        <v>2.0514305138895259</v>
      </c>
      <c r="F136" s="155">
        <f t="shared" si="31"/>
        <v>2.1536925349000229</v>
      </c>
      <c r="G136" s="155">
        <f t="shared" si="31"/>
        <v>2.2386225715332526</v>
      </c>
      <c r="H136" s="155">
        <f t="shared" si="31"/>
        <v>2.3254220200555311</v>
      </c>
      <c r="I136" s="155">
        <f t="shared" si="31"/>
        <v>2.3935082094907476</v>
      </c>
      <c r="J136" s="155">
        <f t="shared" si="31"/>
        <v>2.4684076172667089</v>
      </c>
      <c r="K136" s="155">
        <f t="shared" si="31"/>
        <v>2.5547297620262435</v>
      </c>
      <c r="L136" s="155">
        <f t="shared" si="31"/>
        <v>2.6277658746812933</v>
      </c>
      <c r="M136" s="155">
        <f t="shared" si="31"/>
        <v>2.675417158008444</v>
      </c>
      <c r="N136" s="155">
        <f t="shared" si="31"/>
        <v>2.7369100486614775</v>
      </c>
      <c r="O136" s="155">
        <f t="shared" si="31"/>
        <v>2.8243878017798885</v>
      </c>
      <c r="P136" s="155">
        <f t="shared" si="31"/>
        <v>2.9093362197322938</v>
      </c>
      <c r="Q136" s="155">
        <f t="shared" si="31"/>
        <v>3.0388418031836979</v>
      </c>
      <c r="R136" s="155">
        <f t="shared" ref="R136:V136" si="32">IF(R118=0,"",R118/R100)</f>
        <v>3.182466662042748</v>
      </c>
      <c r="S136" s="155">
        <f t="shared" si="32"/>
        <v>3.3275252076105111</v>
      </c>
      <c r="T136" s="155">
        <f t="shared" si="32"/>
        <v>3.4369013275993887</v>
      </c>
      <c r="U136" s="155">
        <f t="shared" si="32"/>
        <v>3.5179976564191398</v>
      </c>
      <c r="V136" s="155">
        <f t="shared" si="32"/>
        <v>3.5807341845051273</v>
      </c>
      <c r="W136" s="155">
        <f t="shared" ref="W136" si="33">IF(W118=0,"",W118/W100)</f>
        <v>3.6240182264049929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1.7224603903789437</v>
      </c>
      <c r="C137" s="156">
        <f t="shared" si="34"/>
        <v>1.8184537578635807</v>
      </c>
      <c r="D137" s="156">
        <f t="shared" si="34"/>
        <v>1.9430895406704218</v>
      </c>
      <c r="E137" s="156">
        <f t="shared" si="34"/>
        <v>2.0514305138895259</v>
      </c>
      <c r="F137" s="156">
        <f t="shared" si="34"/>
        <v>2.1536925349000229</v>
      </c>
      <c r="G137" s="156">
        <f t="shared" si="34"/>
        <v>2.2386225715332526</v>
      </c>
      <c r="H137" s="156">
        <f t="shared" si="34"/>
        <v>2.3254220200555311</v>
      </c>
      <c r="I137" s="156">
        <f t="shared" si="34"/>
        <v>2.3935082094907476</v>
      </c>
      <c r="J137" s="156">
        <f t="shared" si="34"/>
        <v>2.4684076172667089</v>
      </c>
      <c r="K137" s="156">
        <f t="shared" si="34"/>
        <v>2.5547297620262435</v>
      </c>
      <c r="L137" s="156">
        <f t="shared" si="34"/>
        <v>2.6277658746812933</v>
      </c>
      <c r="M137" s="156">
        <f t="shared" si="34"/>
        <v>2.675417158008444</v>
      </c>
      <c r="N137" s="156">
        <f t="shared" si="34"/>
        <v>2.7369100486614775</v>
      </c>
      <c r="O137" s="156">
        <f t="shared" si="34"/>
        <v>2.8243878017798885</v>
      </c>
      <c r="P137" s="156">
        <f t="shared" si="34"/>
        <v>2.9093362197322938</v>
      </c>
      <c r="Q137" s="156">
        <f t="shared" si="34"/>
        <v>3.0388418031836979</v>
      </c>
      <c r="R137" s="156">
        <f t="shared" ref="R137:V137" si="35">IF(R119=0,"",R119/R101)</f>
        <v>3.182466662042748</v>
      </c>
      <c r="S137" s="156">
        <f t="shared" si="35"/>
        <v>3.3275252076105111</v>
      </c>
      <c r="T137" s="156">
        <f t="shared" si="35"/>
        <v>3.4369013275993887</v>
      </c>
      <c r="U137" s="156">
        <f t="shared" si="35"/>
        <v>3.5179976564191398</v>
      </c>
      <c r="V137" s="156">
        <f t="shared" si="35"/>
        <v>3.5807341845051273</v>
      </c>
      <c r="W137" s="156">
        <f t="shared" ref="W137" si="36">IF(W119=0,"",W119/W101)</f>
        <v>3.6240182264049929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0.67246233771012343</v>
      </c>
      <c r="C138" s="155">
        <f t="shared" si="37"/>
        <v>0.67866805436707556</v>
      </c>
      <c r="D138" s="155">
        <f t="shared" si="37"/>
        <v>0.68027086546968174</v>
      </c>
      <c r="E138" s="155">
        <f t="shared" si="37"/>
        <v>0.6840652812407767</v>
      </c>
      <c r="F138" s="155">
        <f t="shared" si="37"/>
        <v>0.68793930902299527</v>
      </c>
      <c r="G138" s="155">
        <f t="shared" si="37"/>
        <v>0.69314396642753806</v>
      </c>
      <c r="H138" s="155">
        <f t="shared" si="37"/>
        <v>0.69950319444839271</v>
      </c>
      <c r="I138" s="155">
        <f t="shared" si="37"/>
        <v>0.70552607904374498</v>
      </c>
      <c r="J138" s="155">
        <f t="shared" si="37"/>
        <v>0.70658071230978814</v>
      </c>
      <c r="K138" s="155">
        <f t="shared" si="37"/>
        <v>0.71611442682431203</v>
      </c>
      <c r="L138" s="155">
        <f t="shared" si="37"/>
        <v>0.72064216011683369</v>
      </c>
      <c r="M138" s="155">
        <f t="shared" si="37"/>
        <v>0.72316714948463479</v>
      </c>
      <c r="N138" s="155">
        <f t="shared" si="37"/>
        <v>0.73103671145765803</v>
      </c>
      <c r="O138" s="155">
        <f t="shared" si="37"/>
        <v>0.73826437043257265</v>
      </c>
      <c r="P138" s="155">
        <f t="shared" si="37"/>
        <v>0.7449580339447559</v>
      </c>
      <c r="Q138" s="155">
        <f t="shared" si="37"/>
        <v>0.74945055454677056</v>
      </c>
      <c r="R138" s="155">
        <f t="shared" ref="R138:V138" si="38">IF(R120=0,"",R120/R102)</f>
        <v>0.75990387274155402</v>
      </c>
      <c r="S138" s="155">
        <f t="shared" si="38"/>
        <v>0.77046417282096558</v>
      </c>
      <c r="T138" s="155">
        <f t="shared" si="38"/>
        <v>0.7803675421470625</v>
      </c>
      <c r="U138" s="155">
        <f t="shared" si="38"/>
        <v>0.79133231957127859</v>
      </c>
      <c r="V138" s="155">
        <f t="shared" si="38"/>
        <v>0.80053603880628532</v>
      </c>
      <c r="W138" s="155">
        <f t="shared" ref="W138" si="39">IF(W120=0,"",W120/W102)</f>
        <v>0.80402839191454634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0.58374745767524761</v>
      </c>
      <c r="C139" s="156">
        <f t="shared" si="40"/>
        <v>0.58775136048413379</v>
      </c>
      <c r="D139" s="156">
        <f t="shared" si="40"/>
        <v>0.59231970478780827</v>
      </c>
      <c r="E139" s="156">
        <f t="shared" si="40"/>
        <v>0.59550786990927629</v>
      </c>
      <c r="F139" s="156">
        <f t="shared" si="40"/>
        <v>0.59828206211129431</v>
      </c>
      <c r="G139" s="156">
        <f t="shared" si="40"/>
        <v>0.6014808353862322</v>
      </c>
      <c r="H139" s="156">
        <f t="shared" si="40"/>
        <v>0.6057546327944674</v>
      </c>
      <c r="I139" s="156">
        <f t="shared" si="40"/>
        <v>0.60867217703761967</v>
      </c>
      <c r="J139" s="156">
        <f t="shared" si="40"/>
        <v>0.61138590097690759</v>
      </c>
      <c r="K139" s="156">
        <f t="shared" si="40"/>
        <v>0.61494655328141734</v>
      </c>
      <c r="L139" s="156">
        <f t="shared" si="40"/>
        <v>0.61850379995499882</v>
      </c>
      <c r="M139" s="156">
        <f t="shared" si="40"/>
        <v>0.62162085852358306</v>
      </c>
      <c r="N139" s="156">
        <f t="shared" si="40"/>
        <v>0.62558541124160516</v>
      </c>
      <c r="O139" s="156">
        <f t="shared" si="40"/>
        <v>0.63250543543437787</v>
      </c>
      <c r="P139" s="156">
        <f t="shared" si="40"/>
        <v>0.64592198022310432</v>
      </c>
      <c r="Q139" s="156">
        <f t="shared" si="40"/>
        <v>0.66559924414207072</v>
      </c>
      <c r="R139" s="156">
        <f t="shared" ref="R139:V139" si="41">IF(R121=0,"",R121/R103)</f>
        <v>0.69436199910263763</v>
      </c>
      <c r="S139" s="156">
        <f t="shared" si="41"/>
        <v>0.72065034240445691</v>
      </c>
      <c r="T139" s="156">
        <f t="shared" si="41"/>
        <v>0.73967757138197254</v>
      </c>
      <c r="U139" s="156">
        <f t="shared" si="41"/>
        <v>0.75716426768514977</v>
      </c>
      <c r="V139" s="156">
        <f t="shared" si="41"/>
        <v>0.77061078399415173</v>
      </c>
      <c r="W139" s="156">
        <f t="shared" ref="W139" si="42">IF(W121=0,"",W121/W103)</f>
        <v>0.78088218531722831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0.80458703556967492</v>
      </c>
      <c r="C140" s="156">
        <f t="shared" si="43"/>
        <v>0.80850324128565376</v>
      </c>
      <c r="D140" s="156">
        <f t="shared" si="43"/>
        <v>0.79645835684327271</v>
      </c>
      <c r="E140" s="156">
        <f t="shared" si="43"/>
        <v>0.76151530101704623</v>
      </c>
      <c r="F140" s="156">
        <f t="shared" si="43"/>
        <v>0.75227562877117671</v>
      </c>
      <c r="G140" s="156">
        <f t="shared" si="43"/>
        <v>0.77815851157837701</v>
      </c>
      <c r="H140" s="156">
        <f t="shared" si="43"/>
        <v>0.77780889177217838</v>
      </c>
      <c r="I140" s="156">
        <f t="shared" si="43"/>
        <v>0.80866029845088427</v>
      </c>
      <c r="J140" s="156">
        <f t="shared" si="43"/>
        <v>0.80610465535871556</v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>
        <f t="shared" si="44"/>
        <v>0.90444774380007098</v>
      </c>
      <c r="T140" s="156">
        <f t="shared" si="44"/>
        <v>0.9033874193108935</v>
      </c>
      <c r="U140" s="156">
        <f t="shared" si="44"/>
        <v>0.91684227624713488</v>
      </c>
      <c r="V140" s="156">
        <f t="shared" si="44"/>
        <v>0.91641641574462418</v>
      </c>
      <c r="W140" s="156">
        <f t="shared" ref="W140" si="45">IF(W122=0,"",W122/W104)</f>
        <v>0.91272642623072819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0.58374745767524761</v>
      </c>
      <c r="C141" s="157">
        <f t="shared" si="46"/>
        <v>0.58374745767524761</v>
      </c>
      <c r="D141" s="157">
        <f t="shared" si="46"/>
        <v>0.59434039533042604</v>
      </c>
      <c r="E141" s="157">
        <f t="shared" si="46"/>
        <v>0.59650712533132633</v>
      </c>
      <c r="F141" s="157">
        <f t="shared" si="46"/>
        <v>0.59650712533132644</v>
      </c>
      <c r="G141" s="157">
        <f t="shared" si="46"/>
        <v>0.59978816893317799</v>
      </c>
      <c r="H141" s="157">
        <f t="shared" si="46"/>
        <v>0.6053406914027768</v>
      </c>
      <c r="I141" s="157">
        <f t="shared" si="46"/>
        <v>0.6053406914027768</v>
      </c>
      <c r="J141" s="157">
        <f t="shared" si="46"/>
        <v>0.60534069140277669</v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>
        <f t="shared" si="47"/>
        <v>0.77017836673119788</v>
      </c>
      <c r="T141" s="157">
        <f t="shared" si="47"/>
        <v>0.77017836673119788</v>
      </c>
      <c r="U141" s="157">
        <f t="shared" si="47"/>
        <v>0.78932400195509989</v>
      </c>
      <c r="V141" s="157">
        <f t="shared" si="47"/>
        <v>0.78932400195509989</v>
      </c>
      <c r="W141" s="157">
        <f t="shared" ref="W141" si="48">IF(W123=0,"",W123/W105)</f>
        <v>0.78932400195509977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0.65398937739970076</v>
      </c>
      <c r="C143" s="157">
        <f t="shared" si="52"/>
        <v>0.6581606050159714</v>
      </c>
      <c r="D143" s="157">
        <f t="shared" si="52"/>
        <v>0.66365677141711665</v>
      </c>
      <c r="E143" s="157">
        <f t="shared" si="52"/>
        <v>0.66804869704936543</v>
      </c>
      <c r="F143" s="157">
        <f t="shared" si="52"/>
        <v>0.67178382070359133</v>
      </c>
      <c r="G143" s="157">
        <f t="shared" si="52"/>
        <v>0.67519046496466595</v>
      </c>
      <c r="H143" s="157">
        <f t="shared" si="52"/>
        <v>0.67937652257479986</v>
      </c>
      <c r="I143" s="157">
        <f t="shared" si="52"/>
        <v>0.68147874479445358</v>
      </c>
      <c r="J143" s="157">
        <f t="shared" si="52"/>
        <v>0.68291866340618468</v>
      </c>
      <c r="K143" s="157">
        <f t="shared" si="52"/>
        <v>0.68446225309927455</v>
      </c>
      <c r="L143" s="157">
        <f t="shared" si="52"/>
        <v>0.68632918465568749</v>
      </c>
      <c r="M143" s="157">
        <f t="shared" si="52"/>
        <v>0.68801221876532481</v>
      </c>
      <c r="N143" s="157">
        <f t="shared" si="52"/>
        <v>0.69086730664883933</v>
      </c>
      <c r="O143" s="157">
        <f t="shared" si="52"/>
        <v>0.69554399314568471</v>
      </c>
      <c r="P143" s="157">
        <f t="shared" si="52"/>
        <v>0.70182740061529691</v>
      </c>
      <c r="Q143" s="157">
        <f t="shared" si="52"/>
        <v>0.70946090085728908</v>
      </c>
      <c r="R143" s="157">
        <f t="shared" ref="R143:V143" si="53">IF(R125=0,"",R125/R107)</f>
        <v>0.71923266801785635</v>
      </c>
      <c r="S143" s="157">
        <f t="shared" si="53"/>
        <v>0.73026860902748292</v>
      </c>
      <c r="T143" s="157">
        <f t="shared" si="53"/>
        <v>0.74075495715797368</v>
      </c>
      <c r="U143" s="157">
        <f t="shared" si="53"/>
        <v>0.75413419710494434</v>
      </c>
      <c r="V143" s="157">
        <f t="shared" si="53"/>
        <v>0.76418167661884129</v>
      </c>
      <c r="W143" s="157">
        <f t="shared" ref="W143" si="54">IF(W125=0,"",W125/W107)</f>
        <v>0.76935328776329237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0.84752446916405444</v>
      </c>
      <c r="C144" s="158">
        <f t="shared" si="55"/>
        <v>0.85333332250418359</v>
      </c>
      <c r="D144" s="158">
        <f t="shared" si="55"/>
        <v>0.84163321002357228</v>
      </c>
      <c r="E144" s="158">
        <f t="shared" si="55"/>
        <v>0.81382464952825562</v>
      </c>
      <c r="F144" s="158">
        <f t="shared" si="55"/>
        <v>0.80832333000317569</v>
      </c>
      <c r="G144" s="158">
        <f t="shared" si="55"/>
        <v>0.82993644428734392</v>
      </c>
      <c r="H144" s="158">
        <f t="shared" si="55"/>
        <v>0.82851513858507175</v>
      </c>
      <c r="I144" s="158">
        <f t="shared" si="55"/>
        <v>0.85491805981564251</v>
      </c>
      <c r="J144" s="158">
        <f t="shared" si="55"/>
        <v>0.85355987904147768</v>
      </c>
      <c r="K144" s="158">
        <f t="shared" si="55"/>
        <v>0.85865227814707001</v>
      </c>
      <c r="L144" s="158">
        <f t="shared" si="55"/>
        <v>0.86362504921414485</v>
      </c>
      <c r="M144" s="158">
        <f t="shared" si="55"/>
        <v>0.86155940056009817</v>
      </c>
      <c r="N144" s="158">
        <f t="shared" si="55"/>
        <v>0.86509855782404743</v>
      </c>
      <c r="O144" s="158">
        <f t="shared" si="55"/>
        <v>0.86743379091009509</v>
      </c>
      <c r="P144" s="158">
        <f t="shared" si="55"/>
        <v>0.86506874348224017</v>
      </c>
      <c r="Q144" s="158">
        <f t="shared" si="55"/>
        <v>0.8699051274208679</v>
      </c>
      <c r="R144" s="158">
        <f t="shared" ref="R144:V144" si="56">IF(R126=0,"",R126/R108)</f>
        <v>0.87692333338330453</v>
      </c>
      <c r="S144" s="158">
        <f t="shared" si="56"/>
        <v>0.88336726673793409</v>
      </c>
      <c r="T144" s="158">
        <f t="shared" si="56"/>
        <v>0.88769821859428055</v>
      </c>
      <c r="U144" s="158">
        <f t="shared" si="56"/>
        <v>0.89952724415447127</v>
      </c>
      <c r="V144" s="158">
        <f t="shared" si="56"/>
        <v>0.90432183641080222</v>
      </c>
      <c r="W144" s="158">
        <f t="shared" ref="W144" si="57">IF(W126=0,"",W126/W108)</f>
        <v>0.90276232904198661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0.65398937739970076</v>
      </c>
      <c r="C145" s="156">
        <f t="shared" si="58"/>
        <v>0.65896756315374894</v>
      </c>
      <c r="D145" s="156">
        <f t="shared" si="58"/>
        <v>0.66470493923245988</v>
      </c>
      <c r="E145" s="156">
        <f t="shared" si="58"/>
        <v>0.66912990932937477</v>
      </c>
      <c r="F145" s="156">
        <f t="shared" si="58"/>
        <v>0.67251080571693866</v>
      </c>
      <c r="G145" s="156">
        <f t="shared" si="58"/>
        <v>0.67564977630251766</v>
      </c>
      <c r="H145" s="156">
        <f t="shared" si="58"/>
        <v>0.67929112160809435</v>
      </c>
      <c r="I145" s="156">
        <f t="shared" si="58"/>
        <v>0.68137135478321031</v>
      </c>
      <c r="J145" s="156">
        <f t="shared" si="58"/>
        <v>0.68283213368422657</v>
      </c>
      <c r="K145" s="156">
        <f t="shared" si="58"/>
        <v>0.68542668251620598</v>
      </c>
      <c r="L145" s="156">
        <f t="shared" si="58"/>
        <v>0.68718640307189471</v>
      </c>
      <c r="M145" s="156">
        <f t="shared" si="58"/>
        <v>0.68903299869807411</v>
      </c>
      <c r="N145" s="156">
        <f t="shared" si="58"/>
        <v>0.6920931358346134</v>
      </c>
      <c r="O145" s="156">
        <f t="shared" si="58"/>
        <v>0.69581618476423646</v>
      </c>
      <c r="P145" s="156">
        <f t="shared" si="58"/>
        <v>0.70133473718771533</v>
      </c>
      <c r="Q145" s="156">
        <f t="shared" si="58"/>
        <v>0.70720052649390563</v>
      </c>
      <c r="R145" s="156">
        <f t="shared" ref="R145:V145" si="59">IF(R127=0,"",R127/R109)</f>
        <v>0.71640602485183014</v>
      </c>
      <c r="S145" s="156">
        <f t="shared" si="59"/>
        <v>0.72962747698686203</v>
      </c>
      <c r="T145" s="156">
        <f t="shared" si="59"/>
        <v>0.74029958297636345</v>
      </c>
      <c r="U145" s="156">
        <f t="shared" si="59"/>
        <v>0.75281992907892992</v>
      </c>
      <c r="V145" s="156">
        <f t="shared" si="59"/>
        <v>0.76348079846199313</v>
      </c>
      <c r="W145" s="156">
        <f t="shared" ref="W145" si="60">IF(W127=0,"",W127/W109)</f>
        <v>0.76876034020128337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0.682735417763079</v>
      </c>
      <c r="C147" s="155">
        <f t="shared" si="64"/>
        <v>0.68987023961608918</v>
      </c>
      <c r="D147" s="155">
        <f t="shared" si="64"/>
        <v>0.67884094394523786</v>
      </c>
      <c r="E147" s="155">
        <f t="shared" si="64"/>
        <v>0.70997536448464271</v>
      </c>
      <c r="F147" s="155">
        <f t="shared" si="64"/>
        <v>0.71093938820218783</v>
      </c>
      <c r="G147" s="155">
        <f t="shared" si="64"/>
        <v>0.7037870473654857</v>
      </c>
      <c r="H147" s="155">
        <f t="shared" si="64"/>
        <v>0.71161260704982032</v>
      </c>
      <c r="I147" s="155">
        <f t="shared" si="64"/>
        <v>0.71322748788418056</v>
      </c>
      <c r="J147" s="155">
        <f t="shared" si="64"/>
        <v>0.71934735467200839</v>
      </c>
      <c r="K147" s="155">
        <f t="shared" si="64"/>
        <v>0.70086712265304829</v>
      </c>
      <c r="L147" s="155">
        <f t="shared" si="64"/>
        <v>0.70134200527465795</v>
      </c>
      <c r="M147" s="155">
        <f t="shared" si="64"/>
        <v>0.70491575182108945</v>
      </c>
      <c r="N147" s="155">
        <f t="shared" si="64"/>
        <v>0.70752985943771318</v>
      </c>
      <c r="O147" s="155">
        <f t="shared" si="64"/>
        <v>0.71191785303697774</v>
      </c>
      <c r="P147" s="155">
        <f t="shared" si="64"/>
        <v>0.71753529967490404</v>
      </c>
      <c r="Q147" s="155">
        <f t="shared" si="64"/>
        <v>0.72417655090699973</v>
      </c>
      <c r="R147" s="155">
        <f t="shared" ref="R147:V147" si="65">IF(R129=0,"",R129/R111)</f>
        <v>0.73070485451017886</v>
      </c>
      <c r="S147" s="155">
        <f t="shared" si="65"/>
        <v>0.73749413372472072</v>
      </c>
      <c r="T147" s="155">
        <f t="shared" si="65"/>
        <v>0.74573683043736438</v>
      </c>
      <c r="U147" s="155">
        <f t="shared" si="65"/>
        <v>0.76156979300078964</v>
      </c>
      <c r="V147" s="155">
        <f t="shared" si="65"/>
        <v>0.76801132065973265</v>
      </c>
      <c r="W147" s="155">
        <f t="shared" ref="W147" si="66">IF(W129=0,"",W129/W111)</f>
        <v>0.77664714306679261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0.61313370421011459</v>
      </c>
      <c r="C148" s="156">
        <f t="shared" si="67"/>
        <v>0.61427499753438974</v>
      </c>
      <c r="D148" s="156">
        <f t="shared" si="67"/>
        <v>0.61564909685293112</v>
      </c>
      <c r="E148" s="156">
        <f t="shared" si="67"/>
        <v>0.61672688192599923</v>
      </c>
      <c r="F148" s="156">
        <f t="shared" si="67"/>
        <v>0.61768901764512729</v>
      </c>
      <c r="G148" s="156">
        <f t="shared" si="67"/>
        <v>0.61871516597192988</v>
      </c>
      <c r="H148" s="156">
        <f t="shared" si="67"/>
        <v>0.61991743012200096</v>
      </c>
      <c r="I148" s="156">
        <f t="shared" si="67"/>
        <v>0.62053313137547994</v>
      </c>
      <c r="J148" s="156">
        <f t="shared" si="67"/>
        <v>0.62083851711267679</v>
      </c>
      <c r="K148" s="156">
        <f t="shared" si="67"/>
        <v>0.6212268720441575</v>
      </c>
      <c r="L148" s="156">
        <f t="shared" si="67"/>
        <v>0.62149670511264987</v>
      </c>
      <c r="M148" s="156">
        <f t="shared" si="67"/>
        <v>0.62167510756085076</v>
      </c>
      <c r="N148" s="156">
        <f t="shared" si="67"/>
        <v>0.62182763589044321</v>
      </c>
      <c r="O148" s="156">
        <f t="shared" si="67"/>
        <v>0.62195975091407385</v>
      </c>
      <c r="P148" s="156">
        <f t="shared" si="67"/>
        <v>0.62205413911902541</v>
      </c>
      <c r="Q148" s="156">
        <f t="shared" si="67"/>
        <v>0.62213501257645776</v>
      </c>
      <c r="R148" s="156">
        <f t="shared" ref="R148:V148" si="68">IF(R130=0,"",R130/R112)</f>
        <v>0.62236808533379417</v>
      </c>
      <c r="S148" s="156">
        <f t="shared" si="68"/>
        <v>0.62298202988128992</v>
      </c>
      <c r="T148" s="156">
        <f t="shared" si="68"/>
        <v>0.62371500405679725</v>
      </c>
      <c r="U148" s="156">
        <f t="shared" si="68"/>
        <v>0.6249925274341338</v>
      </c>
      <c r="V148" s="156">
        <f t="shared" si="68"/>
        <v>0.6263560514266957</v>
      </c>
      <c r="W148" s="156">
        <f t="shared" ref="W148" si="69">IF(W130=0,"",W130/W112)</f>
        <v>0.62711628074414349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0.75586009570239854</v>
      </c>
      <c r="C149" s="159">
        <f t="shared" si="70"/>
        <v>0.75879910759724201</v>
      </c>
      <c r="D149" s="159">
        <f t="shared" si="70"/>
        <v>0.76267878255284804</v>
      </c>
      <c r="E149" s="159">
        <f t="shared" si="70"/>
        <v>0.76573833460252583</v>
      </c>
      <c r="F149" s="159">
        <f t="shared" si="70"/>
        <v>0.76825283258919341</v>
      </c>
      <c r="G149" s="159">
        <f t="shared" si="70"/>
        <v>0.77045108325203593</v>
      </c>
      <c r="H149" s="159">
        <f t="shared" si="70"/>
        <v>0.77333802772882065</v>
      </c>
      <c r="I149" s="159">
        <f t="shared" si="70"/>
        <v>0.77497442087137824</v>
      </c>
      <c r="J149" s="159">
        <f t="shared" si="70"/>
        <v>0.77647355889382319</v>
      </c>
      <c r="K149" s="159">
        <f t="shared" si="70"/>
        <v>0.77816855340060254</v>
      </c>
      <c r="L149" s="159">
        <f t="shared" si="70"/>
        <v>0.78018590655360898</v>
      </c>
      <c r="M149" s="159">
        <f t="shared" si="70"/>
        <v>0.78196905534205097</v>
      </c>
      <c r="N149" s="159">
        <f t="shared" si="70"/>
        <v>0.78455139844128141</v>
      </c>
      <c r="O149" s="159">
        <f t="shared" si="70"/>
        <v>0.78763776483901382</v>
      </c>
      <c r="P149" s="159">
        <f t="shared" si="70"/>
        <v>0.79140429798683254</v>
      </c>
      <c r="Q149" s="159">
        <f t="shared" si="70"/>
        <v>0.79580706730991146</v>
      </c>
      <c r="R149" s="159">
        <f t="shared" ref="R149:V149" si="71">IF(R131=0,"",R131/R113)</f>
        <v>0.80233596213077463</v>
      </c>
      <c r="S149" s="159">
        <f t="shared" si="71"/>
        <v>0.8115246215483779</v>
      </c>
      <c r="T149" s="159">
        <f t="shared" si="71"/>
        <v>0.82238176514448924</v>
      </c>
      <c r="U149" s="159">
        <f t="shared" si="71"/>
        <v>0.83955674823322834</v>
      </c>
      <c r="V149" s="159">
        <f t="shared" si="71"/>
        <v>0.85343646672297313</v>
      </c>
      <c r="W149" s="159">
        <f t="shared" ref="W149" si="72">IF(W131=0,"",W131/W113)</f>
        <v>0.86077932807565327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1.8090111763277861</v>
      </c>
      <c r="C151" s="117">
        <f t="shared" si="73"/>
        <v>1.8331151811316189</v>
      </c>
      <c r="D151" s="117">
        <f t="shared" si="73"/>
        <v>2.5638142714773289</v>
      </c>
      <c r="E151" s="117">
        <f t="shared" si="73"/>
        <v>2.2118809309655809</v>
      </c>
      <c r="F151" s="117">
        <f t="shared" si="73"/>
        <v>2.0817848216193253</v>
      </c>
      <c r="G151" s="117">
        <f t="shared" si="73"/>
        <v>2.2248334192728296</v>
      </c>
      <c r="H151" s="117">
        <f t="shared" si="73"/>
        <v>1.8209384417989087</v>
      </c>
      <c r="I151" s="117">
        <f t="shared" si="73"/>
        <v>1.7646993492540952</v>
      </c>
      <c r="J151" s="117">
        <f t="shared" si="73"/>
        <v>1.8792983368211491</v>
      </c>
      <c r="K151" s="117">
        <f t="shared" si="73"/>
        <v>1.9110169494758156</v>
      </c>
      <c r="L151" s="117">
        <f t="shared" si="73"/>
        <v>1.7313112096846517</v>
      </c>
      <c r="M151" s="117">
        <f t="shared" si="73"/>
        <v>1.7390340481319915</v>
      </c>
      <c r="N151" s="117">
        <f t="shared" si="73"/>
        <v>1.5851099031092146</v>
      </c>
      <c r="O151" s="117">
        <f t="shared" si="73"/>
        <v>1.4295184887630468</v>
      </c>
      <c r="P151" s="117">
        <f t="shared" si="73"/>
        <v>1.3439228621588855</v>
      </c>
      <c r="Q151" s="117">
        <f t="shared" si="73"/>
        <v>1.5037015368004814</v>
      </c>
      <c r="R151" s="117">
        <f t="shared" ref="R151:V151" si="74">R152+R154+R156+R165</f>
        <v>1.4217433575494665</v>
      </c>
      <c r="S151" s="117">
        <f t="shared" si="74"/>
        <v>1.5733900530890952</v>
      </c>
      <c r="T151" s="117">
        <f t="shared" si="74"/>
        <v>1.6249451879959285</v>
      </c>
      <c r="U151" s="117">
        <f t="shared" si="74"/>
        <v>1.9320645343918887</v>
      </c>
      <c r="V151" s="117">
        <f t="shared" si="74"/>
        <v>2.5273885649730921</v>
      </c>
      <c r="W151" s="117">
        <f t="shared" ref="W151" si="75">W152+W154+W156+W165</f>
        <v>2.5736118502985175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0.8413941012416164</v>
      </c>
      <c r="C156" s="122">
        <v>0.79655354833047964</v>
      </c>
      <c r="D156" s="122">
        <v>1.1360867395879704</v>
      </c>
      <c r="E156" s="122">
        <v>1.0686508077788741</v>
      </c>
      <c r="F156" s="122">
        <v>0.99111443829963297</v>
      </c>
      <c r="G156" s="122">
        <v>0.99085351184637926</v>
      </c>
      <c r="H156" s="122">
        <v>0.76896218761382218</v>
      </c>
      <c r="I156" s="122">
        <v>0.74635401301855986</v>
      </c>
      <c r="J156" s="122">
        <v>0.84948454328282952</v>
      </c>
      <c r="K156" s="122">
        <v>0.74814128264802493</v>
      </c>
      <c r="L156" s="122">
        <v>0.66534523880677554</v>
      </c>
      <c r="M156" s="122">
        <v>0.74484359141657264</v>
      </c>
      <c r="N156" s="122">
        <v>0.61837808619667778</v>
      </c>
      <c r="O156" s="122">
        <v>0.4734518884368672</v>
      </c>
      <c r="P156" s="122">
        <v>0.37492597738829442</v>
      </c>
      <c r="Q156" s="122">
        <v>0.57480168599734538</v>
      </c>
      <c r="R156" s="122">
        <v>0.51072904042116019</v>
      </c>
      <c r="S156" s="122">
        <v>0.58956500024120206</v>
      </c>
      <c r="T156" s="122">
        <v>0.57962024455711902</v>
      </c>
      <c r="U156" s="122">
        <v>0.6733982719193996</v>
      </c>
      <c r="V156" s="122">
        <v>0.45930391734811415</v>
      </c>
      <c r="W156" s="122">
        <v>0.67035292163158711</v>
      </c>
      <c r="DA156" s="130" t="s">
        <v>2230</v>
      </c>
    </row>
    <row r="157" spans="1:105" ht="12" customHeight="1" x14ac:dyDescent="0.25">
      <c r="A157" s="97" t="s">
        <v>124</v>
      </c>
      <c r="B157" s="98">
        <v>0.84055636604135053</v>
      </c>
      <c r="C157" s="98">
        <v>0.79600386234423903</v>
      </c>
      <c r="D157" s="98">
        <v>1.1345191219950768</v>
      </c>
      <c r="E157" s="98">
        <v>1.0671399989372894</v>
      </c>
      <c r="F157" s="98">
        <v>0.98954490014933283</v>
      </c>
      <c r="G157" s="98">
        <v>0.98964544523302833</v>
      </c>
      <c r="H157" s="98">
        <v>0.76815415722982339</v>
      </c>
      <c r="I157" s="98">
        <v>0.7456567174140788</v>
      </c>
      <c r="J157" s="98">
        <v>0.84869494600681739</v>
      </c>
      <c r="K157" s="98">
        <v>0.74814128264802493</v>
      </c>
      <c r="L157" s="98">
        <v>0.66534523880677554</v>
      </c>
      <c r="M157" s="98">
        <v>0.74484359141657264</v>
      </c>
      <c r="N157" s="98">
        <v>0.61837808619667778</v>
      </c>
      <c r="O157" s="98">
        <v>0.4734518884368672</v>
      </c>
      <c r="P157" s="98">
        <v>0.37492597738829442</v>
      </c>
      <c r="Q157" s="98">
        <v>0.57480168599734538</v>
      </c>
      <c r="R157" s="98">
        <v>0.51072904042116019</v>
      </c>
      <c r="S157" s="98">
        <v>0.58937862439732569</v>
      </c>
      <c r="T157" s="98">
        <v>0.57943998956231657</v>
      </c>
      <c r="U157" s="98">
        <v>0.67285673311341465</v>
      </c>
      <c r="V157" s="98">
        <v>0.45894554698569112</v>
      </c>
      <c r="W157" s="98">
        <v>0.66980892966708427</v>
      </c>
      <c r="DA157" s="63" t="s">
        <v>2231</v>
      </c>
    </row>
    <row r="158" spans="1:105" ht="12" customHeight="1" x14ac:dyDescent="0.25">
      <c r="A158" s="97" t="s">
        <v>123</v>
      </c>
      <c r="B158" s="98">
        <v>8.3773520026586524E-4</v>
      </c>
      <c r="C158" s="98">
        <v>5.4968598624055966E-4</v>
      </c>
      <c r="D158" s="98">
        <v>1.5676175928936108E-3</v>
      </c>
      <c r="E158" s="98">
        <v>1.5108088415846856E-3</v>
      </c>
      <c r="F158" s="98">
        <v>1.5695381503000954E-3</v>
      </c>
      <c r="G158" s="98">
        <v>1.2080666133509532E-3</v>
      </c>
      <c r="H158" s="98">
        <v>8.0803038399884363E-4</v>
      </c>
      <c r="I158" s="98">
        <v>6.97295604481022E-4</v>
      </c>
      <c r="J158" s="98">
        <v>7.8959727601215504E-4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1.8637584387638955E-4</v>
      </c>
      <c r="T158" s="98">
        <v>1.8025499480243124E-4</v>
      </c>
      <c r="U158" s="98">
        <v>5.4153880598498171E-4</v>
      </c>
      <c r="V158" s="98">
        <v>3.5837036242305977E-4</v>
      </c>
      <c r="W158" s="98">
        <v>5.4399196450288291E-4</v>
      </c>
      <c r="DA158" s="63" t="s">
        <v>2232</v>
      </c>
    </row>
    <row r="159" spans="1:105" ht="12" customHeight="1" x14ac:dyDescent="0.25">
      <c r="A159" s="100" t="s">
        <v>50</v>
      </c>
      <c r="B159" s="101">
        <v>8.3773520026586524E-4</v>
      </c>
      <c r="C159" s="101">
        <v>5.4968598624055966E-4</v>
      </c>
      <c r="D159" s="101">
        <v>1.5676175928936108E-3</v>
      </c>
      <c r="E159" s="101">
        <v>1.5108088415846856E-3</v>
      </c>
      <c r="F159" s="101">
        <v>1.5695381503000954E-3</v>
      </c>
      <c r="G159" s="101">
        <v>1.2080666133509532E-3</v>
      </c>
      <c r="H159" s="101">
        <v>8.0803038399884363E-4</v>
      </c>
      <c r="I159" s="101">
        <v>6.97295604481022E-4</v>
      </c>
      <c r="J159" s="101">
        <v>7.8959727601215504E-4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1.8637584387638955E-4</v>
      </c>
      <c r="T159" s="101">
        <v>1.8025499480243124E-4</v>
      </c>
      <c r="U159" s="101">
        <v>5.4153880598498171E-4</v>
      </c>
      <c r="V159" s="101">
        <v>3.5837036242305977E-4</v>
      </c>
      <c r="W159" s="101">
        <v>5.4399196450288291E-4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0.96761707508616979</v>
      </c>
      <c r="C165" s="122">
        <v>1.0365616328011391</v>
      </c>
      <c r="D165" s="122">
        <v>1.4277275318893585</v>
      </c>
      <c r="E165" s="122">
        <v>1.143230123186707</v>
      </c>
      <c r="F165" s="122">
        <v>1.0906703833196922</v>
      </c>
      <c r="G165" s="122">
        <v>1.2339799074264504</v>
      </c>
      <c r="H165" s="122">
        <v>1.0519762541850866</v>
      </c>
      <c r="I165" s="122">
        <v>1.0183453362355355</v>
      </c>
      <c r="J165" s="122">
        <v>1.0298137935383196</v>
      </c>
      <c r="K165" s="122">
        <v>1.1628756668277906</v>
      </c>
      <c r="L165" s="122">
        <v>1.0659659708778761</v>
      </c>
      <c r="M165" s="122">
        <v>0.99419045671541872</v>
      </c>
      <c r="N165" s="122">
        <v>0.96673181691253673</v>
      </c>
      <c r="O165" s="122">
        <v>0.95606660032617963</v>
      </c>
      <c r="P165" s="122">
        <v>0.96899688477059109</v>
      </c>
      <c r="Q165" s="122">
        <v>0.92889985080313597</v>
      </c>
      <c r="R165" s="122">
        <v>0.91101431712830627</v>
      </c>
      <c r="S165" s="122">
        <v>0.98382505284789312</v>
      </c>
      <c r="T165" s="122">
        <v>1.0453249434388094</v>
      </c>
      <c r="U165" s="122">
        <v>1.2586662624724891</v>
      </c>
      <c r="V165" s="122">
        <v>2.0680846476249779</v>
      </c>
      <c r="W165" s="122">
        <v>1.9032589286669301</v>
      </c>
      <c r="DA165" s="130" t="s">
        <v>2239</v>
      </c>
    </row>
    <row r="166" spans="1:105" ht="12" customHeight="1" x14ac:dyDescent="0.25">
      <c r="A166" s="97" t="s">
        <v>50</v>
      </c>
      <c r="B166" s="98">
        <v>0.96761707508616979</v>
      </c>
      <c r="C166" s="98">
        <v>1.0365616328011391</v>
      </c>
      <c r="D166" s="98">
        <v>1.4277275318893585</v>
      </c>
      <c r="E166" s="98">
        <v>1.143230123186707</v>
      </c>
      <c r="F166" s="98">
        <v>1.0906703833196922</v>
      </c>
      <c r="G166" s="98">
        <v>1.2339799074264504</v>
      </c>
      <c r="H166" s="98">
        <v>1.0519762541850866</v>
      </c>
      <c r="I166" s="98">
        <v>1.0183453362355355</v>
      </c>
      <c r="J166" s="98">
        <v>1.0298137935383196</v>
      </c>
      <c r="K166" s="98">
        <v>1.1628756668277906</v>
      </c>
      <c r="L166" s="98">
        <v>1.0659659708778761</v>
      </c>
      <c r="M166" s="98">
        <v>0.99419045671541872</v>
      </c>
      <c r="N166" s="98">
        <v>0.96673181691253673</v>
      </c>
      <c r="O166" s="98">
        <v>0.95606660032617963</v>
      </c>
      <c r="P166" s="98">
        <v>0.96899688477059109</v>
      </c>
      <c r="Q166" s="98">
        <v>0.92889985080313597</v>
      </c>
      <c r="R166" s="98">
        <v>0.91101431712830627</v>
      </c>
      <c r="S166" s="98">
        <v>0.98382505284789312</v>
      </c>
      <c r="T166" s="98">
        <v>1.0453249434388094</v>
      </c>
      <c r="U166" s="98">
        <v>1.2586662624724891</v>
      </c>
      <c r="V166" s="98">
        <v>2.0680846476249779</v>
      </c>
      <c r="W166" s="98">
        <v>1.9032589286669301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13765.149762307705</v>
      </c>
      <c r="C169" s="117">
        <f t="shared" si="78"/>
        <v>14228.493235469889</v>
      </c>
      <c r="D169" s="117">
        <f t="shared" si="78"/>
        <v>14264.781840697693</v>
      </c>
      <c r="E169" s="117">
        <f t="shared" si="78"/>
        <v>16700.35735329926</v>
      </c>
      <c r="F169" s="117">
        <f t="shared" si="78"/>
        <v>15928.086535456208</v>
      </c>
      <c r="G169" s="117">
        <f t="shared" si="78"/>
        <v>15471.592045569869</v>
      </c>
      <c r="H169" s="117">
        <f t="shared" si="78"/>
        <v>15363.467715665574</v>
      </c>
      <c r="I169" s="117">
        <f t="shared" si="78"/>
        <v>13522.919703762132</v>
      </c>
      <c r="J169" s="117">
        <f t="shared" si="78"/>
        <v>15404.278482953841</v>
      </c>
      <c r="K169" s="117">
        <f t="shared" si="78"/>
        <v>15251.656018148447</v>
      </c>
      <c r="L169" s="117">
        <f t="shared" si="78"/>
        <v>15130.275917130482</v>
      </c>
      <c r="M169" s="117">
        <f t="shared" si="78"/>
        <v>13829.649628522769</v>
      </c>
      <c r="N169" s="117">
        <f t="shared" si="78"/>
        <v>13024.776504825584</v>
      </c>
      <c r="O169" s="117">
        <f t="shared" si="78"/>
        <v>13011.709830925593</v>
      </c>
      <c r="P169" s="117">
        <f t="shared" si="78"/>
        <v>13818.755937141583</v>
      </c>
      <c r="Q169" s="117">
        <f t="shared" si="78"/>
        <v>10806.45162140488</v>
      </c>
      <c r="R169" s="117">
        <f t="shared" ref="R169:V169" si="79">R170+R172+R174+R183</f>
        <v>9856.0796783014121</v>
      </c>
      <c r="S169" s="117">
        <f t="shared" si="79"/>
        <v>9987.8043705236087</v>
      </c>
      <c r="T169" s="117">
        <f t="shared" si="79"/>
        <v>10869.99033620495</v>
      </c>
      <c r="U169" s="117">
        <f t="shared" si="79"/>
        <v>11610.089981104336</v>
      </c>
      <c r="V169" s="117">
        <f t="shared" si="79"/>
        <v>12152.365066207309</v>
      </c>
      <c r="W169" s="117">
        <f t="shared" ref="W169" si="80">W170+W172+W174+W183</f>
        <v>12173.392277079423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10651.51626258983</v>
      </c>
      <c r="C170" s="122">
        <f t="shared" si="81"/>
        <v>11150.398277438078</v>
      </c>
      <c r="D170" s="122">
        <f t="shared" si="81"/>
        <v>10973.837512393058</v>
      </c>
      <c r="E170" s="122">
        <f t="shared" si="81"/>
        <v>13034.412569140035</v>
      </c>
      <c r="F170" s="122">
        <f t="shared" si="81"/>
        <v>12307.692320913304</v>
      </c>
      <c r="G170" s="122">
        <f t="shared" si="81"/>
        <v>11999.579670081877</v>
      </c>
      <c r="H170" s="122">
        <f t="shared" si="81"/>
        <v>11841.92677323596</v>
      </c>
      <c r="I170" s="122">
        <f t="shared" si="81"/>
        <v>10188.343132410451</v>
      </c>
      <c r="J170" s="122">
        <f t="shared" si="81"/>
        <v>11859.445832273783</v>
      </c>
      <c r="K170" s="122">
        <f t="shared" si="81"/>
        <v>11916.412154029684</v>
      </c>
      <c r="L170" s="122">
        <f t="shared" si="81"/>
        <v>11945.174828164001</v>
      </c>
      <c r="M170" s="122">
        <f t="shared" si="81"/>
        <v>10570.830614454115</v>
      </c>
      <c r="N170" s="122">
        <f t="shared" si="81"/>
        <v>9847.1396020611664</v>
      </c>
      <c r="O170" s="122">
        <f t="shared" si="81"/>
        <v>9913.5122590599567</v>
      </c>
      <c r="P170" s="122">
        <f t="shared" si="81"/>
        <v>10848.611338340776</v>
      </c>
      <c r="Q170" s="122">
        <f t="shared" si="81"/>
        <v>7697.0402511297862</v>
      </c>
      <c r="R170" s="122">
        <f t="shared" si="81"/>
        <v>6896.5229062457965</v>
      </c>
      <c r="S170" s="122">
        <f t="shared" si="81"/>
        <v>6974.8235464948384</v>
      </c>
      <c r="T170" s="122">
        <f t="shared" si="81"/>
        <v>7946.5037442735966</v>
      </c>
      <c r="U170" s="122">
        <f t="shared" si="81"/>
        <v>8755.9781614709773</v>
      </c>
      <c r="V170" s="122">
        <f t="shared" si="81"/>
        <v>9298.3164860204433</v>
      </c>
      <c r="W170" s="122">
        <f t="shared" si="81"/>
        <v>9215.7169581766339</v>
      </c>
      <c r="DA170" s="130" t="s">
        <v>2394</v>
      </c>
    </row>
    <row r="171" spans="1:105" ht="12" customHeight="1" x14ac:dyDescent="0.25">
      <c r="A171" s="97" t="s">
        <v>53</v>
      </c>
      <c r="B171" s="98">
        <v>10651.51626258983</v>
      </c>
      <c r="C171" s="98">
        <v>11150.398277438078</v>
      </c>
      <c r="D171" s="98">
        <v>10973.837512393058</v>
      </c>
      <c r="E171" s="98">
        <v>13034.412569140035</v>
      </c>
      <c r="F171" s="98">
        <v>12307.692320913304</v>
      </c>
      <c r="G171" s="98">
        <v>11999.579670081877</v>
      </c>
      <c r="H171" s="98">
        <v>11841.92677323596</v>
      </c>
      <c r="I171" s="98">
        <v>10188.343132410451</v>
      </c>
      <c r="J171" s="98">
        <v>11859.445832273783</v>
      </c>
      <c r="K171" s="98">
        <v>11916.412154029684</v>
      </c>
      <c r="L171" s="98">
        <v>11945.174828164001</v>
      </c>
      <c r="M171" s="98">
        <v>10570.830614454115</v>
      </c>
      <c r="N171" s="98">
        <v>9847.1396020611664</v>
      </c>
      <c r="O171" s="98">
        <v>9913.5122590599567</v>
      </c>
      <c r="P171" s="98">
        <v>10848.611338340776</v>
      </c>
      <c r="Q171" s="98">
        <v>7697.0402511297862</v>
      </c>
      <c r="R171" s="98">
        <v>6896.5229062457965</v>
      </c>
      <c r="S171" s="98">
        <v>6974.8235464948384</v>
      </c>
      <c r="T171" s="98">
        <v>7946.5037442735966</v>
      </c>
      <c r="U171" s="98">
        <v>8755.9781614709773</v>
      </c>
      <c r="V171" s="98">
        <v>9298.3164860204433</v>
      </c>
      <c r="W171" s="98">
        <v>9215.7169581766339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38.517314858109714</v>
      </c>
      <c r="C172" s="122">
        <f t="shared" si="82"/>
        <v>40.402184238513307</v>
      </c>
      <c r="D172" s="122">
        <f t="shared" si="82"/>
        <v>42.158577972411777</v>
      </c>
      <c r="E172" s="122">
        <f t="shared" si="82"/>
        <v>90.105404925843814</v>
      </c>
      <c r="F172" s="122">
        <f t="shared" si="82"/>
        <v>51.295285315226771</v>
      </c>
      <c r="G172" s="122">
        <f t="shared" si="82"/>
        <v>59.618952215461185</v>
      </c>
      <c r="H172" s="122">
        <f t="shared" si="82"/>
        <v>78.45125742671155</v>
      </c>
      <c r="I172" s="122">
        <f t="shared" si="82"/>
        <v>76.523495221986934</v>
      </c>
      <c r="J172" s="122">
        <f t="shared" si="82"/>
        <v>80.615818523830342</v>
      </c>
      <c r="K172" s="122">
        <f t="shared" si="82"/>
        <v>91.160851948226437</v>
      </c>
      <c r="L172" s="122">
        <f t="shared" si="82"/>
        <v>108.09442059785924</v>
      </c>
      <c r="M172" s="122">
        <f t="shared" si="82"/>
        <v>101.12023556051015</v>
      </c>
      <c r="N172" s="122">
        <f t="shared" si="82"/>
        <v>153.84927921265671</v>
      </c>
      <c r="O172" s="122">
        <f t="shared" si="82"/>
        <v>139.01472289235215</v>
      </c>
      <c r="P172" s="122">
        <f t="shared" si="82"/>
        <v>50.429605666050477</v>
      </c>
      <c r="Q172" s="122">
        <f t="shared" si="82"/>
        <v>158.00993618008818</v>
      </c>
      <c r="R172" s="122">
        <f t="shared" si="82"/>
        <v>93.909174565773839</v>
      </c>
      <c r="S172" s="122">
        <f t="shared" si="82"/>
        <v>158.00469214570103</v>
      </c>
      <c r="T172" s="122">
        <f t="shared" si="82"/>
        <v>130.91278374301257</v>
      </c>
      <c r="U172" s="122">
        <f t="shared" si="82"/>
        <v>174.03315439635861</v>
      </c>
      <c r="V172" s="122">
        <f t="shared" si="82"/>
        <v>129.30668091675997</v>
      </c>
      <c r="W172" s="122">
        <f t="shared" si="82"/>
        <v>236.07870328173456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38.517314858109714</v>
      </c>
      <c r="C173" s="98">
        <f>RES_hhdet_fech!C165</f>
        <v>40.402184238513307</v>
      </c>
      <c r="D173" s="98">
        <f>RES_hhdet_fech!D165</f>
        <v>42.158577972411777</v>
      </c>
      <c r="E173" s="98">
        <f>RES_hhdet_fech!E165</f>
        <v>90.105404925843814</v>
      </c>
      <c r="F173" s="98">
        <f>RES_hhdet_fech!F165</f>
        <v>51.295285315226771</v>
      </c>
      <c r="G173" s="98">
        <f>RES_hhdet_fech!G165</f>
        <v>59.618952215461185</v>
      </c>
      <c r="H173" s="98">
        <f>RES_hhdet_fech!H165</f>
        <v>78.45125742671155</v>
      </c>
      <c r="I173" s="98">
        <f>RES_hhdet_fech!I165</f>
        <v>76.523495221986934</v>
      </c>
      <c r="J173" s="98">
        <f>RES_hhdet_fech!J165</f>
        <v>80.615818523830342</v>
      </c>
      <c r="K173" s="98">
        <f>RES_hhdet_fech!K165</f>
        <v>91.160851948226437</v>
      </c>
      <c r="L173" s="98">
        <f>RES_hhdet_fech!L165</f>
        <v>108.09442059785924</v>
      </c>
      <c r="M173" s="98">
        <f>RES_hhdet_fech!M165</f>
        <v>101.12023556051015</v>
      </c>
      <c r="N173" s="98">
        <f>RES_hhdet_fech!N165</f>
        <v>153.84927921265671</v>
      </c>
      <c r="O173" s="98">
        <f>RES_hhdet_fech!O165</f>
        <v>139.01472289235215</v>
      </c>
      <c r="P173" s="98">
        <f>RES_hhdet_fech!P165</f>
        <v>50.429605666050477</v>
      </c>
      <c r="Q173" s="98">
        <f>RES_hhdet_fech!Q165</f>
        <v>158.00993618008818</v>
      </c>
      <c r="R173" s="98">
        <f>RES_hhdet_fech!R165</f>
        <v>93.909174565773839</v>
      </c>
      <c r="S173" s="98">
        <f>RES_hhdet_fech!S165</f>
        <v>158.00469214570103</v>
      </c>
      <c r="T173" s="98">
        <f>RES_hhdet_fech!T165</f>
        <v>130.91278374301257</v>
      </c>
      <c r="U173" s="98">
        <f>RES_hhdet_fech!U165</f>
        <v>174.03315439635861</v>
      </c>
      <c r="V173" s="98">
        <f>RES_hhdet_fech!V165</f>
        <v>129.30668091675997</v>
      </c>
      <c r="W173" s="98">
        <f>RES_hhdet_fech!W165</f>
        <v>236.07870328173456</v>
      </c>
      <c r="DA173" s="63" t="s">
        <v>2397</v>
      </c>
    </row>
    <row r="174" spans="1:105" ht="12" customHeight="1" x14ac:dyDescent="0.25">
      <c r="A174" s="121" t="s">
        <v>55</v>
      </c>
      <c r="B174" s="122">
        <v>2286.0834833614272</v>
      </c>
      <c r="C174" s="122">
        <v>2169.7269600719587</v>
      </c>
      <c r="D174" s="122">
        <v>2366.7068914050997</v>
      </c>
      <c r="E174" s="122">
        <v>2577.1350326730208</v>
      </c>
      <c r="F174" s="122">
        <v>2652.9735722131209</v>
      </c>
      <c r="G174" s="122">
        <v>2486.9837047843807</v>
      </c>
      <c r="H174" s="122">
        <v>2590.0187054697276</v>
      </c>
      <c r="I174" s="122">
        <v>2431.0338279573439</v>
      </c>
      <c r="J174" s="122">
        <v>2616.8713789386006</v>
      </c>
      <c r="K174" s="122">
        <v>2559.5045922242753</v>
      </c>
      <c r="L174" s="122">
        <v>2452.2708461843786</v>
      </c>
      <c r="M174" s="122">
        <v>2527.0513408974448</v>
      </c>
      <c r="N174" s="122">
        <v>2407.874329254385</v>
      </c>
      <c r="O174" s="122">
        <v>2345.0058324149672</v>
      </c>
      <c r="P174" s="122">
        <v>2301.3893426746458</v>
      </c>
      <c r="Q174" s="122">
        <v>2330.5061381153118</v>
      </c>
      <c r="R174" s="122">
        <v>2250.4341754982702</v>
      </c>
      <c r="S174" s="122">
        <v>2240.6835340381731</v>
      </c>
      <c r="T174" s="122">
        <v>2187.9905264908411</v>
      </c>
      <c r="U174" s="122">
        <v>2089.7773646171354</v>
      </c>
      <c r="V174" s="122">
        <v>1970.5162698445672</v>
      </c>
      <c r="W174" s="122">
        <v>2012.6466085512504</v>
      </c>
      <c r="DA174" s="130" t="s">
        <v>2398</v>
      </c>
    </row>
    <row r="175" spans="1:105" ht="12" customHeight="1" x14ac:dyDescent="0.25">
      <c r="A175" s="97" t="s">
        <v>124</v>
      </c>
      <c r="B175" s="98">
        <v>2706.8641924828817</v>
      </c>
      <c r="C175" s="98">
        <v>2411.6689987763534</v>
      </c>
      <c r="D175" s="98">
        <v>3082.9390987672705</v>
      </c>
      <c r="E175" s="98">
        <v>2878.5208807466011</v>
      </c>
      <c r="F175" s="98">
        <v>2830.512160579447</v>
      </c>
      <c r="G175" s="98">
        <v>3102.9920463237254</v>
      </c>
      <c r="H175" s="98">
        <v>2705.2444346885836</v>
      </c>
      <c r="I175" s="98">
        <v>2803.1747953833487</v>
      </c>
      <c r="J175" s="98">
        <v>3105.6615739178837</v>
      </c>
      <c r="K175" s="98">
        <v>2853.9473114638076</v>
      </c>
      <c r="L175" s="98">
        <v>2755.3827100403719</v>
      </c>
      <c r="M175" s="98">
        <v>3373.3931641543991</v>
      </c>
      <c r="N175" s="98">
        <v>3004.6509904071158</v>
      </c>
      <c r="O175" s="98">
        <v>2446.2700507928635</v>
      </c>
      <c r="P175" s="98">
        <v>1916.9488327633214</v>
      </c>
      <c r="Q175" s="98">
        <v>2928.6834353037243</v>
      </c>
      <c r="R175" s="98">
        <v>2478.8566108427099</v>
      </c>
      <c r="S175" s="98">
        <v>2607.5907995574171</v>
      </c>
      <c r="T175" s="98">
        <v>2420.1149444452653</v>
      </c>
      <c r="U175" s="98">
        <v>2493.2986506248376</v>
      </c>
      <c r="V175" s="98">
        <v>1609.8506028209442</v>
      </c>
      <c r="W175" s="98">
        <v>2298.2243234227731</v>
      </c>
      <c r="DA175" s="63" t="s">
        <v>2399</v>
      </c>
    </row>
    <row r="176" spans="1:105" ht="12" customHeight="1" x14ac:dyDescent="0.25">
      <c r="A176" s="97" t="s">
        <v>123</v>
      </c>
      <c r="B176" s="98">
        <v>1963.8957884963461</v>
      </c>
      <c r="C176" s="98">
        <v>1753.3031860321555</v>
      </c>
      <c r="D176" s="98">
        <v>2292.268599545846</v>
      </c>
      <c r="E176" s="98">
        <v>2250.5206541897915</v>
      </c>
      <c r="F176" s="98">
        <v>2250.8012474892762</v>
      </c>
      <c r="G176" s="98">
        <v>2398.5356809833438</v>
      </c>
      <c r="H176" s="98">
        <v>2106.0576373767726</v>
      </c>
      <c r="I176" s="98">
        <v>2110.4791759094187</v>
      </c>
      <c r="J176" s="98">
        <v>2358.3458554020081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1973.366373205944</v>
      </c>
      <c r="T176" s="98">
        <v>1887.6117470181773</v>
      </c>
      <c r="U176" s="98">
        <v>2013.2093341095551</v>
      </c>
      <c r="V176" s="98">
        <v>1325.4795767366925</v>
      </c>
      <c r="W176" s="98">
        <v>1926.9554298948203</v>
      </c>
      <c r="DA176" s="63" t="s">
        <v>2400</v>
      </c>
    </row>
    <row r="177" spans="1:105" ht="12" customHeight="1" x14ac:dyDescent="0.25">
      <c r="A177" s="100" t="s">
        <v>50</v>
      </c>
      <c r="B177" s="101">
        <v>921.96601543610791</v>
      </c>
      <c r="C177" s="101">
        <v>806.60618982297285</v>
      </c>
      <c r="D177" s="101">
        <v>1150.1567125180566</v>
      </c>
      <c r="E177" s="101">
        <v>1330.1715456811812</v>
      </c>
      <c r="F177" s="101">
        <v>1381.8789842402671</v>
      </c>
      <c r="G177" s="101">
        <v>1329.5327229166151</v>
      </c>
      <c r="H177" s="101">
        <v>1185.6993367359914</v>
      </c>
      <c r="I177" s="101">
        <v>1023.2077309400452</v>
      </c>
      <c r="J177" s="101">
        <v>1158.6506955628265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820.46066154423977</v>
      </c>
      <c r="T177" s="101">
        <v>793.51556084887852</v>
      </c>
      <c r="U177" s="101">
        <v>794.65106237157613</v>
      </c>
      <c r="V177" s="101">
        <v>525.8706967527437</v>
      </c>
      <c r="W177" s="101">
        <v>798.25081367447729</v>
      </c>
      <c r="DA177" s="131" t="s">
        <v>2401</v>
      </c>
    </row>
    <row r="178" spans="1:105" ht="12" customHeight="1" x14ac:dyDescent="0.25">
      <c r="A178" s="103" t="s">
        <v>52</v>
      </c>
      <c r="B178" s="104">
        <v>1041.9297730602384</v>
      </c>
      <c r="C178" s="104">
        <v>946.69699620918254</v>
      </c>
      <c r="D178" s="104">
        <v>1142.1118870277894</v>
      </c>
      <c r="E178" s="104">
        <v>920.3491085086107</v>
      </c>
      <c r="F178" s="104">
        <v>868.92226324900935</v>
      </c>
      <c r="G178" s="104">
        <v>1069.0029580667288</v>
      </c>
      <c r="H178" s="104">
        <v>920.35830064078073</v>
      </c>
      <c r="I178" s="104">
        <v>1087.2714449693735</v>
      </c>
      <c r="J178" s="104">
        <v>1199.6951598391813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1152.9057116617043</v>
      </c>
      <c r="T178" s="104">
        <v>1094.0961861692986</v>
      </c>
      <c r="U178" s="104">
        <v>1218.5582717379793</v>
      </c>
      <c r="V178" s="104">
        <v>799.60887998394867</v>
      </c>
      <c r="W178" s="104">
        <v>1128.7046162203428</v>
      </c>
      <c r="DA178" s="132" t="s">
        <v>2402</v>
      </c>
    </row>
    <row r="179" spans="1:105" ht="12" customHeight="1" x14ac:dyDescent="0.25">
      <c r="A179" s="106" t="s">
        <v>122</v>
      </c>
      <c r="B179" s="101">
        <v>2340.8641004775809</v>
      </c>
      <c r="C179" s="101">
        <v>2250.0165275009899</v>
      </c>
      <c r="D179" s="101">
        <v>2377.1919985987097</v>
      </c>
      <c r="E179" s="101">
        <v>2648.9662479484646</v>
      </c>
      <c r="F179" s="101">
        <v>2741.4850704767623</v>
      </c>
      <c r="G179" s="101">
        <v>2528.2111372451191</v>
      </c>
      <c r="H179" s="101">
        <v>2692.824711108758</v>
      </c>
      <c r="I179" s="101">
        <v>2518.0853356419284</v>
      </c>
      <c r="J179" s="101">
        <v>2700.9874624752597</v>
      </c>
      <c r="K179" s="101">
        <v>2687.25139117565</v>
      </c>
      <c r="L179" s="101">
        <v>2581.7974372959534</v>
      </c>
      <c r="M179" s="101">
        <v>2627.8052410313639</v>
      </c>
      <c r="N179" s="101">
        <v>2536.3535539856134</v>
      </c>
      <c r="O179" s="101">
        <v>2504.9133868220147</v>
      </c>
      <c r="P179" s="101">
        <v>2481.9127764016716</v>
      </c>
      <c r="Q179" s="101">
        <v>2445.6927137887333</v>
      </c>
      <c r="R179" s="101">
        <v>2376.9168909513232</v>
      </c>
      <c r="S179" s="101">
        <v>2351.9356149200166</v>
      </c>
      <c r="T179" s="101">
        <v>2298.8371980925517</v>
      </c>
      <c r="U179" s="101">
        <v>2177.6241125750998</v>
      </c>
      <c r="V179" s="101">
        <v>2082.0991816738647</v>
      </c>
      <c r="W179" s="101">
        <v>2093.8859510851266</v>
      </c>
      <c r="DA179" s="131" t="s">
        <v>2403</v>
      </c>
    </row>
    <row r="180" spans="1:105" ht="12" customHeight="1" x14ac:dyDescent="0.25">
      <c r="A180" s="107" t="s">
        <v>121</v>
      </c>
      <c r="B180" s="104">
        <v>1806.3198306930642</v>
      </c>
      <c r="C180" s="104">
        <v>1735.5626165033332</v>
      </c>
      <c r="D180" s="104">
        <v>1874.6978521016244</v>
      </c>
      <c r="E180" s="104">
        <v>2174.6582558575324</v>
      </c>
      <c r="F180" s="104">
        <v>2278.5409785688239</v>
      </c>
      <c r="G180" s="104">
        <v>2056.921755429411</v>
      </c>
      <c r="H180" s="104">
        <v>2208.0753037243203</v>
      </c>
      <c r="I180" s="104">
        <v>2007.1561630429414</v>
      </c>
      <c r="J180" s="104">
        <v>2160.965044533747</v>
      </c>
      <c r="K180" s="104">
        <v>2142.0291421494853</v>
      </c>
      <c r="L180" s="104">
        <v>2051.8186716882105</v>
      </c>
      <c r="M180" s="104">
        <v>2098.7215999755313</v>
      </c>
      <c r="N180" s="104">
        <v>2025.7369465201723</v>
      </c>
      <c r="O180" s="104">
        <v>2008.6779717971922</v>
      </c>
      <c r="P180" s="104">
        <v>2013.5076602549411</v>
      </c>
      <c r="Q180" s="104">
        <v>1994.1914685422043</v>
      </c>
      <c r="R180" s="104">
        <v>1949.1657069956791</v>
      </c>
      <c r="S180" s="104">
        <v>1943.807881770319</v>
      </c>
      <c r="T180" s="104">
        <v>1917.9435997984704</v>
      </c>
      <c r="U180" s="104">
        <v>1826.2788549807722</v>
      </c>
      <c r="V180" s="104">
        <v>1759.8737022792143</v>
      </c>
      <c r="W180" s="104">
        <v>1784.8101351536257</v>
      </c>
      <c r="DA180" s="132" t="s">
        <v>2404</v>
      </c>
    </row>
    <row r="181" spans="1:105" ht="12" customHeight="1" x14ac:dyDescent="0.25">
      <c r="A181" s="108" t="s">
        <v>53</v>
      </c>
      <c r="B181" s="98">
        <v>795.98589481045065</v>
      </c>
      <c r="C181" s="98">
        <v>746.40759953062422</v>
      </c>
      <c r="D181" s="98">
        <v>885.45855800384618</v>
      </c>
      <c r="E181" s="98">
        <v>1223.6456976813497</v>
      </c>
      <c r="F181" s="98">
        <v>1333.6108636484771</v>
      </c>
      <c r="G181" s="98">
        <v>1078.486777543601</v>
      </c>
      <c r="H181" s="98">
        <v>1180.6704240665874</v>
      </c>
      <c r="I181" s="98">
        <v>913.92319792569629</v>
      </c>
      <c r="J181" s="98">
        <v>997.74288670719181</v>
      </c>
      <c r="K181" s="98">
        <v>962.48131216982097</v>
      </c>
      <c r="L181" s="98">
        <v>894.51568960184727</v>
      </c>
      <c r="M181" s="98">
        <v>934.33796879297086</v>
      </c>
      <c r="N181" s="98">
        <v>887.52433725510241</v>
      </c>
      <c r="O181" s="98">
        <v>875.40102617611331</v>
      </c>
      <c r="P181" s="98">
        <v>909.6642711244657</v>
      </c>
      <c r="Q181" s="98">
        <v>886.04696549425501</v>
      </c>
      <c r="R181" s="98">
        <v>845.91648244735609</v>
      </c>
      <c r="S181" s="98">
        <v>838.51577690164379</v>
      </c>
      <c r="T181" s="98">
        <v>829.37288034259552</v>
      </c>
      <c r="U181" s="98">
        <v>742.33844508009531</v>
      </c>
      <c r="V181" s="98">
        <v>711.91464747076873</v>
      </c>
      <c r="W181" s="98">
        <v>750.52342143931378</v>
      </c>
      <c r="DA181" s="63" t="s">
        <v>2405</v>
      </c>
    </row>
    <row r="182" spans="1:105" ht="12" customHeight="1" x14ac:dyDescent="0.25">
      <c r="A182" s="108" t="s">
        <v>52</v>
      </c>
      <c r="B182" s="98">
        <v>1010.3339358826132</v>
      </c>
      <c r="C182" s="98">
        <v>989.15501697270884</v>
      </c>
      <c r="D182" s="98">
        <v>989.2392940977785</v>
      </c>
      <c r="E182" s="98">
        <v>951.01255817618255</v>
      </c>
      <c r="F182" s="98">
        <v>944.93011492034645</v>
      </c>
      <c r="G182" s="98">
        <v>978.43497788580987</v>
      </c>
      <c r="H182" s="98">
        <v>1027.4048796577333</v>
      </c>
      <c r="I182" s="98">
        <v>1093.2329651172452</v>
      </c>
      <c r="J182" s="98">
        <v>1163.2221578265553</v>
      </c>
      <c r="K182" s="98">
        <v>1179.5478299796641</v>
      </c>
      <c r="L182" s="98">
        <v>1157.302982086363</v>
      </c>
      <c r="M182" s="98">
        <v>1164.3836311825605</v>
      </c>
      <c r="N182" s="98">
        <v>1138.2126092650694</v>
      </c>
      <c r="O182" s="98">
        <v>1133.276945621079</v>
      </c>
      <c r="P182" s="98">
        <v>1103.8433891304755</v>
      </c>
      <c r="Q182" s="98">
        <v>1108.1445030479495</v>
      </c>
      <c r="R182" s="98">
        <v>1103.2492245483234</v>
      </c>
      <c r="S182" s="98">
        <v>1105.2921048686756</v>
      </c>
      <c r="T182" s="98">
        <v>1088.5707194558747</v>
      </c>
      <c r="U182" s="98">
        <v>1083.9404099006767</v>
      </c>
      <c r="V182" s="98">
        <v>1047.9590548084457</v>
      </c>
      <c r="W182" s="98">
        <v>1034.2867137143121</v>
      </c>
      <c r="DA182" s="63" t="s">
        <v>2406</v>
      </c>
    </row>
    <row r="183" spans="1:105" ht="12" customHeight="1" x14ac:dyDescent="0.25">
      <c r="A183" s="121" t="s">
        <v>54</v>
      </c>
      <c r="B183" s="122">
        <v>789.03270149833838</v>
      </c>
      <c r="C183" s="122">
        <v>867.96581372133755</v>
      </c>
      <c r="D183" s="122">
        <v>882.07885892712284</v>
      </c>
      <c r="E183" s="122">
        <v>998.70434656035945</v>
      </c>
      <c r="F183" s="122">
        <v>916.12535701455727</v>
      </c>
      <c r="G183" s="122">
        <v>925.40971848814877</v>
      </c>
      <c r="H183" s="122">
        <v>853.07097953317464</v>
      </c>
      <c r="I183" s="122">
        <v>827.01924817234942</v>
      </c>
      <c r="J183" s="122">
        <v>847.34545321762778</v>
      </c>
      <c r="K183" s="122">
        <v>684.57841994626142</v>
      </c>
      <c r="L183" s="122">
        <v>624.73582218424417</v>
      </c>
      <c r="M183" s="122">
        <v>630.64743761069951</v>
      </c>
      <c r="N183" s="122">
        <v>615.91329429737527</v>
      </c>
      <c r="O183" s="122">
        <v>614.17701655831672</v>
      </c>
      <c r="P183" s="122">
        <v>618.32565046011234</v>
      </c>
      <c r="Q183" s="122">
        <v>620.89529597969283</v>
      </c>
      <c r="R183" s="122">
        <v>615.21342199157073</v>
      </c>
      <c r="S183" s="122">
        <v>614.29259784489602</v>
      </c>
      <c r="T183" s="122">
        <v>604.58328169750052</v>
      </c>
      <c r="U183" s="122">
        <v>590.30130061986529</v>
      </c>
      <c r="V183" s="122">
        <v>754.22562942553839</v>
      </c>
      <c r="W183" s="122">
        <v>708.95000706980386</v>
      </c>
      <c r="DA183" s="130" t="s">
        <v>2407</v>
      </c>
    </row>
    <row r="184" spans="1:105" ht="12" customHeight="1" x14ac:dyDescent="0.25">
      <c r="A184" s="97" t="s">
        <v>50</v>
      </c>
      <c r="B184" s="98">
        <v>949.96162038814293</v>
      </c>
      <c r="C184" s="98">
        <v>992.20145662894822</v>
      </c>
      <c r="D184" s="98">
        <v>1263.0865271540392</v>
      </c>
      <c r="E184" s="98">
        <v>988.16194101104111</v>
      </c>
      <c r="F184" s="98">
        <v>962.76942988880808</v>
      </c>
      <c r="G184" s="98">
        <v>1130.7672703655146</v>
      </c>
      <c r="H184" s="98">
        <v>979.68954742749349</v>
      </c>
      <c r="I184" s="98">
        <v>933.75193067566454</v>
      </c>
      <c r="J184" s="98">
        <v>847.84538479292303</v>
      </c>
      <c r="K184" s="98">
        <v>830.76794113935659</v>
      </c>
      <c r="L184" s="98">
        <v>743.67318390597711</v>
      </c>
      <c r="M184" s="98">
        <v>713.73268224337414</v>
      </c>
      <c r="N184" s="98">
        <v>707.75500364381639</v>
      </c>
      <c r="O184" s="98">
        <v>708.90695580446516</v>
      </c>
      <c r="P184" s="98">
        <v>715.12189123602457</v>
      </c>
      <c r="Q184" s="98">
        <v>718.1572849620236</v>
      </c>
      <c r="R184" s="98">
        <v>722.08357573742364</v>
      </c>
      <c r="S184" s="98">
        <v>724.60739464882818</v>
      </c>
      <c r="T184" s="98">
        <v>717.22447013437522</v>
      </c>
      <c r="U184" s="98">
        <v>705.03624268676219</v>
      </c>
      <c r="V184" s="98">
        <v>947.06003092023434</v>
      </c>
      <c r="W184" s="98">
        <v>861.36475991202281</v>
      </c>
      <c r="DA184" s="63" t="s">
        <v>2408</v>
      </c>
    </row>
    <row r="185" spans="1:105" ht="12" customHeight="1" x14ac:dyDescent="0.25">
      <c r="A185" s="109" t="s">
        <v>120</v>
      </c>
      <c r="B185" s="33">
        <v>669.81821739097268</v>
      </c>
      <c r="C185" s="33">
        <v>779.02438754884349</v>
      </c>
      <c r="D185" s="33">
        <v>629.96527420675898</v>
      </c>
      <c r="E185" s="33">
        <v>1005.1169192896893</v>
      </c>
      <c r="F185" s="33">
        <v>889.63475327649905</v>
      </c>
      <c r="G185" s="33">
        <v>810.11958418654035</v>
      </c>
      <c r="H185" s="33">
        <v>784.7928628965733</v>
      </c>
      <c r="I185" s="33">
        <v>768.50336274373035</v>
      </c>
      <c r="J185" s="33">
        <v>847.05580817124087</v>
      </c>
      <c r="K185" s="33">
        <v>584.70925923763036</v>
      </c>
      <c r="L185" s="33">
        <v>539.52978761747158</v>
      </c>
      <c r="M185" s="33">
        <v>569.30141472237176</v>
      </c>
      <c r="N185" s="33">
        <v>551.58665500789937</v>
      </c>
      <c r="O185" s="33">
        <v>552.08011368712505</v>
      </c>
      <c r="P185" s="33">
        <v>559.71336985628363</v>
      </c>
      <c r="Q185" s="33">
        <v>566.99128923787953</v>
      </c>
      <c r="R185" s="33">
        <v>560.37631612456539</v>
      </c>
      <c r="S185" s="33">
        <v>559.25031213681484</v>
      </c>
      <c r="T185" s="33">
        <v>550.29755609012523</v>
      </c>
      <c r="U185" s="33">
        <v>540.11194797020812</v>
      </c>
      <c r="V185" s="33">
        <v>671.74288930057116</v>
      </c>
      <c r="W185" s="33">
        <v>644.75974464790124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9568.1762358110464</v>
      </c>
      <c r="C187" s="117">
        <f t="shared" si="83"/>
        <v>9968.0599948258059</v>
      </c>
      <c r="D187" s="117">
        <f t="shared" si="83"/>
        <v>10066.104505125973</v>
      </c>
      <c r="E187" s="117">
        <f t="shared" si="83"/>
        <v>11957.68029809504</v>
      </c>
      <c r="F187" s="117">
        <f t="shared" si="83"/>
        <v>11412.167310608849</v>
      </c>
      <c r="G187" s="117">
        <f t="shared" si="83"/>
        <v>11139.281574728217</v>
      </c>
      <c r="H187" s="117">
        <f t="shared" si="83"/>
        <v>11161.287580018859</v>
      </c>
      <c r="I187" s="117">
        <f t="shared" si="83"/>
        <v>9890.876330116309</v>
      </c>
      <c r="J187" s="117">
        <f t="shared" si="83"/>
        <v>11343.417903575235</v>
      </c>
      <c r="K187" s="117">
        <f t="shared" si="83"/>
        <v>11332.460725343593</v>
      </c>
      <c r="L187" s="117">
        <f t="shared" si="83"/>
        <v>11346.833787981086</v>
      </c>
      <c r="M187" s="117">
        <f t="shared" si="83"/>
        <v>10420.114975578883</v>
      </c>
      <c r="N187" s="117">
        <f t="shared" si="83"/>
        <v>10016.907178945929</v>
      </c>
      <c r="O187" s="117">
        <f t="shared" si="83"/>
        <v>10079.459115404443</v>
      </c>
      <c r="P187" s="117">
        <f t="shared" si="83"/>
        <v>10582.931393360523</v>
      </c>
      <c r="Q187" s="117">
        <f t="shared" si="83"/>
        <v>8582.9487191243225</v>
      </c>
      <c r="R187" s="117">
        <f t="shared" ref="R187:V187" si="84">R188+R190+R192+R201</f>
        <v>7798.4001202554546</v>
      </c>
      <c r="S187" s="117">
        <f t="shared" si="84"/>
        <v>8196.8275964399418</v>
      </c>
      <c r="T187" s="117">
        <f t="shared" si="84"/>
        <v>8973.7081776799914</v>
      </c>
      <c r="U187" s="117">
        <f t="shared" si="84"/>
        <v>9910.7316019701266</v>
      </c>
      <c r="V187" s="117">
        <f t="shared" si="84"/>
        <v>10405.25669439018</v>
      </c>
      <c r="W187" s="117">
        <f t="shared" ref="W187" si="85">W188+W190+W192+W201</f>
        <v>10791.201165983557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7425.8260721162706</v>
      </c>
      <c r="C188" s="122">
        <f t="shared" si="86"/>
        <v>7823.2823326810458</v>
      </c>
      <c r="D188" s="122">
        <f t="shared" si="86"/>
        <v>7775.3936226608075</v>
      </c>
      <c r="E188" s="122">
        <f t="shared" si="86"/>
        <v>9300.8512375812752</v>
      </c>
      <c r="F188" s="122">
        <f t="shared" si="86"/>
        <v>8825.2986305928753</v>
      </c>
      <c r="G188" s="122">
        <f t="shared" si="86"/>
        <v>8630.6881196545255</v>
      </c>
      <c r="H188" s="122">
        <f t="shared" si="86"/>
        <v>8560.0728765964268</v>
      </c>
      <c r="I188" s="122">
        <f t="shared" si="86"/>
        <v>7402.7060906162787</v>
      </c>
      <c r="J188" s="122">
        <f t="shared" si="86"/>
        <v>8685.8586498398327</v>
      </c>
      <c r="K188" s="122">
        <f t="shared" si="86"/>
        <v>8786.8727123068038</v>
      </c>
      <c r="L188" s="122">
        <f t="shared" si="86"/>
        <v>8857.4237242071285</v>
      </c>
      <c r="M188" s="122">
        <f t="shared" si="86"/>
        <v>7877.5423349229195</v>
      </c>
      <c r="N188" s="122">
        <f t="shared" si="86"/>
        <v>7399.8139628880026</v>
      </c>
      <c r="O188" s="122">
        <f t="shared" si="86"/>
        <v>7518.349790258073</v>
      </c>
      <c r="P188" s="122">
        <f t="shared" si="86"/>
        <v>8278.1057540895708</v>
      </c>
      <c r="Q188" s="122">
        <f t="shared" si="86"/>
        <v>5906.5445882397535</v>
      </c>
      <c r="R188" s="122">
        <f t="shared" si="86"/>
        <v>5339.8842236197861</v>
      </c>
      <c r="S188" s="122">
        <f t="shared" si="86"/>
        <v>5491.6594274969757</v>
      </c>
      <c r="T188" s="122">
        <f t="shared" si="86"/>
        <v>6365.4770478066712</v>
      </c>
      <c r="U188" s="122">
        <f t="shared" si="86"/>
        <v>7195.2193640133073</v>
      </c>
      <c r="V188" s="122">
        <f t="shared" si="86"/>
        <v>7785.5207309514071</v>
      </c>
      <c r="W188" s="122">
        <f t="shared" si="86"/>
        <v>7766.818628690824</v>
      </c>
      <c r="DA188" s="130" t="s">
        <v>2562</v>
      </c>
    </row>
    <row r="189" spans="1:105" ht="12" customHeight="1" x14ac:dyDescent="0.25">
      <c r="A189" s="97" t="s">
        <v>53</v>
      </c>
      <c r="B189" s="98">
        <v>7425.8260721162706</v>
      </c>
      <c r="C189" s="98">
        <v>7823.2823326810458</v>
      </c>
      <c r="D189" s="98">
        <v>7775.3936226608075</v>
      </c>
      <c r="E189" s="98">
        <v>9300.8512375812752</v>
      </c>
      <c r="F189" s="98">
        <v>8825.2986305928753</v>
      </c>
      <c r="G189" s="98">
        <v>8630.6881196545255</v>
      </c>
      <c r="H189" s="98">
        <v>8560.0728765964268</v>
      </c>
      <c r="I189" s="98">
        <v>7402.7060906162787</v>
      </c>
      <c r="J189" s="98">
        <v>8685.8586498398327</v>
      </c>
      <c r="K189" s="98">
        <v>8786.8727123068038</v>
      </c>
      <c r="L189" s="98">
        <v>8857.4237242071285</v>
      </c>
      <c r="M189" s="98">
        <v>7877.5423349229195</v>
      </c>
      <c r="N189" s="98">
        <v>7399.8139628880026</v>
      </c>
      <c r="O189" s="98">
        <v>7518.349790258073</v>
      </c>
      <c r="P189" s="98">
        <v>8278.1057540895708</v>
      </c>
      <c r="Q189" s="98">
        <v>5906.5445882397535</v>
      </c>
      <c r="R189" s="98">
        <v>5339.8842236197861</v>
      </c>
      <c r="S189" s="98">
        <v>5491.6594274969757</v>
      </c>
      <c r="T189" s="98">
        <v>6365.4770478066712</v>
      </c>
      <c r="U189" s="98">
        <v>7195.2193640133073</v>
      </c>
      <c r="V189" s="98">
        <v>7785.5207309514071</v>
      </c>
      <c r="W189" s="98">
        <v>7766.818628690824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66.344549186848354</v>
      </c>
      <c r="C190" s="122">
        <f t="shared" si="87"/>
        <v>73.469503754421268</v>
      </c>
      <c r="D190" s="122">
        <f t="shared" si="87"/>
        <v>81.917891907731772</v>
      </c>
      <c r="E190" s="122">
        <f t="shared" si="87"/>
        <v>184.84497713124759</v>
      </c>
      <c r="F190" s="122">
        <f t="shared" si="87"/>
        <v>110.47427305897067</v>
      </c>
      <c r="G190" s="122">
        <f t="shared" si="87"/>
        <v>133.46433212069383</v>
      </c>
      <c r="H190" s="122">
        <f t="shared" si="87"/>
        <v>182.43228152112005</v>
      </c>
      <c r="I190" s="122">
        <f t="shared" si="87"/>
        <v>183.15961403275173</v>
      </c>
      <c r="J190" s="122">
        <f t="shared" si="87"/>
        <v>198.99270051641344</v>
      </c>
      <c r="K190" s="122">
        <f t="shared" si="87"/>
        <v>232.89134160380209</v>
      </c>
      <c r="L190" s="122">
        <f t="shared" si="87"/>
        <v>284.04682969050123</v>
      </c>
      <c r="M190" s="122">
        <f t="shared" si="87"/>
        <v>270.53881324044448</v>
      </c>
      <c r="N190" s="122">
        <f t="shared" si="87"/>
        <v>421.07163825644551</v>
      </c>
      <c r="O190" s="122">
        <f t="shared" si="87"/>
        <v>392.63148760497086</v>
      </c>
      <c r="P190" s="122">
        <f t="shared" si="87"/>
        <v>146.71667831105759</v>
      </c>
      <c r="Q190" s="122">
        <f t="shared" si="87"/>
        <v>480.16719938244017</v>
      </c>
      <c r="R190" s="122">
        <f t="shared" si="87"/>
        <v>298.86281731552799</v>
      </c>
      <c r="S190" s="122">
        <f t="shared" si="87"/>
        <v>525.76459603555872</v>
      </c>
      <c r="T190" s="122">
        <f t="shared" si="87"/>
        <v>449.93432024609154</v>
      </c>
      <c r="U190" s="122">
        <f t="shared" si="87"/>
        <v>612.24822930561993</v>
      </c>
      <c r="V190" s="122">
        <f t="shared" si="87"/>
        <v>463.01285264353925</v>
      </c>
      <c r="W190" s="122">
        <f t="shared" si="87"/>
        <v>855.55352355906223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66.344549186848354</v>
      </c>
      <c r="C191" s="98">
        <f>RES_hhdet_tesh!C165</f>
        <v>73.469503754421268</v>
      </c>
      <c r="D191" s="98">
        <f>RES_hhdet_tesh!D165</f>
        <v>81.917891907731772</v>
      </c>
      <c r="E191" s="98">
        <f>RES_hhdet_tesh!E165</f>
        <v>184.84497713124759</v>
      </c>
      <c r="F191" s="98">
        <f>RES_hhdet_tesh!F165</f>
        <v>110.47427305897067</v>
      </c>
      <c r="G191" s="98">
        <f>RES_hhdet_tesh!G165</f>
        <v>133.46433212069383</v>
      </c>
      <c r="H191" s="98">
        <f>RES_hhdet_tesh!H165</f>
        <v>182.43228152112005</v>
      </c>
      <c r="I191" s="98">
        <f>RES_hhdet_tesh!I165</f>
        <v>183.15961403275173</v>
      </c>
      <c r="J191" s="98">
        <f>RES_hhdet_tesh!J165</f>
        <v>198.99270051641344</v>
      </c>
      <c r="K191" s="98">
        <f>RES_hhdet_tesh!K165</f>
        <v>232.89134160380209</v>
      </c>
      <c r="L191" s="98">
        <f>RES_hhdet_tesh!L165</f>
        <v>284.04682969050123</v>
      </c>
      <c r="M191" s="98">
        <f>RES_hhdet_tesh!M165</f>
        <v>270.53881324044448</v>
      </c>
      <c r="N191" s="98">
        <f>RES_hhdet_tesh!N165</f>
        <v>421.07163825644551</v>
      </c>
      <c r="O191" s="98">
        <f>RES_hhdet_tesh!O165</f>
        <v>392.63148760497086</v>
      </c>
      <c r="P191" s="98">
        <f>RES_hhdet_tesh!P165</f>
        <v>146.71667831105759</v>
      </c>
      <c r="Q191" s="98">
        <f>RES_hhdet_tesh!Q165</f>
        <v>480.16719938244017</v>
      </c>
      <c r="R191" s="98">
        <f>RES_hhdet_tesh!R165</f>
        <v>298.86281731552799</v>
      </c>
      <c r="S191" s="98">
        <f>RES_hhdet_tesh!S165</f>
        <v>525.76459603555872</v>
      </c>
      <c r="T191" s="98">
        <f>RES_hhdet_tesh!T165</f>
        <v>449.93432024609154</v>
      </c>
      <c r="U191" s="98">
        <f>RES_hhdet_tesh!U165</f>
        <v>612.24822930561993</v>
      </c>
      <c r="V191" s="98">
        <f>RES_hhdet_tesh!V165</f>
        <v>463.01285264353925</v>
      </c>
      <c r="W191" s="98">
        <f>RES_hhdet_tesh!W165</f>
        <v>855.55352355906223</v>
      </c>
      <c r="DA191" s="63" t="s">
        <v>2565</v>
      </c>
    </row>
    <row r="192" spans="1:105" ht="12" customHeight="1" x14ac:dyDescent="0.25">
      <c r="A192" s="121" t="s">
        <v>55</v>
      </c>
      <c r="B192" s="122">
        <v>1537.3050434217275</v>
      </c>
      <c r="C192" s="122">
        <v>1472.5243744998256</v>
      </c>
      <c r="D192" s="122">
        <v>1610.0017453292069</v>
      </c>
      <c r="E192" s="122">
        <v>1762.9286009209284</v>
      </c>
      <c r="F192" s="122">
        <v>1825.084806124562</v>
      </c>
      <c r="G192" s="122">
        <v>1723.8377495748989</v>
      </c>
      <c r="H192" s="122">
        <v>1811.7263581571654</v>
      </c>
      <c r="I192" s="122">
        <v>1715.1577646614512</v>
      </c>
      <c r="J192" s="122">
        <v>1849.0308429535341</v>
      </c>
      <c r="K192" s="122">
        <v>1832.8981640148816</v>
      </c>
      <c r="L192" s="122">
        <v>1767.209759785846</v>
      </c>
      <c r="M192" s="122">
        <v>1827.4805147981294</v>
      </c>
      <c r="N192" s="122">
        <v>1760.2445312614398</v>
      </c>
      <c r="O192" s="122">
        <v>1731.2342545285469</v>
      </c>
      <c r="P192" s="122">
        <v>1714.4384800603186</v>
      </c>
      <c r="Q192" s="122">
        <v>1746.5991175851727</v>
      </c>
      <c r="R192" s="122">
        <v>1710.1136453110812</v>
      </c>
      <c r="S192" s="122">
        <v>1726.3663856062788</v>
      </c>
      <c r="T192" s="122">
        <v>1707.4367893987146</v>
      </c>
      <c r="U192" s="122">
        <v>1653.7083693300312</v>
      </c>
      <c r="V192" s="122">
        <v>1577.469289064707</v>
      </c>
      <c r="W192" s="122">
        <v>1618.2250161657273</v>
      </c>
      <c r="DA192" s="130" t="s">
        <v>2566</v>
      </c>
    </row>
    <row r="193" spans="1:105" ht="12" customHeight="1" x14ac:dyDescent="0.25">
      <c r="A193" s="97" t="s">
        <v>124</v>
      </c>
      <c r="B193" s="98">
        <v>1580.1250906340442</v>
      </c>
      <c r="C193" s="98">
        <v>1417.4617350682104</v>
      </c>
      <c r="D193" s="98">
        <v>1826.0855768606211</v>
      </c>
      <c r="E193" s="98">
        <v>1714.181838182782</v>
      </c>
      <c r="F193" s="98">
        <v>1693.4446522625665</v>
      </c>
      <c r="G193" s="98">
        <v>1866.3902482196288</v>
      </c>
      <c r="H193" s="98">
        <v>1638.7143491540596</v>
      </c>
      <c r="I193" s="98">
        <v>1706.2145053229672</v>
      </c>
      <c r="J193" s="98">
        <v>1898.7576994991464</v>
      </c>
      <c r="K193" s="98">
        <v>1755.025062431436</v>
      </c>
      <c r="L193" s="98">
        <v>1704.2146764902725</v>
      </c>
      <c r="M193" s="98">
        <v>2096.9715548392437</v>
      </c>
      <c r="N193" s="98">
        <v>1879.6658254713318</v>
      </c>
      <c r="O193" s="98">
        <v>1547.2791036668179</v>
      </c>
      <c r="P193" s="98">
        <v>1238.1993860448529</v>
      </c>
      <c r="Q193" s="98">
        <v>1949.3294808695618</v>
      </c>
      <c r="R193" s="98">
        <v>1721.2238317935328</v>
      </c>
      <c r="S193" s="98">
        <v>1879.1612025517641</v>
      </c>
      <c r="T193" s="98">
        <v>1790.1047445724912</v>
      </c>
      <c r="U193" s="98">
        <v>1887.8366469207274</v>
      </c>
      <c r="V193" s="98">
        <v>1240.5682351533057</v>
      </c>
      <c r="W193" s="98">
        <v>1794.6424320235835</v>
      </c>
      <c r="DA193" s="63" t="s">
        <v>2567</v>
      </c>
    </row>
    <row r="194" spans="1:105" ht="12" customHeight="1" x14ac:dyDescent="0.25">
      <c r="A194" s="97" t="s">
        <v>123</v>
      </c>
      <c r="B194" s="98">
        <v>1580.1250906340445</v>
      </c>
      <c r="C194" s="98">
        <v>1417.5513088634616</v>
      </c>
      <c r="D194" s="98">
        <v>1825.6964822377142</v>
      </c>
      <c r="E194" s="98">
        <v>1713.8059134204191</v>
      </c>
      <c r="F194" s="98">
        <v>1693.2229236939443</v>
      </c>
      <c r="G194" s="98">
        <v>1866.4409554816277</v>
      </c>
      <c r="H194" s="98">
        <v>1638.1103569363597</v>
      </c>
      <c r="I194" s="98">
        <v>1706.6607202652867</v>
      </c>
      <c r="J194" s="98">
        <v>1901.0735729854912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1784.8067639370452</v>
      </c>
      <c r="T194" s="98">
        <v>1705.2447047996784</v>
      </c>
      <c r="U194" s="98">
        <v>1845.7954284469836</v>
      </c>
      <c r="V194" s="98">
        <v>1214.6912428557412</v>
      </c>
      <c r="W194" s="98">
        <v>1758.7831430337956</v>
      </c>
      <c r="DA194" s="63" t="s">
        <v>2568</v>
      </c>
    </row>
    <row r="195" spans="1:105" ht="12" customHeight="1" x14ac:dyDescent="0.25">
      <c r="A195" s="100" t="s">
        <v>50</v>
      </c>
      <c r="B195" s="101">
        <v>538.19531757380605</v>
      </c>
      <c r="C195" s="101">
        <v>470.8543126542786</v>
      </c>
      <c r="D195" s="101">
        <v>683.58459520992494</v>
      </c>
      <c r="E195" s="101">
        <v>793.45680491180838</v>
      </c>
      <c r="F195" s="101">
        <v>824.30066044493492</v>
      </c>
      <c r="G195" s="101">
        <v>797.43799741489875</v>
      </c>
      <c r="H195" s="101">
        <v>717.75205629557888</v>
      </c>
      <c r="I195" s="101">
        <v>619.38927529591331</v>
      </c>
      <c r="J195" s="101">
        <v>701.37841314630953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631.90105227534082</v>
      </c>
      <c r="T195" s="101">
        <v>611.14851863037961</v>
      </c>
      <c r="U195" s="101">
        <v>627.2371567090039</v>
      </c>
      <c r="V195" s="101">
        <v>415.08236287179238</v>
      </c>
      <c r="W195" s="101">
        <v>630.0785268134531</v>
      </c>
      <c r="DA195" s="131" t="s">
        <v>2569</v>
      </c>
    </row>
    <row r="196" spans="1:105" ht="12" customHeight="1" x14ac:dyDescent="0.25">
      <c r="A196" s="103" t="s">
        <v>52</v>
      </c>
      <c r="B196" s="104">
        <v>1041.9297730602384</v>
      </c>
      <c r="C196" s="104">
        <v>946.69699620918254</v>
      </c>
      <c r="D196" s="104">
        <v>1142.1118870277894</v>
      </c>
      <c r="E196" s="104">
        <v>920.3491085086107</v>
      </c>
      <c r="F196" s="104">
        <v>868.92226324900935</v>
      </c>
      <c r="G196" s="104">
        <v>1069.0029580667288</v>
      </c>
      <c r="H196" s="104">
        <v>920.35830064078073</v>
      </c>
      <c r="I196" s="104">
        <v>1087.2714449693735</v>
      </c>
      <c r="J196" s="104">
        <v>1199.6951598391813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1152.9057116617043</v>
      </c>
      <c r="T196" s="104">
        <v>1094.0961861692986</v>
      </c>
      <c r="U196" s="104">
        <v>1218.5582717379793</v>
      </c>
      <c r="V196" s="104">
        <v>799.60887998394867</v>
      </c>
      <c r="W196" s="104">
        <v>1128.7046162203428</v>
      </c>
      <c r="DA196" s="132" t="s">
        <v>2570</v>
      </c>
    </row>
    <row r="197" spans="1:105" ht="12" customHeight="1" x14ac:dyDescent="0.25">
      <c r="A197" s="106" t="s">
        <v>122</v>
      </c>
      <c r="B197" s="101">
        <v>1530.9002556486437</v>
      </c>
      <c r="C197" s="101">
        <v>1480.8722390359865</v>
      </c>
      <c r="D197" s="101">
        <v>1577.6395668286227</v>
      </c>
      <c r="E197" s="101">
        <v>1769.6384504697178</v>
      </c>
      <c r="F197" s="101">
        <v>1841.6853150467339</v>
      </c>
      <c r="G197" s="101">
        <v>1707.0240532853788</v>
      </c>
      <c r="H197" s="101">
        <v>1829.4418881365582</v>
      </c>
      <c r="I197" s="101">
        <v>1716.0216338185814</v>
      </c>
      <c r="J197" s="101">
        <v>1844.5547477504665</v>
      </c>
      <c r="K197" s="101">
        <v>1839.3221418482449</v>
      </c>
      <c r="L197" s="101">
        <v>1771.9629300854749</v>
      </c>
      <c r="M197" s="101">
        <v>1807.9621143651379</v>
      </c>
      <c r="N197" s="101">
        <v>1752.2837485512521</v>
      </c>
      <c r="O197" s="101">
        <v>1742.2774595542653</v>
      </c>
      <c r="P197" s="101">
        <v>1741.8743924158796</v>
      </c>
      <c r="Q197" s="101">
        <v>1735.1233559446628</v>
      </c>
      <c r="R197" s="101">
        <v>1709.5562771356285</v>
      </c>
      <c r="S197" s="101">
        <v>1717.544750029838</v>
      </c>
      <c r="T197" s="101">
        <v>1702.8750501862046</v>
      </c>
      <c r="U197" s="101">
        <v>1642.22081173319</v>
      </c>
      <c r="V197" s="101">
        <v>1591.1020435382511</v>
      </c>
      <c r="W197" s="101">
        <v>1610.9380406687103</v>
      </c>
      <c r="DA197" s="131" t="s">
        <v>2571</v>
      </c>
    </row>
    <row r="198" spans="1:105" ht="12" customHeight="1" x14ac:dyDescent="0.25">
      <c r="A198" s="107" t="s">
        <v>121</v>
      </c>
      <c r="B198" s="104">
        <v>1530.9002556486439</v>
      </c>
      <c r="C198" s="104">
        <v>1481.0134139548434</v>
      </c>
      <c r="D198" s="104">
        <v>1577.8079710885866</v>
      </c>
      <c r="E198" s="104">
        <v>1769.7904929169838</v>
      </c>
      <c r="F198" s="104">
        <v>1841.7978313454464</v>
      </c>
      <c r="G198" s="104">
        <v>1707.114327878367</v>
      </c>
      <c r="H198" s="104">
        <v>1829.4238162714298</v>
      </c>
      <c r="I198" s="104">
        <v>1715.9540526556812</v>
      </c>
      <c r="J198" s="104">
        <v>1844.5130620250864</v>
      </c>
      <c r="K198" s="104">
        <v>1839.2582027640694</v>
      </c>
      <c r="L198" s="104">
        <v>1772.0020013152318</v>
      </c>
      <c r="M198" s="104">
        <v>1808.1733236174489</v>
      </c>
      <c r="N198" s="104">
        <v>1752.4621109654904</v>
      </c>
      <c r="O198" s="104">
        <v>1742.3951477936396</v>
      </c>
      <c r="P198" s="104">
        <v>1741.8225416486071</v>
      </c>
      <c r="Q198" s="104">
        <v>1734.7573835438138</v>
      </c>
      <c r="R198" s="104">
        <v>1709.2688890950765</v>
      </c>
      <c r="S198" s="104">
        <v>1717.0962555831002</v>
      </c>
      <c r="T198" s="104">
        <v>1702.5551169054038</v>
      </c>
      <c r="U198" s="104">
        <v>1642.7875854784372</v>
      </c>
      <c r="V198" s="104">
        <v>1591.4922182962164</v>
      </c>
      <c r="W198" s="104">
        <v>1611.2593545090303</v>
      </c>
      <c r="DA198" s="132" t="s">
        <v>2572</v>
      </c>
    </row>
    <row r="199" spans="1:105" ht="12" customHeight="1" x14ac:dyDescent="0.25">
      <c r="A199" s="108" t="s">
        <v>53</v>
      </c>
      <c r="B199" s="98">
        <v>520.56631976603035</v>
      </c>
      <c r="C199" s="98">
        <v>491.85839698213476</v>
      </c>
      <c r="D199" s="98">
        <v>588.56867699080806</v>
      </c>
      <c r="E199" s="98">
        <v>818.7779347408009</v>
      </c>
      <c r="F199" s="98">
        <v>896.86771642509973</v>
      </c>
      <c r="G199" s="98">
        <v>728.67934999255704</v>
      </c>
      <c r="H199" s="98">
        <v>802.01893661369661</v>
      </c>
      <c r="I199" s="98">
        <v>622.72108753843565</v>
      </c>
      <c r="J199" s="98">
        <v>681.29090419853139</v>
      </c>
      <c r="K199" s="98">
        <v>659.71037278440519</v>
      </c>
      <c r="L199" s="98">
        <v>614.69901922886891</v>
      </c>
      <c r="M199" s="98">
        <v>643.78969243488825</v>
      </c>
      <c r="N199" s="98">
        <v>614.24950170042086</v>
      </c>
      <c r="O199" s="98">
        <v>609.1182021725607</v>
      </c>
      <c r="P199" s="98">
        <v>637.97915251813174</v>
      </c>
      <c r="Q199" s="98">
        <v>626.61288049586449</v>
      </c>
      <c r="R199" s="98">
        <v>606.01966454675323</v>
      </c>
      <c r="S199" s="98">
        <v>611.80415071442485</v>
      </c>
      <c r="T199" s="98">
        <v>613.98439744952884</v>
      </c>
      <c r="U199" s="98">
        <v>558.84717557776048</v>
      </c>
      <c r="V199" s="98">
        <v>543.53316348777093</v>
      </c>
      <c r="W199" s="98">
        <v>576.97264079471802</v>
      </c>
      <c r="DA199" s="63" t="s">
        <v>2573</v>
      </c>
    </row>
    <row r="200" spans="1:105" ht="12" customHeight="1" x14ac:dyDescent="0.25">
      <c r="A200" s="108" t="s">
        <v>52</v>
      </c>
      <c r="B200" s="98">
        <v>1010.3339358826132</v>
      </c>
      <c r="C200" s="98">
        <v>989.15501697270884</v>
      </c>
      <c r="D200" s="98">
        <v>989.2392940977785</v>
      </c>
      <c r="E200" s="98">
        <v>951.01255817618255</v>
      </c>
      <c r="F200" s="98">
        <v>944.93011492034645</v>
      </c>
      <c r="G200" s="98">
        <v>978.43497788580987</v>
      </c>
      <c r="H200" s="98">
        <v>1027.4048796577333</v>
      </c>
      <c r="I200" s="98">
        <v>1093.2329651172452</v>
      </c>
      <c r="J200" s="98">
        <v>1163.2221578265553</v>
      </c>
      <c r="K200" s="98">
        <v>1179.5478299796641</v>
      </c>
      <c r="L200" s="98">
        <v>1157.302982086363</v>
      </c>
      <c r="M200" s="98">
        <v>1164.3836311825605</v>
      </c>
      <c r="N200" s="98">
        <v>1138.2126092650694</v>
      </c>
      <c r="O200" s="98">
        <v>1133.276945621079</v>
      </c>
      <c r="P200" s="98">
        <v>1103.8433891304755</v>
      </c>
      <c r="Q200" s="98">
        <v>1108.1445030479495</v>
      </c>
      <c r="R200" s="98">
        <v>1103.2492245483234</v>
      </c>
      <c r="S200" s="98">
        <v>1105.2921048686756</v>
      </c>
      <c r="T200" s="98">
        <v>1088.5707194558747</v>
      </c>
      <c r="U200" s="98">
        <v>1083.9404099006767</v>
      </c>
      <c r="V200" s="98">
        <v>1047.9590548084457</v>
      </c>
      <c r="W200" s="98">
        <v>1034.2867137143121</v>
      </c>
      <c r="DA200" s="63" t="s">
        <v>2574</v>
      </c>
    </row>
    <row r="201" spans="1:105" ht="12" customHeight="1" x14ac:dyDescent="0.25">
      <c r="A201" s="121" t="s">
        <v>54</v>
      </c>
      <c r="B201" s="122">
        <v>538.70057108619881</v>
      </c>
      <c r="C201" s="122">
        <v>598.78378389051295</v>
      </c>
      <c r="D201" s="122">
        <v>598.79124522822644</v>
      </c>
      <c r="E201" s="122">
        <v>709.05548246158821</v>
      </c>
      <c r="F201" s="122">
        <v>651.30960083244042</v>
      </c>
      <c r="G201" s="122">
        <v>651.29137337809959</v>
      </c>
      <c r="H201" s="122">
        <v>607.05606374414629</v>
      </c>
      <c r="I201" s="122">
        <v>589.85286080582841</v>
      </c>
      <c r="J201" s="122">
        <v>609.53571026545467</v>
      </c>
      <c r="K201" s="122">
        <v>479.79850741810645</v>
      </c>
      <c r="L201" s="122">
        <v>438.15347429760999</v>
      </c>
      <c r="M201" s="122">
        <v>444.55331261738979</v>
      </c>
      <c r="N201" s="122">
        <v>435.77704654004083</v>
      </c>
      <c r="O201" s="122">
        <v>437.24358301285315</v>
      </c>
      <c r="P201" s="122">
        <v>443.67048089957666</v>
      </c>
      <c r="Q201" s="122">
        <v>449.63781391695477</v>
      </c>
      <c r="R201" s="122">
        <v>449.53943400905996</v>
      </c>
      <c r="S201" s="122">
        <v>453.03718730112985</v>
      </c>
      <c r="T201" s="122">
        <v>450.86002022851426</v>
      </c>
      <c r="U201" s="122">
        <v>449.55563932116775</v>
      </c>
      <c r="V201" s="122">
        <v>579.25382173052594</v>
      </c>
      <c r="W201" s="122">
        <v>550.60399756794561</v>
      </c>
      <c r="DA201" s="130" t="s">
        <v>2575</v>
      </c>
    </row>
    <row r="202" spans="1:105" ht="12" customHeight="1" x14ac:dyDescent="0.25">
      <c r="A202" s="97" t="s">
        <v>50</v>
      </c>
      <c r="B202" s="98">
        <v>582.45348716602484</v>
      </c>
      <c r="C202" s="98">
        <v>609.48454732436517</v>
      </c>
      <c r="D202" s="98">
        <v>777.61807968948938</v>
      </c>
      <c r="E202" s="98">
        <v>609.42603271768246</v>
      </c>
      <c r="F202" s="98">
        <v>594.69210336677702</v>
      </c>
      <c r="G202" s="98">
        <v>699.62285935982538</v>
      </c>
      <c r="H202" s="98">
        <v>607.32662655863794</v>
      </c>
      <c r="I202" s="98">
        <v>579.42400947007025</v>
      </c>
      <c r="J202" s="98">
        <v>526.37507143566518</v>
      </c>
      <c r="K202" s="98">
        <v>516.09536946856724</v>
      </c>
      <c r="L202" s="98">
        <v>462.19043347819854</v>
      </c>
      <c r="M202" s="98">
        <v>443.70984200334414</v>
      </c>
      <c r="N202" s="98">
        <v>440.10162070546642</v>
      </c>
      <c r="O202" s="98">
        <v>440.91159365339939</v>
      </c>
      <c r="P202" s="98">
        <v>444.84453241799457</v>
      </c>
      <c r="Q202" s="98">
        <v>446.79079151172323</v>
      </c>
      <c r="R202" s="98">
        <v>449.4017724826802</v>
      </c>
      <c r="S202" s="98">
        <v>451.41738558531983</v>
      </c>
      <c r="T202" s="98">
        <v>447.34366329949603</v>
      </c>
      <c r="U202" s="98">
        <v>440.6423832494649</v>
      </c>
      <c r="V202" s="98">
        <v>593.19678143124224</v>
      </c>
      <c r="W202" s="98">
        <v>540.17586460009989</v>
      </c>
      <c r="DA202" s="63" t="s">
        <v>2576</v>
      </c>
    </row>
    <row r="203" spans="1:105" ht="12" customHeight="1" x14ac:dyDescent="0.25">
      <c r="A203" s="109" t="s">
        <v>120</v>
      </c>
      <c r="B203" s="33">
        <v>506.2888619003507</v>
      </c>
      <c r="C203" s="33">
        <v>591.12301006855046</v>
      </c>
      <c r="D203" s="33">
        <v>480.461148382582</v>
      </c>
      <c r="E203" s="33">
        <v>769.6565558577081</v>
      </c>
      <c r="F203" s="33">
        <v>683.46441917445861</v>
      </c>
      <c r="G203" s="33">
        <v>624.15751120020889</v>
      </c>
      <c r="H203" s="33">
        <v>606.91016476809079</v>
      </c>
      <c r="I203" s="33">
        <v>595.5704484800292</v>
      </c>
      <c r="J203" s="33">
        <v>657.71643795240709</v>
      </c>
      <c r="K203" s="33">
        <v>455.00235842088472</v>
      </c>
      <c r="L203" s="33">
        <v>420.93353646501322</v>
      </c>
      <c r="M203" s="33">
        <v>445.1760894753462</v>
      </c>
      <c r="N203" s="33">
        <v>432.74808154799609</v>
      </c>
      <c r="O203" s="33">
        <v>434.83914675659582</v>
      </c>
      <c r="P203" s="33">
        <v>442.95956654495654</v>
      </c>
      <c r="Q203" s="33">
        <v>451.21567507866268</v>
      </c>
      <c r="R203" s="33">
        <v>449.61007075310226</v>
      </c>
      <c r="S203" s="33">
        <v>453.84539790764097</v>
      </c>
      <c r="T203" s="33">
        <v>452.55467553209581</v>
      </c>
      <c r="U203" s="33">
        <v>453.45463071978253</v>
      </c>
      <c r="V203" s="33">
        <v>573.28987799096069</v>
      </c>
      <c r="W203" s="33">
        <v>554.99585976825028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171.68180471934954</v>
      </c>
      <c r="C205" s="117">
        <f t="shared" si="88"/>
        <v>166.29911831004435</v>
      </c>
      <c r="D205" s="117">
        <f t="shared" si="88"/>
        <v>205.17079637302567</v>
      </c>
      <c r="E205" s="117">
        <f t="shared" si="88"/>
        <v>164.25671550316213</v>
      </c>
      <c r="F205" s="117">
        <f t="shared" si="88"/>
        <v>151.20459192470403</v>
      </c>
      <c r="G205" s="117">
        <f t="shared" si="88"/>
        <v>166.51698370427584</v>
      </c>
      <c r="H205" s="117">
        <f t="shared" si="88"/>
        <v>134.95430532860809</v>
      </c>
      <c r="I205" s="117">
        <f t="shared" si="88"/>
        <v>130.15926753607431</v>
      </c>
      <c r="J205" s="117">
        <f t="shared" si="88"/>
        <v>128.93100554480992</v>
      </c>
      <c r="K205" s="117">
        <f t="shared" si="88"/>
        <v>125.873860458162</v>
      </c>
      <c r="L205" s="117">
        <f t="shared" si="88"/>
        <v>114.51985776456222</v>
      </c>
      <c r="M205" s="117">
        <f t="shared" si="88"/>
        <v>120.45674642460285</v>
      </c>
      <c r="N205" s="117">
        <f t="shared" si="88"/>
        <v>108.58404597268219</v>
      </c>
      <c r="O205" s="117">
        <f t="shared" si="88"/>
        <v>95.339368331535738</v>
      </c>
      <c r="P205" s="117">
        <f t="shared" si="88"/>
        <v>84.972361036854167</v>
      </c>
      <c r="Q205" s="117">
        <f t="shared" si="88"/>
        <v>94.169685420871829</v>
      </c>
      <c r="R205" s="117">
        <f t="shared" ref="R205:V205" si="89">R206+R208+R210+R219</f>
        <v>86.808118057727839</v>
      </c>
      <c r="S205" s="117">
        <f t="shared" si="89"/>
        <v>87.624752344012876</v>
      </c>
      <c r="T205" s="117">
        <f t="shared" si="89"/>
        <v>82.363281869123028</v>
      </c>
      <c r="U205" s="117">
        <f t="shared" si="89"/>
        <v>74.813728340441003</v>
      </c>
      <c r="V205" s="117">
        <f t="shared" si="89"/>
        <v>78.766745565901829</v>
      </c>
      <c r="W205" s="117">
        <f t="shared" ref="W205" si="90">W206+W208+W210+W219</f>
        <v>78.408794147351472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79.851390456640075</v>
      </c>
      <c r="C210" s="122">
        <v>72.262863860154198</v>
      </c>
      <c r="D210" s="122">
        <v>90.91603229737278</v>
      </c>
      <c r="E210" s="122">
        <v>79.359186675989463</v>
      </c>
      <c r="F210" s="122">
        <v>71.986812775975665</v>
      </c>
      <c r="G210" s="122">
        <v>74.16013111641189</v>
      </c>
      <c r="H210" s="122">
        <v>56.989712266643608</v>
      </c>
      <c r="I210" s="122">
        <v>55.048975735252981</v>
      </c>
      <c r="J210" s="122">
        <v>58.279675033124974</v>
      </c>
      <c r="K210" s="122">
        <v>49.278176962720657</v>
      </c>
      <c r="L210" s="122">
        <v>44.010136182482839</v>
      </c>
      <c r="M210" s="122">
        <v>51.592684866424648</v>
      </c>
      <c r="N210" s="122">
        <v>42.360466241723373</v>
      </c>
      <c r="O210" s="122">
        <v>31.576089664990477</v>
      </c>
      <c r="P210" s="122">
        <v>23.705486683630149</v>
      </c>
      <c r="Q210" s="122">
        <v>35.997099573982048</v>
      </c>
      <c r="R210" s="122">
        <v>31.183846649234351</v>
      </c>
      <c r="S210" s="122">
        <v>32.833871699777347</v>
      </c>
      <c r="T210" s="122">
        <v>29.379099019571136</v>
      </c>
      <c r="U210" s="122">
        <v>26.075441313432705</v>
      </c>
      <c r="V210" s="122">
        <v>14.314330331539693</v>
      </c>
      <c r="W210" s="122">
        <v>20.423267880193372</v>
      </c>
      <c r="DA210" s="130" t="s">
        <v>2734</v>
      </c>
    </row>
    <row r="211" spans="1:105" ht="12" customHeight="1" x14ac:dyDescent="0.25">
      <c r="A211" s="97" t="s">
        <v>124</v>
      </c>
      <c r="B211" s="98">
        <v>614.89126996441155</v>
      </c>
      <c r="C211" s="98">
        <v>547.83472976203655</v>
      </c>
      <c r="D211" s="98">
        <v>700.32044567597336</v>
      </c>
      <c r="E211" s="98">
        <v>653.88480327039792</v>
      </c>
      <c r="F211" s="98">
        <v>642.97914239722729</v>
      </c>
      <c r="G211" s="98">
        <v>704.87567324289773</v>
      </c>
      <c r="H211" s="98">
        <v>614.5233257838587</v>
      </c>
      <c r="I211" s="98">
        <v>636.76918651928156</v>
      </c>
      <c r="J211" s="98">
        <v>705.48208313118653</v>
      </c>
      <c r="K211" s="98">
        <v>648.30267127211869</v>
      </c>
      <c r="L211" s="98">
        <v>625.91273641277098</v>
      </c>
      <c r="M211" s="98">
        <v>766.29999116931344</v>
      </c>
      <c r="N211" s="98">
        <v>682.53651898088049</v>
      </c>
      <c r="O211" s="98">
        <v>555.69470473810702</v>
      </c>
      <c r="P211" s="98">
        <v>435.45409685051618</v>
      </c>
      <c r="Q211" s="98">
        <v>665.2797291635942</v>
      </c>
      <c r="R211" s="98">
        <v>563.09706771902995</v>
      </c>
      <c r="S211" s="98">
        <v>592.34032602746299</v>
      </c>
      <c r="T211" s="98">
        <v>549.75331078018644</v>
      </c>
      <c r="U211" s="98">
        <v>566.37772147593819</v>
      </c>
      <c r="V211" s="98">
        <v>365.69366293680565</v>
      </c>
      <c r="W211" s="98">
        <v>522.06463730871724</v>
      </c>
      <c r="DA211" s="63" t="s">
        <v>2735</v>
      </c>
    </row>
    <row r="212" spans="1:105" ht="12" customHeight="1" x14ac:dyDescent="0.25">
      <c r="A212" s="97" t="s">
        <v>123</v>
      </c>
      <c r="B212" s="98">
        <v>209.43380006646632</v>
      </c>
      <c r="C212" s="98">
        <v>183.22866208018658</v>
      </c>
      <c r="D212" s="98">
        <v>261.2695988156018</v>
      </c>
      <c r="E212" s="98">
        <v>302.16176831693713</v>
      </c>
      <c r="F212" s="98">
        <v>313.90763006001907</v>
      </c>
      <c r="G212" s="98">
        <v>302.01665333773832</v>
      </c>
      <c r="H212" s="98">
        <v>269.34346133294787</v>
      </c>
      <c r="I212" s="98">
        <v>232.43186816034066</v>
      </c>
      <c r="J212" s="98">
        <v>263.19909200405169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186.37584387638955</v>
      </c>
      <c r="T212" s="98">
        <v>180.25499480243124</v>
      </c>
      <c r="U212" s="98">
        <v>180.51293532832725</v>
      </c>
      <c r="V212" s="98">
        <v>119.45678747435325</v>
      </c>
      <c r="W212" s="98">
        <v>181.33065483429428</v>
      </c>
      <c r="DA212" s="63" t="s">
        <v>2736</v>
      </c>
    </row>
    <row r="213" spans="1:105" ht="12" customHeight="1" x14ac:dyDescent="0.25">
      <c r="A213" s="100" t="s">
        <v>50</v>
      </c>
      <c r="B213" s="101">
        <v>209.43380006646632</v>
      </c>
      <c r="C213" s="101">
        <v>183.22866208018658</v>
      </c>
      <c r="D213" s="101">
        <v>261.2695988156018</v>
      </c>
      <c r="E213" s="101">
        <v>302.16176831693713</v>
      </c>
      <c r="F213" s="101">
        <v>313.90763006001907</v>
      </c>
      <c r="G213" s="101">
        <v>302.01665333773832</v>
      </c>
      <c r="H213" s="101">
        <v>269.34346133294787</v>
      </c>
      <c r="I213" s="101">
        <v>232.43186816034066</v>
      </c>
      <c r="J213" s="101">
        <v>263.19909200405169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186.37584387638955</v>
      </c>
      <c r="T213" s="101">
        <v>180.25499480243124</v>
      </c>
      <c r="U213" s="101">
        <v>180.51293532832725</v>
      </c>
      <c r="V213" s="101">
        <v>119.45678747435325</v>
      </c>
      <c r="W213" s="101">
        <v>181.33065483429428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91.830414262709482</v>
      </c>
      <c r="C219" s="122">
        <v>94.036254449890151</v>
      </c>
      <c r="D219" s="122">
        <v>114.25476407565289</v>
      </c>
      <c r="E219" s="122">
        <v>84.897528827172664</v>
      </c>
      <c r="F219" s="122">
        <v>79.217779148728368</v>
      </c>
      <c r="G219" s="122">
        <v>92.356852587863969</v>
      </c>
      <c r="H219" s="122">
        <v>77.964593061964464</v>
      </c>
      <c r="I219" s="122">
        <v>75.110291800821315</v>
      </c>
      <c r="J219" s="122">
        <v>70.651330511684932</v>
      </c>
      <c r="K219" s="122">
        <v>76.595683495441349</v>
      </c>
      <c r="L219" s="122">
        <v>70.509721582079379</v>
      </c>
      <c r="M219" s="122">
        <v>68.864061558178207</v>
      </c>
      <c r="N219" s="122">
        <v>66.223579730958818</v>
      </c>
      <c r="O219" s="122">
        <v>63.763278666545261</v>
      </c>
      <c r="P219" s="122">
        <v>61.266874353224019</v>
      </c>
      <c r="Q219" s="122">
        <v>58.172585846889781</v>
      </c>
      <c r="R219" s="122">
        <v>55.624271408493485</v>
      </c>
      <c r="S219" s="122">
        <v>54.790880644235529</v>
      </c>
      <c r="T219" s="122">
        <v>52.9841828495519</v>
      </c>
      <c r="U219" s="122">
        <v>48.73828702700829</v>
      </c>
      <c r="V219" s="122">
        <v>64.452415234362135</v>
      </c>
      <c r="W219" s="122">
        <v>57.985526267158093</v>
      </c>
      <c r="DA219" s="130" t="s">
        <v>2743</v>
      </c>
    </row>
    <row r="220" spans="1:105" ht="12" customHeight="1" x14ac:dyDescent="0.25">
      <c r="A220" s="97" t="s">
        <v>50</v>
      </c>
      <c r="B220" s="98">
        <v>215.79328168737061</v>
      </c>
      <c r="C220" s="98">
        <v>225.38848288783194</v>
      </c>
      <c r="D220" s="98">
        <v>286.92273550831158</v>
      </c>
      <c r="E220" s="98">
        <v>224.47086652006814</v>
      </c>
      <c r="F220" s="98">
        <v>218.70270369354165</v>
      </c>
      <c r="G220" s="98">
        <v>256.86509313623031</v>
      </c>
      <c r="H220" s="98">
        <v>222.5462775936295</v>
      </c>
      <c r="I220" s="98">
        <v>212.11108857228399</v>
      </c>
      <c r="J220" s="98">
        <v>192.59655760956045</v>
      </c>
      <c r="K220" s="98">
        <v>188.71724550921627</v>
      </c>
      <c r="L220" s="98">
        <v>168.93280045608179</v>
      </c>
      <c r="M220" s="98">
        <v>162.13151609840489</v>
      </c>
      <c r="N220" s="98">
        <v>160.77362662772939</v>
      </c>
      <c r="O220" s="98">
        <v>161.03530408054229</v>
      </c>
      <c r="P220" s="98">
        <v>162.44708881317536</v>
      </c>
      <c r="Q220" s="98">
        <v>163.13660885197331</v>
      </c>
      <c r="R220" s="98">
        <v>164.02850506451318</v>
      </c>
      <c r="S220" s="98">
        <v>164.60181576842783</v>
      </c>
      <c r="T220" s="98">
        <v>162.92471063572467</v>
      </c>
      <c r="U220" s="98">
        <v>160.15603288872492</v>
      </c>
      <c r="V220" s="98">
        <v>215.1341566238404</v>
      </c>
      <c r="W220" s="98">
        <v>195.6676188616151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184.38212213241457</v>
      </c>
      <c r="C223" s="118">
        <f t="shared" si="93"/>
        <v>189.2646159019051</v>
      </c>
      <c r="D223" s="118">
        <f t="shared" si="93"/>
        <v>188.43833343061681</v>
      </c>
      <c r="E223" s="118">
        <f t="shared" si="93"/>
        <v>219.05573923815632</v>
      </c>
      <c r="F223" s="118">
        <f t="shared" si="93"/>
        <v>207.44162453272102</v>
      </c>
      <c r="G223" s="118">
        <f t="shared" si="93"/>
        <v>200.0751195460322</v>
      </c>
      <c r="H223" s="118">
        <f t="shared" si="93"/>
        <v>197.293991295691</v>
      </c>
      <c r="I223" s="118">
        <f t="shared" si="93"/>
        <v>172.47060931636344</v>
      </c>
      <c r="J223" s="118">
        <f t="shared" si="93"/>
        <v>195.15227734388176</v>
      </c>
      <c r="K223" s="118">
        <f t="shared" si="93"/>
        <v>191.96680240850145</v>
      </c>
      <c r="L223" s="118">
        <f t="shared" si="93"/>
        <v>189.26169047590813</v>
      </c>
      <c r="M223" s="118">
        <f t="shared" si="93"/>
        <v>172.01056751893992</v>
      </c>
      <c r="N223" s="118">
        <f t="shared" si="93"/>
        <v>161.32633662986919</v>
      </c>
      <c r="O223" s="118">
        <f t="shared" si="93"/>
        <v>160.80752584572926</v>
      </c>
      <c r="P223" s="118">
        <f t="shared" si="93"/>
        <v>170.64516184270053</v>
      </c>
      <c r="Q223" s="118">
        <f t="shared" si="93"/>
        <v>133.24847868563353</v>
      </c>
      <c r="R223" s="118">
        <f t="shared" ref="R223:V223" si="94">R224+R226+R228+R237</f>
        <v>121.10088950623394</v>
      </c>
      <c r="S223" s="118">
        <f t="shared" si="94"/>
        <v>122.17146096161376</v>
      </c>
      <c r="T223" s="118">
        <f t="shared" si="94"/>
        <v>132.23832525796774</v>
      </c>
      <c r="U223" s="118">
        <f t="shared" si="94"/>
        <v>140.30563269990142</v>
      </c>
      <c r="V223" s="118">
        <f t="shared" si="94"/>
        <v>145.77140347879012</v>
      </c>
      <c r="W223" s="118">
        <f t="shared" ref="W223" si="95">W224+W226+W228+W237</f>
        <v>144.92133663189787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142.67546712800785</v>
      </c>
      <c r="C224" s="123">
        <f t="shared" si="96"/>
        <v>148.32040274452069</v>
      </c>
      <c r="D224" s="123">
        <f t="shared" si="96"/>
        <v>144.9648284331976</v>
      </c>
      <c r="E224" s="123">
        <f t="shared" si="96"/>
        <v>170.97016671346927</v>
      </c>
      <c r="F224" s="123">
        <f t="shared" si="96"/>
        <v>160.29092280581492</v>
      </c>
      <c r="G224" s="123">
        <f t="shared" si="96"/>
        <v>155.17584292052339</v>
      </c>
      <c r="H224" s="123">
        <f t="shared" si="96"/>
        <v>152.07120169496261</v>
      </c>
      <c r="I224" s="123">
        <f t="shared" si="96"/>
        <v>129.94159445331618</v>
      </c>
      <c r="J224" s="123">
        <f t="shared" si="96"/>
        <v>150.24383418968412</v>
      </c>
      <c r="K224" s="123">
        <f t="shared" si="96"/>
        <v>149.98735446621953</v>
      </c>
      <c r="L224" s="123">
        <f t="shared" si="96"/>
        <v>149.41987795800534</v>
      </c>
      <c r="M224" s="123">
        <f t="shared" si="96"/>
        <v>131.47799271709098</v>
      </c>
      <c r="N224" s="123">
        <f t="shared" si="96"/>
        <v>121.96777101663665</v>
      </c>
      <c r="O224" s="123">
        <f t="shared" si="96"/>
        <v>122.51790114714973</v>
      </c>
      <c r="P224" s="123">
        <f t="shared" si="96"/>
        <v>133.96741689488528</v>
      </c>
      <c r="Q224" s="123">
        <f t="shared" si="96"/>
        <v>94.908017893092321</v>
      </c>
      <c r="R224" s="123">
        <f t="shared" si="96"/>
        <v>84.737044109450309</v>
      </c>
      <c r="S224" s="123">
        <f t="shared" si="96"/>
        <v>85.316487088950268</v>
      </c>
      <c r="T224" s="123">
        <f t="shared" si="96"/>
        <v>96.672794942501156</v>
      </c>
      <c r="U224" s="123">
        <f t="shared" si="96"/>
        <v>105.81425793005356</v>
      </c>
      <c r="V224" s="123">
        <f t="shared" si="96"/>
        <v>111.53620194691817</v>
      </c>
      <c r="W224" s="123">
        <f t="shared" si="96"/>
        <v>109.71091616876944</v>
      </c>
      <c r="DA224" s="130" t="s">
        <v>2898</v>
      </c>
    </row>
    <row r="225" spans="1:105" ht="12" customHeight="1" x14ac:dyDescent="0.25">
      <c r="A225" s="97" t="s">
        <v>53</v>
      </c>
      <c r="B225" s="99">
        <v>142.67546712800785</v>
      </c>
      <c r="C225" s="99">
        <v>148.32040274452069</v>
      </c>
      <c r="D225" s="99">
        <v>144.9648284331976</v>
      </c>
      <c r="E225" s="99">
        <v>170.97016671346927</v>
      </c>
      <c r="F225" s="99">
        <v>160.29092280581492</v>
      </c>
      <c r="G225" s="99">
        <v>155.17584292052339</v>
      </c>
      <c r="H225" s="99">
        <v>152.07120169496261</v>
      </c>
      <c r="I225" s="99">
        <v>129.94159445331618</v>
      </c>
      <c r="J225" s="99">
        <v>150.24383418968412</v>
      </c>
      <c r="K225" s="99">
        <v>149.98735446621953</v>
      </c>
      <c r="L225" s="99">
        <v>149.41987795800534</v>
      </c>
      <c r="M225" s="99">
        <v>131.47799271709098</v>
      </c>
      <c r="N225" s="99">
        <v>121.96777101663665</v>
      </c>
      <c r="O225" s="99">
        <v>122.51790114714973</v>
      </c>
      <c r="P225" s="99">
        <v>133.96741689488528</v>
      </c>
      <c r="Q225" s="99">
        <v>94.908017893092321</v>
      </c>
      <c r="R225" s="99">
        <v>84.737044109450309</v>
      </c>
      <c r="S225" s="99">
        <v>85.316487088950268</v>
      </c>
      <c r="T225" s="99">
        <v>96.672794942501156</v>
      </c>
      <c r="U225" s="99">
        <v>105.81425793005356</v>
      </c>
      <c r="V225" s="99">
        <v>111.53620194691817</v>
      </c>
      <c r="W225" s="99">
        <v>109.71091616876944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0.51593367126505052</v>
      </c>
      <c r="C226" s="123">
        <f t="shared" si="97"/>
        <v>0.53742190089657071</v>
      </c>
      <c r="D226" s="123">
        <f t="shared" si="97"/>
        <v>0.55691648576501684</v>
      </c>
      <c r="E226" s="123">
        <f t="shared" si="97"/>
        <v>1.1818972293718459</v>
      </c>
      <c r="F226" s="123">
        <f t="shared" si="97"/>
        <v>0.66805119955705328</v>
      </c>
      <c r="G226" s="123">
        <f t="shared" si="97"/>
        <v>0.77097876912629137</v>
      </c>
      <c r="H226" s="123">
        <f t="shared" si="97"/>
        <v>1.0074523529671184</v>
      </c>
      <c r="I226" s="123">
        <f t="shared" si="97"/>
        <v>0.97597664831820019</v>
      </c>
      <c r="J226" s="123">
        <f t="shared" si="97"/>
        <v>1.0212981148241242</v>
      </c>
      <c r="K226" s="123">
        <f t="shared" si="97"/>
        <v>1.1474070246871673</v>
      </c>
      <c r="L226" s="123">
        <f t="shared" si="97"/>
        <v>1.3521321676759368</v>
      </c>
      <c r="M226" s="123">
        <f t="shared" si="97"/>
        <v>1.257714372643161</v>
      </c>
      <c r="N226" s="123">
        <f t="shared" si="97"/>
        <v>1.9055943569801896</v>
      </c>
      <c r="O226" s="123">
        <f t="shared" si="97"/>
        <v>1.7180381314158624</v>
      </c>
      <c r="P226" s="123">
        <f t="shared" si="97"/>
        <v>0.62274551049975468</v>
      </c>
      <c r="Q226" s="123">
        <f t="shared" si="97"/>
        <v>1.9483346014807421</v>
      </c>
      <c r="R226" s="123">
        <f t="shared" si="97"/>
        <v>1.1538547722730399</v>
      </c>
      <c r="S226" s="123">
        <f t="shared" si="97"/>
        <v>1.9327234857743136</v>
      </c>
      <c r="T226" s="123">
        <f t="shared" si="97"/>
        <v>1.5926129409125613</v>
      </c>
      <c r="U226" s="123">
        <f t="shared" si="97"/>
        <v>2.1031561235168077</v>
      </c>
      <c r="V226" s="123">
        <f t="shared" si="97"/>
        <v>1.5510739064970285</v>
      </c>
      <c r="W226" s="123">
        <f t="shared" si="97"/>
        <v>2.8104607533539827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0.51593367126505052</v>
      </c>
      <c r="C227" s="99">
        <f>RES_hhdet_fecs!C165</f>
        <v>0.53742190089657071</v>
      </c>
      <c r="D227" s="99">
        <f>RES_hhdet_fecs!D165</f>
        <v>0.55691648576501684</v>
      </c>
      <c r="E227" s="99">
        <f>RES_hhdet_fecs!E165</f>
        <v>1.1818972293718459</v>
      </c>
      <c r="F227" s="99">
        <f>RES_hhdet_fecs!F165</f>
        <v>0.66805119955705328</v>
      </c>
      <c r="G227" s="99">
        <f>RES_hhdet_fecs!G165</f>
        <v>0.77097876912629137</v>
      </c>
      <c r="H227" s="99">
        <f>RES_hhdet_fecs!H165</f>
        <v>1.0074523529671184</v>
      </c>
      <c r="I227" s="99">
        <f>RES_hhdet_fecs!I165</f>
        <v>0.97597664831820019</v>
      </c>
      <c r="J227" s="99">
        <f>RES_hhdet_fecs!J165</f>
        <v>1.0212981148241242</v>
      </c>
      <c r="K227" s="99">
        <f>RES_hhdet_fecs!K165</f>
        <v>1.1474070246871673</v>
      </c>
      <c r="L227" s="99">
        <f>RES_hhdet_fecs!L165</f>
        <v>1.3521321676759368</v>
      </c>
      <c r="M227" s="99">
        <f>RES_hhdet_fecs!M165</f>
        <v>1.257714372643161</v>
      </c>
      <c r="N227" s="99">
        <f>RES_hhdet_fecs!N165</f>
        <v>1.9055943569801896</v>
      </c>
      <c r="O227" s="99">
        <f>RES_hhdet_fecs!O165</f>
        <v>1.7180381314158624</v>
      </c>
      <c r="P227" s="99">
        <f>RES_hhdet_fecs!P165</f>
        <v>0.62274551049975468</v>
      </c>
      <c r="Q227" s="99">
        <f>RES_hhdet_fecs!Q165</f>
        <v>1.9483346014807421</v>
      </c>
      <c r="R227" s="99">
        <f>RES_hhdet_fecs!R165</f>
        <v>1.1538547722730399</v>
      </c>
      <c r="S227" s="99">
        <f>RES_hhdet_fecs!S165</f>
        <v>1.9327234857743136</v>
      </c>
      <c r="T227" s="99">
        <f>RES_hhdet_fecs!T165</f>
        <v>1.5926129409125613</v>
      </c>
      <c r="U227" s="99">
        <f>RES_hhdet_fecs!U165</f>
        <v>2.1031561235168077</v>
      </c>
      <c r="V227" s="99">
        <f>RES_hhdet_fecs!V165</f>
        <v>1.5510739064970285</v>
      </c>
      <c r="W227" s="99">
        <f>RES_hhdet_fecs!W165</f>
        <v>2.8104607533539827</v>
      </c>
      <c r="DA227" s="63" t="s">
        <v>2901</v>
      </c>
    </row>
    <row r="228" spans="1:105" ht="12" customHeight="1" x14ac:dyDescent="0.25">
      <c r="A228" s="121" t="s">
        <v>55</v>
      </c>
      <c r="B228" s="123">
        <v>30.621746316792446</v>
      </c>
      <c r="C228" s="123">
        <v>28.861280875920233</v>
      </c>
      <c r="D228" s="123">
        <v>31.264291828336852</v>
      </c>
      <c r="E228" s="123">
        <v>33.803840705672748</v>
      </c>
      <c r="F228" s="123">
        <v>34.551366006030001</v>
      </c>
      <c r="G228" s="123">
        <v>32.161109249661671</v>
      </c>
      <c r="H228" s="123">
        <v>33.260403015106938</v>
      </c>
      <c r="I228" s="123">
        <v>31.005278058395085</v>
      </c>
      <c r="J228" s="123">
        <v>33.152374496540865</v>
      </c>
      <c r="K228" s="123">
        <v>32.215512317777687</v>
      </c>
      <c r="L228" s="123">
        <v>30.674980971640043</v>
      </c>
      <c r="M228" s="123">
        <v>31.430986827082645</v>
      </c>
      <c r="N228" s="123">
        <v>29.824200396820181</v>
      </c>
      <c r="O228" s="123">
        <v>28.981170876420549</v>
      </c>
      <c r="P228" s="123">
        <v>28.419414788869602</v>
      </c>
      <c r="Q228" s="123">
        <v>28.736203922506931</v>
      </c>
      <c r="R228" s="123">
        <v>27.650910841158726</v>
      </c>
      <c r="S228" s="123">
        <v>27.408184096393576</v>
      </c>
      <c r="T228" s="123">
        <v>26.617889616676894</v>
      </c>
      <c r="U228" s="123">
        <v>25.254544609192614</v>
      </c>
      <c r="V228" s="123">
        <v>23.636956318222307</v>
      </c>
      <c r="W228" s="123">
        <v>23.960078673229173</v>
      </c>
      <c r="DA228" s="130" t="s">
        <v>2902</v>
      </c>
    </row>
    <row r="229" spans="1:105" ht="12" customHeight="1" x14ac:dyDescent="0.25">
      <c r="A229" s="97" t="s">
        <v>124</v>
      </c>
      <c r="B229" s="99">
        <v>36.25804097685063</v>
      </c>
      <c r="C229" s="99">
        <v>32.079546244438639</v>
      </c>
      <c r="D229" s="99">
        <v>40.725747671958658</v>
      </c>
      <c r="E229" s="99">
        <v>37.757067474957061</v>
      </c>
      <c r="F229" s="99">
        <v>36.863564216780233</v>
      </c>
      <c r="G229" s="99">
        <v>40.127189418517219</v>
      </c>
      <c r="H229" s="99">
        <v>34.740104371485238</v>
      </c>
      <c r="I229" s="99">
        <v>35.751544457188238</v>
      </c>
      <c r="J229" s="99">
        <v>39.34471383908928</v>
      </c>
      <c r="K229" s="99">
        <v>35.921551008764311</v>
      </c>
      <c r="L229" s="99">
        <v>34.466548559098065</v>
      </c>
      <c r="M229" s="99">
        <v>41.957626419830831</v>
      </c>
      <c r="N229" s="99">
        <v>37.215942780599697</v>
      </c>
      <c r="O229" s="99">
        <v>30.232662696146502</v>
      </c>
      <c r="P229" s="99">
        <v>23.672032800858439</v>
      </c>
      <c r="Q229" s="99">
        <v>36.112002901402278</v>
      </c>
      <c r="R229" s="99">
        <v>30.457519655847115</v>
      </c>
      <c r="S229" s="99">
        <v>31.896217201868467</v>
      </c>
      <c r="T229" s="99">
        <v>29.441787645319522</v>
      </c>
      <c r="U229" s="99">
        <v>30.131019247488506</v>
      </c>
      <c r="V229" s="99">
        <v>19.310659323175248</v>
      </c>
      <c r="W229" s="99">
        <v>27.35981337408063</v>
      </c>
      <c r="DA229" s="63" t="s">
        <v>2903</v>
      </c>
    </row>
    <row r="230" spans="1:105" ht="12" customHeight="1" x14ac:dyDescent="0.25">
      <c r="A230" s="97" t="s">
        <v>123</v>
      </c>
      <c r="B230" s="99">
        <v>26.306090335566477</v>
      </c>
      <c r="C230" s="99">
        <v>23.322093813611293</v>
      </c>
      <c r="D230" s="99">
        <v>30.280959042877754</v>
      </c>
      <c r="E230" s="99">
        <v>29.519695605608749</v>
      </c>
      <c r="F230" s="99">
        <v>29.313619450779644</v>
      </c>
      <c r="G230" s="99">
        <v>31.017319464907754</v>
      </c>
      <c r="H230" s="99">
        <v>27.045490306407412</v>
      </c>
      <c r="I230" s="99">
        <v>26.916940822870448</v>
      </c>
      <c r="J230" s="99">
        <v>29.877190610095635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24.138343512073842</v>
      </c>
      <c r="T230" s="99">
        <v>22.963646557398746</v>
      </c>
      <c r="U230" s="99">
        <v>24.329235160046593</v>
      </c>
      <c r="V230" s="99">
        <v>15.899540305999251</v>
      </c>
      <c r="W230" s="99">
        <v>22.939945593985957</v>
      </c>
      <c r="DA230" s="63" t="s">
        <v>2904</v>
      </c>
    </row>
    <row r="231" spans="1:105" ht="12" customHeight="1" x14ac:dyDescent="0.25">
      <c r="A231" s="100" t="s">
        <v>50</v>
      </c>
      <c r="B231" s="102">
        <v>12.349596872934919</v>
      </c>
      <c r="C231" s="102">
        <v>10.729316743137387</v>
      </c>
      <c r="D231" s="102">
        <v>15.193615753210786</v>
      </c>
      <c r="E231" s="102">
        <v>17.447633310384695</v>
      </c>
      <c r="F231" s="102">
        <v>17.997090909841475</v>
      </c>
      <c r="G231" s="102">
        <v>17.193215649327545</v>
      </c>
      <c r="H231" s="102">
        <v>15.226468330633839</v>
      </c>
      <c r="I231" s="102">
        <v>13.049937785502614</v>
      </c>
      <c r="J231" s="102">
        <v>14.678605176826171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10.035927213213627</v>
      </c>
      <c r="T231" s="102">
        <v>9.6534739762637276</v>
      </c>
      <c r="U231" s="102">
        <v>9.6032003423876677</v>
      </c>
      <c r="V231" s="102">
        <v>6.3079827750715296</v>
      </c>
      <c r="W231" s="102">
        <v>9.5029858770771103</v>
      </c>
      <c r="DA231" s="131" t="s">
        <v>2905</v>
      </c>
    </row>
    <row r="232" spans="1:105" ht="12" customHeight="1" x14ac:dyDescent="0.25">
      <c r="A232" s="103" t="s">
        <v>52</v>
      </c>
      <c r="B232" s="105">
        <v>13.956493462631562</v>
      </c>
      <c r="C232" s="105">
        <v>12.592777070473904</v>
      </c>
      <c r="D232" s="105">
        <v>15.087343289666967</v>
      </c>
      <c r="E232" s="105">
        <v>12.072062295224059</v>
      </c>
      <c r="F232" s="105">
        <v>11.316528540938169</v>
      </c>
      <c r="G232" s="105">
        <v>13.824103815580207</v>
      </c>
      <c r="H232" s="105">
        <v>11.819021975773568</v>
      </c>
      <c r="I232" s="105">
        <v>13.867003037367832</v>
      </c>
      <c r="J232" s="105">
        <v>15.198585433269463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14.102416298860216</v>
      </c>
      <c r="T232" s="105">
        <v>13.310172581135017</v>
      </c>
      <c r="U232" s="105">
        <v>14.726034817658929</v>
      </c>
      <c r="V232" s="105">
        <v>9.5915575309277195</v>
      </c>
      <c r="W232" s="105">
        <v>13.436959716908843</v>
      </c>
      <c r="DA232" s="132" t="s">
        <v>2906</v>
      </c>
    </row>
    <row r="233" spans="1:105" ht="12" customHeight="1" x14ac:dyDescent="0.25">
      <c r="A233" s="106" t="s">
        <v>122</v>
      </c>
      <c r="B233" s="102">
        <v>31.355524489207067</v>
      </c>
      <c r="C233" s="102">
        <v>29.929276895520115</v>
      </c>
      <c r="D233" s="102">
        <v>31.402800509890483</v>
      </c>
      <c r="E233" s="102">
        <v>34.746038505974845</v>
      </c>
      <c r="F233" s="102">
        <v>35.70410767080957</v>
      </c>
      <c r="G233" s="102">
        <v>32.694253056314722</v>
      </c>
      <c r="H233" s="102">
        <v>34.580613240888823</v>
      </c>
      <c r="I233" s="102">
        <v>32.115528426005525</v>
      </c>
      <c r="J233" s="102">
        <v>34.218016440212054</v>
      </c>
      <c r="K233" s="102">
        <v>33.823412763698855</v>
      </c>
      <c r="L233" s="102">
        <v>32.295204008524863</v>
      </c>
      <c r="M233" s="102">
        <v>32.684144788947307</v>
      </c>
      <c r="N233" s="102">
        <v>31.415558425209809</v>
      </c>
      <c r="O233" s="102">
        <v>30.957416775104985</v>
      </c>
      <c r="P233" s="102">
        <v>30.648663985025568</v>
      </c>
      <c r="Q233" s="102">
        <v>30.1565069517723</v>
      </c>
      <c r="R233" s="102">
        <v>29.204994193614777</v>
      </c>
      <c r="S233" s="102">
        <v>28.769026655191301</v>
      </c>
      <c r="T233" s="102">
        <v>27.966389271198921</v>
      </c>
      <c r="U233" s="102">
        <v>26.316155119785627</v>
      </c>
      <c r="V233" s="102">
        <v>24.975428094949731</v>
      </c>
      <c r="W233" s="102">
        <v>24.927213703394365</v>
      </c>
      <c r="DA233" s="131" t="s">
        <v>2907</v>
      </c>
    </row>
    <row r="234" spans="1:105" ht="12" customHeight="1" x14ac:dyDescent="0.25">
      <c r="A234" s="107" t="s">
        <v>121</v>
      </c>
      <c r="B234" s="105">
        <v>24.195383950346152</v>
      </c>
      <c r="C234" s="105">
        <v>23.086112250266034</v>
      </c>
      <c r="D234" s="105">
        <v>24.764832920761219</v>
      </c>
      <c r="E234" s="105">
        <v>28.524621464649158</v>
      </c>
      <c r="F234" s="105">
        <v>29.674891651708037</v>
      </c>
      <c r="G234" s="105">
        <v>26.599645653933443</v>
      </c>
      <c r="H234" s="105">
        <v>28.355576866869054</v>
      </c>
      <c r="I234" s="105">
        <v>25.599164530778278</v>
      </c>
      <c r="J234" s="105">
        <v>27.376631120240393</v>
      </c>
      <c r="K234" s="105">
        <v>26.960907366056741</v>
      </c>
      <c r="L234" s="105">
        <v>25.66580229472719</v>
      </c>
      <c r="M234" s="105">
        <v>26.103502487257849</v>
      </c>
      <c r="N234" s="105">
        <v>25.091004090304189</v>
      </c>
      <c r="O234" s="105">
        <v>24.824603304464144</v>
      </c>
      <c r="P234" s="105">
        <v>24.864419208115386</v>
      </c>
      <c r="Q234" s="105">
        <v>24.589290610877985</v>
      </c>
      <c r="R234" s="105">
        <v>23.94924844529098</v>
      </c>
      <c r="S234" s="105">
        <v>23.77678215699072</v>
      </c>
      <c r="T234" s="105">
        <v>23.332647199494769</v>
      </c>
      <c r="U234" s="105">
        <v>22.070217427389462</v>
      </c>
      <c r="V234" s="105">
        <v>21.110233121619025</v>
      </c>
      <c r="W234" s="105">
        <v>21.247739704209827</v>
      </c>
      <c r="DA234" s="132" t="s">
        <v>2908</v>
      </c>
    </row>
    <row r="235" spans="1:105" ht="12" customHeight="1" x14ac:dyDescent="0.25">
      <c r="A235" s="108" t="s">
        <v>53</v>
      </c>
      <c r="B235" s="99">
        <v>10.662112000735313</v>
      </c>
      <c r="C235" s="99">
        <v>9.9285669461655601</v>
      </c>
      <c r="D235" s="99">
        <v>11.696942642058733</v>
      </c>
      <c r="E235" s="99">
        <v>16.050351929638399</v>
      </c>
      <c r="F235" s="99">
        <v>17.36846440618622</v>
      </c>
      <c r="G235" s="99">
        <v>13.946746418228944</v>
      </c>
      <c r="H235" s="99">
        <v>15.161888232521452</v>
      </c>
      <c r="I235" s="99">
        <v>11.656128577821281</v>
      </c>
      <c r="J235" s="99">
        <v>12.640111431381381</v>
      </c>
      <c r="K235" s="99">
        <v>12.114386769234889</v>
      </c>
      <c r="L235" s="99">
        <v>11.189323479526887</v>
      </c>
      <c r="M235" s="99">
        <v>11.621119014837944</v>
      </c>
      <c r="N235" s="99">
        <v>10.992975575908781</v>
      </c>
      <c r="O235" s="99">
        <v>10.818798987325671</v>
      </c>
      <c r="P235" s="99">
        <v>11.233269295344833</v>
      </c>
      <c r="Q235" s="99">
        <v>10.925363322987115</v>
      </c>
      <c r="R235" s="99">
        <v>10.39371046257755</v>
      </c>
      <c r="S235" s="99">
        <v>10.256778537410007</v>
      </c>
      <c r="T235" s="99">
        <v>10.089694408060771</v>
      </c>
      <c r="U235" s="99">
        <v>8.9710127470103167</v>
      </c>
      <c r="V235" s="99">
        <v>8.539637902049158</v>
      </c>
      <c r="W235" s="99">
        <v>8.9348026361823063</v>
      </c>
      <c r="DA235" s="63" t="s">
        <v>2909</v>
      </c>
    </row>
    <row r="236" spans="1:105" ht="12" customHeight="1" x14ac:dyDescent="0.25">
      <c r="A236" s="108" t="s">
        <v>52</v>
      </c>
      <c r="B236" s="99">
        <v>13.533271949610834</v>
      </c>
      <c r="C236" s="99">
        <v>13.157545304100472</v>
      </c>
      <c r="D236" s="99">
        <v>13.067890278702489</v>
      </c>
      <c r="E236" s="99">
        <v>12.474269535010755</v>
      </c>
      <c r="F236" s="99">
        <v>12.306427245521812</v>
      </c>
      <c r="G236" s="99">
        <v>12.652899235704497</v>
      </c>
      <c r="H236" s="99">
        <v>13.193688634347609</v>
      </c>
      <c r="I236" s="99">
        <v>13.943035952956997</v>
      </c>
      <c r="J236" s="99">
        <v>14.736519688859014</v>
      </c>
      <c r="K236" s="99">
        <v>14.846520596821849</v>
      </c>
      <c r="L236" s="99">
        <v>14.476478815200299</v>
      </c>
      <c r="M236" s="99">
        <v>14.482383472419906</v>
      </c>
      <c r="N236" s="99">
        <v>14.0980285143954</v>
      </c>
      <c r="O236" s="99">
        <v>14.005804317138475</v>
      </c>
      <c r="P236" s="99">
        <v>13.631149912770553</v>
      </c>
      <c r="Q236" s="99">
        <v>13.66392728789087</v>
      </c>
      <c r="R236" s="99">
        <v>13.555537982713433</v>
      </c>
      <c r="S236" s="99">
        <v>13.520003619580717</v>
      </c>
      <c r="T236" s="99">
        <v>13.242952791433996</v>
      </c>
      <c r="U236" s="99">
        <v>13.099204680379142</v>
      </c>
      <c r="V236" s="99">
        <v>12.570595219569869</v>
      </c>
      <c r="W236" s="99">
        <v>12.312937068027525</v>
      </c>
      <c r="DA236" s="63" t="s">
        <v>2910</v>
      </c>
    </row>
    <row r="237" spans="1:105" ht="12" customHeight="1" x14ac:dyDescent="0.25">
      <c r="A237" s="121" t="s">
        <v>54</v>
      </c>
      <c r="B237" s="123">
        <v>10.568975016349228</v>
      </c>
      <c r="C237" s="123">
        <v>11.545510380567601</v>
      </c>
      <c r="D237" s="123">
        <v>11.652296683317342</v>
      </c>
      <c r="E237" s="123">
        <v>13.099834589642457</v>
      </c>
      <c r="F237" s="123">
        <v>11.931284521319032</v>
      </c>
      <c r="G237" s="123">
        <v>11.96718860672083</v>
      </c>
      <c r="H237" s="123">
        <v>10.954934232654352</v>
      </c>
      <c r="I237" s="123">
        <v>10.547760156333979</v>
      </c>
      <c r="J237" s="123">
        <v>10.734770542832647</v>
      </c>
      <c r="K237" s="123">
        <v>8.6165285998170607</v>
      </c>
      <c r="L237" s="123">
        <v>7.8146993785867993</v>
      </c>
      <c r="M237" s="123">
        <v>7.8438736021231277</v>
      </c>
      <c r="N237" s="123">
        <v>7.6287708594321577</v>
      </c>
      <c r="O237" s="123">
        <v>7.5904156907431419</v>
      </c>
      <c r="P237" s="123">
        <v>7.6355846484459029</v>
      </c>
      <c r="Q237" s="123">
        <v>7.6559222685535495</v>
      </c>
      <c r="R237" s="123">
        <v>7.5590797833518577</v>
      </c>
      <c r="S237" s="123">
        <v>7.5140662904955944</v>
      </c>
      <c r="T237" s="123">
        <v>7.3550277578771341</v>
      </c>
      <c r="U237" s="123">
        <v>7.1336740371384204</v>
      </c>
      <c r="V237" s="123">
        <v>9.0471713071526185</v>
      </c>
      <c r="W237" s="123">
        <v>8.4398810365452839</v>
      </c>
      <c r="DA237" s="130" t="s">
        <v>2911</v>
      </c>
    </row>
    <row r="238" spans="1:105" ht="12" customHeight="1" x14ac:dyDescent="0.25">
      <c r="A238" s="97" t="s">
        <v>50</v>
      </c>
      <c r="B238" s="99">
        <v>12.724593813801588</v>
      </c>
      <c r="C238" s="99">
        <v>13.198068444665289</v>
      </c>
      <c r="D238" s="99">
        <v>16.685423079974097</v>
      </c>
      <c r="E238" s="99">
        <v>12.961551654008261</v>
      </c>
      <c r="F238" s="99">
        <v>12.53876001627685</v>
      </c>
      <c r="G238" s="99">
        <v>14.622825894759931</v>
      </c>
      <c r="H238" s="99">
        <v>12.580939708393549</v>
      </c>
      <c r="I238" s="99">
        <v>11.909023196311615</v>
      </c>
      <c r="J238" s="99">
        <v>10.741104029048374</v>
      </c>
      <c r="K238" s="99">
        <v>10.45656058687962</v>
      </c>
      <c r="L238" s="99">
        <v>9.3024637963337096</v>
      </c>
      <c r="M238" s="99">
        <v>8.8772721672061454</v>
      </c>
      <c r="N238" s="99">
        <v>8.7663325299297021</v>
      </c>
      <c r="O238" s="99">
        <v>8.7611524618232703</v>
      </c>
      <c r="P238" s="99">
        <v>8.830902826732455</v>
      </c>
      <c r="Q238" s="99">
        <v>8.8552069662395017</v>
      </c>
      <c r="R238" s="99">
        <v>8.8721851054185308</v>
      </c>
      <c r="S238" s="99">
        <v>8.8634439305898205</v>
      </c>
      <c r="T238" s="99">
        <v>8.7253585174498181</v>
      </c>
      <c r="U238" s="99">
        <v>8.5202230359560236</v>
      </c>
      <c r="V238" s="99">
        <v>11.36028000588983</v>
      </c>
      <c r="W238" s="99">
        <v>10.254342379905033</v>
      </c>
      <c r="DA238" s="63" t="s">
        <v>2912</v>
      </c>
    </row>
    <row r="239" spans="1:105" ht="12" customHeight="1" x14ac:dyDescent="0.25">
      <c r="A239" s="109" t="s">
        <v>120</v>
      </c>
      <c r="B239" s="110">
        <v>8.9721148333364411</v>
      </c>
      <c r="C239" s="110">
        <v>10.362429039224935</v>
      </c>
      <c r="D239" s="110">
        <v>8.3218662378699992</v>
      </c>
      <c r="E239" s="110">
        <v>13.183947212499854</v>
      </c>
      <c r="F239" s="110">
        <v>11.586280502032546</v>
      </c>
      <c r="G239" s="110">
        <v>10.476282736469598</v>
      </c>
      <c r="H239" s="110">
        <v>10.078122929458001</v>
      </c>
      <c r="I239" s="110">
        <v>9.8014516197423784</v>
      </c>
      <c r="J239" s="110">
        <v>10.731101114856108</v>
      </c>
      <c r="K239" s="110">
        <v>7.3595133997860751</v>
      </c>
      <c r="L239" s="110">
        <v>6.7488735979347805</v>
      </c>
      <c r="M239" s="110">
        <v>7.080863367193678</v>
      </c>
      <c r="N239" s="110">
        <v>6.8320139200376628</v>
      </c>
      <c r="O239" s="110">
        <v>6.8229800928737907</v>
      </c>
      <c r="P239" s="110">
        <v>6.9117928574115624</v>
      </c>
      <c r="Q239" s="110">
        <v>6.9912612729701546</v>
      </c>
      <c r="R239" s="110">
        <v>6.885300500391927</v>
      </c>
      <c r="S239" s="110">
        <v>6.8407855362721017</v>
      </c>
      <c r="T239" s="110">
        <v>6.694617470682787</v>
      </c>
      <c r="U239" s="110">
        <v>6.5271456734677358</v>
      </c>
      <c r="V239" s="110">
        <v>8.0577651524422507</v>
      </c>
      <c r="W239" s="110">
        <v>7.6757112458083485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128.16428951078942</v>
      </c>
      <c r="C241" s="118">
        <f t="shared" si="98"/>
        <v>132.59317167223213</v>
      </c>
      <c r="D241" s="118">
        <f t="shared" si="98"/>
        <v>132.9736394336324</v>
      </c>
      <c r="E241" s="118">
        <f t="shared" si="98"/>
        <v>156.84685314564646</v>
      </c>
      <c r="F241" s="118">
        <f t="shared" si="98"/>
        <v>148.62792973168058</v>
      </c>
      <c r="G241" s="118">
        <f t="shared" si="98"/>
        <v>144.05066305757626</v>
      </c>
      <c r="H241" s="118">
        <f t="shared" si="98"/>
        <v>143.33059537174597</v>
      </c>
      <c r="I241" s="118">
        <f t="shared" si="98"/>
        <v>126.14771844377458</v>
      </c>
      <c r="J241" s="118">
        <f t="shared" si="98"/>
        <v>143.70642800282471</v>
      </c>
      <c r="K241" s="118">
        <f t="shared" si="98"/>
        <v>142.63737959179579</v>
      </c>
      <c r="L241" s="118">
        <f t="shared" si="98"/>
        <v>141.9353457943904</v>
      </c>
      <c r="M241" s="118">
        <f t="shared" si="98"/>
        <v>129.60342009426472</v>
      </c>
      <c r="N241" s="118">
        <f t="shared" si="98"/>
        <v>124.07053118662509</v>
      </c>
      <c r="O241" s="118">
        <f t="shared" si="98"/>
        <v>124.56878483095343</v>
      </c>
      <c r="P241" s="118">
        <f t="shared" si="98"/>
        <v>130.68658630378556</v>
      </c>
      <c r="Q241" s="118">
        <f t="shared" si="98"/>
        <v>105.8316734787216</v>
      </c>
      <c r="R241" s="118">
        <f t="shared" ref="R241:V241" si="99">R242+R244+R246+R255</f>
        <v>95.818339757092275</v>
      </c>
      <c r="S241" s="118">
        <f t="shared" si="99"/>
        <v>100.26411867486765</v>
      </c>
      <c r="T241" s="118">
        <f t="shared" si="99"/>
        <v>109.16919924184903</v>
      </c>
      <c r="U241" s="118">
        <f t="shared" si="99"/>
        <v>119.76922402810355</v>
      </c>
      <c r="V241" s="118">
        <f t="shared" si="99"/>
        <v>124.81429447146414</v>
      </c>
      <c r="W241" s="118">
        <f t="shared" ref="W241" si="100">W242+W244+W246+W255</f>
        <v>128.46668054742332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99.467829511901229</v>
      </c>
      <c r="C242" s="123">
        <f t="shared" si="101"/>
        <v>104.06376144565388</v>
      </c>
      <c r="D242" s="123">
        <f t="shared" si="101"/>
        <v>102.71325789512295</v>
      </c>
      <c r="E242" s="123">
        <f t="shared" si="101"/>
        <v>121.9976794682172</v>
      </c>
      <c r="F242" s="123">
        <f t="shared" si="101"/>
        <v>114.93748987622187</v>
      </c>
      <c r="G242" s="123">
        <f t="shared" si="101"/>
        <v>111.6101014180274</v>
      </c>
      <c r="H242" s="123">
        <f t="shared" si="101"/>
        <v>109.92641601893273</v>
      </c>
      <c r="I242" s="123">
        <f t="shared" si="101"/>
        <v>94.413725586446219</v>
      </c>
      <c r="J242" s="123">
        <f t="shared" si="101"/>
        <v>110.03859077716835</v>
      </c>
      <c r="K242" s="123">
        <f t="shared" si="101"/>
        <v>110.59702997136108</v>
      </c>
      <c r="L242" s="123">
        <f t="shared" si="101"/>
        <v>110.79579754437059</v>
      </c>
      <c r="M242" s="123">
        <f t="shared" si="101"/>
        <v>97.979382275160688</v>
      </c>
      <c r="N242" s="123">
        <f t="shared" si="101"/>
        <v>91.654922288531225</v>
      </c>
      <c r="O242" s="123">
        <f t="shared" si="101"/>
        <v>92.916860575898284</v>
      </c>
      <c r="P242" s="123">
        <f t="shared" si="101"/>
        <v>102.22473734852041</v>
      </c>
      <c r="Q242" s="123">
        <f t="shared" si="101"/>
        <v>72.830389497407566</v>
      </c>
      <c r="R242" s="123">
        <f t="shared" si="101"/>
        <v>65.610744885141514</v>
      </c>
      <c r="S242" s="123">
        <f t="shared" si="101"/>
        <v>67.174328858600973</v>
      </c>
      <c r="T242" s="123">
        <f t="shared" si="101"/>
        <v>77.438893525628586</v>
      </c>
      <c r="U242" s="123">
        <f t="shared" si="101"/>
        <v>86.952797689380532</v>
      </c>
      <c r="V242" s="123">
        <f t="shared" si="101"/>
        <v>93.389745747508314</v>
      </c>
      <c r="W242" s="123">
        <f t="shared" si="101"/>
        <v>92.462126532033622</v>
      </c>
      <c r="DA242" s="130" t="s">
        <v>3066</v>
      </c>
    </row>
    <row r="243" spans="1:105" ht="12" customHeight="1" x14ac:dyDescent="0.25">
      <c r="A243" s="97" t="s">
        <v>53</v>
      </c>
      <c r="B243" s="99">
        <v>99.467829511901229</v>
      </c>
      <c r="C243" s="99">
        <v>104.06376144565388</v>
      </c>
      <c r="D243" s="99">
        <v>102.71325789512295</v>
      </c>
      <c r="E243" s="99">
        <v>121.9976794682172</v>
      </c>
      <c r="F243" s="99">
        <v>114.93748987622187</v>
      </c>
      <c r="G243" s="99">
        <v>111.6101014180274</v>
      </c>
      <c r="H243" s="99">
        <v>109.92641601893273</v>
      </c>
      <c r="I243" s="99">
        <v>94.413725586446219</v>
      </c>
      <c r="J243" s="99">
        <v>110.03859077716835</v>
      </c>
      <c r="K243" s="99">
        <v>110.59702997136108</v>
      </c>
      <c r="L243" s="99">
        <v>110.79579754437059</v>
      </c>
      <c r="M243" s="99">
        <v>97.979382275160688</v>
      </c>
      <c r="N243" s="99">
        <v>91.654922288531225</v>
      </c>
      <c r="O243" s="99">
        <v>92.916860575898284</v>
      </c>
      <c r="P243" s="99">
        <v>102.22473734852041</v>
      </c>
      <c r="Q243" s="99">
        <v>72.830389497407566</v>
      </c>
      <c r="R243" s="99">
        <v>65.610744885141514</v>
      </c>
      <c r="S243" s="99">
        <v>67.174328858600973</v>
      </c>
      <c r="T243" s="99">
        <v>77.438893525628586</v>
      </c>
      <c r="U243" s="99">
        <v>86.952797689380532</v>
      </c>
      <c r="V243" s="99">
        <v>93.389745747508314</v>
      </c>
      <c r="W243" s="99">
        <v>92.462126532033622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0.88867531281684065</v>
      </c>
      <c r="C244" s="123">
        <f t="shared" si="102"/>
        <v>0.97727687524355811</v>
      </c>
      <c r="D244" s="123">
        <f t="shared" si="102"/>
        <v>1.0821385985169323</v>
      </c>
      <c r="E244" s="123">
        <f t="shared" si="102"/>
        <v>2.4245800406148925</v>
      </c>
      <c r="F244" s="123">
        <f t="shared" si="102"/>
        <v>1.4387768814170312</v>
      </c>
      <c r="G244" s="123">
        <f t="shared" si="102"/>
        <v>1.7259304747390403</v>
      </c>
      <c r="H244" s="123">
        <f t="shared" si="102"/>
        <v>2.3427518857464942</v>
      </c>
      <c r="I244" s="123">
        <f t="shared" si="102"/>
        <v>2.3360081200208764</v>
      </c>
      <c r="J244" s="123">
        <f t="shared" si="102"/>
        <v>2.520980046131998</v>
      </c>
      <c r="K244" s="123">
        <f t="shared" si="102"/>
        <v>2.9313148751262861</v>
      </c>
      <c r="L244" s="123">
        <f t="shared" si="102"/>
        <v>3.5530867682776717</v>
      </c>
      <c r="M244" s="123">
        <f t="shared" si="102"/>
        <v>3.3649106124433392</v>
      </c>
      <c r="N244" s="123">
        <f t="shared" si="102"/>
        <v>5.2154403442916877</v>
      </c>
      <c r="O244" s="123">
        <f t="shared" si="102"/>
        <v>4.8524059413636751</v>
      </c>
      <c r="P244" s="123">
        <f t="shared" si="102"/>
        <v>1.8117760693726142</v>
      </c>
      <c r="Q244" s="123">
        <f t="shared" si="102"/>
        <v>5.9206806335689297</v>
      </c>
      <c r="R244" s="123">
        <f t="shared" si="102"/>
        <v>3.6721043455978766</v>
      </c>
      <c r="S244" s="123">
        <f t="shared" si="102"/>
        <v>6.4311861182548835</v>
      </c>
      <c r="T244" s="123">
        <f t="shared" si="102"/>
        <v>5.4736535309743486</v>
      </c>
      <c r="U244" s="123">
        <f t="shared" si="102"/>
        <v>7.3988983136156916</v>
      </c>
      <c r="V244" s="123">
        <f t="shared" si="102"/>
        <v>5.5539833596878196</v>
      </c>
      <c r="W244" s="123">
        <f t="shared" si="102"/>
        <v>10.18516099475074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0.88867531281684065</v>
      </c>
      <c r="C245" s="99">
        <f>RES_hhdet_tess!C165</f>
        <v>0.97727687524355811</v>
      </c>
      <c r="D245" s="99">
        <f>RES_hhdet_tess!D165</f>
        <v>1.0821385985169323</v>
      </c>
      <c r="E245" s="99">
        <f>RES_hhdet_tess!E165</f>
        <v>2.4245800406148925</v>
      </c>
      <c r="F245" s="99">
        <f>RES_hhdet_tess!F165</f>
        <v>1.4387768814170312</v>
      </c>
      <c r="G245" s="99">
        <f>RES_hhdet_tess!G165</f>
        <v>1.7259304747390403</v>
      </c>
      <c r="H245" s="99">
        <f>RES_hhdet_tess!H165</f>
        <v>2.3427518857464942</v>
      </c>
      <c r="I245" s="99">
        <f>RES_hhdet_tess!I165</f>
        <v>2.3360081200208764</v>
      </c>
      <c r="J245" s="99">
        <f>RES_hhdet_tess!J165</f>
        <v>2.520980046131998</v>
      </c>
      <c r="K245" s="99">
        <f>RES_hhdet_tess!K165</f>
        <v>2.9313148751262861</v>
      </c>
      <c r="L245" s="99">
        <f>RES_hhdet_tess!L165</f>
        <v>3.5530867682776717</v>
      </c>
      <c r="M245" s="99">
        <f>RES_hhdet_tess!M165</f>
        <v>3.3649106124433392</v>
      </c>
      <c r="N245" s="99">
        <f>RES_hhdet_tess!N165</f>
        <v>5.2154403442916877</v>
      </c>
      <c r="O245" s="99">
        <f>RES_hhdet_tess!O165</f>
        <v>4.8524059413636751</v>
      </c>
      <c r="P245" s="99">
        <f>RES_hhdet_tess!P165</f>
        <v>1.8117760693726142</v>
      </c>
      <c r="Q245" s="99">
        <f>RES_hhdet_tess!Q165</f>
        <v>5.9206806335689297</v>
      </c>
      <c r="R245" s="99">
        <f>RES_hhdet_tess!R165</f>
        <v>3.6721043455978766</v>
      </c>
      <c r="S245" s="99">
        <f>RES_hhdet_tess!S165</f>
        <v>6.4311861182548835</v>
      </c>
      <c r="T245" s="99">
        <f>RES_hhdet_tess!T165</f>
        <v>5.4736535309743486</v>
      </c>
      <c r="U245" s="99">
        <f>RES_hhdet_tess!U165</f>
        <v>7.3988983136156916</v>
      </c>
      <c r="V245" s="99">
        <f>RES_hhdet_tess!V165</f>
        <v>5.5539833596878196</v>
      </c>
      <c r="W245" s="99">
        <f>RES_hhdet_tess!W165</f>
        <v>10.18516099475074</v>
      </c>
      <c r="DA245" s="63" t="s">
        <v>3069</v>
      </c>
    </row>
    <row r="246" spans="1:105" ht="12" customHeight="1" x14ac:dyDescent="0.25">
      <c r="A246" s="121" t="s">
        <v>55</v>
      </c>
      <c r="B246" s="123">
        <v>20.591971112956614</v>
      </c>
      <c r="C246" s="123">
        <v>19.587229338602469</v>
      </c>
      <c r="D246" s="123">
        <v>21.268186860359403</v>
      </c>
      <c r="E246" s="123">
        <v>23.124033799344446</v>
      </c>
      <c r="F246" s="123">
        <v>23.769242855988889</v>
      </c>
      <c r="G246" s="123">
        <v>22.292278830019871</v>
      </c>
      <c r="H246" s="123">
        <v>23.265758157708255</v>
      </c>
      <c r="I246" s="123">
        <v>21.875032258200548</v>
      </c>
      <c r="J246" s="123">
        <v>23.424828386526698</v>
      </c>
      <c r="K246" s="123">
        <v>23.069993138296937</v>
      </c>
      <c r="L246" s="123">
        <v>22.105684548945447</v>
      </c>
      <c r="M246" s="123">
        <v>22.729857149230465</v>
      </c>
      <c r="N246" s="123">
        <v>21.802585379945608</v>
      </c>
      <c r="O246" s="123">
        <v>21.39576587147943</v>
      </c>
      <c r="P246" s="123">
        <v>21.171271366976821</v>
      </c>
      <c r="Q246" s="123">
        <v>21.536363965291898</v>
      </c>
      <c r="R246" s="123">
        <v>21.012034233027933</v>
      </c>
      <c r="S246" s="123">
        <v>21.11702388835262</v>
      </c>
      <c r="T246" s="123">
        <v>20.771737097307959</v>
      </c>
      <c r="U246" s="123">
        <v>19.984737365308721</v>
      </c>
      <c r="V246" s="123">
        <v>18.922235380426883</v>
      </c>
      <c r="W246" s="123">
        <v>19.264583525782466</v>
      </c>
      <c r="DA246" s="130" t="s">
        <v>3070</v>
      </c>
    </row>
    <row r="247" spans="1:105" ht="12" customHeight="1" x14ac:dyDescent="0.25">
      <c r="A247" s="97" t="s">
        <v>124</v>
      </c>
      <c r="B247" s="99">
        <v>21.165539240521504</v>
      </c>
      <c r="C247" s="99">
        <v>18.854796948882491</v>
      </c>
      <c r="D247" s="99">
        <v>24.122662838317318</v>
      </c>
      <c r="E247" s="99">
        <v>22.484630826032493</v>
      </c>
      <c r="F247" s="99">
        <v>22.054809216387397</v>
      </c>
      <c r="G247" s="99">
        <v>24.13573541315132</v>
      </c>
      <c r="H247" s="99">
        <v>21.043979166790514</v>
      </c>
      <c r="I247" s="99">
        <v>21.76097039721401</v>
      </c>
      <c r="J247" s="99">
        <v>24.054803319190206</v>
      </c>
      <c r="K247" s="99">
        <v>22.089833981362233</v>
      </c>
      <c r="L247" s="99">
        <v>21.317691255135639</v>
      </c>
      <c r="M247" s="99">
        <v>26.081735756707008</v>
      </c>
      <c r="N247" s="99">
        <v>23.281750869145505</v>
      </c>
      <c r="O247" s="99">
        <v>19.122323482966816</v>
      </c>
      <c r="P247" s="99">
        <v>15.29028630263676</v>
      </c>
      <c r="Q247" s="99">
        <v>24.036121835629618</v>
      </c>
      <c r="R247" s="99">
        <v>21.14854423594188</v>
      </c>
      <c r="S247" s="99">
        <v>22.986019847933438</v>
      </c>
      <c r="T247" s="99">
        <v>21.777429982633709</v>
      </c>
      <c r="U247" s="99">
        <v>22.814131123131791</v>
      </c>
      <c r="V247" s="99">
        <v>14.881002320476055</v>
      </c>
      <c r="W247" s="99">
        <v>21.364790857423614</v>
      </c>
      <c r="DA247" s="63" t="s">
        <v>3071</v>
      </c>
    </row>
    <row r="248" spans="1:105" ht="12" customHeight="1" x14ac:dyDescent="0.25">
      <c r="A248" s="97" t="s">
        <v>123</v>
      </c>
      <c r="B248" s="99">
        <v>21.165539240521507</v>
      </c>
      <c r="C248" s="99">
        <v>18.855988441872828</v>
      </c>
      <c r="D248" s="99">
        <v>24.117522882928853</v>
      </c>
      <c r="E248" s="99">
        <v>22.479699885036727</v>
      </c>
      <c r="F248" s="99">
        <v>22.051921503894253</v>
      </c>
      <c r="G248" s="99">
        <v>24.136391147963639</v>
      </c>
      <c r="H248" s="99">
        <v>21.036222842661942</v>
      </c>
      <c r="I248" s="99">
        <v>21.766661399207205</v>
      </c>
      <c r="J248" s="99">
        <v>24.084142439837798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21.831870328566271</v>
      </c>
      <c r="T248" s="99">
        <v>20.745069401455936</v>
      </c>
      <c r="U248" s="99">
        <v>22.306071343488949</v>
      </c>
      <c r="V248" s="99">
        <v>14.570599739211017</v>
      </c>
      <c r="W248" s="99">
        <v>20.937894559926139</v>
      </c>
      <c r="DA248" s="63" t="s">
        <v>3072</v>
      </c>
    </row>
    <row r="249" spans="1:105" ht="12" customHeight="1" x14ac:dyDescent="0.25">
      <c r="A249" s="100" t="s">
        <v>50</v>
      </c>
      <c r="B249" s="102">
        <v>7.2090457778899459</v>
      </c>
      <c r="C249" s="102">
        <v>6.263211371398917</v>
      </c>
      <c r="D249" s="102">
        <v>9.030179593261888</v>
      </c>
      <c r="E249" s="102">
        <v>10.407637589812667</v>
      </c>
      <c r="F249" s="102">
        <v>10.735392962956084</v>
      </c>
      <c r="G249" s="102">
        <v>10.312287332383429</v>
      </c>
      <c r="H249" s="102">
        <v>9.2172008668883727</v>
      </c>
      <c r="I249" s="102">
        <v>7.8996583618393741</v>
      </c>
      <c r="J249" s="102">
        <v>8.8855570065683303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7.729454029706055</v>
      </c>
      <c r="T249" s="102">
        <v>7.434896820320918</v>
      </c>
      <c r="U249" s="102">
        <v>7.5800365258300166</v>
      </c>
      <c r="V249" s="102">
        <v>4.9790422082832961</v>
      </c>
      <c r="W249" s="102">
        <v>7.5009348430172986</v>
      </c>
      <c r="DA249" s="131" t="s">
        <v>3073</v>
      </c>
    </row>
    <row r="250" spans="1:105" ht="12" customHeight="1" x14ac:dyDescent="0.25">
      <c r="A250" s="103" t="s">
        <v>52</v>
      </c>
      <c r="B250" s="105">
        <v>13.956493462631562</v>
      </c>
      <c r="C250" s="105">
        <v>12.592777070473904</v>
      </c>
      <c r="D250" s="105">
        <v>15.087343289666967</v>
      </c>
      <c r="E250" s="105">
        <v>12.072062295224059</v>
      </c>
      <c r="F250" s="105">
        <v>11.316528540938169</v>
      </c>
      <c r="G250" s="105">
        <v>13.824103815580207</v>
      </c>
      <c r="H250" s="105">
        <v>11.819021975773568</v>
      </c>
      <c r="I250" s="105">
        <v>13.867003037367832</v>
      </c>
      <c r="J250" s="105">
        <v>15.198585433269463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14.102416298860216</v>
      </c>
      <c r="T250" s="105">
        <v>13.310172581135017</v>
      </c>
      <c r="U250" s="105">
        <v>14.726034817658929</v>
      </c>
      <c r="V250" s="105">
        <v>9.5915575309277195</v>
      </c>
      <c r="W250" s="105">
        <v>13.436959716908843</v>
      </c>
      <c r="DA250" s="132" t="s">
        <v>3074</v>
      </c>
    </row>
    <row r="251" spans="1:105" ht="12" customHeight="1" x14ac:dyDescent="0.25">
      <c r="A251" s="106" t="s">
        <v>122</v>
      </c>
      <c r="B251" s="102">
        <v>20.506179938737599</v>
      </c>
      <c r="C251" s="102">
        <v>19.698270989246051</v>
      </c>
      <c r="D251" s="102">
        <v>20.840681199849705</v>
      </c>
      <c r="E251" s="102">
        <v>23.21204575154357</v>
      </c>
      <c r="F251" s="102">
        <v>23.985441865908861</v>
      </c>
      <c r="G251" s="102">
        <v>22.074847922765588</v>
      </c>
      <c r="H251" s="102">
        <v>23.49325677209913</v>
      </c>
      <c r="I251" s="102">
        <v>21.886050000164836</v>
      </c>
      <c r="J251" s="102">
        <v>23.368122051760466</v>
      </c>
      <c r="K251" s="102">
        <v>23.150849307748071</v>
      </c>
      <c r="L251" s="102">
        <v>22.165141035459957</v>
      </c>
      <c r="M251" s="102">
        <v>22.487090974690769</v>
      </c>
      <c r="N251" s="102">
        <v>21.70398223609395</v>
      </c>
      <c r="O251" s="102">
        <v>21.532245281231727</v>
      </c>
      <c r="P251" s="102">
        <v>21.510072176942156</v>
      </c>
      <c r="Q251" s="102">
        <v>21.394862588713476</v>
      </c>
      <c r="R251" s="102">
        <v>21.00518589331956</v>
      </c>
      <c r="S251" s="102">
        <v>21.009117078561129</v>
      </c>
      <c r="T251" s="102">
        <v>20.716241486450173</v>
      </c>
      <c r="U251" s="102">
        <v>19.845912512148704</v>
      </c>
      <c r="V251" s="102">
        <v>19.085764515871997</v>
      </c>
      <c r="W251" s="102">
        <v>19.177833817484647</v>
      </c>
      <c r="DA251" s="131" t="s">
        <v>3075</v>
      </c>
    </row>
    <row r="252" spans="1:105" ht="12" customHeight="1" x14ac:dyDescent="0.25">
      <c r="A252" s="107" t="s">
        <v>121</v>
      </c>
      <c r="B252" s="105">
        <v>20.506179938737603</v>
      </c>
      <c r="C252" s="105">
        <v>19.700148870224048</v>
      </c>
      <c r="D252" s="105">
        <v>20.842905826797708</v>
      </c>
      <c r="E252" s="105">
        <v>23.214040066394254</v>
      </c>
      <c r="F252" s="105">
        <v>23.986907237392082</v>
      </c>
      <c r="G252" s="105">
        <v>22.076015333328822</v>
      </c>
      <c r="H252" s="105">
        <v>23.493024697513672</v>
      </c>
      <c r="I252" s="105">
        <v>21.885188073554382</v>
      </c>
      <c r="J252" s="105">
        <v>23.367593947555541</v>
      </c>
      <c r="K252" s="105">
        <v>23.150044530776739</v>
      </c>
      <c r="L252" s="105">
        <v>22.165629769904275</v>
      </c>
      <c r="M252" s="105">
        <v>22.489717955440906</v>
      </c>
      <c r="N252" s="105">
        <v>21.706191452879427</v>
      </c>
      <c r="O252" s="105">
        <v>21.533699752230607</v>
      </c>
      <c r="P252" s="105">
        <v>21.509431881780049</v>
      </c>
      <c r="Q252" s="105">
        <v>21.390349982044562</v>
      </c>
      <c r="R252" s="105">
        <v>21.00165477866949</v>
      </c>
      <c r="S252" s="105">
        <v>21.003631065844175</v>
      </c>
      <c r="T252" s="105">
        <v>20.712349354080335</v>
      </c>
      <c r="U252" s="105">
        <v>19.852761860349627</v>
      </c>
      <c r="V252" s="105">
        <v>19.09044478360266</v>
      </c>
      <c r="W252" s="105">
        <v>19.181658982250362</v>
      </c>
      <c r="DA252" s="132" t="s">
        <v>3076</v>
      </c>
    </row>
    <row r="253" spans="1:105" ht="12" customHeight="1" x14ac:dyDescent="0.25">
      <c r="A253" s="108" t="s">
        <v>53</v>
      </c>
      <c r="B253" s="99">
        <v>6.9729079891267647</v>
      </c>
      <c r="C253" s="99">
        <v>6.542603566123578</v>
      </c>
      <c r="D253" s="99">
        <v>7.7750155480952188</v>
      </c>
      <c r="E253" s="99">
        <v>10.739770531383495</v>
      </c>
      <c r="F253" s="99">
        <v>11.680479991870266</v>
      </c>
      <c r="G253" s="99">
        <v>9.4231160976243249</v>
      </c>
      <c r="H253" s="99">
        <v>10.299336063166065</v>
      </c>
      <c r="I253" s="99">
        <v>7.9421521205973793</v>
      </c>
      <c r="J253" s="99">
        <v>8.6310742586965326</v>
      </c>
      <c r="K253" s="99">
        <v>8.3035239339548887</v>
      </c>
      <c r="L253" s="99">
        <v>7.6891509547039796</v>
      </c>
      <c r="M253" s="99">
        <v>8.0073344830209976</v>
      </c>
      <c r="N253" s="99">
        <v>7.6081629384840248</v>
      </c>
      <c r="O253" s="99">
        <v>7.5278954350921339</v>
      </c>
      <c r="P253" s="99">
        <v>7.8782819690095005</v>
      </c>
      <c r="Q253" s="99">
        <v>7.7264226941536931</v>
      </c>
      <c r="R253" s="99">
        <v>7.4461167959560584</v>
      </c>
      <c r="S253" s="99">
        <v>7.4836274462634602</v>
      </c>
      <c r="T253" s="99">
        <v>7.4693965626463346</v>
      </c>
      <c r="U253" s="99">
        <v>6.7535571799704837</v>
      </c>
      <c r="V253" s="99">
        <v>6.5198495640327918</v>
      </c>
      <c r="W253" s="99">
        <v>6.8687219142228333</v>
      </c>
      <c r="DA253" s="63" t="s">
        <v>3077</v>
      </c>
    </row>
    <row r="254" spans="1:105" ht="12" customHeight="1" x14ac:dyDescent="0.25">
      <c r="A254" s="108" t="s">
        <v>52</v>
      </c>
      <c r="B254" s="99">
        <v>13.533271949610834</v>
      </c>
      <c r="C254" s="99">
        <v>13.157545304100472</v>
      </c>
      <c r="D254" s="99">
        <v>13.067890278702489</v>
      </c>
      <c r="E254" s="99">
        <v>12.474269535010755</v>
      </c>
      <c r="F254" s="99">
        <v>12.306427245521812</v>
      </c>
      <c r="G254" s="99">
        <v>12.652899235704497</v>
      </c>
      <c r="H254" s="99">
        <v>13.193688634347609</v>
      </c>
      <c r="I254" s="99">
        <v>13.943035952956997</v>
      </c>
      <c r="J254" s="99">
        <v>14.736519688859014</v>
      </c>
      <c r="K254" s="99">
        <v>14.846520596821849</v>
      </c>
      <c r="L254" s="99">
        <v>14.476478815200299</v>
      </c>
      <c r="M254" s="99">
        <v>14.482383472419906</v>
      </c>
      <c r="N254" s="99">
        <v>14.0980285143954</v>
      </c>
      <c r="O254" s="99">
        <v>14.005804317138475</v>
      </c>
      <c r="P254" s="99">
        <v>13.631149912770553</v>
      </c>
      <c r="Q254" s="99">
        <v>13.66392728789087</v>
      </c>
      <c r="R254" s="99">
        <v>13.555537982713433</v>
      </c>
      <c r="S254" s="99">
        <v>13.520003619580717</v>
      </c>
      <c r="T254" s="99">
        <v>13.242952791433996</v>
      </c>
      <c r="U254" s="99">
        <v>13.099204680379142</v>
      </c>
      <c r="V254" s="99">
        <v>12.570595219569869</v>
      </c>
      <c r="W254" s="99">
        <v>12.312937068027525</v>
      </c>
      <c r="DA254" s="63" t="s">
        <v>3078</v>
      </c>
    </row>
    <row r="255" spans="1:105" ht="12" customHeight="1" x14ac:dyDescent="0.25">
      <c r="A255" s="121" t="s">
        <v>54</v>
      </c>
      <c r="B255" s="123">
        <v>7.2158135731147333</v>
      </c>
      <c r="C255" s="123">
        <v>7.964904012732215</v>
      </c>
      <c r="D255" s="123">
        <v>7.9100560796331099</v>
      </c>
      <c r="E255" s="123">
        <v>9.300559837469935</v>
      </c>
      <c r="F255" s="123">
        <v>8.4824201180527883</v>
      </c>
      <c r="G255" s="123">
        <v>8.4223523347899345</v>
      </c>
      <c r="H255" s="123">
        <v>7.7956693093584857</v>
      </c>
      <c r="I255" s="123">
        <v>7.5229524791069347</v>
      </c>
      <c r="J255" s="123">
        <v>7.7220287929976656</v>
      </c>
      <c r="K255" s="123">
        <v>6.039041607011483</v>
      </c>
      <c r="L255" s="123">
        <v>5.4807769327966893</v>
      </c>
      <c r="M255" s="123">
        <v>5.5292700574302209</v>
      </c>
      <c r="N255" s="123">
        <v>5.3975831738565576</v>
      </c>
      <c r="O255" s="123">
        <v>5.4037524422120455</v>
      </c>
      <c r="P255" s="123">
        <v>5.4788015189157271</v>
      </c>
      <c r="Q255" s="123">
        <v>5.5442393824532035</v>
      </c>
      <c r="R255" s="123">
        <v>5.5234562933249531</v>
      </c>
      <c r="S255" s="123">
        <v>5.541579809659174</v>
      </c>
      <c r="T255" s="123">
        <v>5.4849150879381288</v>
      </c>
      <c r="U255" s="123">
        <v>5.4327906597986146</v>
      </c>
      <c r="V255" s="123">
        <v>6.9483299838411234</v>
      </c>
      <c r="W255" s="123">
        <v>6.554809494856495</v>
      </c>
      <c r="DA255" s="130" t="s">
        <v>3079</v>
      </c>
    </row>
    <row r="256" spans="1:105" ht="12" customHeight="1" x14ac:dyDescent="0.25">
      <c r="A256" s="97" t="s">
        <v>50</v>
      </c>
      <c r="B256" s="99">
        <v>7.8018773396252774</v>
      </c>
      <c r="C256" s="99">
        <v>8.1072434613054778</v>
      </c>
      <c r="D256" s="99">
        <v>10.272365649795104</v>
      </c>
      <c r="E256" s="99">
        <v>7.993737336499291</v>
      </c>
      <c r="F256" s="99">
        <v>7.7450543569420471</v>
      </c>
      <c r="G256" s="99">
        <v>9.0473641504550226</v>
      </c>
      <c r="H256" s="99">
        <v>7.7991438125471655</v>
      </c>
      <c r="I256" s="99">
        <v>7.3899434556304753</v>
      </c>
      <c r="J256" s="99">
        <v>6.6684910975473901</v>
      </c>
      <c r="K256" s="99">
        <v>6.4958964257274463</v>
      </c>
      <c r="L256" s="99">
        <v>5.781450598851114</v>
      </c>
      <c r="M256" s="99">
        <v>5.5187791293948267</v>
      </c>
      <c r="N256" s="99">
        <v>5.4511478325156757</v>
      </c>
      <c r="O256" s="99">
        <v>5.4490842028758237</v>
      </c>
      <c r="P256" s="99">
        <v>5.4932996555268252</v>
      </c>
      <c r="Q256" s="99">
        <v>5.509134297308548</v>
      </c>
      <c r="R256" s="99">
        <v>5.5217648567863389</v>
      </c>
      <c r="S256" s="99">
        <v>5.5217662916178449</v>
      </c>
      <c r="T256" s="99">
        <v>5.4421370231082227</v>
      </c>
      <c r="U256" s="99">
        <v>5.3250757295446842</v>
      </c>
      <c r="V256" s="99">
        <v>7.1155801275907926</v>
      </c>
      <c r="W256" s="99">
        <v>6.4306650547630939</v>
      </c>
      <c r="DA256" s="63" t="s">
        <v>3080</v>
      </c>
    </row>
    <row r="257" spans="1:105" ht="12" customHeight="1" x14ac:dyDescent="0.25">
      <c r="A257" s="109" t="s">
        <v>120</v>
      </c>
      <c r="B257" s="110">
        <v>6.7816635765785929</v>
      </c>
      <c r="C257" s="110">
        <v>7.8630019075036275</v>
      </c>
      <c r="D257" s="110">
        <v>6.3469108108663406</v>
      </c>
      <c r="E257" s="110">
        <v>10.095453781987251</v>
      </c>
      <c r="F257" s="110">
        <v>8.9011928148594457</v>
      </c>
      <c r="G257" s="110">
        <v>8.0714633827676039</v>
      </c>
      <c r="H257" s="110">
        <v>7.7937957094756554</v>
      </c>
      <c r="I257" s="110">
        <v>7.5958742927086824</v>
      </c>
      <c r="J257" s="110">
        <v>8.3324162735017957</v>
      </c>
      <c r="K257" s="110">
        <v>5.72694189604388</v>
      </c>
      <c r="L257" s="110">
        <v>5.2653760662204636</v>
      </c>
      <c r="M257" s="110">
        <v>5.5370160382505746</v>
      </c>
      <c r="N257" s="110">
        <v>5.3600660751358493</v>
      </c>
      <c r="O257" s="110">
        <v>5.3740367898921999</v>
      </c>
      <c r="P257" s="110">
        <v>5.4700225741502013</v>
      </c>
      <c r="Q257" s="110">
        <v>5.5636951304397373</v>
      </c>
      <c r="R257" s="110">
        <v>5.5243242015414609</v>
      </c>
      <c r="S257" s="110">
        <v>5.5514658934168359</v>
      </c>
      <c r="T257" s="110">
        <v>5.505531332507247</v>
      </c>
      <c r="U257" s="110">
        <v>5.4799091968611569</v>
      </c>
      <c r="V257" s="110">
        <v>6.8767906213838126</v>
      </c>
      <c r="W257" s="110">
        <v>6.6070935686696464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2.2996520947672958</v>
      </c>
      <c r="C259" s="118">
        <f t="shared" si="103"/>
        <v>2.2120781330038413</v>
      </c>
      <c r="D259" s="118">
        <f t="shared" si="103"/>
        <v>2.7103143510307222</v>
      </c>
      <c r="E259" s="118">
        <f t="shared" si="103"/>
        <v>2.1545273240676113</v>
      </c>
      <c r="F259" s="118">
        <f t="shared" si="103"/>
        <v>1.969233788116745</v>
      </c>
      <c r="G259" s="118">
        <f t="shared" si="103"/>
        <v>2.1533598690392921</v>
      </c>
      <c r="H259" s="118">
        <f t="shared" si="103"/>
        <v>1.7330510294670773</v>
      </c>
      <c r="I259" s="118">
        <f t="shared" si="103"/>
        <v>1.6600444779593708</v>
      </c>
      <c r="J259" s="118">
        <f t="shared" si="103"/>
        <v>1.6333890211183413</v>
      </c>
      <c r="K259" s="118">
        <f t="shared" si="103"/>
        <v>1.5843264803647683</v>
      </c>
      <c r="L259" s="118">
        <f t="shared" si="103"/>
        <v>1.4325067164863841</v>
      </c>
      <c r="M259" s="118">
        <f t="shared" si="103"/>
        <v>1.4982182391119756</v>
      </c>
      <c r="N259" s="118">
        <f t="shared" si="103"/>
        <v>1.3449341220351863</v>
      </c>
      <c r="O259" s="118">
        <f t="shared" si="103"/>
        <v>1.1782685086206184</v>
      </c>
      <c r="P259" s="118">
        <f t="shared" si="103"/>
        <v>1.0493073593055815</v>
      </c>
      <c r="Q259" s="118">
        <f t="shared" si="103"/>
        <v>1.1611551839811571</v>
      </c>
      <c r="R259" s="118">
        <f t="shared" ref="R259:V259" si="104">R260+R262+R264+R273</f>
        <v>1.0666046396009587</v>
      </c>
      <c r="S259" s="118">
        <f t="shared" si="104"/>
        <v>1.0718315670920999</v>
      </c>
      <c r="T259" s="118">
        <f t="shared" si="104"/>
        <v>1.0019863974345866</v>
      </c>
      <c r="U259" s="118">
        <f t="shared" si="104"/>
        <v>0.90410905570308753</v>
      </c>
      <c r="V259" s="118">
        <f t="shared" si="104"/>
        <v>0.94483164273320619</v>
      </c>
      <c r="W259" s="118">
        <f t="shared" ref="W259" si="105">W260+W262+W264+W273</f>
        <v>0.93343802556370781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1.0695974313287107</v>
      </c>
      <c r="C264" s="123">
        <v>0.96122638891721512</v>
      </c>
      <c r="D264" s="123">
        <v>1.2010043896614633</v>
      </c>
      <c r="E264" s="123">
        <v>1.040940917303987</v>
      </c>
      <c r="F264" s="123">
        <v>0.93753015178188304</v>
      </c>
      <c r="G264" s="123">
        <v>0.95902199689359857</v>
      </c>
      <c r="H264" s="123">
        <v>0.73184830430009595</v>
      </c>
      <c r="I264" s="123">
        <v>0.70209175202448526</v>
      </c>
      <c r="J264" s="123">
        <v>0.73832807671981293</v>
      </c>
      <c r="K264" s="123">
        <v>0.62024569979792799</v>
      </c>
      <c r="L264" s="123">
        <v>0.55051426805383352</v>
      </c>
      <c r="M264" s="123">
        <v>0.6417000605276697</v>
      </c>
      <c r="N264" s="123">
        <v>0.52468146644808678</v>
      </c>
      <c r="O264" s="123">
        <v>0.39023870966148183</v>
      </c>
      <c r="P264" s="123">
        <v>0.29273450013075536</v>
      </c>
      <c r="Q264" s="123">
        <v>0.44386066059164059</v>
      </c>
      <c r="R264" s="123">
        <v>0.38315351445079759</v>
      </c>
      <c r="S264" s="123">
        <v>0.4016260156663129</v>
      </c>
      <c r="T264" s="123">
        <v>0.35740996374174122</v>
      </c>
      <c r="U264" s="123">
        <v>0.31511653203073015</v>
      </c>
      <c r="V264" s="123">
        <v>0.17170485011925171</v>
      </c>
      <c r="W264" s="123">
        <v>0.24313414143087347</v>
      </c>
      <c r="DA264" s="130" t="s">
        <v>3238</v>
      </c>
    </row>
    <row r="265" spans="1:105" ht="12" customHeight="1" x14ac:dyDescent="0.25">
      <c r="A265" s="97" t="s">
        <v>124</v>
      </c>
      <c r="B265" s="99">
        <v>8.2363765883013897</v>
      </c>
      <c r="C265" s="99">
        <v>7.2871897248866819</v>
      </c>
      <c r="D265" s="99">
        <v>9.2512608411621304</v>
      </c>
      <c r="E265" s="99">
        <v>8.5768954476112462</v>
      </c>
      <c r="F265" s="99">
        <v>8.3739272474837989</v>
      </c>
      <c r="G265" s="99">
        <v>9.1152923483103745</v>
      </c>
      <c r="H265" s="99">
        <v>7.8915621090265873</v>
      </c>
      <c r="I265" s="99">
        <v>8.1213208388948797</v>
      </c>
      <c r="J265" s="99">
        <v>8.9375451956875214</v>
      </c>
      <c r="K265" s="99">
        <v>8.1599395271509039</v>
      </c>
      <c r="L265" s="99">
        <v>7.8294211706847179</v>
      </c>
      <c r="M265" s="99">
        <v>9.5310944175287737</v>
      </c>
      <c r="N265" s="99">
        <v>8.4539735620410266</v>
      </c>
      <c r="O265" s="99">
        <v>6.8676516580566416</v>
      </c>
      <c r="P265" s="99">
        <v>5.3773389710430042</v>
      </c>
      <c r="Q265" s="99">
        <v>8.2032025790825429</v>
      </c>
      <c r="R265" s="99">
        <v>6.9187301650222306</v>
      </c>
      <c r="S265" s="99">
        <v>7.2455446995764428</v>
      </c>
      <c r="T265" s="99">
        <v>6.6879964815107824</v>
      </c>
      <c r="U265" s="99">
        <v>6.84456233225949</v>
      </c>
      <c r="V265" s="99">
        <v>4.3866093718524892</v>
      </c>
      <c r="W265" s="99">
        <v>6.2150552060561575</v>
      </c>
      <c r="DA265" s="63" t="s">
        <v>3239</v>
      </c>
    </row>
    <row r="266" spans="1:105" ht="12" customHeight="1" x14ac:dyDescent="0.25">
      <c r="A266" s="97" t="s">
        <v>123</v>
      </c>
      <c r="B266" s="99">
        <v>2.8053344256558965</v>
      </c>
      <c r="C266" s="99">
        <v>2.4372715913710898</v>
      </c>
      <c r="D266" s="99">
        <v>3.451381754499363</v>
      </c>
      <c r="E266" s="99">
        <v>3.9634043827869876</v>
      </c>
      <c r="F266" s="99">
        <v>4.0882191710795901</v>
      </c>
      <c r="G266" s="99">
        <v>3.9056108669012461</v>
      </c>
      <c r="H266" s="99">
        <v>3.4588445459867838</v>
      </c>
      <c r="I266" s="99">
        <v>2.9644238673547738</v>
      </c>
      <c r="J266" s="99">
        <v>3.3343919519678331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2.2797612257536084</v>
      </c>
      <c r="T266" s="99">
        <v>2.1928831484480682</v>
      </c>
      <c r="U266" s="99">
        <v>2.1814629897767825</v>
      </c>
      <c r="V266" s="99">
        <v>1.4329213671852485</v>
      </c>
      <c r="W266" s="99">
        <v>2.1586982718368368</v>
      </c>
      <c r="DA266" s="63" t="s">
        <v>3240</v>
      </c>
    </row>
    <row r="267" spans="1:105" ht="12" customHeight="1" x14ac:dyDescent="0.25">
      <c r="A267" s="100" t="s">
        <v>50</v>
      </c>
      <c r="B267" s="102">
        <v>2.8053344256558965</v>
      </c>
      <c r="C267" s="102">
        <v>2.4372715913710898</v>
      </c>
      <c r="D267" s="102">
        <v>3.451381754499363</v>
      </c>
      <c r="E267" s="102">
        <v>3.9634043827869876</v>
      </c>
      <c r="F267" s="102">
        <v>4.0882191710795901</v>
      </c>
      <c r="G267" s="102">
        <v>3.9056108669012461</v>
      </c>
      <c r="H267" s="102">
        <v>3.4588445459867838</v>
      </c>
      <c r="I267" s="102">
        <v>2.9644238673547738</v>
      </c>
      <c r="J267" s="102">
        <v>3.3343919519678331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2.2797612257536084</v>
      </c>
      <c r="T267" s="102">
        <v>2.1928831484480682</v>
      </c>
      <c r="U267" s="102">
        <v>2.1814629897767825</v>
      </c>
      <c r="V267" s="102">
        <v>1.4329213671852485</v>
      </c>
      <c r="W267" s="102">
        <v>2.1586982718368368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1.2300546634385852</v>
      </c>
      <c r="C273" s="123">
        <v>1.2508517440866262</v>
      </c>
      <c r="D273" s="123">
        <v>1.5093099613692587</v>
      </c>
      <c r="E273" s="123">
        <v>1.1135864067636243</v>
      </c>
      <c r="F273" s="123">
        <v>1.031703636334862</v>
      </c>
      <c r="G273" s="123">
        <v>1.1943378721456936</v>
      </c>
      <c r="H273" s="123">
        <v>1.0012027251669813</v>
      </c>
      <c r="I273" s="123">
        <v>0.95795272593488567</v>
      </c>
      <c r="J273" s="123">
        <v>0.89506094439852835</v>
      </c>
      <c r="K273" s="123">
        <v>0.96408078056684043</v>
      </c>
      <c r="L273" s="123">
        <v>0.88199244843255042</v>
      </c>
      <c r="M273" s="123">
        <v>0.85651817858430601</v>
      </c>
      <c r="N273" s="123">
        <v>0.82025265558709937</v>
      </c>
      <c r="O273" s="123">
        <v>0.7880297989591365</v>
      </c>
      <c r="P273" s="123">
        <v>0.75657285917482608</v>
      </c>
      <c r="Q273" s="123">
        <v>0.71729452338951649</v>
      </c>
      <c r="R273" s="123">
        <v>0.68345112515016104</v>
      </c>
      <c r="S273" s="123">
        <v>0.67020555142578697</v>
      </c>
      <c r="T273" s="123">
        <v>0.64457643369284534</v>
      </c>
      <c r="U273" s="123">
        <v>0.58899252367235733</v>
      </c>
      <c r="V273" s="123">
        <v>0.77312679261395445</v>
      </c>
      <c r="W273" s="123">
        <v>0.69030388413283439</v>
      </c>
      <c r="DA273" s="130" t="s">
        <v>3247</v>
      </c>
    </row>
    <row r="274" spans="1:105" ht="12" customHeight="1" x14ac:dyDescent="0.25">
      <c r="A274" s="97" t="s">
        <v>50</v>
      </c>
      <c r="B274" s="99">
        <v>2.8905187307431697</v>
      </c>
      <c r="C274" s="99">
        <v>2.9980732278901678</v>
      </c>
      <c r="D274" s="99">
        <v>3.7902607068469165</v>
      </c>
      <c r="E274" s="99">
        <v>2.9443460737245171</v>
      </c>
      <c r="F274" s="99">
        <v>2.8483047252974494</v>
      </c>
      <c r="G274" s="99">
        <v>3.3217211302536662</v>
      </c>
      <c r="H274" s="99">
        <v>2.8578862641586795</v>
      </c>
      <c r="I274" s="99">
        <v>2.7052537092741473</v>
      </c>
      <c r="J274" s="99">
        <v>2.4399491912386293</v>
      </c>
      <c r="K274" s="99">
        <v>2.3753123029155749</v>
      </c>
      <c r="L274" s="99">
        <v>2.1131476759751662</v>
      </c>
      <c r="M274" s="99">
        <v>2.0165611455025481</v>
      </c>
      <c r="N274" s="99">
        <v>1.9913600974988319</v>
      </c>
      <c r="O274" s="99">
        <v>1.9901833932277737</v>
      </c>
      <c r="P274" s="99">
        <v>2.0060278861205445</v>
      </c>
      <c r="Q274" s="99">
        <v>2.0115488144509657</v>
      </c>
      <c r="R274" s="99">
        <v>2.0154055685468739</v>
      </c>
      <c r="S274" s="99">
        <v>2.0134199232727839</v>
      </c>
      <c r="T274" s="99">
        <v>1.9820524408239006</v>
      </c>
      <c r="U274" s="99">
        <v>1.9354538648477706</v>
      </c>
      <c r="V274" s="99">
        <v>2.5806012061379335</v>
      </c>
      <c r="W274" s="99">
        <v>2.3293764150192273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0.6129947989052742</v>
      </c>
      <c r="D279" s="117">
        <f t="shared" si="108"/>
        <v>1.086650114580519</v>
      </c>
      <c r="E279" s="117">
        <f t="shared" si="108"/>
        <v>0.97278909803395808</v>
      </c>
      <c r="F279" s="117">
        <f t="shared" si="108"/>
        <v>0.58184008544587051</v>
      </c>
      <c r="G279" s="117">
        <f t="shared" si="108"/>
        <v>0.20351422245327616</v>
      </c>
      <c r="H279" s="117">
        <f t="shared" si="108"/>
        <v>0.61465982590198387</v>
      </c>
      <c r="I279" s="117">
        <f t="shared" si="108"/>
        <v>0.42773468854282054</v>
      </c>
      <c r="J279" s="117">
        <f t="shared" si="108"/>
        <v>1.0305213950155749</v>
      </c>
      <c r="K279" s="117">
        <f t="shared" si="108"/>
        <v>0.93977092496482306</v>
      </c>
      <c r="L279" s="117">
        <f t="shared" si="108"/>
        <v>0.59302886781471831</v>
      </c>
      <c r="M279" s="117">
        <f t="shared" si="108"/>
        <v>0.18526336730162149</v>
      </c>
      <c r="N279" s="117">
        <f t="shared" si="108"/>
        <v>0.53911956971699149</v>
      </c>
      <c r="O279" s="117">
        <f t="shared" si="108"/>
        <v>0.507663936663727</v>
      </c>
      <c r="P279" s="117">
        <f t="shared" si="108"/>
        <v>0.77034176737873827</v>
      </c>
      <c r="Q279" s="117">
        <f t="shared" si="108"/>
        <v>0.41466195975317366</v>
      </c>
      <c r="R279" s="117">
        <f t="shared" ref="R279:V279" si="109">R280+R282+R284+R293</f>
        <v>0.4844122587544944</v>
      </c>
      <c r="S279" s="117">
        <f t="shared" si="109"/>
        <v>0.6474998751152925</v>
      </c>
      <c r="T279" s="117">
        <f t="shared" si="109"/>
        <v>0.73803894004752302</v>
      </c>
      <c r="U279" s="117">
        <f t="shared" si="109"/>
        <v>2.1407433159575269</v>
      </c>
      <c r="V279" s="117">
        <f t="shared" si="109"/>
        <v>1.7123917797580455</v>
      </c>
      <c r="W279" s="117">
        <f t="shared" ref="W279" si="110">W280+W282+W284+W293</f>
        <v>0.39532086167731079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0.49375078601827505</v>
      </c>
      <c r="D280" s="122">
        <f t="shared" si="111"/>
        <v>0.85793887414603009</v>
      </c>
      <c r="E280" s="122">
        <f t="shared" si="111"/>
        <v>0.7746237403835573</v>
      </c>
      <c r="F280" s="122">
        <f t="shared" si="111"/>
        <v>0.45782327696835956</v>
      </c>
      <c r="G280" s="122">
        <f t="shared" si="111"/>
        <v>0.1598998495924886</v>
      </c>
      <c r="H280" s="122">
        <f t="shared" si="111"/>
        <v>0.47162696731622461</v>
      </c>
      <c r="I280" s="122">
        <f t="shared" si="111"/>
        <v>0.32122855570545417</v>
      </c>
      <c r="J280" s="122">
        <f t="shared" si="111"/>
        <v>0.78695005923766426</v>
      </c>
      <c r="K280" s="122">
        <f t="shared" si="111"/>
        <v>0.72216971095672211</v>
      </c>
      <c r="L280" s="122">
        <f t="shared" si="111"/>
        <v>0.45567710042438808</v>
      </c>
      <c r="M280" s="122">
        <f t="shared" si="111"/>
        <v>0.13804964035584474</v>
      </c>
      <c r="N280" s="122">
        <f t="shared" si="111"/>
        <v>0.3875210613676659</v>
      </c>
      <c r="O280" s="122">
        <f t="shared" si="111"/>
        <v>0.36193002811365865</v>
      </c>
      <c r="P280" s="122">
        <f t="shared" si="111"/>
        <v>0.56635399012199727</v>
      </c>
      <c r="Q280" s="122">
        <f t="shared" si="111"/>
        <v>0.26749511702253442</v>
      </c>
      <c r="R280" s="122">
        <f t="shared" si="111"/>
        <v>0.30660303660134841</v>
      </c>
      <c r="S280" s="122">
        <f t="shared" si="111"/>
        <v>0.40522418388132603</v>
      </c>
      <c r="T280" s="122">
        <f t="shared" si="111"/>
        <v>0.48854106048749862</v>
      </c>
      <c r="U280" s="122">
        <f t="shared" si="111"/>
        <v>1.4580578252974721</v>
      </c>
      <c r="V280" s="122">
        <f t="shared" si="111"/>
        <v>1.1898784715888315</v>
      </c>
      <c r="W280" s="122">
        <f t="shared" si="111"/>
        <v>0.2604505778068002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0.49375078601827505</v>
      </c>
      <c r="D281" s="98">
        <v>0.85793887414603009</v>
      </c>
      <c r="E281" s="98">
        <v>0.7746237403835573</v>
      </c>
      <c r="F281" s="98">
        <v>0.45782327696835956</v>
      </c>
      <c r="G281" s="98">
        <v>0.1598998495924886</v>
      </c>
      <c r="H281" s="98">
        <v>0.47162696731622461</v>
      </c>
      <c r="I281" s="98">
        <v>0.32122855570545417</v>
      </c>
      <c r="J281" s="98">
        <v>0.78695005923766426</v>
      </c>
      <c r="K281" s="98">
        <v>0.72216971095672211</v>
      </c>
      <c r="L281" s="98">
        <v>0.45567710042438808</v>
      </c>
      <c r="M281" s="98">
        <v>0.13804964035584474</v>
      </c>
      <c r="N281" s="98">
        <v>0.3875210613676659</v>
      </c>
      <c r="O281" s="98">
        <v>0.36193002811365865</v>
      </c>
      <c r="P281" s="98">
        <v>0.56635399012199727</v>
      </c>
      <c r="Q281" s="98">
        <v>0.26749511702253442</v>
      </c>
      <c r="R281" s="98">
        <v>0.30660303660134841</v>
      </c>
      <c r="S281" s="98">
        <v>0.40522418388132603</v>
      </c>
      <c r="T281" s="98">
        <v>0.48854106048749862</v>
      </c>
      <c r="U281" s="98">
        <v>1.4580578252974721</v>
      </c>
      <c r="V281" s="98">
        <v>1.1898784715888315</v>
      </c>
      <c r="W281" s="98">
        <v>0.2604505778068002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2.0504471699735864E-3</v>
      </c>
      <c r="D282" s="122">
        <f t="shared" si="112"/>
        <v>4.401795824138988E-3</v>
      </c>
      <c r="E282" s="122">
        <f t="shared" si="112"/>
        <v>7.6834688199622983E-3</v>
      </c>
      <c r="F282" s="122">
        <f t="shared" si="112"/>
        <v>2.7796096376762986E-3</v>
      </c>
      <c r="G282" s="122">
        <f t="shared" si="112"/>
        <v>1.2571083085720451E-3</v>
      </c>
      <c r="H282" s="122">
        <f t="shared" si="112"/>
        <v>5.4625215970015338E-3</v>
      </c>
      <c r="I282" s="122">
        <f t="shared" si="112"/>
        <v>4.9179791443062486E-3</v>
      </c>
      <c r="J282" s="122">
        <f t="shared" si="112"/>
        <v>1.1949817102404768E-2</v>
      </c>
      <c r="K282" s="122">
        <f t="shared" si="112"/>
        <v>1.2244602731386885E-2</v>
      </c>
      <c r="L282" s="122">
        <f t="shared" si="112"/>
        <v>9.8381100011985627E-3</v>
      </c>
      <c r="M282" s="122">
        <f t="shared" si="112"/>
        <v>3.6738970461439235E-3</v>
      </c>
      <c r="N282" s="122">
        <f t="shared" si="112"/>
        <v>1.7417772842608134E-2</v>
      </c>
      <c r="O282" s="122">
        <f t="shared" si="112"/>
        <v>1.4297054239836739E-2</v>
      </c>
      <c r="P282" s="122">
        <f t="shared" si="112"/>
        <v>4.719688919953096E-3</v>
      </c>
      <c r="Q282" s="122">
        <f t="shared" si="112"/>
        <v>1.1192706005732158E-2</v>
      </c>
      <c r="R282" s="122">
        <f t="shared" si="112"/>
        <v>1.1408790046462705E-2</v>
      </c>
      <c r="S282" s="122">
        <f t="shared" si="112"/>
        <v>2.45698428710182E-2</v>
      </c>
      <c r="T282" s="122">
        <f t="shared" si="112"/>
        <v>1.9399294930913493E-2</v>
      </c>
      <c r="U282" s="122">
        <f t="shared" si="112"/>
        <v>6.0283735502454798E-2</v>
      </c>
      <c r="V282" s="122">
        <f t="shared" si="112"/>
        <v>3.2807818668565053E-2</v>
      </c>
      <c r="W282" s="122">
        <f t="shared" si="112"/>
        <v>1.4417561983223469E-2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2.0504471699735864E-3</v>
      </c>
      <c r="D283" s="98">
        <v>4.401795824138988E-3</v>
      </c>
      <c r="E283" s="98">
        <v>7.6834688199622983E-3</v>
      </c>
      <c r="F283" s="98">
        <v>2.7796096376762986E-3</v>
      </c>
      <c r="G283" s="98">
        <v>1.2571083085720451E-3</v>
      </c>
      <c r="H283" s="98">
        <v>5.4625215970015338E-3</v>
      </c>
      <c r="I283" s="98">
        <v>4.9179791443062486E-3</v>
      </c>
      <c r="J283" s="98">
        <v>1.1949817102404768E-2</v>
      </c>
      <c r="K283" s="98">
        <v>1.2244602731386885E-2</v>
      </c>
      <c r="L283" s="98">
        <v>9.8381100011985627E-3</v>
      </c>
      <c r="M283" s="98">
        <v>3.6738970461439235E-3</v>
      </c>
      <c r="N283" s="98">
        <v>1.7417772842608134E-2</v>
      </c>
      <c r="O283" s="98">
        <v>1.4297054239836739E-2</v>
      </c>
      <c r="P283" s="98">
        <v>4.719688919953096E-3</v>
      </c>
      <c r="Q283" s="98">
        <v>1.1192706005732158E-2</v>
      </c>
      <c r="R283" s="98">
        <v>1.1408790046462705E-2</v>
      </c>
      <c r="S283" s="98">
        <v>2.45698428710182E-2</v>
      </c>
      <c r="T283" s="98">
        <v>1.9399294930913493E-2</v>
      </c>
      <c r="U283" s="98">
        <v>6.0283735502454798E-2</v>
      </c>
      <c r="V283" s="98">
        <v>3.2807818668565053E-2</v>
      </c>
      <c r="W283" s="98">
        <v>1.4417561983223469E-2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8.3420696325439275E-2</v>
      </c>
      <c r="D284" s="122">
        <v>0.16423790681988815</v>
      </c>
      <c r="E284" s="122">
        <v>0.13644480518319815</v>
      </c>
      <c r="F284" s="122">
        <v>8.9859099179339055E-2</v>
      </c>
      <c r="G284" s="122">
        <v>3.0529557906999572E-2</v>
      </c>
      <c r="H284" s="122">
        <v>0.10315593474320206</v>
      </c>
      <c r="I284" s="122">
        <v>7.5097013200406876E-2</v>
      </c>
      <c r="J284" s="122">
        <v>0.17401529147903083</v>
      </c>
      <c r="K284" s="122">
        <v>0.1580844842800786</v>
      </c>
      <c r="L284" s="122">
        <v>0.10097972585581121</v>
      </c>
      <c r="M284" s="122">
        <v>3.4503614343271177E-2</v>
      </c>
      <c r="N284" s="122">
        <v>0.10612915296582053</v>
      </c>
      <c r="O284" s="122">
        <v>0.10360471531429916</v>
      </c>
      <c r="P284" s="122">
        <v>0.15568586022214276</v>
      </c>
      <c r="Q284" s="122">
        <v>0.1063448657037866</v>
      </c>
      <c r="R284" s="122">
        <v>0.12878516576950894</v>
      </c>
      <c r="S284" s="122">
        <v>0.16775420020572462</v>
      </c>
      <c r="T284" s="122">
        <v>0.17783720832810251</v>
      </c>
      <c r="U284" s="122">
        <v>0.4800727826127289</v>
      </c>
      <c r="V284" s="122">
        <v>0.34823988497543867</v>
      </c>
      <c r="W284" s="122">
        <v>8.7318531940561467E-2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1.3098256138700973E-2</v>
      </c>
      <c r="D285" s="98">
        <v>2.60957933991657E-2</v>
      </c>
      <c r="E285" s="98">
        <v>1.3266984706576741E-2</v>
      </c>
      <c r="F285" s="98">
        <v>6.3968570392366701E-3</v>
      </c>
      <c r="G285" s="98">
        <v>2.8536479480509949E-3</v>
      </c>
      <c r="H285" s="98">
        <v>5.8814683511178344E-3</v>
      </c>
      <c r="I285" s="98">
        <v>6.3114665016544376E-3</v>
      </c>
      <c r="J285" s="98">
        <v>1.7032764350684057E-2</v>
      </c>
      <c r="K285" s="98">
        <v>1.2999675136358774E-2</v>
      </c>
      <c r="L285" s="98">
        <v>6.5838679984373703E-3</v>
      </c>
      <c r="M285" s="98">
        <v>2.4650132136153202E-3</v>
      </c>
      <c r="N285" s="98">
        <v>4.2900421586445992E-3</v>
      </c>
      <c r="O285" s="98">
        <v>3.7675601539684136E-3</v>
      </c>
      <c r="P285" s="98">
        <v>6.3357288022911819E-3</v>
      </c>
      <c r="Q285" s="98">
        <v>8.2687279658473153E-3</v>
      </c>
      <c r="R285" s="98">
        <v>9.9052139085206506E-3</v>
      </c>
      <c r="S285" s="98">
        <v>1.0522089166200423E-2</v>
      </c>
      <c r="T285" s="98">
        <v>8.6647938678109139E-3</v>
      </c>
      <c r="U285" s="98">
        <v>1.6374411207568718E-2</v>
      </c>
      <c r="V285" s="98">
        <v>6.3855612161987443E-3</v>
      </c>
      <c r="W285" s="98">
        <v>4.7069930182651572E-3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1.9461321284284581E-4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1.6967896588185246E-4</v>
      </c>
      <c r="T286" s="98">
        <v>0</v>
      </c>
      <c r="U286" s="98">
        <v>1.6597026484631012E-4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9.6755852497604279E-5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7.054691844748408E-5</v>
      </c>
      <c r="T287" s="101">
        <v>0</v>
      </c>
      <c r="U287" s="101">
        <v>6.5031070307097148E-5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9.7857360345241529E-5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9.913204743436839E-5</v>
      </c>
      <c r="T288" s="104">
        <v>0</v>
      </c>
      <c r="U288" s="104">
        <v>1.0093919453921299E-4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5.5160116914292012E-2</v>
      </c>
      <c r="D289" s="101">
        <v>0.10932320212987273</v>
      </c>
      <c r="E289" s="101">
        <v>9.6099077688400897E-2</v>
      </c>
      <c r="F289" s="101">
        <v>6.7073558027764407E-2</v>
      </c>
      <c r="G289" s="101">
        <v>2.2110131371071463E-2</v>
      </c>
      <c r="H289" s="101">
        <v>8.0490639125187599E-2</v>
      </c>
      <c r="I289" s="101">
        <v>5.373054006975593E-2</v>
      </c>
      <c r="J289" s="101">
        <v>0.12575209460493411</v>
      </c>
      <c r="K289" s="101">
        <v>8.742374922997137E-2</v>
      </c>
      <c r="L289" s="101">
        <v>7.0569908172970139E-2</v>
      </c>
      <c r="M289" s="101">
        <v>2.1231491075264702E-2</v>
      </c>
      <c r="N289" s="101">
        <v>6.7551500089860411E-2</v>
      </c>
      <c r="O289" s="101">
        <v>7.3846992282488214E-2</v>
      </c>
      <c r="P289" s="101">
        <v>0.10749950500576751</v>
      </c>
      <c r="Q289" s="101">
        <v>7.5442574051471298E-2</v>
      </c>
      <c r="R289" s="101">
        <v>8.63707667315603E-2</v>
      </c>
      <c r="S289" s="101">
        <v>0.10803909105395754</v>
      </c>
      <c r="T289" s="101">
        <v>0.11975996389130407</v>
      </c>
      <c r="U289" s="101">
        <v>0.35233860773076831</v>
      </c>
      <c r="V289" s="101">
        <v>0.25194350515142727</v>
      </c>
      <c r="W289" s="101">
        <v>5.9964007477853985E-2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1.5162323272446286E-2</v>
      </c>
      <c r="D290" s="104">
        <v>2.8624298078006868E-2</v>
      </c>
      <c r="E290" s="104">
        <v>2.707874278822053E-2</v>
      </c>
      <c r="F290" s="104">
        <v>1.6388684112337976E-2</v>
      </c>
      <c r="G290" s="104">
        <v>5.5657785878771111E-3</v>
      </c>
      <c r="H290" s="104">
        <v>1.6783827266896624E-2</v>
      </c>
      <c r="I290" s="104">
        <v>1.5055006628996517E-2</v>
      </c>
      <c r="J290" s="104">
        <v>3.123043252341268E-2</v>
      </c>
      <c r="K290" s="104">
        <v>5.7661059913748439E-2</v>
      </c>
      <c r="L290" s="104">
        <v>2.3825949684403699E-2</v>
      </c>
      <c r="M290" s="104">
        <v>1.0807110054391155E-2</v>
      </c>
      <c r="N290" s="104">
        <v>3.4287610717315509E-2</v>
      </c>
      <c r="O290" s="104">
        <v>2.5990162877842539E-2</v>
      </c>
      <c r="P290" s="104">
        <v>4.1850626414084074E-2</v>
      </c>
      <c r="Q290" s="104">
        <v>2.2633563686467982E-2</v>
      </c>
      <c r="R290" s="104">
        <v>3.2509185129427978E-2</v>
      </c>
      <c r="S290" s="104">
        <v>4.90233410196848E-2</v>
      </c>
      <c r="T290" s="104">
        <v>4.9412450568987513E-2</v>
      </c>
      <c r="U290" s="104">
        <v>0.11119379340954554</v>
      </c>
      <c r="V290" s="104">
        <v>8.9910818607812609E-2</v>
      </c>
      <c r="W290" s="104">
        <v>2.2647531444442322E-2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6.4186571964867023E-3</v>
      </c>
      <c r="D291" s="98">
        <v>1.3372603419588028E-2</v>
      </c>
      <c r="E291" s="98">
        <v>1.5130530728699829E-2</v>
      </c>
      <c r="F291" s="98">
        <v>9.5411174844485993E-3</v>
      </c>
      <c r="G291" s="98">
        <v>2.9040759808628921E-3</v>
      </c>
      <c r="H291" s="98">
        <v>8.9451896628432413E-3</v>
      </c>
      <c r="I291" s="98">
        <v>6.8317603564292039E-3</v>
      </c>
      <c r="J291" s="98">
        <v>1.4367949124864766E-2</v>
      </c>
      <c r="K291" s="98">
        <v>2.5827139704626637E-2</v>
      </c>
      <c r="L291" s="98">
        <v>1.0349523048576031E-2</v>
      </c>
      <c r="M291" s="98">
        <v>4.7855416972837636E-3</v>
      </c>
      <c r="N291" s="98">
        <v>1.4898707389783755E-2</v>
      </c>
      <c r="O291" s="98">
        <v>1.1177374916222595E-2</v>
      </c>
      <c r="P291" s="98">
        <v>1.8559633652161778E-2</v>
      </c>
      <c r="Q291" s="98">
        <v>9.8183571944526968E-3</v>
      </c>
      <c r="R291" s="98">
        <v>1.3773512333486938E-2</v>
      </c>
      <c r="S291" s="98">
        <v>2.0717644330983439E-2</v>
      </c>
      <c r="T291" s="98">
        <v>2.0969735419582178E-2</v>
      </c>
      <c r="U291" s="98">
        <v>4.4480342632783706E-2</v>
      </c>
      <c r="V291" s="98">
        <v>3.5892108248167166E-2</v>
      </c>
      <c r="W291" s="98">
        <v>9.398715373110874E-3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8.743666075959583E-3</v>
      </c>
      <c r="D292" s="98">
        <v>1.525169465841884E-2</v>
      </c>
      <c r="E292" s="98">
        <v>1.1948212059520701E-2</v>
      </c>
      <c r="F292" s="98">
        <v>6.8475666278893762E-3</v>
      </c>
      <c r="G292" s="98">
        <v>2.661702607014219E-3</v>
      </c>
      <c r="H292" s="98">
        <v>7.8386376040533844E-3</v>
      </c>
      <c r="I292" s="98">
        <v>8.2232462725673125E-3</v>
      </c>
      <c r="J292" s="98">
        <v>1.6862483398547914E-2</v>
      </c>
      <c r="K292" s="98">
        <v>3.1833920209121805E-2</v>
      </c>
      <c r="L292" s="98">
        <v>1.3476426635827666E-2</v>
      </c>
      <c r="M292" s="98">
        <v>6.0215683571073911E-3</v>
      </c>
      <c r="N292" s="98">
        <v>1.9388903327531751E-2</v>
      </c>
      <c r="O292" s="98">
        <v>1.4812787961619944E-2</v>
      </c>
      <c r="P292" s="98">
        <v>2.3290992761922296E-2</v>
      </c>
      <c r="Q292" s="98">
        <v>1.2815206492015284E-2</v>
      </c>
      <c r="R292" s="98">
        <v>1.8735672795941037E-2</v>
      </c>
      <c r="S292" s="98">
        <v>2.8305696688701362E-2</v>
      </c>
      <c r="T292" s="98">
        <v>2.8442715149405336E-2</v>
      </c>
      <c r="U292" s="98">
        <v>6.6713450776761829E-2</v>
      </c>
      <c r="V292" s="98">
        <v>5.4018710359645436E-2</v>
      </c>
      <c r="W292" s="98">
        <v>1.3248816071331446E-2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3.3772869391586323E-2</v>
      </c>
      <c r="D293" s="122">
        <v>6.0071537790461621E-2</v>
      </c>
      <c r="E293" s="122">
        <v>5.4037083647240365E-2</v>
      </c>
      <c r="F293" s="122">
        <v>3.1378099660495561E-2</v>
      </c>
      <c r="G293" s="122">
        <v>1.1827706645215971E-2</v>
      </c>
      <c r="H293" s="122">
        <v>3.4414402245555559E-2</v>
      </c>
      <c r="I293" s="122">
        <v>2.6491140492653276E-2</v>
      </c>
      <c r="J293" s="122">
        <v>5.7606227196475152E-2</v>
      </c>
      <c r="K293" s="122">
        <v>4.7272126996635508E-2</v>
      </c>
      <c r="L293" s="122">
        <v>2.6533931533320516E-2</v>
      </c>
      <c r="M293" s="122">
        <v>9.0362155563616289E-3</v>
      </c>
      <c r="N293" s="122">
        <v>2.8051582540896867E-2</v>
      </c>
      <c r="O293" s="122">
        <v>2.7832138995932419E-2</v>
      </c>
      <c r="P293" s="122">
        <v>4.3582228114645141E-2</v>
      </c>
      <c r="Q293" s="122">
        <v>2.9629271021120503E-2</v>
      </c>
      <c r="R293" s="122">
        <v>3.7615266337174311E-2</v>
      </c>
      <c r="S293" s="122">
        <v>4.995164815722368E-2</v>
      </c>
      <c r="T293" s="122">
        <v>5.2261376301008383E-2</v>
      </c>
      <c r="U293" s="122">
        <v>0.14232897254487109</v>
      </c>
      <c r="V293" s="122">
        <v>0.14146560452521034</v>
      </c>
      <c r="W293" s="122">
        <v>3.3134189946725609E-2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1.4970261288607243E-2</v>
      </c>
      <c r="D294" s="98">
        <v>3.0955290568057375E-2</v>
      </c>
      <c r="E294" s="98">
        <v>1.6813454519314507E-2</v>
      </c>
      <c r="F294" s="98">
        <v>1.0218648510574097E-2</v>
      </c>
      <c r="G294" s="98">
        <v>5.8142586944765423E-3</v>
      </c>
      <c r="H294" s="98">
        <v>1.3957624743523247E-2</v>
      </c>
      <c r="I294" s="98">
        <v>1.2107642600065431E-2</v>
      </c>
      <c r="J294" s="98">
        <v>2.4027346575233376E-2</v>
      </c>
      <c r="K294" s="98">
        <v>3.0041825531909719E-2</v>
      </c>
      <c r="L294" s="98">
        <v>1.3031394652058961E-2</v>
      </c>
      <c r="M294" s="98">
        <v>3.985275326499213E-3</v>
      </c>
      <c r="N294" s="98">
        <v>9.912574949834151E-3</v>
      </c>
      <c r="O294" s="98">
        <v>1.0235444603815032E-2</v>
      </c>
      <c r="P294" s="98">
        <v>1.5797461009844714E-2</v>
      </c>
      <c r="Q294" s="98">
        <v>1.0557138904489716E-2</v>
      </c>
      <c r="R294" s="98">
        <v>1.5069346424848227E-2</v>
      </c>
      <c r="S294" s="98">
        <v>2.1940126877003748E-2</v>
      </c>
      <c r="T294" s="98">
        <v>1.953569459653923E-2</v>
      </c>
      <c r="U294" s="98">
        <v>4.5927048381633251E-2</v>
      </c>
      <c r="V294" s="98">
        <v>5.2272860030308871E-2</v>
      </c>
      <c r="W294" s="98">
        <v>1.148629759506541E-2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1.8802608102979082E-2</v>
      </c>
      <c r="D295" s="33">
        <v>2.9116247222404242E-2</v>
      </c>
      <c r="E295" s="33">
        <v>3.7223629127925859E-2</v>
      </c>
      <c r="F295" s="33">
        <v>2.1159451149921463E-2</v>
      </c>
      <c r="G295" s="33">
        <v>6.0134479507394298E-3</v>
      </c>
      <c r="H295" s="33">
        <v>2.0456777502032314E-2</v>
      </c>
      <c r="I295" s="33">
        <v>1.4383497892587846E-2</v>
      </c>
      <c r="J295" s="33">
        <v>3.3578880621241772E-2</v>
      </c>
      <c r="K295" s="33">
        <v>1.7230301464725793E-2</v>
      </c>
      <c r="L295" s="33">
        <v>1.3502536881261558E-2</v>
      </c>
      <c r="M295" s="33">
        <v>5.0509402298624159E-3</v>
      </c>
      <c r="N295" s="33">
        <v>1.8139007591062715E-2</v>
      </c>
      <c r="O295" s="33">
        <v>1.7596694392117387E-2</v>
      </c>
      <c r="P295" s="33">
        <v>2.7784767104800431E-2</v>
      </c>
      <c r="Q295" s="33">
        <v>1.9072132116630787E-2</v>
      </c>
      <c r="R295" s="33">
        <v>2.2545919912326084E-2</v>
      </c>
      <c r="S295" s="33">
        <v>2.8011521280219935E-2</v>
      </c>
      <c r="T295" s="33">
        <v>3.2725681704469156E-2</v>
      </c>
      <c r="U295" s="33">
        <v>9.6401924163237826E-2</v>
      </c>
      <c r="V295" s="33">
        <v>8.9192744494901458E-2</v>
      </c>
      <c r="W295" s="33">
        <v>2.1647892351660199E-2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0.44916662727265638</v>
      </c>
      <c r="D297" s="117">
        <f t="shared" si="113"/>
        <v>0.79889607862527201</v>
      </c>
      <c r="E297" s="117">
        <f t="shared" si="113"/>
        <v>0.72666401889098209</v>
      </c>
      <c r="F297" s="117">
        <f t="shared" si="113"/>
        <v>0.43317824752037332</v>
      </c>
      <c r="G297" s="117">
        <f t="shared" si="113"/>
        <v>0.15246171223492966</v>
      </c>
      <c r="H297" s="117">
        <f t="shared" si="113"/>
        <v>0.46548892308141288</v>
      </c>
      <c r="I297" s="117">
        <f t="shared" si="113"/>
        <v>0.32775087877816905</v>
      </c>
      <c r="J297" s="117">
        <f t="shared" si="113"/>
        <v>0.79417391594876174</v>
      </c>
      <c r="K297" s="117">
        <f t="shared" si="113"/>
        <v>0.7348874383626417</v>
      </c>
      <c r="L297" s="117">
        <f t="shared" si="113"/>
        <v>0.46968173028813115</v>
      </c>
      <c r="M297" s="117">
        <f t="shared" si="113"/>
        <v>0.14955150506065559</v>
      </c>
      <c r="N297" s="117">
        <f t="shared" si="113"/>
        <v>0.45552468330940377</v>
      </c>
      <c r="O297" s="117">
        <f t="shared" si="113"/>
        <v>0.42924972976895298</v>
      </c>
      <c r="P297" s="117">
        <f t="shared" si="113"/>
        <v>0.62116465156904532</v>
      </c>
      <c r="Q297" s="117">
        <f t="shared" si="113"/>
        <v>0.35977441143018807</v>
      </c>
      <c r="R297" s="117">
        <f t="shared" ref="R297:V297" si="114">R298+R300+R302+R311</f>
        <v>0.42240602235150709</v>
      </c>
      <c r="S297" s="117">
        <f t="shared" si="114"/>
        <v>0.5996300618988929</v>
      </c>
      <c r="T297" s="117">
        <f t="shared" si="114"/>
        <v>0.67220859884779149</v>
      </c>
      <c r="U297" s="117">
        <f t="shared" si="114"/>
        <v>1.99063989650309</v>
      </c>
      <c r="V297" s="117">
        <f t="shared" si="114"/>
        <v>1.5662631313409217</v>
      </c>
      <c r="W297" s="117">
        <f t="shared" ref="W297" si="115">W298+W300+W302+W311</f>
        <v>0.3830183961154342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0.3626094334439694</v>
      </c>
      <c r="D298" s="122">
        <f t="shared" si="116"/>
        <v>0.63295229239841766</v>
      </c>
      <c r="E298" s="122">
        <f t="shared" si="116"/>
        <v>0.57415649724610784</v>
      </c>
      <c r="F298" s="122">
        <f t="shared" si="116"/>
        <v>0.34092558713889548</v>
      </c>
      <c r="G298" s="122">
        <f t="shared" si="116"/>
        <v>0.1196378856546991</v>
      </c>
      <c r="H298" s="122">
        <f t="shared" si="116"/>
        <v>0.35457619087836334</v>
      </c>
      <c r="I298" s="122">
        <f t="shared" si="116"/>
        <v>0.24269214894751895</v>
      </c>
      <c r="J298" s="122">
        <f t="shared" si="116"/>
        <v>0.59758285929315436</v>
      </c>
      <c r="K298" s="122">
        <f t="shared" si="116"/>
        <v>0.55132789132360283</v>
      </c>
      <c r="L298" s="122">
        <f t="shared" si="116"/>
        <v>0.34983614957014164</v>
      </c>
      <c r="M298" s="122">
        <f t="shared" si="116"/>
        <v>0.106773055383953</v>
      </c>
      <c r="N298" s="122">
        <f t="shared" si="116"/>
        <v>0.3026226041790307</v>
      </c>
      <c r="O298" s="122">
        <f t="shared" si="116"/>
        <v>0.28615246421896706</v>
      </c>
      <c r="P298" s="122">
        <f t="shared" si="116"/>
        <v>0.45435609181104386</v>
      </c>
      <c r="Q298" s="122">
        <f t="shared" si="116"/>
        <v>0.21790058397954046</v>
      </c>
      <c r="R298" s="122">
        <f t="shared" si="116"/>
        <v>0.25382692243134491</v>
      </c>
      <c r="S298" s="122">
        <f t="shared" si="116"/>
        <v>0.34173506109560964</v>
      </c>
      <c r="T298" s="122">
        <f t="shared" si="116"/>
        <v>0.41963796247786339</v>
      </c>
      <c r="U298" s="122">
        <f t="shared" si="116"/>
        <v>1.2725747331443467</v>
      </c>
      <c r="V298" s="122">
        <f t="shared" si="116"/>
        <v>1.0504260185133332</v>
      </c>
      <c r="W298" s="122">
        <f t="shared" si="116"/>
        <v>0.23123621681632353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0.3626094334439694</v>
      </c>
      <c r="D299" s="98">
        <v>0.63295229239841766</v>
      </c>
      <c r="E299" s="98">
        <v>0.57415649724610784</v>
      </c>
      <c r="F299" s="98">
        <v>0.34092558713889548</v>
      </c>
      <c r="G299" s="98">
        <v>0.1196378856546991</v>
      </c>
      <c r="H299" s="98">
        <v>0.35457619087836334</v>
      </c>
      <c r="I299" s="98">
        <v>0.24269214894751895</v>
      </c>
      <c r="J299" s="98">
        <v>0.59758285929315436</v>
      </c>
      <c r="K299" s="98">
        <v>0.55132789132360283</v>
      </c>
      <c r="L299" s="98">
        <v>0.34983614957014164</v>
      </c>
      <c r="M299" s="98">
        <v>0.106773055383953</v>
      </c>
      <c r="N299" s="98">
        <v>0.3026226041790307</v>
      </c>
      <c r="O299" s="98">
        <v>0.28615246421896706</v>
      </c>
      <c r="P299" s="98">
        <v>0.45435609181104386</v>
      </c>
      <c r="Q299" s="98">
        <v>0.21790058397954046</v>
      </c>
      <c r="R299" s="98">
        <v>0.25382692243134491</v>
      </c>
      <c r="S299" s="98">
        <v>0.34173506109560964</v>
      </c>
      <c r="T299" s="98">
        <v>0.41963796247786339</v>
      </c>
      <c r="U299" s="98">
        <v>1.2725747331443467</v>
      </c>
      <c r="V299" s="98">
        <v>1.0504260185133332</v>
      </c>
      <c r="W299" s="98">
        <v>0.23123621681632353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4.4332248381394662E-3</v>
      </c>
      <c r="D300" s="122">
        <f t="shared" si="117"/>
        <v>9.8169346418102918E-3</v>
      </c>
      <c r="E300" s="122">
        <f t="shared" si="117"/>
        <v>1.7664793113522204E-2</v>
      </c>
      <c r="F300" s="122">
        <f t="shared" si="117"/>
        <v>6.5820944578865049E-3</v>
      </c>
      <c r="G300" s="122">
        <f t="shared" si="117"/>
        <v>3.0642956607515696E-3</v>
      </c>
      <c r="H300" s="122">
        <f t="shared" si="117"/>
        <v>1.3698570312139129E-2</v>
      </c>
      <c r="I300" s="122">
        <f t="shared" si="117"/>
        <v>1.2681596713948891E-2</v>
      </c>
      <c r="J300" s="122">
        <f t="shared" si="117"/>
        <v>3.1676574299451719E-2</v>
      </c>
      <c r="K300" s="122">
        <f t="shared" si="117"/>
        <v>3.3363676092440508E-2</v>
      </c>
      <c r="L300" s="122">
        <f t="shared" si="117"/>
        <v>2.7552982852009199E-2</v>
      </c>
      <c r="M300" s="122">
        <f t="shared" si="117"/>
        <v>1.0622190277425173E-2</v>
      </c>
      <c r="N300" s="122">
        <f t="shared" si="117"/>
        <v>5.2267858063603553E-2</v>
      </c>
      <c r="O300" s="122">
        <f t="shared" si="117"/>
        <v>4.4773897915865404E-2</v>
      </c>
      <c r="P300" s="122">
        <f t="shared" si="117"/>
        <v>1.5450342029776465E-2</v>
      </c>
      <c r="Q300" s="122">
        <f t="shared" si="117"/>
        <v>3.8005340333982417E-2</v>
      </c>
      <c r="R300" s="122">
        <f t="shared" si="117"/>
        <v>3.9611922540961943E-2</v>
      </c>
      <c r="S300" s="122">
        <f t="shared" si="117"/>
        <v>8.6804006340044829E-2</v>
      </c>
      <c r="T300" s="122">
        <f t="shared" si="117"/>
        <v>6.9523781954069414E-2</v>
      </c>
      <c r="U300" s="122">
        <f t="shared" si="117"/>
        <v>0.21883907022673108</v>
      </c>
      <c r="V300" s="122">
        <f t="shared" si="117"/>
        <v>0.120646823457144</v>
      </c>
      <c r="W300" s="122">
        <f t="shared" si="117"/>
        <v>5.368549570453978E-2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4.4332248381394662E-3</v>
      </c>
      <c r="D301" s="98">
        <v>9.8169346418102918E-3</v>
      </c>
      <c r="E301" s="98">
        <v>1.7664793113522204E-2</v>
      </c>
      <c r="F301" s="98">
        <v>6.5820944578865049E-3</v>
      </c>
      <c r="G301" s="98">
        <v>3.0642956607515696E-3</v>
      </c>
      <c r="H301" s="98">
        <v>1.3698570312139129E-2</v>
      </c>
      <c r="I301" s="98">
        <v>1.2681596713948891E-2</v>
      </c>
      <c r="J301" s="98">
        <v>3.1676574299451719E-2</v>
      </c>
      <c r="K301" s="98">
        <v>3.3363676092440508E-2</v>
      </c>
      <c r="L301" s="98">
        <v>2.7552982852009199E-2</v>
      </c>
      <c r="M301" s="98">
        <v>1.0622190277425173E-2</v>
      </c>
      <c r="N301" s="98">
        <v>5.2267858063603553E-2</v>
      </c>
      <c r="O301" s="98">
        <v>4.4773897915865404E-2</v>
      </c>
      <c r="P301" s="98">
        <v>1.5450342029776465E-2</v>
      </c>
      <c r="Q301" s="98">
        <v>3.8005340333982417E-2</v>
      </c>
      <c r="R301" s="98">
        <v>3.9611922540961943E-2</v>
      </c>
      <c r="S301" s="98">
        <v>8.6804006340044829E-2</v>
      </c>
      <c r="T301" s="98">
        <v>6.9523781954069414E-2</v>
      </c>
      <c r="U301" s="98">
        <v>0.21883907022673108</v>
      </c>
      <c r="V301" s="98">
        <v>0.120646823457144</v>
      </c>
      <c r="W301" s="98">
        <v>5.368549570453978E-2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5.8362247344292205E-2</v>
      </c>
      <c r="D302" s="122">
        <v>0.1144632872178034</v>
      </c>
      <c r="E302" s="122">
        <v>9.5627218444600398E-2</v>
      </c>
      <c r="F302" s="122">
        <v>6.2933816674480864E-2</v>
      </c>
      <c r="G302" s="122">
        <v>2.1481020598240141E-2</v>
      </c>
      <c r="H302" s="122">
        <v>7.2629138652475236E-2</v>
      </c>
      <c r="I302" s="122">
        <v>5.3639131943261184E-2</v>
      </c>
      <c r="J302" s="122">
        <v>0.123737852882064</v>
      </c>
      <c r="K302" s="122">
        <v>0.1180159944030497</v>
      </c>
      <c r="L302" s="122">
        <v>7.3580613806324122E-2</v>
      </c>
      <c r="M302" s="122">
        <v>2.5695429387613333E-2</v>
      </c>
      <c r="N302" s="122">
        <v>8.0103066840413739E-2</v>
      </c>
      <c r="O302" s="122">
        <v>7.7933184679047904E-2</v>
      </c>
      <c r="P302" s="122">
        <v>0.11920866047742812</v>
      </c>
      <c r="Q302" s="122">
        <v>8.1818935981248869E-2</v>
      </c>
      <c r="R302" s="122">
        <v>0.1010207057820566</v>
      </c>
      <c r="S302" s="122">
        <v>0.13393610011636736</v>
      </c>
      <c r="T302" s="122">
        <v>0.1429146972975652</v>
      </c>
      <c r="U302" s="122">
        <v>0.38679827009537815</v>
      </c>
      <c r="V302" s="122">
        <v>0.28386474165705078</v>
      </c>
      <c r="W302" s="122">
        <v>7.1619403597647291E-2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7.9070481795912428E-3</v>
      </c>
      <c r="D303" s="98">
        <v>1.5796845618954985E-2</v>
      </c>
      <c r="E303" s="98">
        <v>8.0568518087529382E-3</v>
      </c>
      <c r="F303" s="98">
        <v>3.8974043906435194E-3</v>
      </c>
      <c r="G303" s="98">
        <v>1.7450225013676956E-3</v>
      </c>
      <c r="H303" s="98">
        <v>3.6110511335585307E-3</v>
      </c>
      <c r="I303" s="98">
        <v>3.8923916704237433E-3</v>
      </c>
      <c r="J303" s="98">
        <v>1.0559701224614724E-2</v>
      </c>
      <c r="K303" s="98">
        <v>8.1104547729917934E-3</v>
      </c>
      <c r="L303" s="98">
        <v>4.1383912082398402E-3</v>
      </c>
      <c r="M303" s="98">
        <v>1.5736262713375291E-3</v>
      </c>
      <c r="N303" s="98">
        <v>2.8089286049251842E-3</v>
      </c>
      <c r="O303" s="98">
        <v>2.5576003403435144E-3</v>
      </c>
      <c r="P303" s="98">
        <v>4.4869850059759348E-3</v>
      </c>
      <c r="Q303" s="98">
        <v>6.0763315688726642E-3</v>
      </c>
      <c r="R303" s="98">
        <v>7.4570874989209205E-3</v>
      </c>
      <c r="S303" s="98">
        <v>8.1038854486242731E-3</v>
      </c>
      <c r="T303" s="98">
        <v>6.8094605538197494E-3</v>
      </c>
      <c r="U303" s="98">
        <v>1.3082480647502542E-2</v>
      </c>
      <c r="V303" s="98">
        <v>5.1623643051846319E-3</v>
      </c>
      <c r="W303" s="98">
        <v>3.8263367657663822E-3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1.564276149934064E-4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1.5346575786217068E-4</v>
      </c>
      <c r="T304" s="98">
        <v>0</v>
      </c>
      <c r="U304" s="98">
        <v>1.5289634328760442E-4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5.8570254648164863E-5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5.4333710427802303E-5</v>
      </c>
      <c r="T305" s="101">
        <v>0</v>
      </c>
      <c r="U305" s="101">
        <v>5.195714874839143E-5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9.7857360345241529E-5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9.913204743436839E-5</v>
      </c>
      <c r="T306" s="104">
        <v>0</v>
      </c>
      <c r="U306" s="104">
        <v>1.0093919453921299E-4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3.7363735720204946E-2</v>
      </c>
      <c r="D307" s="101">
        <v>7.418400353497781E-2</v>
      </c>
      <c r="E307" s="101">
        <v>6.5335295260082971E-2</v>
      </c>
      <c r="F307" s="101">
        <v>4.5689569838982862E-2</v>
      </c>
      <c r="G307" s="101">
        <v>1.5092019948418033E-2</v>
      </c>
      <c r="H307" s="101">
        <v>5.506040578710196E-2</v>
      </c>
      <c r="I307" s="101">
        <v>3.6839415651607893E-2</v>
      </c>
      <c r="J307" s="101">
        <v>8.6439432249870302E-2</v>
      </c>
      <c r="K307" s="101">
        <v>6.0267197391936367E-2</v>
      </c>
      <c r="L307" s="101">
        <v>4.8807820597137501E-2</v>
      </c>
      <c r="M307" s="101">
        <v>1.4770899360781986E-2</v>
      </c>
      <c r="N307" s="101">
        <v>4.7441790635323146E-2</v>
      </c>
      <c r="O307" s="101">
        <v>5.2601160161675077E-2</v>
      </c>
      <c r="P307" s="101">
        <v>7.7969381976223801E-2</v>
      </c>
      <c r="Q307" s="101">
        <v>5.5680894028473156E-2</v>
      </c>
      <c r="R307" s="101">
        <v>6.4536357793124527E-2</v>
      </c>
      <c r="S307" s="101">
        <v>8.1705209623978856E-2</v>
      </c>
      <c r="T307" s="101">
        <v>9.162003302587543E-2</v>
      </c>
      <c r="U307" s="101">
        <v>0.27245398737559728</v>
      </c>
      <c r="V307" s="101">
        <v>0.19666638865048758</v>
      </c>
      <c r="W307" s="101">
        <v>4.7153452546940131E-2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1.3091463444496014E-2</v>
      </c>
      <c r="D308" s="104">
        <v>2.4326010448877194E-2</v>
      </c>
      <c r="E308" s="104">
        <v>2.2235071375764484E-2</v>
      </c>
      <c r="F308" s="104">
        <v>1.3346842444854479E-2</v>
      </c>
      <c r="G308" s="104">
        <v>4.6439781484544102E-3</v>
      </c>
      <c r="H308" s="104">
        <v>1.3957681731814752E-2</v>
      </c>
      <c r="I308" s="104">
        <v>1.2907324621229547E-2</v>
      </c>
      <c r="J308" s="104">
        <v>2.6738719407578979E-2</v>
      </c>
      <c r="K308" s="104">
        <v>4.9638342238121538E-2</v>
      </c>
      <c r="L308" s="104">
        <v>2.0634402000946784E-2</v>
      </c>
      <c r="M308" s="104">
        <v>9.3509037554938175E-3</v>
      </c>
      <c r="N308" s="104">
        <v>2.9852347600165419E-2</v>
      </c>
      <c r="O308" s="104">
        <v>2.2774424177029313E-2</v>
      </c>
      <c r="P308" s="104">
        <v>3.6752293495228378E-2</v>
      </c>
      <c r="Q308" s="104">
        <v>2.0061710383903048E-2</v>
      </c>
      <c r="R308" s="104">
        <v>2.9027260490011152E-2</v>
      </c>
      <c r="S308" s="104">
        <v>4.3973539285902044E-2</v>
      </c>
      <c r="T308" s="104">
        <v>4.4485203717870021E-2</v>
      </c>
      <c r="U308" s="104">
        <v>0.10110890572899074</v>
      </c>
      <c r="V308" s="104">
        <v>8.203598870137857E-2</v>
      </c>
      <c r="W308" s="104">
        <v>2.0639614284940787E-2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4.3477973685364319E-3</v>
      </c>
      <c r="D309" s="98">
        <v>9.0743157904583545E-3</v>
      </c>
      <c r="E309" s="98">
        <v>1.0286859316243782E-2</v>
      </c>
      <c r="F309" s="98">
        <v>6.4992758169651029E-3</v>
      </c>
      <c r="G309" s="98">
        <v>1.9822755414401908E-3</v>
      </c>
      <c r="H309" s="98">
        <v>6.119044127761368E-3</v>
      </c>
      <c r="I309" s="98">
        <v>4.684078348662234E-3</v>
      </c>
      <c r="J309" s="98">
        <v>9.8762360090310641E-3</v>
      </c>
      <c r="K309" s="98">
        <v>1.7804422028999733E-2</v>
      </c>
      <c r="L309" s="98">
        <v>7.1579753651191177E-3</v>
      </c>
      <c r="M309" s="98">
        <v>3.3293353983864273E-3</v>
      </c>
      <c r="N309" s="98">
        <v>1.046344427263367E-2</v>
      </c>
      <c r="O309" s="98">
        <v>7.9616362154093685E-3</v>
      </c>
      <c r="P309" s="98">
        <v>1.3461300733306085E-2</v>
      </c>
      <c r="Q309" s="98">
        <v>7.2465038918877647E-3</v>
      </c>
      <c r="R309" s="98">
        <v>1.0291587694070115E-2</v>
      </c>
      <c r="S309" s="98">
        <v>1.5667842597200683E-2</v>
      </c>
      <c r="T309" s="98">
        <v>1.6042488568464686E-2</v>
      </c>
      <c r="U309" s="98">
        <v>3.4395454952228913E-2</v>
      </c>
      <c r="V309" s="98">
        <v>2.8017278341733138E-2</v>
      </c>
      <c r="W309" s="98">
        <v>7.3907982136093391E-3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8.743666075959583E-3</v>
      </c>
      <c r="D310" s="98">
        <v>1.525169465841884E-2</v>
      </c>
      <c r="E310" s="98">
        <v>1.1948212059520701E-2</v>
      </c>
      <c r="F310" s="98">
        <v>6.8475666278893762E-3</v>
      </c>
      <c r="G310" s="98">
        <v>2.661702607014219E-3</v>
      </c>
      <c r="H310" s="98">
        <v>7.8386376040533844E-3</v>
      </c>
      <c r="I310" s="98">
        <v>8.2232462725673125E-3</v>
      </c>
      <c r="J310" s="98">
        <v>1.6862483398547914E-2</v>
      </c>
      <c r="K310" s="98">
        <v>3.1833920209121805E-2</v>
      </c>
      <c r="L310" s="98">
        <v>1.3476426635827666E-2</v>
      </c>
      <c r="M310" s="98">
        <v>6.0215683571073911E-3</v>
      </c>
      <c r="N310" s="98">
        <v>1.9388903327531751E-2</v>
      </c>
      <c r="O310" s="98">
        <v>1.4812787961619944E-2</v>
      </c>
      <c r="P310" s="98">
        <v>2.3290992761922296E-2</v>
      </c>
      <c r="Q310" s="98">
        <v>1.2815206492015284E-2</v>
      </c>
      <c r="R310" s="98">
        <v>1.8735672795941037E-2</v>
      </c>
      <c r="S310" s="98">
        <v>2.8305696688701362E-2</v>
      </c>
      <c r="T310" s="98">
        <v>2.8442715149405336E-2</v>
      </c>
      <c r="U310" s="98">
        <v>6.6713450776761829E-2</v>
      </c>
      <c r="V310" s="98">
        <v>5.4018710359645436E-2</v>
      </c>
      <c r="W310" s="98">
        <v>1.3248816071331446E-2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2.3761721646255327E-2</v>
      </c>
      <c r="D311" s="122">
        <v>4.1663564367240599E-2</v>
      </c>
      <c r="E311" s="122">
        <v>3.9215510086751663E-2</v>
      </c>
      <c r="F311" s="122">
        <v>2.2736749249110431E-2</v>
      </c>
      <c r="G311" s="122">
        <v>8.278510321238837E-3</v>
      </c>
      <c r="H311" s="122">
        <v>2.4585023238435227E-2</v>
      </c>
      <c r="I311" s="122">
        <v>1.8738001173439985E-2</v>
      </c>
      <c r="J311" s="122">
        <v>4.1176629474091717E-2</v>
      </c>
      <c r="K311" s="122">
        <v>3.2179876543548744E-2</v>
      </c>
      <c r="L311" s="122">
        <v>1.8711984059656191E-2</v>
      </c>
      <c r="M311" s="122">
        <v>6.4608300116640906E-3</v>
      </c>
      <c r="N311" s="122">
        <v>2.0531154226355767E-2</v>
      </c>
      <c r="O311" s="122">
        <v>2.0390182955072628E-2</v>
      </c>
      <c r="P311" s="122">
        <v>3.2149557250796976E-2</v>
      </c>
      <c r="Q311" s="122">
        <v>2.2049551135416279E-2</v>
      </c>
      <c r="R311" s="122">
        <v>2.7946471597143641E-2</v>
      </c>
      <c r="S311" s="122">
        <v>3.7154894346871005E-2</v>
      </c>
      <c r="T311" s="122">
        <v>4.013215711829346E-2</v>
      </c>
      <c r="U311" s="122">
        <v>0.11242782303663396</v>
      </c>
      <c r="V311" s="122">
        <v>0.11132554771339369</v>
      </c>
      <c r="W311" s="122">
        <v>2.6477279996923595E-2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9.2759041166304897E-3</v>
      </c>
      <c r="D312" s="98">
        <v>1.9189715294143032E-2</v>
      </c>
      <c r="E312" s="98">
        <v>1.0427840112710128E-2</v>
      </c>
      <c r="F312" s="98">
        <v>6.3406552723542856E-3</v>
      </c>
      <c r="G312" s="98">
        <v>3.6094042615296227E-3</v>
      </c>
      <c r="H312" s="98">
        <v>8.668634566529141E-3</v>
      </c>
      <c r="I312" s="98">
        <v>7.5230460386913715E-3</v>
      </c>
      <c r="J312" s="98">
        <v>1.4935836076850343E-2</v>
      </c>
      <c r="K312" s="98">
        <v>1.8682386117477797E-2</v>
      </c>
      <c r="L312" s="98">
        <v>8.1072096672014232E-3</v>
      </c>
      <c r="M312" s="98">
        <v>2.4798916363041614E-3</v>
      </c>
      <c r="N312" s="98">
        <v>6.1682342368865961E-3</v>
      </c>
      <c r="O312" s="98">
        <v>6.3691442591376681E-3</v>
      </c>
      <c r="P312" s="98">
        <v>9.8301844223064958E-3</v>
      </c>
      <c r="Q312" s="98">
        <v>6.5693229018490736E-3</v>
      </c>
      <c r="R312" s="98">
        <v>9.3899080578926531E-3</v>
      </c>
      <c r="S312" s="98">
        <v>1.3701662692314546E-2</v>
      </c>
      <c r="T312" s="98">
        <v>1.2231752788412679E-2</v>
      </c>
      <c r="U312" s="98">
        <v>2.8833091457682012E-2</v>
      </c>
      <c r="V312" s="98">
        <v>3.2898703699325252E-2</v>
      </c>
      <c r="W312" s="98">
        <v>7.2456951743435057E-3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1.4485817529624839E-2</v>
      </c>
      <c r="D313" s="33">
        <v>2.2473849073097563E-2</v>
      </c>
      <c r="E313" s="33">
        <v>2.8787669974041533E-2</v>
      </c>
      <c r="F313" s="33">
        <v>1.6396093976756145E-2</v>
      </c>
      <c r="G313" s="33">
        <v>4.6691060597092143E-3</v>
      </c>
      <c r="H313" s="33">
        <v>1.5916388671906086E-2</v>
      </c>
      <c r="I313" s="33">
        <v>1.1214955134748614E-2</v>
      </c>
      <c r="J313" s="33">
        <v>2.6240793397241374E-2</v>
      </c>
      <c r="K313" s="33">
        <v>1.3497490426070945E-2</v>
      </c>
      <c r="L313" s="33">
        <v>1.0604774392454766E-2</v>
      </c>
      <c r="M313" s="33">
        <v>3.9809383753599287E-3</v>
      </c>
      <c r="N313" s="33">
        <v>1.4362919989469172E-2</v>
      </c>
      <c r="O313" s="33">
        <v>1.402103869593496E-2</v>
      </c>
      <c r="P313" s="33">
        <v>2.2319372828490482E-2</v>
      </c>
      <c r="Q313" s="33">
        <v>1.5480228233567206E-2</v>
      </c>
      <c r="R313" s="33">
        <v>1.8556563539250989E-2</v>
      </c>
      <c r="S313" s="33">
        <v>2.3453231654556459E-2</v>
      </c>
      <c r="T313" s="33">
        <v>2.7900404329880783E-2</v>
      </c>
      <c r="U313" s="33">
        <v>8.3594731578951947E-2</v>
      </c>
      <c r="V313" s="33">
        <v>7.8426844014068436E-2</v>
      </c>
      <c r="W313" s="33">
        <v>1.923158482258009E-2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0.73274133495880756</v>
      </c>
      <c r="D315" s="154">
        <f t="shared" si="118"/>
        <v>0.73519163887786543</v>
      </c>
      <c r="E315" s="154">
        <f t="shared" si="118"/>
        <v>0.74699029867789057</v>
      </c>
      <c r="F315" s="154">
        <f t="shared" si="118"/>
        <v>0.74449708494804723</v>
      </c>
      <c r="G315" s="154">
        <f t="shared" si="118"/>
        <v>0.74914524595416221</v>
      </c>
      <c r="H315" s="154">
        <f t="shared" si="118"/>
        <v>0.75731144848832466</v>
      </c>
      <c r="I315" s="154">
        <f t="shared" si="118"/>
        <v>0.76624806815348556</v>
      </c>
      <c r="J315" s="154">
        <f t="shared" si="118"/>
        <v>0.77065252578939314</v>
      </c>
      <c r="K315" s="154">
        <f t="shared" si="118"/>
        <v>0.78198571464652367</v>
      </c>
      <c r="L315" s="154">
        <f t="shared" si="118"/>
        <v>0.79200483446764547</v>
      </c>
      <c r="M315" s="154">
        <f t="shared" si="118"/>
        <v>0.80723732510580715</v>
      </c>
      <c r="N315" s="154">
        <f t="shared" si="118"/>
        <v>0.84494184388173754</v>
      </c>
      <c r="O315" s="154">
        <f t="shared" si="118"/>
        <v>0.84553914266572172</v>
      </c>
      <c r="P315" s="154">
        <f t="shared" si="118"/>
        <v>0.80634943848715124</v>
      </c>
      <c r="Q315" s="154">
        <f t="shared" si="118"/>
        <v>0.86763302725994629</v>
      </c>
      <c r="R315" s="154">
        <f t="shared" ref="R315:V315" si="119">IF(R297=0,"",R297/R279)</f>
        <v>0.87199697100478879</v>
      </c>
      <c r="S315" s="154">
        <f t="shared" si="119"/>
        <v>0.9260697722792981</v>
      </c>
      <c r="T315" s="154">
        <f t="shared" si="119"/>
        <v>0.91080370204383432</v>
      </c>
      <c r="U315" s="154">
        <f t="shared" si="119"/>
        <v>0.92988257007015462</v>
      </c>
      <c r="V315" s="154">
        <f t="shared" si="119"/>
        <v>0.91466400963582573</v>
      </c>
      <c r="W315" s="154">
        <f t="shared" ref="W315" si="120">IF(W297=0,"",W297/W279)</f>
        <v>0.96887979675628977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0.73439768343082346</v>
      </c>
      <c r="D316" s="155">
        <f t="shared" si="121"/>
        <v>0.73775919412492152</v>
      </c>
      <c r="E316" s="155">
        <f t="shared" si="121"/>
        <v>0.74120694643545593</v>
      </c>
      <c r="F316" s="155">
        <f t="shared" si="121"/>
        <v>0.74466634679751564</v>
      </c>
      <c r="G316" s="155">
        <f t="shared" si="121"/>
        <v>0.74820511688785962</v>
      </c>
      <c r="H316" s="155">
        <f t="shared" si="121"/>
        <v>0.75181492037248365</v>
      </c>
      <c r="I316" s="155">
        <f t="shared" si="121"/>
        <v>0.75551237471568988</v>
      </c>
      <c r="J316" s="155">
        <f t="shared" si="121"/>
        <v>0.7593656703858005</v>
      </c>
      <c r="K316" s="155">
        <f t="shared" si="121"/>
        <v>0.76343258787911494</v>
      </c>
      <c r="L316" s="155">
        <f t="shared" si="121"/>
        <v>0.76772817691371142</v>
      </c>
      <c r="M316" s="155">
        <f t="shared" si="121"/>
        <v>0.77343957658077622</v>
      </c>
      <c r="N316" s="155">
        <f t="shared" si="121"/>
        <v>0.78091911472113096</v>
      </c>
      <c r="O316" s="155">
        <f t="shared" si="121"/>
        <v>0.79062924320030503</v>
      </c>
      <c r="P316" s="155">
        <f t="shared" si="121"/>
        <v>0.80224753376094671</v>
      </c>
      <c r="Q316" s="155">
        <f t="shared" si="121"/>
        <v>0.81459649209665386</v>
      </c>
      <c r="R316" s="155">
        <f t="shared" ref="R316:V316" si="122">IF(R298=0,"",R298/R280)</f>
        <v>0.82786826003088776</v>
      </c>
      <c r="S316" s="155">
        <f t="shared" si="122"/>
        <v>0.84332346066415964</v>
      </c>
      <c r="T316" s="155">
        <f t="shared" si="122"/>
        <v>0.85896150071627719</v>
      </c>
      <c r="U316" s="155">
        <f t="shared" si="122"/>
        <v>0.87278756100411636</v>
      </c>
      <c r="V316" s="155">
        <f t="shared" si="122"/>
        <v>0.88280109573771093</v>
      </c>
      <c r="W316" s="155">
        <f t="shared" ref="W316" si="123">IF(W298=0,"",W298/W280)</f>
        <v>0.88783146024675896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0.73439768343082346</v>
      </c>
      <c r="D317" s="156">
        <f t="shared" si="124"/>
        <v>0.73775919412492152</v>
      </c>
      <c r="E317" s="156">
        <f t="shared" si="124"/>
        <v>0.74120694643545593</v>
      </c>
      <c r="F317" s="156">
        <f t="shared" si="124"/>
        <v>0.74466634679751564</v>
      </c>
      <c r="G317" s="156">
        <f t="shared" si="124"/>
        <v>0.74820511688785962</v>
      </c>
      <c r="H317" s="156">
        <f t="shared" si="124"/>
        <v>0.75181492037248365</v>
      </c>
      <c r="I317" s="156">
        <f t="shared" si="124"/>
        <v>0.75551237471568988</v>
      </c>
      <c r="J317" s="156">
        <f t="shared" si="124"/>
        <v>0.7593656703858005</v>
      </c>
      <c r="K317" s="156">
        <f t="shared" si="124"/>
        <v>0.76343258787911494</v>
      </c>
      <c r="L317" s="156">
        <f t="shared" si="124"/>
        <v>0.76772817691371142</v>
      </c>
      <c r="M317" s="156">
        <f t="shared" si="124"/>
        <v>0.77343957658077622</v>
      </c>
      <c r="N317" s="156">
        <f t="shared" si="124"/>
        <v>0.78091911472113096</v>
      </c>
      <c r="O317" s="156">
        <f t="shared" si="124"/>
        <v>0.79062924320030503</v>
      </c>
      <c r="P317" s="156">
        <f t="shared" si="124"/>
        <v>0.80224753376094671</v>
      </c>
      <c r="Q317" s="156">
        <f t="shared" si="124"/>
        <v>0.81459649209665386</v>
      </c>
      <c r="R317" s="156">
        <f t="shared" ref="R317:V317" si="125">IF(R299=0,"",R299/R281)</f>
        <v>0.82786826003088776</v>
      </c>
      <c r="S317" s="156">
        <f t="shared" si="125"/>
        <v>0.84332346066415964</v>
      </c>
      <c r="T317" s="156">
        <f t="shared" si="125"/>
        <v>0.85896150071627719</v>
      </c>
      <c r="U317" s="156">
        <f t="shared" si="125"/>
        <v>0.87278756100411636</v>
      </c>
      <c r="V317" s="156">
        <f t="shared" si="125"/>
        <v>0.88280109573771093</v>
      </c>
      <c r="W317" s="156">
        <f t="shared" ref="W317" si="126">IF(W299=0,"",W299/W281)</f>
        <v>0.88783146024675896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2.1620770839936219</v>
      </c>
      <c r="D318" s="155">
        <f t="shared" si="127"/>
        <v>2.2302112669504681</v>
      </c>
      <c r="E318" s="155">
        <f t="shared" si="127"/>
        <v>2.2990648530553783</v>
      </c>
      <c r="F318" s="155">
        <f t="shared" si="127"/>
        <v>2.3679923859340954</v>
      </c>
      <c r="G318" s="155">
        <f t="shared" si="127"/>
        <v>2.437574900950513</v>
      </c>
      <c r="H318" s="155">
        <f t="shared" si="127"/>
        <v>2.5077375107603226</v>
      </c>
      <c r="I318" s="155">
        <f t="shared" si="127"/>
        <v>2.5786194576751935</v>
      </c>
      <c r="J318" s="155">
        <f t="shared" si="127"/>
        <v>2.6507999267266742</v>
      </c>
      <c r="K318" s="155">
        <f t="shared" si="127"/>
        <v>2.7247659090579224</v>
      </c>
      <c r="L318" s="155">
        <f t="shared" si="127"/>
        <v>2.8006378103774465</v>
      </c>
      <c r="M318" s="155">
        <f t="shared" si="127"/>
        <v>2.8912596471842051</v>
      </c>
      <c r="N318" s="155">
        <f t="shared" si="127"/>
        <v>3.00083475286482</v>
      </c>
      <c r="O318" s="155">
        <f t="shared" si="127"/>
        <v>3.1316869310818736</v>
      </c>
      <c r="P318" s="155">
        <f t="shared" si="127"/>
        <v>3.2735933007063545</v>
      </c>
      <c r="Q318" s="155">
        <f t="shared" si="127"/>
        <v>3.3955453055336764</v>
      </c>
      <c r="R318" s="155">
        <f t="shared" ref="R318:V318" si="128">IF(R300=0,"",R300/R282)</f>
        <v>3.4720528977780267</v>
      </c>
      <c r="S318" s="155">
        <f t="shared" si="128"/>
        <v>3.532949184727431</v>
      </c>
      <c r="T318" s="155">
        <f t="shared" si="128"/>
        <v>3.5838303506216969</v>
      </c>
      <c r="U318" s="155">
        <f t="shared" si="128"/>
        <v>3.6301511245569675</v>
      </c>
      <c r="V318" s="155">
        <f t="shared" si="128"/>
        <v>3.677380220732025</v>
      </c>
      <c r="W318" s="155">
        <f t="shared" ref="W318" si="129">IF(W300=0,"",W300/W282)</f>
        <v>3.7236181656100511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2.1620770839936219</v>
      </c>
      <c r="D319" s="156">
        <f t="shared" si="130"/>
        <v>2.2302112669504681</v>
      </c>
      <c r="E319" s="156">
        <f t="shared" si="130"/>
        <v>2.2990648530553783</v>
      </c>
      <c r="F319" s="156">
        <f t="shared" si="130"/>
        <v>2.3679923859340954</v>
      </c>
      <c r="G319" s="156">
        <f t="shared" si="130"/>
        <v>2.437574900950513</v>
      </c>
      <c r="H319" s="156">
        <f t="shared" si="130"/>
        <v>2.5077375107603226</v>
      </c>
      <c r="I319" s="156">
        <f t="shared" si="130"/>
        <v>2.5786194576751935</v>
      </c>
      <c r="J319" s="156">
        <f t="shared" si="130"/>
        <v>2.6507999267266742</v>
      </c>
      <c r="K319" s="156">
        <f t="shared" si="130"/>
        <v>2.7247659090579224</v>
      </c>
      <c r="L319" s="156">
        <f t="shared" si="130"/>
        <v>2.8006378103774465</v>
      </c>
      <c r="M319" s="156">
        <f t="shared" si="130"/>
        <v>2.8912596471842051</v>
      </c>
      <c r="N319" s="156">
        <f t="shared" si="130"/>
        <v>3.00083475286482</v>
      </c>
      <c r="O319" s="156">
        <f t="shared" si="130"/>
        <v>3.1316869310818736</v>
      </c>
      <c r="P319" s="156">
        <f t="shared" si="130"/>
        <v>3.2735933007063545</v>
      </c>
      <c r="Q319" s="156">
        <f t="shared" si="130"/>
        <v>3.3955453055336764</v>
      </c>
      <c r="R319" s="156">
        <f t="shared" ref="R319:V319" si="131">IF(R301=0,"",R301/R283)</f>
        <v>3.4720528977780267</v>
      </c>
      <c r="S319" s="156">
        <f t="shared" si="131"/>
        <v>3.532949184727431</v>
      </c>
      <c r="T319" s="156">
        <f t="shared" si="131"/>
        <v>3.5838303506216969</v>
      </c>
      <c r="U319" s="156">
        <f t="shared" si="131"/>
        <v>3.6301511245569675</v>
      </c>
      <c r="V319" s="156">
        <f t="shared" si="131"/>
        <v>3.677380220732025</v>
      </c>
      <c r="W319" s="156">
        <f t="shared" ref="W319" si="132">IF(W301=0,"",W301/W283)</f>
        <v>3.7236181656100511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0.69961352416204348</v>
      </c>
      <c r="D320" s="155">
        <f t="shared" si="133"/>
        <v>0.69693586233615246</v>
      </c>
      <c r="E320" s="155">
        <f t="shared" si="133"/>
        <v>0.70084909657209837</v>
      </c>
      <c r="F320" s="155">
        <f t="shared" si="133"/>
        <v>0.70036109029847682</v>
      </c>
      <c r="G320" s="155">
        <f t="shared" si="133"/>
        <v>0.70361387687553589</v>
      </c>
      <c r="H320" s="155">
        <f t="shared" si="133"/>
        <v>0.70407135404549737</v>
      </c>
      <c r="I320" s="155">
        <f t="shared" si="133"/>
        <v>0.7142645180856616</v>
      </c>
      <c r="J320" s="155">
        <f t="shared" si="133"/>
        <v>0.71107459482648194</v>
      </c>
      <c r="K320" s="155">
        <f t="shared" si="133"/>
        <v>0.74653749190186514</v>
      </c>
      <c r="L320" s="155">
        <f t="shared" si="133"/>
        <v>0.72866719713014239</v>
      </c>
      <c r="M320" s="155">
        <f t="shared" si="133"/>
        <v>0.74471703549585966</v>
      </c>
      <c r="N320" s="155">
        <f t="shared" si="133"/>
        <v>0.75476968016706369</v>
      </c>
      <c r="O320" s="155">
        <f t="shared" si="133"/>
        <v>0.7522165805159241</v>
      </c>
      <c r="P320" s="155">
        <f t="shared" si="133"/>
        <v>0.76569998269164208</v>
      </c>
      <c r="Q320" s="155">
        <f t="shared" si="133"/>
        <v>0.76937363585702068</v>
      </c>
      <c r="R320" s="155">
        <f t="shared" ref="R320:V320" si="134">IF(R302=0,"",R302/R284)</f>
        <v>0.78441259269609276</v>
      </c>
      <c r="S320" s="155">
        <f t="shared" si="134"/>
        <v>0.79840683543014368</v>
      </c>
      <c r="T320" s="155">
        <f t="shared" si="134"/>
        <v>0.80362652248731503</v>
      </c>
      <c r="U320" s="155">
        <f t="shared" si="134"/>
        <v>0.80570755957103568</v>
      </c>
      <c r="V320" s="155">
        <f t="shared" si="134"/>
        <v>0.81514138358123955</v>
      </c>
      <c r="W320" s="155">
        <f t="shared" ref="W320" si="135">IF(W302=0,"",W302/W284)</f>
        <v>0.82020851709233134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0.60367182439107714</v>
      </c>
      <c r="D321" s="156">
        <f t="shared" si="136"/>
        <v>0.6053406914027768</v>
      </c>
      <c r="E321" s="156">
        <f t="shared" si="136"/>
        <v>0.60728582921777075</v>
      </c>
      <c r="F321" s="156">
        <f t="shared" si="136"/>
        <v>0.60926864032412276</v>
      </c>
      <c r="G321" s="156">
        <f t="shared" si="136"/>
        <v>0.61150588059032429</v>
      </c>
      <c r="H321" s="156">
        <f t="shared" si="136"/>
        <v>0.61397102185752861</v>
      </c>
      <c r="I321" s="156">
        <f t="shared" si="136"/>
        <v>0.61671747277806555</v>
      </c>
      <c r="J321" s="156">
        <f t="shared" si="136"/>
        <v>0.61996402974897225</v>
      </c>
      <c r="K321" s="156">
        <f t="shared" si="136"/>
        <v>0.62389672725802769</v>
      </c>
      <c r="L321" s="156">
        <f t="shared" si="136"/>
        <v>0.62856533715773999</v>
      </c>
      <c r="M321" s="156">
        <f t="shared" si="136"/>
        <v>0.63838451763492365</v>
      </c>
      <c r="N321" s="156">
        <f t="shared" si="136"/>
        <v>0.65475547816356194</v>
      </c>
      <c r="O321" s="156">
        <f t="shared" si="136"/>
        <v>0.67884791106774101</v>
      </c>
      <c r="P321" s="156">
        <f t="shared" si="136"/>
        <v>0.70820345156713649</v>
      </c>
      <c r="Q321" s="156">
        <f t="shared" si="136"/>
        <v>0.7348568720569838</v>
      </c>
      <c r="R321" s="156">
        <f t="shared" ref="R321:V321" si="137">IF(R303=0,"",R303/R285)</f>
        <v>0.75284467027069391</v>
      </c>
      <c r="S321" s="156">
        <f t="shared" si="137"/>
        <v>0.77017836673119777</v>
      </c>
      <c r="T321" s="156">
        <f t="shared" si="137"/>
        <v>0.78587680880862099</v>
      </c>
      <c r="U321" s="156">
        <f t="shared" si="137"/>
        <v>0.7989588438731432</v>
      </c>
      <c r="V321" s="156">
        <f t="shared" si="137"/>
        <v>0.80844331929492197</v>
      </c>
      <c r="W321" s="156">
        <f t="shared" ref="W321" si="138">IF(W303=0,"",W303/W285)</f>
        <v>0.81290470389876301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0.80378722856666951</v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>
        <f t="shared" si="140"/>
        <v>0.90444774380007098</v>
      </c>
      <c r="T322" s="156" t="str">
        <f t="shared" si="140"/>
        <v/>
      </c>
      <c r="U322" s="156">
        <f t="shared" si="140"/>
        <v>0.92122732604655255</v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0.6053406914027768</v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>
        <f t="shared" si="143"/>
        <v>0.77017836673119788</v>
      </c>
      <c r="T323" s="157" t="str">
        <f t="shared" si="143"/>
        <v/>
      </c>
      <c r="U323" s="157">
        <f t="shared" si="143"/>
        <v>0.7989588438731432</v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>
        <f t="shared" si="146"/>
        <v>1</v>
      </c>
      <c r="T324" s="158" t="str">
        <f t="shared" si="146"/>
        <v/>
      </c>
      <c r="U324" s="158">
        <f t="shared" si="146"/>
        <v>1</v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0.67736868248957582</v>
      </c>
      <c r="D325" s="157">
        <f t="shared" si="148"/>
        <v>0.67857510656200326</v>
      </c>
      <c r="E325" s="157">
        <f t="shared" si="148"/>
        <v>0.67987432170713646</v>
      </c>
      <c r="F325" s="157">
        <f t="shared" si="148"/>
        <v>0.68118601700047188</v>
      </c>
      <c r="G325" s="157">
        <f t="shared" si="148"/>
        <v>0.68258391120028294</v>
      </c>
      <c r="H325" s="157">
        <f t="shared" si="148"/>
        <v>0.68405974142491477</v>
      </c>
      <c r="I325" s="157">
        <f t="shared" si="148"/>
        <v>0.68563270727934145</v>
      </c>
      <c r="J325" s="157">
        <f t="shared" si="148"/>
        <v>0.68737966171800602</v>
      </c>
      <c r="K325" s="157">
        <f t="shared" si="148"/>
        <v>0.68936871185198545</v>
      </c>
      <c r="L325" s="157">
        <f t="shared" si="148"/>
        <v>0.69162369430192905</v>
      </c>
      <c r="M325" s="157">
        <f t="shared" si="148"/>
        <v>0.69570711300585519</v>
      </c>
      <c r="N325" s="157">
        <f t="shared" si="148"/>
        <v>0.70230550871873587</v>
      </c>
      <c r="O325" s="157">
        <f t="shared" si="148"/>
        <v>0.71229928986760793</v>
      </c>
      <c r="P325" s="157">
        <f t="shared" si="148"/>
        <v>0.72529991623720158</v>
      </c>
      <c r="Q325" s="157">
        <f t="shared" si="148"/>
        <v>0.73805665737868942</v>
      </c>
      <c r="R325" s="157">
        <f t="shared" ref="R325:V325" si="149">IF(R307=0,"",R307/R289)</f>
        <v>0.74720139967847043</v>
      </c>
      <c r="S325" s="157">
        <f t="shared" si="149"/>
        <v>0.75625598870665378</v>
      </c>
      <c r="T325" s="157">
        <f t="shared" si="149"/>
        <v>0.76503056655086454</v>
      </c>
      <c r="U325" s="157">
        <f t="shared" si="149"/>
        <v>0.77327315655338835</v>
      </c>
      <c r="V325" s="157">
        <f t="shared" si="149"/>
        <v>0.78059717607042056</v>
      </c>
      <c r="W325" s="157">
        <f t="shared" ref="W325" si="150">IF(W307=0,"",W307/W289)</f>
        <v>0.7863625953344584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0.86342067829977354</v>
      </c>
      <c r="D326" s="158">
        <f t="shared" si="151"/>
        <v>0.84983779803382464</v>
      </c>
      <c r="E326" s="158">
        <f t="shared" si="151"/>
        <v>0.821126429305164</v>
      </c>
      <c r="F326" s="158">
        <f t="shared" si="151"/>
        <v>0.81439378252501116</v>
      </c>
      <c r="G326" s="158">
        <f t="shared" si="151"/>
        <v>0.83438068459451742</v>
      </c>
      <c r="H326" s="158">
        <f t="shared" si="151"/>
        <v>0.83161495348227366</v>
      </c>
      <c r="I326" s="158">
        <f t="shared" si="151"/>
        <v>0.85734433330434723</v>
      </c>
      <c r="J326" s="158">
        <f t="shared" si="151"/>
        <v>0.85617512301610377</v>
      </c>
      <c r="K326" s="158">
        <f t="shared" si="151"/>
        <v>0.86086420042178236</v>
      </c>
      <c r="L326" s="158">
        <f t="shared" si="151"/>
        <v>0.86604740941150893</v>
      </c>
      <c r="M326" s="158">
        <f t="shared" si="151"/>
        <v>0.86525479137638184</v>
      </c>
      <c r="N326" s="158">
        <f t="shared" si="151"/>
        <v>0.87064531402562129</v>
      </c>
      <c r="O326" s="158">
        <f t="shared" si="151"/>
        <v>0.87627092927706318</v>
      </c>
      <c r="P326" s="158">
        <f t="shared" si="151"/>
        <v>0.87817785883510824</v>
      </c>
      <c r="Q326" s="158">
        <f t="shared" si="151"/>
        <v>0.88636993545552101</v>
      </c>
      <c r="R326" s="158">
        <f t="shared" ref="R326:V326" si="152">IF(R308=0,"",R308/R290)</f>
        <v>0.89289412744261876</v>
      </c>
      <c r="S326" s="158">
        <f t="shared" si="152"/>
        <v>0.89699188939907093</v>
      </c>
      <c r="T326" s="158">
        <f t="shared" si="152"/>
        <v>0.90028329308949606</v>
      </c>
      <c r="U326" s="158">
        <f t="shared" si="152"/>
        <v>0.90930350182936515</v>
      </c>
      <c r="V326" s="158">
        <f t="shared" si="152"/>
        <v>0.9124151016710933</v>
      </c>
      <c r="W326" s="158">
        <f t="shared" ref="W326" si="153">IF(W308=0,"",W308/W290)</f>
        <v>0.91134057305860261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0.67736868248957582</v>
      </c>
      <c r="D327" s="156">
        <f t="shared" si="154"/>
        <v>0.67857510656200326</v>
      </c>
      <c r="E327" s="156">
        <f t="shared" si="154"/>
        <v>0.67987432170713646</v>
      </c>
      <c r="F327" s="156">
        <f t="shared" si="154"/>
        <v>0.68118601700047188</v>
      </c>
      <c r="G327" s="156">
        <f t="shared" si="154"/>
        <v>0.68258391120028294</v>
      </c>
      <c r="H327" s="156">
        <f t="shared" si="154"/>
        <v>0.68405974142491477</v>
      </c>
      <c r="I327" s="156">
        <f t="shared" si="154"/>
        <v>0.68563270727934145</v>
      </c>
      <c r="J327" s="156">
        <f t="shared" si="154"/>
        <v>0.68737966171800613</v>
      </c>
      <c r="K327" s="156">
        <f t="shared" si="154"/>
        <v>0.68936871185198545</v>
      </c>
      <c r="L327" s="156">
        <f t="shared" si="154"/>
        <v>0.69162369430192905</v>
      </c>
      <c r="M327" s="156">
        <f t="shared" si="154"/>
        <v>0.69570711300585519</v>
      </c>
      <c r="N327" s="156">
        <f t="shared" si="154"/>
        <v>0.70230550871873587</v>
      </c>
      <c r="O327" s="156">
        <f t="shared" si="154"/>
        <v>0.71229928986760804</v>
      </c>
      <c r="P327" s="156">
        <f t="shared" si="154"/>
        <v>0.72529991623720158</v>
      </c>
      <c r="Q327" s="156">
        <f t="shared" si="154"/>
        <v>0.73805665737868942</v>
      </c>
      <c r="R327" s="156">
        <f t="shared" ref="R327:V327" si="155">IF(R309=0,"",R309/R291)</f>
        <v>0.74720139967847043</v>
      </c>
      <c r="S327" s="156">
        <f t="shared" si="155"/>
        <v>0.75625598870665389</v>
      </c>
      <c r="T327" s="156">
        <f t="shared" si="155"/>
        <v>0.76503056655086454</v>
      </c>
      <c r="U327" s="156">
        <f t="shared" si="155"/>
        <v>0.77327315655338846</v>
      </c>
      <c r="V327" s="156">
        <f t="shared" si="155"/>
        <v>0.78059717607042056</v>
      </c>
      <c r="W327" s="156">
        <f t="shared" ref="W327" si="156">IF(W309=0,"",W309/W291)</f>
        <v>0.7863625953344584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0.70357426165793813</v>
      </c>
      <c r="D329" s="155">
        <f t="shared" si="160"/>
        <v>0.69356580336879758</v>
      </c>
      <c r="E329" s="155">
        <f t="shared" si="160"/>
        <v>0.72571477659221106</v>
      </c>
      <c r="F329" s="155">
        <f t="shared" si="160"/>
        <v>0.72460568023931582</v>
      </c>
      <c r="G329" s="155">
        <f t="shared" si="160"/>
        <v>0.69992523230082815</v>
      </c>
      <c r="H329" s="155">
        <f t="shared" si="160"/>
        <v>0.71438181790910682</v>
      </c>
      <c r="I329" s="155">
        <f t="shared" si="160"/>
        <v>0.7073308594862705</v>
      </c>
      <c r="J329" s="155">
        <f t="shared" si="160"/>
        <v>0.71479476226853578</v>
      </c>
      <c r="K329" s="155">
        <f t="shared" si="160"/>
        <v>0.68073680174871498</v>
      </c>
      <c r="L329" s="155">
        <f t="shared" si="160"/>
        <v>0.70520963077628518</v>
      </c>
      <c r="M329" s="155">
        <f t="shared" si="160"/>
        <v>0.71499290509018132</v>
      </c>
      <c r="N329" s="155">
        <f t="shared" si="160"/>
        <v>0.73190716411179502</v>
      </c>
      <c r="O329" s="155">
        <f t="shared" si="160"/>
        <v>0.73261286019204597</v>
      </c>
      <c r="P329" s="155">
        <f t="shared" si="160"/>
        <v>0.73767585186847318</v>
      </c>
      <c r="Q329" s="155">
        <f t="shared" si="160"/>
        <v>0.74418135767494231</v>
      </c>
      <c r="R329" s="155">
        <f t="shared" ref="R329:V329" si="161">IF(R311=0,"",R311/R293)</f>
        <v>0.74295556880119118</v>
      </c>
      <c r="S329" s="155">
        <f t="shared" si="161"/>
        <v>0.74381718556963983</v>
      </c>
      <c r="T329" s="155">
        <f t="shared" si="161"/>
        <v>0.76791236585782585</v>
      </c>
      <c r="U329" s="155">
        <f t="shared" si="161"/>
        <v>0.78991522967110295</v>
      </c>
      <c r="V329" s="155">
        <f t="shared" si="161"/>
        <v>0.78694427586851723</v>
      </c>
      <c r="W329" s="155">
        <f t="shared" ref="W329" si="162">IF(W311=0,"",W311/W293)</f>
        <v>0.79909241902381667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0.61962205854681329</v>
      </c>
      <c r="D330" s="156">
        <f t="shared" si="163"/>
        <v>0.61991714314401603</v>
      </c>
      <c r="E330" s="156">
        <f t="shared" si="163"/>
        <v>0.62020806614911383</v>
      </c>
      <c r="F330" s="156">
        <f t="shared" si="163"/>
        <v>0.62049842166437907</v>
      </c>
      <c r="G330" s="156">
        <f t="shared" si="163"/>
        <v>0.62078494459809674</v>
      </c>
      <c r="H330" s="156">
        <f t="shared" si="163"/>
        <v>0.62106803455592585</v>
      </c>
      <c r="I330" s="156">
        <f t="shared" si="163"/>
        <v>0.62134688701917218</v>
      </c>
      <c r="J330" s="156">
        <f t="shared" si="163"/>
        <v>0.6216182061587161</v>
      </c>
      <c r="K330" s="156">
        <f t="shared" si="163"/>
        <v>0.62187918965289934</v>
      </c>
      <c r="L330" s="156">
        <f t="shared" si="163"/>
        <v>0.62212908776578901</v>
      </c>
      <c r="M330" s="156">
        <f t="shared" si="163"/>
        <v>0.62226356603637056</v>
      </c>
      <c r="N330" s="156">
        <f t="shared" si="163"/>
        <v>0.62226356603637056</v>
      </c>
      <c r="O330" s="156">
        <f t="shared" si="163"/>
        <v>0.62226356603637056</v>
      </c>
      <c r="P330" s="156">
        <f t="shared" si="163"/>
        <v>0.62226356603637056</v>
      </c>
      <c r="Q330" s="156">
        <f t="shared" si="163"/>
        <v>0.62226356603637056</v>
      </c>
      <c r="R330" s="156">
        <f t="shared" ref="R330:V330" si="164">IF(R312=0,"",R312/R294)</f>
        <v>0.62311315920174193</v>
      </c>
      <c r="S330" s="156">
        <f t="shared" si="164"/>
        <v>0.62450243652308868</v>
      </c>
      <c r="T330" s="156">
        <f t="shared" si="164"/>
        <v>0.62612326006465868</v>
      </c>
      <c r="U330" s="156">
        <f t="shared" si="164"/>
        <v>0.62780197016128503</v>
      </c>
      <c r="V330" s="156">
        <f t="shared" si="164"/>
        <v>0.62936490714779925</v>
      </c>
      <c r="W330" s="156">
        <f t="shared" ref="W330" si="165">IF(W312=0,"",W312/W294)</f>
        <v>0.63081207102420056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0.77041533016527153</v>
      </c>
      <c r="D331" s="159">
        <f t="shared" si="166"/>
        <v>0.77186626770377487</v>
      </c>
      <c r="E331" s="159">
        <f t="shared" si="166"/>
        <v>0.77337085739564515</v>
      </c>
      <c r="F331" s="159">
        <f t="shared" si="166"/>
        <v>0.7748827632902473</v>
      </c>
      <c r="G331" s="159">
        <f t="shared" si="166"/>
        <v>0.7764440796623322</v>
      </c>
      <c r="H331" s="159">
        <f t="shared" si="166"/>
        <v>0.77804965470856025</v>
      </c>
      <c r="I331" s="159">
        <f t="shared" si="166"/>
        <v>0.77970986045946056</v>
      </c>
      <c r="J331" s="159">
        <f t="shared" si="166"/>
        <v>0.78146718746311117</v>
      </c>
      <c r="K331" s="159">
        <f t="shared" si="166"/>
        <v>0.78335776386172173</v>
      </c>
      <c r="L331" s="159">
        <f t="shared" si="166"/>
        <v>0.78539125541451216</v>
      </c>
      <c r="M331" s="159">
        <f t="shared" si="166"/>
        <v>0.78815788629285899</v>
      </c>
      <c r="N331" s="159">
        <f t="shared" si="166"/>
        <v>0.791825016741596</v>
      </c>
      <c r="O331" s="159">
        <f t="shared" si="166"/>
        <v>0.79679957971059745</v>
      </c>
      <c r="P331" s="159">
        <f t="shared" si="166"/>
        <v>0.80329530005793415</v>
      </c>
      <c r="Q331" s="159">
        <f t="shared" si="166"/>
        <v>0.8116674181419149</v>
      </c>
      <c r="R331" s="159">
        <f t="shared" ref="R331:V331" si="167">IF(R313=0,"",R313/R295)</f>
        <v>0.82305639385802698</v>
      </c>
      <c r="S331" s="159">
        <f t="shared" si="167"/>
        <v>0.83727090078173416</v>
      </c>
      <c r="T331" s="159">
        <f t="shared" si="167"/>
        <v>0.85255380107393108</v>
      </c>
      <c r="U331" s="159">
        <f t="shared" si="167"/>
        <v>0.86714795689555535</v>
      </c>
      <c r="V331" s="159">
        <f t="shared" si="167"/>
        <v>0.87929623040752569</v>
      </c>
      <c r="W331" s="159">
        <f t="shared" ref="W331" si="168">IF(W313=0,"",W313/W295)</f>
        <v>0.88838139575768904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7.4153396590496717E-2</v>
      </c>
      <c r="D333" s="117">
        <f t="shared" si="169"/>
        <v>0.15097720930279734</v>
      </c>
      <c r="E333" s="117">
        <f t="shared" si="169"/>
        <v>7.9468634042056702E-2</v>
      </c>
      <c r="F333" s="117">
        <f t="shared" si="169"/>
        <v>4.3896018939283021E-2</v>
      </c>
      <c r="G333" s="117">
        <f t="shared" si="169"/>
        <v>2.2899489456019544E-2</v>
      </c>
      <c r="H333" s="117">
        <f t="shared" si="169"/>
        <v>5.2412320745213917E-2</v>
      </c>
      <c r="I333" s="117">
        <f t="shared" si="169"/>
        <v>4.8660906497847961E-2</v>
      </c>
      <c r="J333" s="117">
        <f t="shared" si="169"/>
        <v>0.10847550809994225</v>
      </c>
      <c r="K333" s="117">
        <f t="shared" si="169"/>
        <v>0.11371008380367903</v>
      </c>
      <c r="L333" s="117">
        <f t="shared" si="169"/>
        <v>5.182098963067687E-2</v>
      </c>
      <c r="M333" s="117">
        <f t="shared" si="169"/>
        <v>1.7040828945703218E-2</v>
      </c>
      <c r="N333" s="117">
        <f t="shared" si="169"/>
        <v>3.7521479422470451E-2</v>
      </c>
      <c r="O333" s="117">
        <f t="shared" si="169"/>
        <v>3.6994129381849164E-2</v>
      </c>
      <c r="P333" s="117">
        <f t="shared" si="169"/>
        <v>5.8473027875539318E-2</v>
      </c>
      <c r="Q333" s="117">
        <f t="shared" si="169"/>
        <v>4.9735507969430798E-2</v>
      </c>
      <c r="R333" s="117">
        <f t="shared" ref="R333:V333" si="170">R334+R336+R338+R347</f>
        <v>6.5979561687565511E-2</v>
      </c>
      <c r="S333" s="117">
        <f t="shared" si="170"/>
        <v>8.5947356511709039E-2</v>
      </c>
      <c r="T333" s="117">
        <f t="shared" si="170"/>
        <v>7.4502047019703477E-2</v>
      </c>
      <c r="U333" s="117">
        <f t="shared" si="170"/>
        <v>0.16476421057182977</v>
      </c>
      <c r="V333" s="117">
        <f t="shared" si="170"/>
        <v>0.15496797026524806</v>
      </c>
      <c r="W333" s="117">
        <f t="shared" ref="W333" si="171">W334+W336+W338+W347</f>
        <v>4.2780581627272121E-2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3.4603900423754858E-2</v>
      </c>
      <c r="D338" s="122">
        <v>6.9197331045531135E-2</v>
      </c>
      <c r="E338" s="122">
        <v>3.5049659500351667E-2</v>
      </c>
      <c r="F338" s="122">
        <v>1.6899669823733816E-2</v>
      </c>
      <c r="G338" s="122">
        <v>7.5389691874358416E-3</v>
      </c>
      <c r="H338" s="122">
        <v>1.5538079497942357E-2</v>
      </c>
      <c r="I338" s="122">
        <v>1.6674079055899012E-2</v>
      </c>
      <c r="J338" s="122">
        <v>4.4998362781353177E-2</v>
      </c>
      <c r="K338" s="122">
        <v>3.4343462152232267E-2</v>
      </c>
      <c r="L338" s="122">
        <v>1.7393728616126137E-2</v>
      </c>
      <c r="M338" s="122">
        <v>6.5122464306644774E-3</v>
      </c>
      <c r="N338" s="122">
        <v>1.1333737109692136E-2</v>
      </c>
      <c r="O338" s="122">
        <v>9.9534071580126577E-3</v>
      </c>
      <c r="P338" s="122">
        <v>1.6738176919492049E-2</v>
      </c>
      <c r="Q338" s="122">
        <v>2.1844910966115422E-2</v>
      </c>
      <c r="R338" s="122">
        <v>2.6168295392674581E-2</v>
      </c>
      <c r="S338" s="122">
        <v>2.7984375967057638E-2</v>
      </c>
      <c r="T338" s="122">
        <v>2.2891265907388714E-2</v>
      </c>
      <c r="U338" s="122">
        <v>4.3430882522205609E-2</v>
      </c>
      <c r="V338" s="122">
        <v>1.686982771868795E-2</v>
      </c>
      <c r="W338" s="122">
        <v>1.2435267410758587E-2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3.4603900423754858E-2</v>
      </c>
      <c r="D339" s="98">
        <v>6.8941714584088612E-2</v>
      </c>
      <c r="E339" s="98">
        <v>3.5049659500351667E-2</v>
      </c>
      <c r="F339" s="98">
        <v>1.6899669823733816E-2</v>
      </c>
      <c r="G339" s="98">
        <v>7.5389691874358416E-3</v>
      </c>
      <c r="H339" s="98">
        <v>1.5538079497942357E-2</v>
      </c>
      <c r="I339" s="98">
        <v>1.6674079055899012E-2</v>
      </c>
      <c r="J339" s="98">
        <v>4.4998362781353177E-2</v>
      </c>
      <c r="K339" s="98">
        <v>3.4343462152232267E-2</v>
      </c>
      <c r="L339" s="98">
        <v>1.7393728616126137E-2</v>
      </c>
      <c r="M339" s="98">
        <v>6.5122464306644774E-3</v>
      </c>
      <c r="N339" s="98">
        <v>1.1333737109692136E-2</v>
      </c>
      <c r="O339" s="98">
        <v>9.9534071580126577E-3</v>
      </c>
      <c r="P339" s="98">
        <v>1.6738176919492049E-2</v>
      </c>
      <c r="Q339" s="98">
        <v>2.1844910966115422E-2</v>
      </c>
      <c r="R339" s="98">
        <v>2.6168295392674581E-2</v>
      </c>
      <c r="S339" s="98">
        <v>2.779800012318125E-2</v>
      </c>
      <c r="T339" s="98">
        <v>2.2891265907388714E-2</v>
      </c>
      <c r="U339" s="98">
        <v>4.325907883646854E-2</v>
      </c>
      <c r="V339" s="98">
        <v>1.686982771868795E-2</v>
      </c>
      <c r="W339" s="98">
        <v>1.2435267410758587E-2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2.5561646144252787E-4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1.8637584387638955E-4</v>
      </c>
      <c r="T340" s="98">
        <v>0</v>
      </c>
      <c r="U340" s="98">
        <v>1.7180368573706701E-4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2.5561646144252787E-4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1.8637584387638955E-4</v>
      </c>
      <c r="T341" s="101">
        <v>0</v>
      </c>
      <c r="U341" s="101">
        <v>1.7180368573706701E-4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3.9549496166741853E-2</v>
      </c>
      <c r="D347" s="122">
        <v>8.1779878257266209E-2</v>
      </c>
      <c r="E347" s="122">
        <v>4.4418974541705035E-2</v>
      </c>
      <c r="F347" s="122">
        <v>2.6996349115549201E-2</v>
      </c>
      <c r="G347" s="122">
        <v>1.5360520268583701E-2</v>
      </c>
      <c r="H347" s="122">
        <v>3.6874241247271559E-2</v>
      </c>
      <c r="I347" s="122">
        <v>3.1986827441948945E-2</v>
      </c>
      <c r="J347" s="122">
        <v>6.347714531858907E-2</v>
      </c>
      <c r="K347" s="122">
        <v>7.936662165144677E-2</v>
      </c>
      <c r="L347" s="122">
        <v>3.4427261014550736E-2</v>
      </c>
      <c r="M347" s="122">
        <v>1.0528582515038739E-2</v>
      </c>
      <c r="N347" s="122">
        <v>2.6187742312778314E-2</v>
      </c>
      <c r="O347" s="122">
        <v>2.7040722223836508E-2</v>
      </c>
      <c r="P347" s="122">
        <v>4.1734850956047266E-2</v>
      </c>
      <c r="Q347" s="122">
        <v>2.7890597003315375E-2</v>
      </c>
      <c r="R347" s="122">
        <v>3.9811266294890929E-2</v>
      </c>
      <c r="S347" s="122">
        <v>5.7962980544651405E-2</v>
      </c>
      <c r="T347" s="122">
        <v>5.161078111231477E-2</v>
      </c>
      <c r="U347" s="122">
        <v>0.12133332804962416</v>
      </c>
      <c r="V347" s="122">
        <v>0.13809814254656011</v>
      </c>
      <c r="W347" s="122">
        <v>3.0345314216513534E-2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3.9549496166741853E-2</v>
      </c>
      <c r="D348" s="98">
        <v>8.1779878257266209E-2</v>
      </c>
      <c r="E348" s="98">
        <v>4.4418974541705035E-2</v>
      </c>
      <c r="F348" s="98">
        <v>2.6996349115549201E-2</v>
      </c>
      <c r="G348" s="98">
        <v>1.5360520268583701E-2</v>
      </c>
      <c r="H348" s="98">
        <v>3.6874241247271559E-2</v>
      </c>
      <c r="I348" s="98">
        <v>3.1986827441948945E-2</v>
      </c>
      <c r="J348" s="98">
        <v>6.347714531858907E-2</v>
      </c>
      <c r="K348" s="98">
        <v>7.936662165144677E-2</v>
      </c>
      <c r="L348" s="98">
        <v>3.4427261014550736E-2</v>
      </c>
      <c r="M348" s="98">
        <v>1.0528582515038739E-2</v>
      </c>
      <c r="N348" s="98">
        <v>2.6187742312778314E-2</v>
      </c>
      <c r="O348" s="98">
        <v>2.7040722223836508E-2</v>
      </c>
      <c r="P348" s="98">
        <v>4.1734850956047266E-2</v>
      </c>
      <c r="Q348" s="98">
        <v>2.7890597003315375E-2</v>
      </c>
      <c r="R348" s="98">
        <v>3.9811266294890929E-2</v>
      </c>
      <c r="S348" s="98">
        <v>5.7962980544651405E-2</v>
      </c>
      <c r="T348" s="98">
        <v>5.161078111231477E-2</v>
      </c>
      <c r="U348" s="98">
        <v>0.12133332804962416</v>
      </c>
      <c r="V348" s="98">
        <v>0.13809814254656011</v>
      </c>
      <c r="W348" s="98">
        <v>3.0345314216513534E-2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15431.016258156576</v>
      </c>
      <c r="D351" s="117">
        <f t="shared" si="174"/>
        <v>15207.871037992101</v>
      </c>
      <c r="E351" s="117">
        <f t="shared" si="174"/>
        <v>17844.695915039327</v>
      </c>
      <c r="F351" s="117">
        <f t="shared" si="174"/>
        <v>16791.067478251796</v>
      </c>
      <c r="G351" s="117">
        <f t="shared" si="174"/>
        <v>16101.159232187769</v>
      </c>
      <c r="H351" s="117">
        <f t="shared" si="174"/>
        <v>15177.269161868517</v>
      </c>
      <c r="I351" s="117">
        <f t="shared" si="174"/>
        <v>13444.741696629737</v>
      </c>
      <c r="J351" s="117">
        <f t="shared" si="174"/>
        <v>15094.412876613524</v>
      </c>
      <c r="K351" s="117">
        <f t="shared" si="174"/>
        <v>14268.323573552079</v>
      </c>
      <c r="L351" s="117">
        <f t="shared" si="174"/>
        <v>13877.114150271982</v>
      </c>
      <c r="M351" s="117">
        <f t="shared" si="174"/>
        <v>12749.189122590875</v>
      </c>
      <c r="N351" s="117">
        <f t="shared" si="174"/>
        <v>11420.693252839001</v>
      </c>
      <c r="O351" s="117">
        <f t="shared" si="174"/>
        <v>10873.170503497504</v>
      </c>
      <c r="P351" s="117">
        <f t="shared" si="174"/>
        <v>10627.609436079154</v>
      </c>
      <c r="Q351" s="117">
        <f t="shared" si="174"/>
        <v>8460.5589332094914</v>
      </c>
      <c r="R351" s="117">
        <f t="shared" ref="R351:V351" si="175">R352+R354+R356+R365</f>
        <v>7792.1363337686998</v>
      </c>
      <c r="S351" s="117">
        <f t="shared" si="175"/>
        <v>7893.5257312273079</v>
      </c>
      <c r="T351" s="117">
        <f t="shared" si="175"/>
        <v>8293.1332103890745</v>
      </c>
      <c r="U351" s="117">
        <f t="shared" si="175"/>
        <v>8570.3424318712696</v>
      </c>
      <c r="V351" s="117">
        <f t="shared" si="175"/>
        <v>8906.5815736073673</v>
      </c>
      <c r="W351" s="117">
        <f t="shared" ref="W351" si="176">W352+W354+W356+W365</f>
        <v>8224.6540631612243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12429.26762206177</v>
      </c>
      <c r="D352" s="122">
        <f t="shared" si="177"/>
        <v>12007.014568373443</v>
      </c>
      <c r="E352" s="122">
        <f t="shared" si="177"/>
        <v>14209.580600411311</v>
      </c>
      <c r="F352" s="122">
        <f t="shared" si="177"/>
        <v>13212.120871320152</v>
      </c>
      <c r="G352" s="122">
        <f t="shared" si="177"/>
        <v>12650.579937147228</v>
      </c>
      <c r="H352" s="122">
        <f t="shared" si="177"/>
        <v>11645.481167489794</v>
      </c>
      <c r="I352" s="122">
        <f t="shared" si="177"/>
        <v>10096.994872579546</v>
      </c>
      <c r="J352" s="122">
        <f t="shared" si="177"/>
        <v>11526.737013770826</v>
      </c>
      <c r="K352" s="122">
        <f t="shared" si="177"/>
        <v>10964.534906562243</v>
      </c>
      <c r="L352" s="122">
        <f t="shared" si="177"/>
        <v>10663.027520997251</v>
      </c>
      <c r="M352" s="122">
        <f t="shared" si="177"/>
        <v>9500.1024694584285</v>
      </c>
      <c r="N352" s="122">
        <f t="shared" si="177"/>
        <v>8209.2348701383507</v>
      </c>
      <c r="O352" s="122">
        <f t="shared" si="177"/>
        <v>7751.8346721212711</v>
      </c>
      <c r="P352" s="122">
        <f t="shared" si="177"/>
        <v>7813.4008364398915</v>
      </c>
      <c r="Q352" s="122">
        <f t="shared" si="177"/>
        <v>5457.8389666176763</v>
      </c>
      <c r="R352" s="122">
        <f t="shared" si="177"/>
        <v>4931.9409622042631</v>
      </c>
      <c r="S352" s="122">
        <f t="shared" si="177"/>
        <v>4939.9971263520147</v>
      </c>
      <c r="T352" s="122">
        <f t="shared" si="177"/>
        <v>5489.5966506952745</v>
      </c>
      <c r="U352" s="122">
        <f t="shared" si="177"/>
        <v>5837.2504331186237</v>
      </c>
      <c r="V352" s="122">
        <f t="shared" si="177"/>
        <v>6188.8580610814452</v>
      </c>
      <c r="W352" s="122">
        <f t="shared" si="177"/>
        <v>5418.6766008820859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12429.26762206177</v>
      </c>
      <c r="D353" s="98">
        <v>12007.014568373443</v>
      </c>
      <c r="E353" s="98">
        <v>14209.580600411311</v>
      </c>
      <c r="F353" s="98">
        <v>13212.120871320152</v>
      </c>
      <c r="G353" s="98">
        <v>12650.579937147228</v>
      </c>
      <c r="H353" s="98">
        <v>11645.481167489794</v>
      </c>
      <c r="I353" s="98">
        <v>10096.994872579546</v>
      </c>
      <c r="J353" s="98">
        <v>11526.737013770826</v>
      </c>
      <c r="K353" s="98">
        <v>10964.534906562243</v>
      </c>
      <c r="L353" s="98">
        <v>10663.027520997251</v>
      </c>
      <c r="M353" s="98">
        <v>9500.1024694584285</v>
      </c>
      <c r="N353" s="98">
        <v>8209.2348701383507</v>
      </c>
      <c r="O353" s="98">
        <v>7751.8346721212711</v>
      </c>
      <c r="P353" s="98">
        <v>7813.4008364398915</v>
      </c>
      <c r="Q353" s="98">
        <v>5457.8389666176763</v>
      </c>
      <c r="R353" s="98">
        <v>4931.9409622042631</v>
      </c>
      <c r="S353" s="98">
        <v>4939.9971263520147</v>
      </c>
      <c r="T353" s="98">
        <v>5489.5966506952745</v>
      </c>
      <c r="U353" s="98">
        <v>5837.2504331186237</v>
      </c>
      <c r="V353" s="98">
        <v>6188.8580610814452</v>
      </c>
      <c r="W353" s="98">
        <v>5418.6766008820859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51.616235036348073</v>
      </c>
      <c r="D354" s="122">
        <f t="shared" si="178"/>
        <v>61.603953591740591</v>
      </c>
      <c r="E354" s="122">
        <f t="shared" si="178"/>
        <v>140.94438860593303</v>
      </c>
      <c r="F354" s="122">
        <f t="shared" si="178"/>
        <v>80.215533712593938</v>
      </c>
      <c r="G354" s="122">
        <f t="shared" si="178"/>
        <v>99.456936249611459</v>
      </c>
      <c r="H354" s="122">
        <f t="shared" si="178"/>
        <v>134.88137191746887</v>
      </c>
      <c r="I354" s="122">
        <f t="shared" si="178"/>
        <v>154.58404715751803</v>
      </c>
      <c r="J354" s="122">
        <f t="shared" si="178"/>
        <v>175.03321524051316</v>
      </c>
      <c r="K354" s="122">
        <f t="shared" si="178"/>
        <v>185.90695791909855</v>
      </c>
      <c r="L354" s="122">
        <f t="shared" si="178"/>
        <v>230.2157330260348</v>
      </c>
      <c r="M354" s="122">
        <f t="shared" si="178"/>
        <v>252.82498607487474</v>
      </c>
      <c r="N354" s="122">
        <f t="shared" si="178"/>
        <v>368.97759227601563</v>
      </c>
      <c r="O354" s="122">
        <f t="shared" si="178"/>
        <v>306.21499228232278</v>
      </c>
      <c r="P354" s="122">
        <f t="shared" si="178"/>
        <v>65.112671576577114</v>
      </c>
      <c r="Q354" s="122">
        <f t="shared" si="178"/>
        <v>228.37047516958771</v>
      </c>
      <c r="R354" s="122">
        <f t="shared" si="178"/>
        <v>183.51898788431711</v>
      </c>
      <c r="S354" s="122">
        <f t="shared" si="178"/>
        <v>299.52544296639587</v>
      </c>
      <c r="T354" s="122">
        <f t="shared" si="178"/>
        <v>217.98434787103761</v>
      </c>
      <c r="U354" s="122">
        <f t="shared" si="178"/>
        <v>241.34245917161766</v>
      </c>
      <c r="V354" s="122">
        <f t="shared" si="178"/>
        <v>170.64174021261698</v>
      </c>
      <c r="W354" s="122">
        <f t="shared" si="178"/>
        <v>299.95750601947935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51.616235036348073</v>
      </c>
      <c r="D355" s="98">
        <f>RES_hhdet_in_fech!D165</f>
        <v>61.603953591740591</v>
      </c>
      <c r="E355" s="98">
        <f>RES_hhdet_in_fech!E165</f>
        <v>140.94438860593303</v>
      </c>
      <c r="F355" s="98">
        <f>RES_hhdet_in_fech!F165</f>
        <v>80.215533712593938</v>
      </c>
      <c r="G355" s="98">
        <f>RES_hhdet_in_fech!G165</f>
        <v>99.456936249611459</v>
      </c>
      <c r="H355" s="98">
        <f>RES_hhdet_in_fech!H165</f>
        <v>134.88137191746887</v>
      </c>
      <c r="I355" s="98">
        <f>RES_hhdet_in_fech!I165</f>
        <v>154.58404715751803</v>
      </c>
      <c r="J355" s="98">
        <f>RES_hhdet_in_fech!J165</f>
        <v>175.03321524051316</v>
      </c>
      <c r="K355" s="98">
        <f>RES_hhdet_in_fech!K165</f>
        <v>185.90695791909855</v>
      </c>
      <c r="L355" s="98">
        <f>RES_hhdet_in_fech!L165</f>
        <v>230.2157330260348</v>
      </c>
      <c r="M355" s="98">
        <f>RES_hhdet_in_fech!M165</f>
        <v>252.82498607487474</v>
      </c>
      <c r="N355" s="98">
        <f>RES_hhdet_in_fech!N165</f>
        <v>368.97759227601563</v>
      </c>
      <c r="O355" s="98">
        <f>RES_hhdet_in_fech!O165</f>
        <v>306.21499228232278</v>
      </c>
      <c r="P355" s="98">
        <f>RES_hhdet_in_fech!P165</f>
        <v>65.112671576577114</v>
      </c>
      <c r="Q355" s="98">
        <f>RES_hhdet_in_fech!Q165</f>
        <v>228.37047516958771</v>
      </c>
      <c r="R355" s="98">
        <f>RES_hhdet_in_fech!R165</f>
        <v>183.51898788431711</v>
      </c>
      <c r="S355" s="98">
        <f>RES_hhdet_in_fech!S165</f>
        <v>299.52544296639587</v>
      </c>
      <c r="T355" s="98">
        <f>RES_hhdet_in_fech!T165</f>
        <v>217.98434787103761</v>
      </c>
      <c r="U355" s="98">
        <f>RES_hhdet_in_fech!U165</f>
        <v>241.34245917161766</v>
      </c>
      <c r="V355" s="98">
        <f>RES_hhdet_in_fech!V165</f>
        <v>170.64174021261698</v>
      </c>
      <c r="W355" s="98">
        <f>RES_hhdet_in_fech!W165</f>
        <v>299.95750601947935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2099.9625503568373</v>
      </c>
      <c r="D356" s="122">
        <v>2298.540139970276</v>
      </c>
      <c r="E356" s="122">
        <v>2502.9228458684456</v>
      </c>
      <c r="F356" s="122">
        <v>2593.2042765650449</v>
      </c>
      <c r="G356" s="122">
        <v>2415.3657037986736</v>
      </c>
      <c r="H356" s="122">
        <v>2547.1412336803392</v>
      </c>
      <c r="I356" s="122">
        <v>2360.4817932992755</v>
      </c>
      <c r="J356" s="122">
        <v>2548.8637782130081</v>
      </c>
      <c r="K356" s="122">
        <v>2400.1599897876163</v>
      </c>
      <c r="L356" s="122">
        <v>2362.9662207305519</v>
      </c>
      <c r="M356" s="122">
        <v>2374.4203243328038</v>
      </c>
      <c r="N356" s="122">
        <v>2248.2368834107338</v>
      </c>
      <c r="O356" s="122">
        <v>2219.0107534167569</v>
      </c>
      <c r="P356" s="122">
        <v>2147.836956564081</v>
      </c>
      <c r="Q356" s="122">
        <v>2169.8084002369092</v>
      </c>
      <c r="R356" s="122">
        <v>2071.606470123636</v>
      </c>
      <c r="S356" s="122">
        <v>2045.0538243108776</v>
      </c>
      <c r="T356" s="122">
        <v>1998.3060220829298</v>
      </c>
      <c r="U356" s="122">
        <v>1921.9437045735069</v>
      </c>
      <c r="V356" s="122">
        <v>1811.2834804402289</v>
      </c>
      <c r="W356" s="122">
        <v>1816.6628380478173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2343.5802906629588</v>
      </c>
      <c r="D357" s="98">
        <v>3004.8918537851191</v>
      </c>
      <c r="E357" s="98">
        <v>2805.3642206815907</v>
      </c>
      <c r="F357" s="98">
        <v>2755.386939493425</v>
      </c>
      <c r="G357" s="98">
        <v>3017.084148712097</v>
      </c>
      <c r="H357" s="98">
        <v>2630.8260355192465</v>
      </c>
      <c r="I357" s="98">
        <v>2718.6057560830045</v>
      </c>
      <c r="J357" s="98">
        <v>3001.3795363402364</v>
      </c>
      <c r="K357" s="98">
        <v>2748.8403970155009</v>
      </c>
      <c r="L357" s="98">
        <v>2640.3580973043663</v>
      </c>
      <c r="M357" s="98">
        <v>3185.3448527051305</v>
      </c>
      <c r="N357" s="98">
        <v>2771.8439058353715</v>
      </c>
      <c r="O357" s="98">
        <v>2190.8362295326324</v>
      </c>
      <c r="P357" s="98">
        <v>1674.6483175146918</v>
      </c>
      <c r="Q357" s="98">
        <v>2530.6659537580072</v>
      </c>
      <c r="R357" s="98">
        <v>2173.5403350206634</v>
      </c>
      <c r="S357" s="98">
        <v>2308.9037170360552</v>
      </c>
      <c r="T357" s="98">
        <v>2144.0755889923603</v>
      </c>
      <c r="U357" s="98">
        <v>2214.3535156281882</v>
      </c>
      <c r="V357" s="98">
        <v>1428.1553258536806</v>
      </c>
      <c r="W357" s="98">
        <v>2027.4936593490288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2263.3516653622969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1973.366373205944</v>
      </c>
      <c r="T358" s="98">
        <v>0</v>
      </c>
      <c r="U358" s="98">
        <v>1930.2341801625867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1125.2705645471376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820.46066154423977</v>
      </c>
      <c r="T359" s="101">
        <v>0</v>
      </c>
      <c r="U359" s="101">
        <v>756.31134767153981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1138.0811008151591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1152.9057116617043</v>
      </c>
      <c r="T360" s="104">
        <v>0</v>
      </c>
      <c r="U360" s="104">
        <v>1173.9228324910471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2182.0141486844086</v>
      </c>
      <c r="D361" s="101">
        <v>2315.8995278149723</v>
      </c>
      <c r="E361" s="101">
        <v>2587.1117442502373</v>
      </c>
      <c r="F361" s="101">
        <v>2680.6373878450172</v>
      </c>
      <c r="G361" s="101">
        <v>2472.5079600534718</v>
      </c>
      <c r="H361" s="101">
        <v>2636.9186845800896</v>
      </c>
      <c r="I361" s="101">
        <v>2460.1818150049662</v>
      </c>
      <c r="J361" s="101">
        <v>2630.3900364305464</v>
      </c>
      <c r="K361" s="101">
        <v>2607.0210347296588</v>
      </c>
      <c r="L361" s="101">
        <v>2494.6140791843241</v>
      </c>
      <c r="M361" s="101">
        <v>2519.6147061768211</v>
      </c>
      <c r="N361" s="101">
        <v>2409.8894050462472</v>
      </c>
      <c r="O361" s="101">
        <v>2352.9877266995559</v>
      </c>
      <c r="P361" s="101">
        <v>2302.4295455194774</v>
      </c>
      <c r="Q361" s="101">
        <v>2243.9824455718954</v>
      </c>
      <c r="R361" s="101">
        <v>2174.2251452122214</v>
      </c>
      <c r="S361" s="101">
        <v>2147.8540665940618</v>
      </c>
      <c r="T361" s="101">
        <v>2094.448691813333</v>
      </c>
      <c r="U361" s="101">
        <v>1994.0136291527178</v>
      </c>
      <c r="V361" s="101">
        <v>1901.4295684043473</v>
      </c>
      <c r="W361" s="101">
        <v>1884.8146134255187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1712.0176665878669</v>
      </c>
      <c r="D362" s="104">
        <v>1849.4477035956661</v>
      </c>
      <c r="E362" s="104">
        <v>2142.3522355578557</v>
      </c>
      <c r="F362" s="104">
        <v>2242.357602664596</v>
      </c>
      <c r="G362" s="104">
        <v>2022.8126555315878</v>
      </c>
      <c r="H362" s="104">
        <v>2168.8434568223083</v>
      </c>
      <c r="I362" s="104">
        <v>1967.3003044407808</v>
      </c>
      <c r="J362" s="104">
        <v>2111.6856409726133</v>
      </c>
      <c r="K362" s="104">
        <v>2089.0907376850291</v>
      </c>
      <c r="L362" s="104">
        <v>1993.494926831763</v>
      </c>
      <c r="M362" s="104">
        <v>2027.2046763317601</v>
      </c>
      <c r="N362" s="104">
        <v>1945.1946958164849</v>
      </c>
      <c r="O362" s="104">
        <v>1913.073381451321</v>
      </c>
      <c r="P362" s="104">
        <v>1901.2608796710851</v>
      </c>
      <c r="Q362" s="104">
        <v>1866.8676998129265</v>
      </c>
      <c r="R362" s="104">
        <v>1817.7010723809972</v>
      </c>
      <c r="S362" s="104">
        <v>1809.972876377569</v>
      </c>
      <c r="T362" s="104">
        <v>1779.1541799297981</v>
      </c>
      <c r="U362" s="104">
        <v>1694.8673884049995</v>
      </c>
      <c r="V362" s="104">
        <v>1626.2252261413073</v>
      </c>
      <c r="W362" s="104">
        <v>1625.8690783880506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724.74740966155673</v>
      </c>
      <c r="D363" s="98">
        <v>864.01876538782653</v>
      </c>
      <c r="E363" s="98">
        <v>1197.0617168352312</v>
      </c>
      <c r="F363" s="98">
        <v>1305.4493687545555</v>
      </c>
      <c r="G363" s="98">
        <v>1055.4501142948573</v>
      </c>
      <c r="H363" s="98">
        <v>1155.9172864318543</v>
      </c>
      <c r="I363" s="98">
        <v>892.73452747496219</v>
      </c>
      <c r="J363" s="98">
        <v>971.50725768707696</v>
      </c>
      <c r="K363" s="98">
        <v>935.73094942307728</v>
      </c>
      <c r="L363" s="98">
        <v>865.93491406431122</v>
      </c>
      <c r="M363" s="98">
        <v>897.67499902274471</v>
      </c>
      <c r="N363" s="98">
        <v>845.22910703992716</v>
      </c>
      <c r="O363" s="98">
        <v>822.73968528904288</v>
      </c>
      <c r="P363" s="98">
        <v>843.15835693219333</v>
      </c>
      <c r="Q363" s="98">
        <v>809.84038419492799</v>
      </c>
      <c r="R363" s="98">
        <v>770.12475210794764</v>
      </c>
      <c r="S363" s="98">
        <v>764.90858275980133</v>
      </c>
      <c r="T363" s="98">
        <v>755.04031866792798</v>
      </c>
      <c r="U363" s="98">
        <v>677.99001942237817</v>
      </c>
      <c r="V363" s="98">
        <v>649.18385525067515</v>
      </c>
      <c r="W363" s="98">
        <v>674.73493697086087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987.27025692631025</v>
      </c>
      <c r="D364" s="98">
        <v>985.42893820783956</v>
      </c>
      <c r="E364" s="98">
        <v>945.29051872262426</v>
      </c>
      <c r="F364" s="98">
        <v>936.90823391004039</v>
      </c>
      <c r="G364" s="98">
        <v>967.36254123673029</v>
      </c>
      <c r="H364" s="98">
        <v>1012.926170390454</v>
      </c>
      <c r="I364" s="98">
        <v>1074.5657769658185</v>
      </c>
      <c r="J364" s="98">
        <v>1140.1783832855363</v>
      </c>
      <c r="K364" s="98">
        <v>1153.359788261952</v>
      </c>
      <c r="L364" s="98">
        <v>1127.5600127674516</v>
      </c>
      <c r="M364" s="98">
        <v>1129.5296773090156</v>
      </c>
      <c r="N364" s="98">
        <v>1099.9655887765573</v>
      </c>
      <c r="O364" s="98">
        <v>1090.3336961622781</v>
      </c>
      <c r="P364" s="98">
        <v>1058.1025227388918</v>
      </c>
      <c r="Q364" s="98">
        <v>1057.0273156179983</v>
      </c>
      <c r="R364" s="98">
        <v>1047.5763202730493</v>
      </c>
      <c r="S364" s="98">
        <v>1045.0642936177678</v>
      </c>
      <c r="T364" s="98">
        <v>1024.1138612618702</v>
      </c>
      <c r="U364" s="98">
        <v>1016.8773689826213</v>
      </c>
      <c r="V364" s="98">
        <v>977.04137089063192</v>
      </c>
      <c r="W364" s="98">
        <v>951.13414141718965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850.16985070162104</v>
      </c>
      <c r="D365" s="122">
        <v>840.71237605664112</v>
      </c>
      <c r="E365" s="122">
        <v>991.24808015363635</v>
      </c>
      <c r="F365" s="122">
        <v>905.52679665400342</v>
      </c>
      <c r="G365" s="122">
        <v>935.7566549922567</v>
      </c>
      <c r="H365" s="122">
        <v>849.76538878091537</v>
      </c>
      <c r="I365" s="122">
        <v>832.68098359339888</v>
      </c>
      <c r="J365" s="122">
        <v>843.77886938917629</v>
      </c>
      <c r="K365" s="122">
        <v>717.72171928312139</v>
      </c>
      <c r="L365" s="122">
        <v>620.90467551814413</v>
      </c>
      <c r="M365" s="122">
        <v>621.84134272476763</v>
      </c>
      <c r="N365" s="122">
        <v>594.24390701389905</v>
      </c>
      <c r="O365" s="122">
        <v>596.11008567715294</v>
      </c>
      <c r="P365" s="122">
        <v>601.25897149860373</v>
      </c>
      <c r="Q365" s="122">
        <v>604.54109118531835</v>
      </c>
      <c r="R365" s="122">
        <v>605.06991355648302</v>
      </c>
      <c r="S365" s="122">
        <v>608.94933759802029</v>
      </c>
      <c r="T365" s="122">
        <v>587.24618973983343</v>
      </c>
      <c r="U365" s="122">
        <v>569.80583500752175</v>
      </c>
      <c r="V365" s="122">
        <v>735.7982918730753</v>
      </c>
      <c r="W365" s="122">
        <v>689.35711821184054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983.63920218362853</v>
      </c>
      <c r="D366" s="98">
        <v>1254.3903460157048</v>
      </c>
      <c r="E366" s="98">
        <v>982.61545758606894</v>
      </c>
      <c r="F366" s="98">
        <v>958.4103401449737</v>
      </c>
      <c r="G366" s="98">
        <v>1126.997143612703</v>
      </c>
      <c r="H366" s="98">
        <v>977.87455281430937</v>
      </c>
      <c r="I366" s="98">
        <v>932.52902939576802</v>
      </c>
      <c r="J366" s="98">
        <v>846.78194142413383</v>
      </c>
      <c r="K366" s="98">
        <v>829.89651053707848</v>
      </c>
      <c r="L366" s="98">
        <v>742.91725393845934</v>
      </c>
      <c r="M366" s="98">
        <v>713.05772380285919</v>
      </c>
      <c r="N366" s="98">
        <v>707.25918200350407</v>
      </c>
      <c r="O366" s="98">
        <v>708.56083775219543</v>
      </c>
      <c r="P366" s="98">
        <v>714.88121223538531</v>
      </c>
      <c r="Q366" s="98">
        <v>718.00892081412519</v>
      </c>
      <c r="R366" s="98">
        <v>721.22016016866212</v>
      </c>
      <c r="S366" s="98">
        <v>722.84327359646909</v>
      </c>
      <c r="T366" s="98">
        <v>714.4658118168278</v>
      </c>
      <c r="U366" s="98">
        <v>701.88117303337026</v>
      </c>
      <c r="V366" s="98">
        <v>942.53234442246844</v>
      </c>
      <c r="W366" s="98">
        <v>856.31821173468404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767.27835872858498</v>
      </c>
      <c r="D367" s="33">
        <v>622.4668294054436</v>
      </c>
      <c r="E367" s="33">
        <v>995.19725691443148</v>
      </c>
      <c r="F367" s="33">
        <v>882.02299954690545</v>
      </c>
      <c r="G367" s="33">
        <v>803.86666284022499</v>
      </c>
      <c r="H367" s="33">
        <v>780.04040114306815</v>
      </c>
      <c r="I367" s="33">
        <v>763.83598397624041</v>
      </c>
      <c r="J367" s="33">
        <v>841.64306384707288</v>
      </c>
      <c r="K367" s="33">
        <v>580.83595952104622</v>
      </c>
      <c r="L367" s="33">
        <v>535.95393832447758</v>
      </c>
      <c r="M367" s="33">
        <v>564.83110455096062</v>
      </c>
      <c r="N367" s="33">
        <v>546.51984011414345</v>
      </c>
      <c r="O367" s="33">
        <v>545.73214874753387</v>
      </c>
      <c r="P367" s="33">
        <v>551.42805704578325</v>
      </c>
      <c r="Q367" s="33">
        <v>555.91202134440107</v>
      </c>
      <c r="R367" s="33">
        <v>546.26885120906752</v>
      </c>
      <c r="S367" s="33">
        <v>542.05323209477172</v>
      </c>
      <c r="T367" s="33">
        <v>530.8224242998275</v>
      </c>
      <c r="U367" s="33">
        <v>522.92648228472751</v>
      </c>
      <c r="V367" s="33">
        <v>651.987189488186</v>
      </c>
      <c r="W367" s="33">
        <v>624.72701749332043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11306.943452772712</v>
      </c>
      <c r="D369" s="117">
        <f t="shared" si="179"/>
        <v>11180.699632264636</v>
      </c>
      <c r="E369" s="117">
        <f t="shared" si="179"/>
        <v>13329.814731391361</v>
      </c>
      <c r="F369" s="117">
        <f t="shared" si="179"/>
        <v>12500.900790724418</v>
      </c>
      <c r="G369" s="117">
        <f t="shared" si="179"/>
        <v>12062.106893144435</v>
      </c>
      <c r="H369" s="117">
        <f t="shared" si="179"/>
        <v>11493.91969307183</v>
      </c>
      <c r="I369" s="117">
        <f t="shared" si="179"/>
        <v>10302.00735186515</v>
      </c>
      <c r="J369" s="117">
        <f t="shared" si="179"/>
        <v>11632.547408670151</v>
      </c>
      <c r="K369" s="117">
        <f t="shared" si="179"/>
        <v>11157.625206471965</v>
      </c>
      <c r="L369" s="117">
        <f t="shared" si="179"/>
        <v>10990.741495474778</v>
      </c>
      <c r="M369" s="117">
        <f t="shared" si="179"/>
        <v>10291.621324588312</v>
      </c>
      <c r="N369" s="117">
        <f t="shared" si="179"/>
        <v>9649.8216154615038</v>
      </c>
      <c r="O369" s="117">
        <f t="shared" si="179"/>
        <v>9193.6912655854958</v>
      </c>
      <c r="P369" s="117">
        <f t="shared" si="179"/>
        <v>8569.5669012431772</v>
      </c>
      <c r="Q369" s="117">
        <f t="shared" si="179"/>
        <v>7340.660359531731</v>
      </c>
      <c r="R369" s="117">
        <f t="shared" ref="R369:V369" si="180">R370+R372+R374+R383</f>
        <v>6794.7192807026668</v>
      </c>
      <c r="S369" s="117">
        <f t="shared" si="180"/>
        <v>7309.9555763984526</v>
      </c>
      <c r="T369" s="117">
        <f t="shared" si="180"/>
        <v>7553.416429565038</v>
      </c>
      <c r="U369" s="117">
        <f t="shared" si="180"/>
        <v>7969.4120469297541</v>
      </c>
      <c r="V369" s="117">
        <f t="shared" si="180"/>
        <v>8146.5296142642746</v>
      </c>
      <c r="W369" s="117">
        <f t="shared" ref="W369" si="181">W370+W372+W374+W383</f>
        <v>7968.7011571064395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9128.0253483839042</v>
      </c>
      <c r="D370" s="122">
        <f t="shared" si="182"/>
        <v>8858.2853918093824</v>
      </c>
      <c r="E370" s="122">
        <f t="shared" si="182"/>
        <v>10532.239846959361</v>
      </c>
      <c r="F370" s="122">
        <f t="shared" si="182"/>
        <v>9838.6217826931861</v>
      </c>
      <c r="G370" s="122">
        <f t="shared" si="182"/>
        <v>9465.2286405724535</v>
      </c>
      <c r="H370" s="122">
        <f t="shared" si="182"/>
        <v>8755.2464966355965</v>
      </c>
      <c r="I370" s="122">
        <f t="shared" si="182"/>
        <v>7628.4045736747175</v>
      </c>
      <c r="J370" s="122">
        <f t="shared" si="182"/>
        <v>8753.0083798229025</v>
      </c>
      <c r="K370" s="122">
        <f t="shared" si="182"/>
        <v>8370.6832586077035</v>
      </c>
      <c r="L370" s="122">
        <f t="shared" si="182"/>
        <v>8186.3066790759503</v>
      </c>
      <c r="M370" s="122">
        <f t="shared" si="182"/>
        <v>7347.7552314519144</v>
      </c>
      <c r="N370" s="122">
        <f t="shared" si="182"/>
        <v>6410.7484273262789</v>
      </c>
      <c r="O370" s="122">
        <f t="shared" si="182"/>
        <v>6128.8271802331255</v>
      </c>
      <c r="P370" s="122">
        <f t="shared" si="182"/>
        <v>6268.281551319621</v>
      </c>
      <c r="Q370" s="122">
        <f t="shared" si="182"/>
        <v>4445.9364766351855</v>
      </c>
      <c r="R370" s="122">
        <f t="shared" si="182"/>
        <v>4082.9973829551059</v>
      </c>
      <c r="S370" s="122">
        <f t="shared" si="182"/>
        <v>4166.0154722661846</v>
      </c>
      <c r="T370" s="122">
        <f t="shared" si="182"/>
        <v>4715.3521774082619</v>
      </c>
      <c r="U370" s="122">
        <f t="shared" si="182"/>
        <v>5094.6795684918252</v>
      </c>
      <c r="V370" s="122">
        <f t="shared" si="182"/>
        <v>5463.5306776878642</v>
      </c>
      <c r="W370" s="122">
        <f t="shared" si="182"/>
        <v>4810.8715591660866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9128.0253483839042</v>
      </c>
      <c r="D371" s="98">
        <v>8858.2853918093824</v>
      </c>
      <c r="E371" s="98">
        <v>10532.239846959361</v>
      </c>
      <c r="F371" s="98">
        <v>9838.6217826931861</v>
      </c>
      <c r="G371" s="98">
        <v>9465.2286405724535</v>
      </c>
      <c r="H371" s="98">
        <v>8755.2464966355965</v>
      </c>
      <c r="I371" s="98">
        <v>7628.4045736747175</v>
      </c>
      <c r="J371" s="98">
        <v>8753.0083798229025</v>
      </c>
      <c r="K371" s="98">
        <v>8370.6832586077035</v>
      </c>
      <c r="L371" s="98">
        <v>8186.3066790759503</v>
      </c>
      <c r="M371" s="98">
        <v>7347.7552314519144</v>
      </c>
      <c r="N371" s="98">
        <v>6410.7484273262789</v>
      </c>
      <c r="O371" s="98">
        <v>6128.8271802331255</v>
      </c>
      <c r="P371" s="98">
        <v>6268.281551319621</v>
      </c>
      <c r="Q371" s="98">
        <v>4445.9364766351855</v>
      </c>
      <c r="R371" s="98">
        <v>4082.9973829551059</v>
      </c>
      <c r="S371" s="98">
        <v>4166.0154722661846</v>
      </c>
      <c r="T371" s="98">
        <v>4715.3521774082619</v>
      </c>
      <c r="U371" s="98">
        <v>5094.6795684918252</v>
      </c>
      <c r="V371" s="98">
        <v>5463.5306776878642</v>
      </c>
      <c r="W371" s="98">
        <v>4810.8715591660866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111.59827893411686</v>
      </c>
      <c r="D372" s="122">
        <f t="shared" si="183"/>
        <v>137.38983138899363</v>
      </c>
      <c r="E372" s="122">
        <f t="shared" si="183"/>
        <v>324.0402900792796</v>
      </c>
      <c r="F372" s="122">
        <f t="shared" si="183"/>
        <v>189.94977306506217</v>
      </c>
      <c r="G372" s="122">
        <f t="shared" si="183"/>
        <v>242.43373152748811</v>
      </c>
      <c r="H372" s="122">
        <f t="shared" si="183"/>
        <v>338.24707586025067</v>
      </c>
      <c r="I372" s="122">
        <f t="shared" si="183"/>
        <v>398.61343184655573</v>
      </c>
      <c r="J372" s="122">
        <f t="shared" si="183"/>
        <v>463.97803413428653</v>
      </c>
      <c r="K372" s="122">
        <f t="shared" si="183"/>
        <v>506.55294119462542</v>
      </c>
      <c r="L372" s="122">
        <f t="shared" si="183"/>
        <v>644.75088645647293</v>
      </c>
      <c r="M372" s="122">
        <f t="shared" si="183"/>
        <v>730.98268003819385</v>
      </c>
      <c r="N372" s="122">
        <f t="shared" si="183"/>
        <v>1107.2407819302539</v>
      </c>
      <c r="O372" s="122">
        <f t="shared" si="183"/>
        <v>958.96948943188704</v>
      </c>
      <c r="P372" s="122">
        <f t="shared" si="183"/>
        <v>213.1524054641759</v>
      </c>
      <c r="Q372" s="122">
        <f t="shared" si="183"/>
        <v>775.44229488458859</v>
      </c>
      <c r="R372" s="122">
        <f t="shared" si="183"/>
        <v>637.18763368103373</v>
      </c>
      <c r="S372" s="122">
        <f t="shared" si="183"/>
        <v>1058.2081695332508</v>
      </c>
      <c r="T372" s="122">
        <f t="shared" si="183"/>
        <v>781.21892186070284</v>
      </c>
      <c r="U372" s="122">
        <f t="shared" si="183"/>
        <v>876.10959956519184</v>
      </c>
      <c r="V372" s="122">
        <f t="shared" si="183"/>
        <v>627.51456028917028</v>
      </c>
      <c r="W372" s="122">
        <f t="shared" si="183"/>
        <v>1116.9272183252194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111.59827893411686</v>
      </c>
      <c r="D373" s="98">
        <f>RES_hhdet_in_tesh!D165</f>
        <v>137.38983138899363</v>
      </c>
      <c r="E373" s="98">
        <f>RES_hhdet_in_tesh!E165</f>
        <v>324.0402900792796</v>
      </c>
      <c r="F373" s="98">
        <f>RES_hhdet_in_tesh!F165</f>
        <v>189.94977306506217</v>
      </c>
      <c r="G373" s="98">
        <f>RES_hhdet_in_tesh!G165</f>
        <v>242.43373152748811</v>
      </c>
      <c r="H373" s="98">
        <f>RES_hhdet_in_tesh!H165</f>
        <v>338.24707586025067</v>
      </c>
      <c r="I373" s="98">
        <f>RES_hhdet_in_tesh!I165</f>
        <v>398.61343184655573</v>
      </c>
      <c r="J373" s="98">
        <f>RES_hhdet_in_tesh!J165</f>
        <v>463.97803413428653</v>
      </c>
      <c r="K373" s="98">
        <f>RES_hhdet_in_tesh!K165</f>
        <v>506.55294119462542</v>
      </c>
      <c r="L373" s="98">
        <f>RES_hhdet_in_tesh!L165</f>
        <v>644.75088645647293</v>
      </c>
      <c r="M373" s="98">
        <f>RES_hhdet_in_tesh!M165</f>
        <v>730.98268003819385</v>
      </c>
      <c r="N373" s="98">
        <f>RES_hhdet_in_tesh!N165</f>
        <v>1107.2407819302539</v>
      </c>
      <c r="O373" s="98">
        <f>RES_hhdet_in_tesh!O165</f>
        <v>958.96948943188704</v>
      </c>
      <c r="P373" s="98">
        <f>RES_hhdet_in_tesh!P165</f>
        <v>213.1524054641759</v>
      </c>
      <c r="Q373" s="98">
        <f>RES_hhdet_in_tesh!Q165</f>
        <v>775.44229488458859</v>
      </c>
      <c r="R373" s="98">
        <f>RES_hhdet_in_tesh!R165</f>
        <v>637.18763368103373</v>
      </c>
      <c r="S373" s="98">
        <f>RES_hhdet_in_tesh!S165</f>
        <v>1058.2081695332508</v>
      </c>
      <c r="T373" s="98">
        <f>RES_hhdet_in_tesh!T165</f>
        <v>781.21892186070284</v>
      </c>
      <c r="U373" s="98">
        <f>RES_hhdet_in_tesh!U165</f>
        <v>876.10959956519184</v>
      </c>
      <c r="V373" s="98">
        <f>RES_hhdet_in_tesh!V165</f>
        <v>627.51456028917028</v>
      </c>
      <c r="W373" s="98">
        <f>RES_hhdet_in_tesh!W165</f>
        <v>1116.9272183252194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1469.1622004634594</v>
      </c>
      <c r="D374" s="122">
        <v>1601.9350545644445</v>
      </c>
      <c r="E374" s="122">
        <v>1754.1712153165656</v>
      </c>
      <c r="F374" s="122">
        <v>1816.1793745017678</v>
      </c>
      <c r="G374" s="122">
        <v>1699.4848269219922</v>
      </c>
      <c r="H374" s="122">
        <v>1793.3691773424353</v>
      </c>
      <c r="I374" s="122">
        <v>1686.0083905408853</v>
      </c>
      <c r="J374" s="122">
        <v>1812.4322783607108</v>
      </c>
      <c r="K374" s="122">
        <v>1791.8094189392534</v>
      </c>
      <c r="L374" s="122">
        <v>1721.8159729729366</v>
      </c>
      <c r="M374" s="122">
        <v>1768.2712649582429</v>
      </c>
      <c r="N374" s="122">
        <v>1696.9010334317154</v>
      </c>
      <c r="O374" s="122">
        <v>1669.1766810632175</v>
      </c>
      <c r="P374" s="122">
        <v>1644.598720465586</v>
      </c>
      <c r="Q374" s="122">
        <v>1669.393378003376</v>
      </c>
      <c r="R374" s="122">
        <v>1624.9942022756823</v>
      </c>
      <c r="S374" s="122">
        <v>1632.784952152361</v>
      </c>
      <c r="T374" s="122">
        <v>1605.8917193919644</v>
      </c>
      <c r="U374" s="122">
        <v>1548.5245718448357</v>
      </c>
      <c r="V374" s="122">
        <v>1476.4521223038912</v>
      </c>
      <c r="W374" s="122">
        <v>1490.0423324519463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1414.7533896714795</v>
      </c>
      <c r="D375" s="98">
        <v>1818.9833123608562</v>
      </c>
      <c r="E375" s="98">
        <v>1703.6579370144848</v>
      </c>
      <c r="F375" s="98">
        <v>1678.7708541920049</v>
      </c>
      <c r="G375" s="98">
        <v>1844.9646991733002</v>
      </c>
      <c r="H375" s="98">
        <v>1615.2509493571429</v>
      </c>
      <c r="I375" s="98">
        <v>1676.6116713714121</v>
      </c>
      <c r="J375" s="98">
        <v>1860.7473521555946</v>
      </c>
      <c r="K375" s="98">
        <v>1714.9925274526283</v>
      </c>
      <c r="L375" s="98">
        <v>1659.6375776492876</v>
      </c>
      <c r="M375" s="98">
        <v>2033.4748372950517</v>
      </c>
      <c r="N375" s="98">
        <v>1814.8799819599942</v>
      </c>
      <c r="O375" s="98">
        <v>1487.2445979097536</v>
      </c>
      <c r="P375" s="98">
        <v>1185.9917186250027</v>
      </c>
      <c r="Q375" s="98">
        <v>1859.6772669997126</v>
      </c>
      <c r="R375" s="98">
        <v>1636.3382568386851</v>
      </c>
      <c r="S375" s="98">
        <v>1778.2676937264205</v>
      </c>
      <c r="T375" s="98">
        <v>1684.9792817217806</v>
      </c>
      <c r="U375" s="98">
        <v>1769.1773247727274</v>
      </c>
      <c r="V375" s="98">
        <v>1154.5826321018706</v>
      </c>
      <c r="W375" s="98">
        <v>1648.1591328097418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1819.2531623733166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1784.8067639370452</v>
      </c>
      <c r="T376" s="98">
        <v>0</v>
      </c>
      <c r="U376" s="98">
        <v>1778.1844724348396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681.17206155815734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631.90105227534082</v>
      </c>
      <c r="T377" s="101">
        <v>0</v>
      </c>
      <c r="U377" s="101">
        <v>604.26163994379237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1138.0811008151591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1152.9057116617043</v>
      </c>
      <c r="T378" s="104">
        <v>0</v>
      </c>
      <c r="U378" s="104">
        <v>1173.9228324910471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1478.0280490679713</v>
      </c>
      <c r="D379" s="101">
        <v>1571.5117688739379</v>
      </c>
      <c r="E379" s="101">
        <v>1758.9108423026964</v>
      </c>
      <c r="F379" s="101">
        <v>1826.0127052486966</v>
      </c>
      <c r="G379" s="101">
        <v>1687.6941538471319</v>
      </c>
      <c r="H379" s="101">
        <v>1803.8099135323826</v>
      </c>
      <c r="I379" s="101">
        <v>1686.781118221259</v>
      </c>
      <c r="J379" s="101">
        <v>1808.0766134280425</v>
      </c>
      <c r="K379" s="101">
        <v>1797.1987324826155</v>
      </c>
      <c r="L379" s="101">
        <v>1725.3342053030672</v>
      </c>
      <c r="M379" s="101">
        <v>1752.9138731213723</v>
      </c>
      <c r="N379" s="101">
        <v>1692.4786045668961</v>
      </c>
      <c r="O379" s="101">
        <v>1676.0314867952904</v>
      </c>
      <c r="P379" s="101">
        <v>1669.9519565073349</v>
      </c>
      <c r="Q379" s="101">
        <v>1656.18618299525</v>
      </c>
      <c r="R379" s="101">
        <v>1624.5840717186973</v>
      </c>
      <c r="S379" s="101">
        <v>1624.3275007296995</v>
      </c>
      <c r="T379" s="101">
        <v>1602.317269309671</v>
      </c>
      <c r="U379" s="101">
        <v>1541.9172132253998</v>
      </c>
      <c r="V379" s="101">
        <v>1484.2505515932321</v>
      </c>
      <c r="W379" s="101">
        <v>1482.1477111376048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1478.1914549464918</v>
      </c>
      <c r="D380" s="104">
        <v>1571.7305640024545</v>
      </c>
      <c r="E380" s="104">
        <v>1759.1420414975576</v>
      </c>
      <c r="F380" s="104">
        <v>1826.1620898077363</v>
      </c>
      <c r="G380" s="104">
        <v>1687.7958083288997</v>
      </c>
      <c r="H380" s="104">
        <v>1803.6426504556173</v>
      </c>
      <c r="I380" s="104">
        <v>1686.6537679202206</v>
      </c>
      <c r="J380" s="104">
        <v>1807.9727134310669</v>
      </c>
      <c r="K380" s="104">
        <v>1798.423427505774</v>
      </c>
      <c r="L380" s="104">
        <v>1726.4611170576338</v>
      </c>
      <c r="M380" s="104">
        <v>1754.0485592966629</v>
      </c>
      <c r="N380" s="104">
        <v>1693.5746467801164</v>
      </c>
      <c r="O380" s="104">
        <v>1676.3705897395628</v>
      </c>
      <c r="P380" s="104">
        <v>1669.6452083965078</v>
      </c>
      <c r="Q380" s="104">
        <v>1654.7354025871805</v>
      </c>
      <c r="R380" s="104">
        <v>1623.0146129751427</v>
      </c>
      <c r="S380" s="104">
        <v>1623.5309901429866</v>
      </c>
      <c r="T380" s="104">
        <v>1601.7427840211403</v>
      </c>
      <c r="U380" s="104">
        <v>1541.1488514130567</v>
      </c>
      <c r="V380" s="104">
        <v>1483.7924550498178</v>
      </c>
      <c r="W380" s="104">
        <v>1481.7204576164281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490.92119802018163</v>
      </c>
      <c r="D381" s="98">
        <v>586.30162579461478</v>
      </c>
      <c r="E381" s="98">
        <v>813.85152277493319</v>
      </c>
      <c r="F381" s="98">
        <v>889.25385589769598</v>
      </c>
      <c r="G381" s="98">
        <v>720.43326709216933</v>
      </c>
      <c r="H381" s="98">
        <v>790.71648006516352</v>
      </c>
      <c r="I381" s="98">
        <v>612.08799095440202</v>
      </c>
      <c r="J381" s="98">
        <v>667.79433014553069</v>
      </c>
      <c r="K381" s="98">
        <v>645.06363924382208</v>
      </c>
      <c r="L381" s="98">
        <v>598.90110429018227</v>
      </c>
      <c r="M381" s="98">
        <v>624.51888198764766</v>
      </c>
      <c r="N381" s="98">
        <v>593.60905800355886</v>
      </c>
      <c r="O381" s="98">
        <v>586.03689357728456</v>
      </c>
      <c r="P381" s="98">
        <v>611.54268565761629</v>
      </c>
      <c r="Q381" s="98">
        <v>597.70808696918232</v>
      </c>
      <c r="R381" s="98">
        <v>575.43829270209346</v>
      </c>
      <c r="S381" s="98">
        <v>578.46669652521882</v>
      </c>
      <c r="T381" s="98">
        <v>577.62892275927015</v>
      </c>
      <c r="U381" s="98">
        <v>524.27148243043541</v>
      </c>
      <c r="V381" s="98">
        <v>506.75108415918567</v>
      </c>
      <c r="W381" s="98">
        <v>530.58631619923835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987.27025692631025</v>
      </c>
      <c r="D382" s="98">
        <v>985.42893820783956</v>
      </c>
      <c r="E382" s="98">
        <v>945.29051872262426</v>
      </c>
      <c r="F382" s="98">
        <v>936.90823391004039</v>
      </c>
      <c r="G382" s="98">
        <v>967.36254123673029</v>
      </c>
      <c r="H382" s="98">
        <v>1012.926170390454</v>
      </c>
      <c r="I382" s="98">
        <v>1074.5657769658185</v>
      </c>
      <c r="J382" s="98">
        <v>1140.1783832855363</v>
      </c>
      <c r="K382" s="98">
        <v>1153.359788261952</v>
      </c>
      <c r="L382" s="98">
        <v>1127.5600127674516</v>
      </c>
      <c r="M382" s="98">
        <v>1129.5296773090156</v>
      </c>
      <c r="N382" s="98">
        <v>1099.9655887765573</v>
      </c>
      <c r="O382" s="98">
        <v>1090.3336961622781</v>
      </c>
      <c r="P382" s="98">
        <v>1058.1025227388918</v>
      </c>
      <c r="Q382" s="98">
        <v>1057.0273156179983</v>
      </c>
      <c r="R382" s="98">
        <v>1047.5763202730493</v>
      </c>
      <c r="S382" s="98">
        <v>1045.0642936177678</v>
      </c>
      <c r="T382" s="98">
        <v>1024.1138612618702</v>
      </c>
      <c r="U382" s="98">
        <v>1016.8773689826213</v>
      </c>
      <c r="V382" s="98">
        <v>977.04137089063192</v>
      </c>
      <c r="W382" s="98">
        <v>951.13414141718965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598.15762499123252</v>
      </c>
      <c r="D383" s="122">
        <v>583.0893545018148</v>
      </c>
      <c r="E383" s="122">
        <v>719.36337903615436</v>
      </c>
      <c r="F383" s="122">
        <v>656.14986046440276</v>
      </c>
      <c r="G383" s="122">
        <v>654.95969412250111</v>
      </c>
      <c r="H383" s="122">
        <v>607.05694323354919</v>
      </c>
      <c r="I383" s="122">
        <v>588.98095580299196</v>
      </c>
      <c r="J383" s="122">
        <v>603.12871635225019</v>
      </c>
      <c r="K383" s="122">
        <v>488.57958773038104</v>
      </c>
      <c r="L383" s="122">
        <v>437.86795696941948</v>
      </c>
      <c r="M383" s="122">
        <v>444.61214813996082</v>
      </c>
      <c r="N383" s="122">
        <v>434.93137277325604</v>
      </c>
      <c r="O383" s="122">
        <v>436.71791485726459</v>
      </c>
      <c r="P383" s="122">
        <v>443.53422399379457</v>
      </c>
      <c r="Q383" s="122">
        <v>449.88821000858127</v>
      </c>
      <c r="R383" s="122">
        <v>449.54006179084439</v>
      </c>
      <c r="S383" s="122">
        <v>452.94698244665602</v>
      </c>
      <c r="T383" s="122">
        <v>450.95361090410915</v>
      </c>
      <c r="U383" s="122">
        <v>450.09830702790117</v>
      </c>
      <c r="V383" s="122">
        <v>579.03225398334916</v>
      </c>
      <c r="W383" s="122">
        <v>550.86004716318678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609.48454732436494</v>
      </c>
      <c r="D384" s="98">
        <v>777.61807968948949</v>
      </c>
      <c r="E384" s="98">
        <v>609.42603271768235</v>
      </c>
      <c r="F384" s="98">
        <v>594.69210336677702</v>
      </c>
      <c r="G384" s="98">
        <v>699.62285935982516</v>
      </c>
      <c r="H384" s="98">
        <v>607.32662655863794</v>
      </c>
      <c r="I384" s="98">
        <v>579.42400947007059</v>
      </c>
      <c r="J384" s="98">
        <v>526.37507143566506</v>
      </c>
      <c r="K384" s="98">
        <v>516.09536946856713</v>
      </c>
      <c r="L384" s="98">
        <v>462.19043347819883</v>
      </c>
      <c r="M384" s="98">
        <v>443.70984200334459</v>
      </c>
      <c r="N384" s="98">
        <v>440.10162070546698</v>
      </c>
      <c r="O384" s="98">
        <v>440.91159365339928</v>
      </c>
      <c r="P384" s="98">
        <v>444.84453241799434</v>
      </c>
      <c r="Q384" s="98">
        <v>446.79079151172357</v>
      </c>
      <c r="R384" s="98">
        <v>449.40177248268128</v>
      </c>
      <c r="S384" s="98">
        <v>451.41738558532057</v>
      </c>
      <c r="T384" s="98">
        <v>447.34366329949512</v>
      </c>
      <c r="U384" s="98">
        <v>440.64238324946365</v>
      </c>
      <c r="V384" s="98">
        <v>593.19678143124452</v>
      </c>
      <c r="W384" s="98">
        <v>540.17586460009602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591.12301006855034</v>
      </c>
      <c r="D385" s="33">
        <v>480.46114838258205</v>
      </c>
      <c r="E385" s="33">
        <v>769.65655585770821</v>
      </c>
      <c r="F385" s="33">
        <v>683.46441917445873</v>
      </c>
      <c r="G385" s="33">
        <v>624.15751120020866</v>
      </c>
      <c r="H385" s="33">
        <v>606.91016476809114</v>
      </c>
      <c r="I385" s="33">
        <v>595.5704484800292</v>
      </c>
      <c r="J385" s="33">
        <v>657.71643795240766</v>
      </c>
      <c r="K385" s="33">
        <v>455.00235842088432</v>
      </c>
      <c r="L385" s="33">
        <v>420.93353646501339</v>
      </c>
      <c r="M385" s="33">
        <v>445.17608947534586</v>
      </c>
      <c r="N385" s="33">
        <v>432.74808154799604</v>
      </c>
      <c r="O385" s="33">
        <v>434.83914675659622</v>
      </c>
      <c r="P385" s="33">
        <v>442.95956654495609</v>
      </c>
      <c r="Q385" s="33">
        <v>451.2156750786632</v>
      </c>
      <c r="R385" s="33">
        <v>449.61007075310209</v>
      </c>
      <c r="S385" s="33">
        <v>453.84539790763989</v>
      </c>
      <c r="T385" s="33">
        <v>452.55467553209689</v>
      </c>
      <c r="U385" s="33">
        <v>453.45463071978133</v>
      </c>
      <c r="V385" s="33">
        <v>573.2898779909591</v>
      </c>
      <c r="W385" s="33">
        <v>554.99585976825426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160.50518742531756</v>
      </c>
      <c r="D387" s="117">
        <f t="shared" si="184"/>
        <v>181.68135896846852</v>
      </c>
      <c r="E387" s="117">
        <f t="shared" si="184"/>
        <v>125.34484864677714</v>
      </c>
      <c r="F387" s="117">
        <f t="shared" si="184"/>
        <v>108.92312391881643</v>
      </c>
      <c r="G387" s="117">
        <f t="shared" si="184"/>
        <v>155.77883983686763</v>
      </c>
      <c r="H387" s="117">
        <f t="shared" si="184"/>
        <v>111.27881262253486</v>
      </c>
      <c r="I387" s="117">
        <f t="shared" si="184"/>
        <v>131.51596350769719</v>
      </c>
      <c r="J387" s="117">
        <f t="shared" si="184"/>
        <v>136.61902783368041</v>
      </c>
      <c r="K387" s="117">
        <f t="shared" si="184"/>
        <v>148.44658460010317</v>
      </c>
      <c r="L387" s="117">
        <f t="shared" si="184"/>
        <v>104.26758476997358</v>
      </c>
      <c r="M387" s="117">
        <f t="shared" si="184"/>
        <v>100.83330737102494</v>
      </c>
      <c r="N387" s="117">
        <f t="shared" si="184"/>
        <v>68.345135560055468</v>
      </c>
      <c r="O387" s="117">
        <f t="shared" si="184"/>
        <v>68.129151716112645</v>
      </c>
      <c r="P387" s="117">
        <f t="shared" si="184"/>
        <v>69.36302239091259</v>
      </c>
      <c r="Q387" s="117">
        <f t="shared" si="184"/>
        <v>87.255277139352273</v>
      </c>
      <c r="R387" s="117">
        <f t="shared" ref="R387:V387" si="185">R388+R390+R392+R401</f>
        <v>91.258038295387976</v>
      </c>
      <c r="S387" s="117">
        <f t="shared" si="185"/>
        <v>90.091568670554551</v>
      </c>
      <c r="T387" s="117">
        <f t="shared" si="185"/>
        <v>71.982654125317381</v>
      </c>
      <c r="U387" s="117">
        <f t="shared" si="185"/>
        <v>56.717456306998201</v>
      </c>
      <c r="V387" s="117">
        <f t="shared" si="185"/>
        <v>69.305890100737059</v>
      </c>
      <c r="W387" s="117">
        <f t="shared" ref="W387" si="186">W388+W390+W392+W401</f>
        <v>76.530557472758716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74.900217367434763</v>
      </c>
      <c r="D392" s="122">
        <v>83.269953123382834</v>
      </c>
      <c r="E392" s="122">
        <v>55.283374606232904</v>
      </c>
      <c r="F392" s="122">
        <v>41.934664575021877</v>
      </c>
      <c r="G392" s="122">
        <v>51.285504676434293</v>
      </c>
      <c r="H392" s="122">
        <v>32.989553074187597</v>
      </c>
      <c r="I392" s="122">
        <v>45.065078529456791</v>
      </c>
      <c r="J392" s="122">
        <v>56.673000984072011</v>
      </c>
      <c r="K392" s="122">
        <v>44.834806987248385</v>
      </c>
      <c r="L392" s="122">
        <v>34.997441883553591</v>
      </c>
      <c r="M392" s="122">
        <v>38.534002548310518</v>
      </c>
      <c r="N392" s="122">
        <v>20.64432989014961</v>
      </c>
      <c r="O392" s="122">
        <v>18.330399922675245</v>
      </c>
      <c r="P392" s="122">
        <v>19.855488635221885</v>
      </c>
      <c r="Q392" s="122">
        <v>38.324405203711265</v>
      </c>
      <c r="R392" s="122">
        <v>36.194046186271898</v>
      </c>
      <c r="S392" s="122">
        <v>29.333727428781589</v>
      </c>
      <c r="T392" s="122">
        <v>22.117165127911804</v>
      </c>
      <c r="U392" s="122">
        <v>14.950389852738592</v>
      </c>
      <c r="V392" s="122">
        <v>7.5446456702540026</v>
      </c>
      <c r="W392" s="122">
        <v>22.245558874344518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532.36769882699787</v>
      </c>
      <c r="D393" s="98">
        <v>682.59123350582774</v>
      </c>
      <c r="E393" s="98">
        <v>637.26653637003028</v>
      </c>
      <c r="F393" s="98">
        <v>625.91369717532655</v>
      </c>
      <c r="G393" s="98">
        <v>685.36083522144008</v>
      </c>
      <c r="H393" s="98">
        <v>597.61844222855223</v>
      </c>
      <c r="I393" s="98">
        <v>617.55848355181524</v>
      </c>
      <c r="J393" s="98">
        <v>681.79337547504815</v>
      </c>
      <c r="K393" s="98">
        <v>624.42658458604114</v>
      </c>
      <c r="L393" s="98">
        <v>599.78374538365983</v>
      </c>
      <c r="M393" s="98">
        <v>723.58293674049742</v>
      </c>
      <c r="N393" s="98">
        <v>629.65206164956317</v>
      </c>
      <c r="O393" s="98">
        <v>497.67035790063289</v>
      </c>
      <c r="P393" s="98">
        <v>380.41311180663746</v>
      </c>
      <c r="Q393" s="98">
        <v>574.86607805566894</v>
      </c>
      <c r="R393" s="98">
        <v>493.74142250329402</v>
      </c>
      <c r="S393" s="98">
        <v>524.49056836191039</v>
      </c>
      <c r="T393" s="98">
        <v>487.04821079550459</v>
      </c>
      <c r="U393" s="98">
        <v>503.01254461009933</v>
      </c>
      <c r="V393" s="98">
        <v>324.41976382092213</v>
      </c>
      <c r="W393" s="98">
        <v>460.5654596577254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255.61646144252788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186.37584387638955</v>
      </c>
      <c r="T394" s="98">
        <v>0</v>
      </c>
      <c r="U394" s="98">
        <v>171.80368573706701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255.61646144252788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186.37584387638955</v>
      </c>
      <c r="T395" s="101">
        <v>0</v>
      </c>
      <c r="U395" s="101">
        <v>171.80368573706701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85.604970057882795</v>
      </c>
      <c r="D401" s="122">
        <v>98.411405845085682</v>
      </c>
      <c r="E401" s="122">
        <v>70.061474040544226</v>
      </c>
      <c r="F401" s="122">
        <v>66.988459343794545</v>
      </c>
      <c r="G401" s="122">
        <v>104.49333516043335</v>
      </c>
      <c r="H401" s="122">
        <v>78.28925954834726</v>
      </c>
      <c r="I401" s="122">
        <v>86.450884978240396</v>
      </c>
      <c r="J401" s="122">
        <v>79.946026849608401</v>
      </c>
      <c r="K401" s="122">
        <v>103.61177761285478</v>
      </c>
      <c r="L401" s="122">
        <v>69.27014288641999</v>
      </c>
      <c r="M401" s="122">
        <v>62.299304822714433</v>
      </c>
      <c r="N401" s="122">
        <v>47.700805669905854</v>
      </c>
      <c r="O401" s="122">
        <v>49.798751793437397</v>
      </c>
      <c r="P401" s="122">
        <v>49.507533755690709</v>
      </c>
      <c r="Q401" s="122">
        <v>48.930871935641008</v>
      </c>
      <c r="R401" s="122">
        <v>55.063992109116079</v>
      </c>
      <c r="S401" s="122">
        <v>60.757841241772965</v>
      </c>
      <c r="T401" s="122">
        <v>49.865488997405578</v>
      </c>
      <c r="U401" s="122">
        <v>41.767066454259606</v>
      </c>
      <c r="V401" s="122">
        <v>61.76124443048306</v>
      </c>
      <c r="W401" s="122">
        <v>54.284998598414198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223.44348116803306</v>
      </c>
      <c r="D402" s="98">
        <v>284.94731100092753</v>
      </c>
      <c r="E402" s="98">
        <v>223.21092734525143</v>
      </c>
      <c r="F402" s="98">
        <v>217.71249286733226</v>
      </c>
      <c r="G402" s="98">
        <v>256.00867114306169</v>
      </c>
      <c r="H402" s="98">
        <v>222.13398341729854</v>
      </c>
      <c r="I402" s="98">
        <v>211.83329431754268</v>
      </c>
      <c r="J402" s="98">
        <v>192.35498581390627</v>
      </c>
      <c r="K402" s="98">
        <v>188.51929133360278</v>
      </c>
      <c r="L402" s="98">
        <v>168.76108340466047</v>
      </c>
      <c r="M402" s="98">
        <v>161.97819253905752</v>
      </c>
      <c r="N402" s="98">
        <v>160.66099578391604</v>
      </c>
      <c r="O402" s="98">
        <v>160.95667990378874</v>
      </c>
      <c r="P402" s="98">
        <v>162.39241617139015</v>
      </c>
      <c r="Q402" s="98">
        <v>163.10290645213669</v>
      </c>
      <c r="R402" s="98">
        <v>163.83237158391327</v>
      </c>
      <c r="S402" s="98">
        <v>164.20107803017396</v>
      </c>
      <c r="T402" s="98">
        <v>162.2980538123106</v>
      </c>
      <c r="U402" s="98">
        <v>159.43932726626039</v>
      </c>
      <c r="V402" s="98">
        <v>214.10564735900795</v>
      </c>
      <c r="W402" s="98">
        <v>194.52124497765087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167.42629343304907</v>
      </c>
      <c r="D405" s="118">
        <f t="shared" si="189"/>
        <v>165.59935516734467</v>
      </c>
      <c r="E405" s="118">
        <f t="shared" si="189"/>
        <v>191.3115090954436</v>
      </c>
      <c r="F405" s="118">
        <f t="shared" si="189"/>
        <v>179.55071495505064</v>
      </c>
      <c r="G405" s="118">
        <f t="shared" si="189"/>
        <v>171.86960145270774</v>
      </c>
      <c r="H405" s="118">
        <f t="shared" si="189"/>
        <v>172.39341995540494</v>
      </c>
      <c r="I405" s="118">
        <f t="shared" si="189"/>
        <v>147.55883590414345</v>
      </c>
      <c r="J405" s="118">
        <f t="shared" si="189"/>
        <v>165.9160802559056</v>
      </c>
      <c r="K405" s="118">
        <f t="shared" si="189"/>
        <v>163.72823222807747</v>
      </c>
      <c r="L405" s="118">
        <f t="shared" si="189"/>
        <v>160.50097698116343</v>
      </c>
      <c r="M405" s="118">
        <f t="shared" si="189"/>
        <v>140.85141344908615</v>
      </c>
      <c r="N405" s="118">
        <f t="shared" si="189"/>
        <v>133.69810263986417</v>
      </c>
      <c r="O405" s="118">
        <f t="shared" si="189"/>
        <v>132.52175997598448</v>
      </c>
      <c r="P405" s="118">
        <f t="shared" si="189"/>
        <v>137.16361486171525</v>
      </c>
      <c r="Q405" s="118">
        <f t="shared" si="189"/>
        <v>105.50814799193219</v>
      </c>
      <c r="R405" s="118">
        <f t="shared" ref="R405:V405" si="190">R406+R408+R410+R419</f>
        <v>90.995113362399309</v>
      </c>
      <c r="S405" s="118">
        <f t="shared" si="190"/>
        <v>88.084210598050021</v>
      </c>
      <c r="T405" s="118">
        <f t="shared" si="190"/>
        <v>89.55810269637125</v>
      </c>
      <c r="U405" s="118">
        <f t="shared" si="190"/>
        <v>92.675846752314584</v>
      </c>
      <c r="V405" s="118">
        <f t="shared" si="190"/>
        <v>89.408288231111797</v>
      </c>
      <c r="W405" s="118">
        <f t="shared" ref="W405" si="191">W406+W408+W410+W419</f>
        <v>81.492428098756648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134.85736604996677</v>
      </c>
      <c r="D406" s="123">
        <f t="shared" si="192"/>
        <v>130.74505070698433</v>
      </c>
      <c r="E406" s="123">
        <f t="shared" si="192"/>
        <v>152.33973844221916</v>
      </c>
      <c r="F406" s="123">
        <f t="shared" si="192"/>
        <v>141.28022245105447</v>
      </c>
      <c r="G406" s="123">
        <f t="shared" si="192"/>
        <v>135.03686912160828</v>
      </c>
      <c r="H406" s="123">
        <f t="shared" si="192"/>
        <v>132.27704563174956</v>
      </c>
      <c r="I406" s="123">
        <f t="shared" si="192"/>
        <v>110.81661835879108</v>
      </c>
      <c r="J406" s="123">
        <f t="shared" si="192"/>
        <v>126.7005904170409</v>
      </c>
      <c r="K406" s="123">
        <f t="shared" si="192"/>
        <v>125.81743806133571</v>
      </c>
      <c r="L406" s="123">
        <f t="shared" si="192"/>
        <v>123.32725062029913</v>
      </c>
      <c r="M406" s="123">
        <f t="shared" si="192"/>
        <v>104.95591898964989</v>
      </c>
      <c r="N406" s="123">
        <f t="shared" si="192"/>
        <v>96.102670999387357</v>
      </c>
      <c r="O406" s="123">
        <f t="shared" si="192"/>
        <v>94.479045781718284</v>
      </c>
      <c r="P406" s="123">
        <f t="shared" si="192"/>
        <v>100.8424622240383</v>
      </c>
      <c r="Q406" s="123">
        <f t="shared" si="192"/>
        <v>68.062463242908493</v>
      </c>
      <c r="R406" s="123">
        <f t="shared" si="192"/>
        <v>57.594285793942483</v>
      </c>
      <c r="S406" s="123">
        <f t="shared" si="192"/>
        <v>55.125651330928974</v>
      </c>
      <c r="T406" s="123">
        <f t="shared" si="192"/>
        <v>59.282523038305051</v>
      </c>
      <c r="U406" s="123">
        <f t="shared" si="192"/>
        <v>63.121413280153646</v>
      </c>
      <c r="V406" s="123">
        <f t="shared" si="192"/>
        <v>62.126552232597625</v>
      </c>
      <c r="W406" s="123">
        <f t="shared" si="192"/>
        <v>53.68993150309749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134.85736604996677</v>
      </c>
      <c r="D407" s="99">
        <v>130.74505070698433</v>
      </c>
      <c r="E407" s="99">
        <v>152.33973844221916</v>
      </c>
      <c r="F407" s="99">
        <v>141.28022245105447</v>
      </c>
      <c r="G407" s="99">
        <v>135.03686912160828</v>
      </c>
      <c r="H407" s="99">
        <v>132.27704563174956</v>
      </c>
      <c r="I407" s="99">
        <v>110.81661835879108</v>
      </c>
      <c r="J407" s="99">
        <v>126.7005904170409</v>
      </c>
      <c r="K407" s="99">
        <v>125.81743806133571</v>
      </c>
      <c r="L407" s="99">
        <v>123.32725062029913</v>
      </c>
      <c r="M407" s="99">
        <v>104.95591898964989</v>
      </c>
      <c r="N407" s="99">
        <v>96.102670999387357</v>
      </c>
      <c r="O407" s="99">
        <v>94.479045781718284</v>
      </c>
      <c r="P407" s="99">
        <v>100.8424622240383</v>
      </c>
      <c r="Q407" s="99">
        <v>68.062463242908493</v>
      </c>
      <c r="R407" s="99">
        <v>57.594285793942483</v>
      </c>
      <c r="S407" s="99">
        <v>55.125651330928974</v>
      </c>
      <c r="T407" s="99">
        <v>59.282523038305051</v>
      </c>
      <c r="U407" s="99">
        <v>63.121413280153646</v>
      </c>
      <c r="V407" s="99">
        <v>62.126552232597625</v>
      </c>
      <c r="W407" s="99">
        <v>53.68993150309749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0.56003537087434985</v>
      </c>
      <c r="D408" s="123">
        <f t="shared" si="193"/>
        <v>0.67080888344370038</v>
      </c>
      <c r="E408" s="123">
        <f t="shared" si="193"/>
        <v>1.5110531337219635</v>
      </c>
      <c r="F408" s="123">
        <f t="shared" si="193"/>
        <v>0.85776300090819202</v>
      </c>
      <c r="G408" s="123">
        <f t="shared" si="193"/>
        <v>1.0616393359278307</v>
      </c>
      <c r="H408" s="123">
        <f t="shared" si="193"/>
        <v>1.5320714645787219</v>
      </c>
      <c r="I408" s="123">
        <f t="shared" si="193"/>
        <v>1.6965920627268378</v>
      </c>
      <c r="J408" s="123">
        <f t="shared" si="193"/>
        <v>1.9239453183560711</v>
      </c>
      <c r="K408" s="123">
        <f t="shared" si="193"/>
        <v>2.1332721690874892</v>
      </c>
      <c r="L408" s="123">
        <f t="shared" si="193"/>
        <v>2.6626465464643516</v>
      </c>
      <c r="M408" s="123">
        <f t="shared" si="193"/>
        <v>2.7931781622716141</v>
      </c>
      <c r="N408" s="123">
        <f t="shared" si="193"/>
        <v>4.3194929512414371</v>
      </c>
      <c r="O408" s="123">
        <f t="shared" si="193"/>
        <v>3.7321358747416649</v>
      </c>
      <c r="P408" s="123">
        <f t="shared" si="193"/>
        <v>0.8403667316214366</v>
      </c>
      <c r="Q408" s="123">
        <f t="shared" si="193"/>
        <v>2.8479141959053029</v>
      </c>
      <c r="R408" s="123">
        <f t="shared" si="193"/>
        <v>2.1431004786603265</v>
      </c>
      <c r="S408" s="123">
        <f t="shared" si="193"/>
        <v>3.3424179632874975</v>
      </c>
      <c r="T408" s="123">
        <f t="shared" si="193"/>
        <v>2.3540276174968144</v>
      </c>
      <c r="U408" s="123">
        <f t="shared" si="193"/>
        <v>2.6097693223830722</v>
      </c>
      <c r="V408" s="123">
        <f t="shared" si="193"/>
        <v>1.7129788535702839</v>
      </c>
      <c r="W408" s="123">
        <f t="shared" si="193"/>
        <v>2.9720721752252528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0.56003537087434985</v>
      </c>
      <c r="D409" s="99">
        <f>RES_hhdet_in_fecs!D165</f>
        <v>0.67080888344370038</v>
      </c>
      <c r="E409" s="99">
        <f>RES_hhdet_in_fecs!E165</f>
        <v>1.5110531337219635</v>
      </c>
      <c r="F409" s="99">
        <f>RES_hhdet_in_fecs!F165</f>
        <v>0.85776300090819202</v>
      </c>
      <c r="G409" s="99">
        <f>RES_hhdet_in_fecs!G165</f>
        <v>1.0616393359278307</v>
      </c>
      <c r="H409" s="99">
        <f>RES_hhdet_in_fecs!H165</f>
        <v>1.5320714645787219</v>
      </c>
      <c r="I409" s="99">
        <f>RES_hhdet_in_fecs!I165</f>
        <v>1.6965920627268378</v>
      </c>
      <c r="J409" s="99">
        <f>RES_hhdet_in_fecs!J165</f>
        <v>1.9239453183560711</v>
      </c>
      <c r="K409" s="99">
        <f>RES_hhdet_in_fecs!K165</f>
        <v>2.1332721690874892</v>
      </c>
      <c r="L409" s="99">
        <f>RES_hhdet_in_fecs!L165</f>
        <v>2.6626465464643516</v>
      </c>
      <c r="M409" s="99">
        <f>RES_hhdet_in_fecs!M165</f>
        <v>2.7931781622716141</v>
      </c>
      <c r="N409" s="99">
        <f>RES_hhdet_in_fecs!N165</f>
        <v>4.3194929512414371</v>
      </c>
      <c r="O409" s="99">
        <f>RES_hhdet_in_fecs!O165</f>
        <v>3.7321358747416649</v>
      </c>
      <c r="P409" s="99">
        <f>RES_hhdet_in_fecs!P165</f>
        <v>0.8403667316214366</v>
      </c>
      <c r="Q409" s="99">
        <f>RES_hhdet_in_fecs!Q165</f>
        <v>2.8479141959053029</v>
      </c>
      <c r="R409" s="99">
        <f>RES_hhdet_in_fecs!R165</f>
        <v>2.1431004786603265</v>
      </c>
      <c r="S409" s="99">
        <f>RES_hhdet_in_fecs!S165</f>
        <v>3.3424179632874975</v>
      </c>
      <c r="T409" s="99">
        <f>RES_hhdet_in_fecs!T165</f>
        <v>2.3540276174968144</v>
      </c>
      <c r="U409" s="99">
        <f>RES_hhdet_in_fecs!U165</f>
        <v>2.6097693223830722</v>
      </c>
      <c r="V409" s="99">
        <f>RES_hhdet_in_fecs!V165</f>
        <v>1.7129788535702839</v>
      </c>
      <c r="W409" s="99">
        <f>RES_hhdet_in_fecs!W165</f>
        <v>2.9720721752252528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22.784561967434509</v>
      </c>
      <c r="D410" s="123">
        <v>25.028931666663546</v>
      </c>
      <c r="E410" s="123">
        <v>26.833628831354588</v>
      </c>
      <c r="F410" s="123">
        <v>27.729724895979388</v>
      </c>
      <c r="G410" s="123">
        <v>25.782487763026172</v>
      </c>
      <c r="H410" s="123">
        <v>28.932107858165097</v>
      </c>
      <c r="I410" s="123">
        <v>25.90677853479912</v>
      </c>
      <c r="J410" s="123">
        <v>28.016822558403383</v>
      </c>
      <c r="K410" s="123">
        <v>27.541704543406048</v>
      </c>
      <c r="L410" s="123">
        <v>27.329773531718615</v>
      </c>
      <c r="M410" s="123">
        <v>26.232292547288559</v>
      </c>
      <c r="N410" s="123">
        <v>26.319330967255958</v>
      </c>
      <c r="O410" s="123">
        <v>27.04521283408857</v>
      </c>
      <c r="P410" s="123">
        <v>27.72072900004904</v>
      </c>
      <c r="Q410" s="123">
        <v>27.058787441066674</v>
      </c>
      <c r="R410" s="123">
        <v>24.19183360207051</v>
      </c>
      <c r="S410" s="123">
        <v>22.82084810749565</v>
      </c>
      <c r="T410" s="123">
        <v>21.579840984621537</v>
      </c>
      <c r="U410" s="123">
        <v>20.783038909769608</v>
      </c>
      <c r="V410" s="123">
        <v>18.182481589495001</v>
      </c>
      <c r="W410" s="123">
        <v>18.000059889739941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25.427810771765795</v>
      </c>
      <c r="D411" s="99">
        <v>32.720434838729538</v>
      </c>
      <c r="E411" s="99">
        <v>30.076077797920572</v>
      </c>
      <c r="F411" s="99">
        <v>29.463981108088689</v>
      </c>
      <c r="G411" s="99">
        <v>32.205448235789675</v>
      </c>
      <c r="H411" s="99">
        <v>29.882654958136502</v>
      </c>
      <c r="I411" s="99">
        <v>29.837263496886017</v>
      </c>
      <c r="J411" s="99">
        <v>32.99082462501066</v>
      </c>
      <c r="K411" s="99">
        <v>31.542793136168847</v>
      </c>
      <c r="L411" s="99">
        <v>30.53805348925308</v>
      </c>
      <c r="M411" s="99">
        <v>35.191283187672454</v>
      </c>
      <c r="N411" s="99">
        <v>32.449017132295083</v>
      </c>
      <c r="O411" s="99">
        <v>26.701822882610426</v>
      </c>
      <c r="P411" s="99">
        <v>21.613592241412682</v>
      </c>
      <c r="Q411" s="99">
        <v>31.558893457876554</v>
      </c>
      <c r="R411" s="99">
        <v>25.382198245919906</v>
      </c>
      <c r="S411" s="99">
        <v>25.765160992311429</v>
      </c>
      <c r="T411" s="99">
        <v>23.154016330909972</v>
      </c>
      <c r="U411" s="99">
        <v>23.945027716354545</v>
      </c>
      <c r="V411" s="99">
        <v>14.336468145208531</v>
      </c>
      <c r="W411" s="99">
        <v>20.089037178504725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24.645762405834965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22.020884598745223</v>
      </c>
      <c r="T412" s="99">
        <v>0</v>
      </c>
      <c r="U412" s="99">
        <v>20.872688401759579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12.253133881282764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9.155557625279517</v>
      </c>
      <c r="T413" s="102">
        <v>0</v>
      </c>
      <c r="U413" s="102">
        <v>8.1784123692873401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12.392628524552197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12.865326973465706</v>
      </c>
      <c r="T414" s="105">
        <v>0</v>
      </c>
      <c r="U414" s="105">
        <v>12.694276032472242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23.674820570524318</v>
      </c>
      <c r="D415" s="102">
        <v>25.217959008228977</v>
      </c>
      <c r="E415" s="102">
        <v>27.736211048232228</v>
      </c>
      <c r="F415" s="102">
        <v>28.664667100303017</v>
      </c>
      <c r="G415" s="102">
        <v>26.392444888907363</v>
      </c>
      <c r="H415" s="102">
        <v>29.951859279215931</v>
      </c>
      <c r="I415" s="102">
        <v>27.001007005264821</v>
      </c>
      <c r="J415" s="102">
        <v>28.912949974020989</v>
      </c>
      <c r="K415" s="102">
        <v>29.915423714451023</v>
      </c>
      <c r="L415" s="102">
        <v>28.852396295392733</v>
      </c>
      <c r="M415" s="102">
        <v>27.836381537650965</v>
      </c>
      <c r="N415" s="102">
        <v>28.2117410820487</v>
      </c>
      <c r="O415" s="102">
        <v>28.678118736739584</v>
      </c>
      <c r="P415" s="102">
        <v>29.715954592360273</v>
      </c>
      <c r="Q415" s="102">
        <v>27.983781429542475</v>
      </c>
      <c r="R415" s="102">
        <v>25.390195331487121</v>
      </c>
      <c r="S415" s="102">
        <v>23.968000659995742</v>
      </c>
      <c r="T415" s="102">
        <v>22.618092134190952</v>
      </c>
      <c r="U415" s="102">
        <v>21.562370813815299</v>
      </c>
      <c r="V415" s="102">
        <v>19.087408732304365</v>
      </c>
      <c r="W415" s="102">
        <v>18.675328856935295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18.575365835493351</v>
      </c>
      <c r="D416" s="105">
        <v>20.138739102012092</v>
      </c>
      <c r="E416" s="105">
        <v>22.967981138482035</v>
      </c>
      <c r="F416" s="105">
        <v>23.978041376154369</v>
      </c>
      <c r="G416" s="105">
        <v>21.592234441399818</v>
      </c>
      <c r="H416" s="105">
        <v>24.63515253513954</v>
      </c>
      <c r="I416" s="105">
        <v>21.591529933960555</v>
      </c>
      <c r="J416" s="105">
        <v>23.211409887011154</v>
      </c>
      <c r="K416" s="105">
        <v>23.972201897582071</v>
      </c>
      <c r="L416" s="105">
        <v>23.056514481234554</v>
      </c>
      <c r="M416" s="105">
        <v>22.39629840504708</v>
      </c>
      <c r="N416" s="105">
        <v>22.771720975094301</v>
      </c>
      <c r="O416" s="105">
        <v>23.316460584480634</v>
      </c>
      <c r="P416" s="105">
        <v>24.538332596748276</v>
      </c>
      <c r="Q416" s="105">
        <v>23.280938659982873</v>
      </c>
      <c r="R416" s="105">
        <v>21.226773769789304</v>
      </c>
      <c r="S416" s="105">
        <v>20.197569178609811</v>
      </c>
      <c r="T416" s="105">
        <v>19.213205517936647</v>
      </c>
      <c r="U416" s="105">
        <v>18.327537271929238</v>
      </c>
      <c r="V416" s="105">
        <v>16.324783256732417</v>
      </c>
      <c r="W416" s="105">
        <v>16.109616033820622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7.8634984530392664</v>
      </c>
      <c r="D417" s="99">
        <v>9.4083484823922046</v>
      </c>
      <c r="E417" s="99">
        <v>12.833599665608309</v>
      </c>
      <c r="F417" s="99">
        <v>13.95946790167411</v>
      </c>
      <c r="G417" s="99">
        <v>11.266256539742573</v>
      </c>
      <c r="H417" s="99">
        <v>13.129669907562326</v>
      </c>
      <c r="I417" s="99">
        <v>9.7979470798358754</v>
      </c>
      <c r="J417" s="99">
        <v>10.678697969454708</v>
      </c>
      <c r="K417" s="99">
        <v>10.737461440398265</v>
      </c>
      <c r="L417" s="99">
        <v>10.0152955581689</v>
      </c>
      <c r="M417" s="99">
        <v>9.9173987627352638</v>
      </c>
      <c r="N417" s="99">
        <v>9.8948045801977553</v>
      </c>
      <c r="O417" s="99">
        <v>10.027517830380777</v>
      </c>
      <c r="P417" s="99">
        <v>10.882094306652561</v>
      </c>
      <c r="Q417" s="99">
        <v>10.09918609160594</v>
      </c>
      <c r="R417" s="99">
        <v>8.9933730776190153</v>
      </c>
      <c r="S417" s="99">
        <v>8.5356494659319289</v>
      </c>
      <c r="T417" s="99">
        <v>8.1537311271514898</v>
      </c>
      <c r="U417" s="99">
        <v>7.3314805842440443</v>
      </c>
      <c r="V417" s="99">
        <v>6.5168007237740087</v>
      </c>
      <c r="W417" s="99">
        <v>6.6854834154182869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10.711867382454088</v>
      </c>
      <c r="D418" s="99">
        <v>10.730390619619886</v>
      </c>
      <c r="E418" s="99">
        <v>10.134381472873722</v>
      </c>
      <c r="F418" s="99">
        <v>10.018573474480258</v>
      </c>
      <c r="G418" s="99">
        <v>10.325977901657243</v>
      </c>
      <c r="H418" s="99">
        <v>11.505482627577212</v>
      </c>
      <c r="I418" s="99">
        <v>11.793582854124677</v>
      </c>
      <c r="J418" s="99">
        <v>12.532711917556444</v>
      </c>
      <c r="K418" s="99">
        <v>13.234740457183809</v>
      </c>
      <c r="L418" s="99">
        <v>13.041218923065651</v>
      </c>
      <c r="M418" s="99">
        <v>12.47889964231182</v>
      </c>
      <c r="N418" s="99">
        <v>12.87691639489654</v>
      </c>
      <c r="O418" s="99">
        <v>13.288942754099855</v>
      </c>
      <c r="P418" s="99">
        <v>13.656238290095715</v>
      </c>
      <c r="Q418" s="99">
        <v>13.181752568376929</v>
      </c>
      <c r="R418" s="99">
        <v>12.233400692170287</v>
      </c>
      <c r="S418" s="99">
        <v>11.661919712677882</v>
      </c>
      <c r="T418" s="99">
        <v>11.059474390785157</v>
      </c>
      <c r="U418" s="99">
        <v>10.996056687685192</v>
      </c>
      <c r="V418" s="99">
        <v>9.8079825329584054</v>
      </c>
      <c r="W418" s="99">
        <v>9.424132618402334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9.2243300447734384</v>
      </c>
      <c r="D419" s="123">
        <v>9.154563910253108</v>
      </c>
      <c r="E419" s="123">
        <v>10.627088688147897</v>
      </c>
      <c r="F419" s="123">
        <v>9.6830046071085718</v>
      </c>
      <c r="G419" s="123">
        <v>9.9886052321454724</v>
      </c>
      <c r="H419" s="123">
        <v>9.6521950009115471</v>
      </c>
      <c r="I419" s="123">
        <v>9.1388469478264067</v>
      </c>
      <c r="J419" s="123">
        <v>9.274721962105259</v>
      </c>
      <c r="K419" s="123">
        <v>8.235817454248247</v>
      </c>
      <c r="L419" s="123">
        <v>7.181306282681347</v>
      </c>
      <c r="M419" s="123">
        <v>6.8700237498760819</v>
      </c>
      <c r="N419" s="123">
        <v>6.9566077219794327</v>
      </c>
      <c r="O419" s="123">
        <v>7.2653654854359697</v>
      </c>
      <c r="P419" s="123">
        <v>7.760056906006465</v>
      </c>
      <c r="Q419" s="123">
        <v>7.5389831120517279</v>
      </c>
      <c r="R419" s="123">
        <v>7.0658934877259902</v>
      </c>
      <c r="S419" s="123">
        <v>6.7952931963379006</v>
      </c>
      <c r="T419" s="123">
        <v>6.3417110559478544</v>
      </c>
      <c r="U419" s="123">
        <v>6.1616252400082532</v>
      </c>
      <c r="V419" s="123">
        <v>7.3862755554488961</v>
      </c>
      <c r="W419" s="123">
        <v>6.8303645306939762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10.672470493315412</v>
      </c>
      <c r="D420" s="99">
        <v>13.659126376690345</v>
      </c>
      <c r="E420" s="99">
        <v>10.534539055544698</v>
      </c>
      <c r="F420" s="99">
        <v>10.248500401551585</v>
      </c>
      <c r="G420" s="99">
        <v>12.029975427100755</v>
      </c>
      <c r="H420" s="99">
        <v>11.10734326769143</v>
      </c>
      <c r="I420" s="99">
        <v>10.234700013534207</v>
      </c>
      <c r="J420" s="99">
        <v>9.3077313904837737</v>
      </c>
      <c r="K420" s="99">
        <v>9.5230170455588734</v>
      </c>
      <c r="L420" s="99">
        <v>8.5924885954007095</v>
      </c>
      <c r="M420" s="99">
        <v>7.8777706803686094</v>
      </c>
      <c r="N420" s="99">
        <v>8.2796384260635829</v>
      </c>
      <c r="O420" s="99">
        <v>8.6359106792977087</v>
      </c>
      <c r="P420" s="99">
        <v>9.226504968657018</v>
      </c>
      <c r="Q420" s="99">
        <v>8.9539937106786951</v>
      </c>
      <c r="R420" s="99">
        <v>8.4222743831349494</v>
      </c>
      <c r="S420" s="99">
        <v>8.0662407786888295</v>
      </c>
      <c r="T420" s="99">
        <v>7.7155643017502902</v>
      </c>
      <c r="U420" s="99">
        <v>7.5898288250978077</v>
      </c>
      <c r="V420" s="99">
        <v>9.4615653402855742</v>
      </c>
      <c r="W420" s="99">
        <v>8.4846669250211235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8.3249586083105296</v>
      </c>
      <c r="D421" s="110">
        <v>6.7780759913790467</v>
      </c>
      <c r="E421" s="110">
        <v>10.669427485591658</v>
      </c>
      <c r="F421" s="110">
        <v>9.4316731429116771</v>
      </c>
      <c r="G421" s="110">
        <v>8.5807637183832099</v>
      </c>
      <c r="H421" s="110">
        <v>8.8602126655493816</v>
      </c>
      <c r="I421" s="110">
        <v>8.3832587609685181</v>
      </c>
      <c r="J421" s="110">
        <v>9.2512454289912309</v>
      </c>
      <c r="K421" s="110">
        <v>6.6650608515184695</v>
      </c>
      <c r="L421" s="110">
        <v>6.1987766178528485</v>
      </c>
      <c r="M421" s="110">
        <v>6.240181918318255</v>
      </c>
      <c r="N421" s="110">
        <v>6.397918590462031</v>
      </c>
      <c r="O421" s="110">
        <v>6.6513612385859107</v>
      </c>
      <c r="P421" s="110">
        <v>7.1169218341614293</v>
      </c>
      <c r="Q421" s="110">
        <v>6.9325499983544558</v>
      </c>
      <c r="R421" s="110">
        <v>6.3792256594252059</v>
      </c>
      <c r="S421" s="110">
        <v>6.0487965298322806</v>
      </c>
      <c r="T421" s="110">
        <v>5.7323870222446818</v>
      </c>
      <c r="U421" s="110">
        <v>5.6546929040692824</v>
      </c>
      <c r="V421" s="110">
        <v>6.544941858893484</v>
      </c>
      <c r="W421" s="110">
        <v>6.1899894103092734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122.68016575733738</v>
      </c>
      <c r="D423" s="118">
        <f t="shared" si="194"/>
        <v>121.74726132259784</v>
      </c>
      <c r="E423" s="118">
        <f t="shared" si="194"/>
        <v>142.90784131972339</v>
      </c>
      <c r="F423" s="118">
        <f t="shared" si="194"/>
        <v>133.67498388437292</v>
      </c>
      <c r="G423" s="118">
        <f t="shared" si="194"/>
        <v>128.75529485233258</v>
      </c>
      <c r="H423" s="118">
        <f t="shared" si="194"/>
        <v>130.55551057628381</v>
      </c>
      <c r="I423" s="118">
        <f t="shared" si="194"/>
        <v>113.06667295052706</v>
      </c>
      <c r="J423" s="118">
        <f t="shared" si="194"/>
        <v>127.86364631828933</v>
      </c>
      <c r="K423" s="118">
        <f t="shared" si="194"/>
        <v>128.03313868668516</v>
      </c>
      <c r="L423" s="118">
        <f t="shared" si="194"/>
        <v>127.11754970586171</v>
      </c>
      <c r="M423" s="118">
        <f t="shared" si="194"/>
        <v>113.70051823001243</v>
      </c>
      <c r="N423" s="118">
        <f t="shared" si="194"/>
        <v>112.96712136801668</v>
      </c>
      <c r="O423" s="118">
        <f t="shared" si="194"/>
        <v>112.05233531464651</v>
      </c>
      <c r="P423" s="118">
        <f t="shared" si="194"/>
        <v>110.60180382461201</v>
      </c>
      <c r="Q423" s="118">
        <f t="shared" si="194"/>
        <v>91.542353842830536</v>
      </c>
      <c r="R423" s="118">
        <f t="shared" ref="R423:V423" si="195">R424+R426+R428+R437</f>
        <v>79.347463228249595</v>
      </c>
      <c r="S423" s="118">
        <f t="shared" si="195"/>
        <v>81.572124849937893</v>
      </c>
      <c r="T423" s="118">
        <f t="shared" si="195"/>
        <v>81.569851483876846</v>
      </c>
      <c r="U423" s="118">
        <f t="shared" si="195"/>
        <v>86.17765456147005</v>
      </c>
      <c r="V423" s="118">
        <f t="shared" si="195"/>
        <v>81.77854340814433</v>
      </c>
      <c r="W423" s="118">
        <f t="shared" ref="W423" si="196">W424+W426+W428+W437</f>
        <v>78.956367173499913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99.038937220678164</v>
      </c>
      <c r="D424" s="123">
        <f t="shared" si="197"/>
        <v>96.458363245406744</v>
      </c>
      <c r="E424" s="123">
        <f t="shared" si="197"/>
        <v>112.9152723515333</v>
      </c>
      <c r="F424" s="123">
        <f t="shared" si="197"/>
        <v>105.20662712736707</v>
      </c>
      <c r="G424" s="123">
        <f t="shared" si="197"/>
        <v>101.03527644530354</v>
      </c>
      <c r="H424" s="123">
        <f t="shared" si="197"/>
        <v>99.44785652874117</v>
      </c>
      <c r="I424" s="123">
        <f t="shared" si="197"/>
        <v>83.723326494212557</v>
      </c>
      <c r="J424" s="123">
        <f t="shared" si="197"/>
        <v>96.212078780312993</v>
      </c>
      <c r="K424" s="123">
        <f t="shared" si="197"/>
        <v>96.053132339485785</v>
      </c>
      <c r="L424" s="123">
        <f t="shared" si="197"/>
        <v>94.681805282502623</v>
      </c>
      <c r="M424" s="123">
        <f t="shared" si="197"/>
        <v>81.177061543001074</v>
      </c>
      <c r="N424" s="123">
        <f t="shared" si="197"/>
        <v>75.04841275917768</v>
      </c>
      <c r="O424" s="123">
        <f t="shared" si="197"/>
        <v>74.697896464686906</v>
      </c>
      <c r="P424" s="123">
        <f t="shared" si="197"/>
        <v>80.900616617616166</v>
      </c>
      <c r="Q424" s="123">
        <f t="shared" si="197"/>
        <v>55.443443801130698</v>
      </c>
      <c r="R424" s="123">
        <f t="shared" si="197"/>
        <v>47.680481167952841</v>
      </c>
      <c r="S424" s="123">
        <f t="shared" si="197"/>
        <v>46.488755051764855</v>
      </c>
      <c r="T424" s="123">
        <f t="shared" si="197"/>
        <v>50.921404955229782</v>
      </c>
      <c r="U424" s="123">
        <f t="shared" si="197"/>
        <v>55.091584343918136</v>
      </c>
      <c r="V424" s="123">
        <f t="shared" si="197"/>
        <v>54.845388385343313</v>
      </c>
      <c r="W424" s="123">
        <f t="shared" si="197"/>
        <v>47.667610286943507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99.038937220678164</v>
      </c>
      <c r="D425" s="99">
        <v>96.458363245406744</v>
      </c>
      <c r="E425" s="99">
        <v>112.9152723515333</v>
      </c>
      <c r="F425" s="99">
        <v>105.20662712736707</v>
      </c>
      <c r="G425" s="99">
        <v>101.03527644530354</v>
      </c>
      <c r="H425" s="99">
        <v>99.44785652874117</v>
      </c>
      <c r="I425" s="99">
        <v>83.723326494212557</v>
      </c>
      <c r="J425" s="99">
        <v>96.212078780312993</v>
      </c>
      <c r="K425" s="99">
        <v>96.053132339485785</v>
      </c>
      <c r="L425" s="99">
        <v>94.681805282502623</v>
      </c>
      <c r="M425" s="99">
        <v>81.177061543001074</v>
      </c>
      <c r="N425" s="99">
        <v>75.04841275917768</v>
      </c>
      <c r="O425" s="99">
        <v>74.697896464686906</v>
      </c>
      <c r="P425" s="99">
        <v>80.900616617616166</v>
      </c>
      <c r="Q425" s="99">
        <v>55.443443801130698</v>
      </c>
      <c r="R425" s="99">
        <v>47.680481167952841</v>
      </c>
      <c r="S425" s="99">
        <v>46.488755051764855</v>
      </c>
      <c r="T425" s="99">
        <v>50.921404955229782</v>
      </c>
      <c r="U425" s="99">
        <v>55.091584343918136</v>
      </c>
      <c r="V425" s="99">
        <v>54.845388385343313</v>
      </c>
      <c r="W425" s="99">
        <v>47.667610286943507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1.2108396415933007</v>
      </c>
      <c r="D426" s="123">
        <f t="shared" si="198"/>
        <v>1.4960455298266038</v>
      </c>
      <c r="E426" s="123">
        <f t="shared" si="198"/>
        <v>3.4740091508393554</v>
      </c>
      <c r="F426" s="123">
        <f t="shared" si="198"/>
        <v>2.0311762550865788</v>
      </c>
      <c r="G426" s="123">
        <f t="shared" si="198"/>
        <v>2.58782539911945</v>
      </c>
      <c r="H426" s="123">
        <f t="shared" si="198"/>
        <v>3.8420330808895664</v>
      </c>
      <c r="I426" s="123">
        <f t="shared" si="198"/>
        <v>4.3748653046847172</v>
      </c>
      <c r="J426" s="123">
        <f t="shared" si="198"/>
        <v>5.0999941089244016</v>
      </c>
      <c r="K426" s="123">
        <f t="shared" si="198"/>
        <v>5.8126672810716373</v>
      </c>
      <c r="L426" s="123">
        <f t="shared" si="198"/>
        <v>7.457108593698992</v>
      </c>
      <c r="M426" s="123">
        <f t="shared" si="198"/>
        <v>8.0758033079720519</v>
      </c>
      <c r="N426" s="123">
        <f t="shared" si="198"/>
        <v>12.962084562839932</v>
      </c>
      <c r="O426" s="123">
        <f t="shared" si="198"/>
        <v>11.687881143950287</v>
      </c>
      <c r="P426" s="123">
        <f t="shared" si="198"/>
        <v>2.7510189027724294</v>
      </c>
      <c r="Q426" s="123">
        <f t="shared" si="198"/>
        <v>9.6702216784689661</v>
      </c>
      <c r="R426" s="123">
        <f t="shared" si="198"/>
        <v>7.4409582271620618</v>
      </c>
      <c r="S426" s="123">
        <f t="shared" si="198"/>
        <v>11.808592818414883</v>
      </c>
      <c r="T426" s="123">
        <f t="shared" si="198"/>
        <v>8.4364356217867691</v>
      </c>
      <c r="U426" s="123">
        <f t="shared" si="198"/>
        <v>9.4738570404831837</v>
      </c>
      <c r="V426" s="123">
        <f t="shared" si="198"/>
        <v>6.2992745546515811</v>
      </c>
      <c r="W426" s="123">
        <f t="shared" si="198"/>
        <v>11.066861941172927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1.2108396415933007</v>
      </c>
      <c r="D427" s="99">
        <f>RES_hhdet_in_tess!D165</f>
        <v>1.4960455298266038</v>
      </c>
      <c r="E427" s="99">
        <f>RES_hhdet_in_tess!E165</f>
        <v>3.4740091508393554</v>
      </c>
      <c r="F427" s="99">
        <f>RES_hhdet_in_tess!F165</f>
        <v>2.0311762550865788</v>
      </c>
      <c r="G427" s="99">
        <f>RES_hhdet_in_tess!G165</f>
        <v>2.58782539911945</v>
      </c>
      <c r="H427" s="99">
        <f>RES_hhdet_in_tess!H165</f>
        <v>3.8420330808895664</v>
      </c>
      <c r="I427" s="99">
        <f>RES_hhdet_in_tess!I165</f>
        <v>4.3748653046847172</v>
      </c>
      <c r="J427" s="99">
        <f>RES_hhdet_in_tess!J165</f>
        <v>5.0999941089244016</v>
      </c>
      <c r="K427" s="99">
        <f>RES_hhdet_in_tess!K165</f>
        <v>5.8126672810716373</v>
      </c>
      <c r="L427" s="99">
        <f>RES_hhdet_in_tess!L165</f>
        <v>7.457108593698992</v>
      </c>
      <c r="M427" s="99">
        <f>RES_hhdet_in_tess!M165</f>
        <v>8.0758033079720519</v>
      </c>
      <c r="N427" s="99">
        <f>RES_hhdet_in_tess!N165</f>
        <v>12.962084562839932</v>
      </c>
      <c r="O427" s="99">
        <f>RES_hhdet_in_tess!O165</f>
        <v>11.687881143950287</v>
      </c>
      <c r="P427" s="99">
        <f>RES_hhdet_in_tess!P165</f>
        <v>2.7510189027724294</v>
      </c>
      <c r="Q427" s="99">
        <f>RES_hhdet_in_tess!Q165</f>
        <v>9.6702216784689661</v>
      </c>
      <c r="R427" s="99">
        <f>RES_hhdet_in_tess!R165</f>
        <v>7.4409582271620618</v>
      </c>
      <c r="S427" s="99">
        <f>RES_hhdet_in_tess!S165</f>
        <v>11.808592818414883</v>
      </c>
      <c r="T427" s="99">
        <f>RES_hhdet_in_tess!T165</f>
        <v>8.4364356217867691</v>
      </c>
      <c r="U427" s="99">
        <f>RES_hhdet_in_tess!U165</f>
        <v>9.4738570404831837</v>
      </c>
      <c r="V427" s="99">
        <f>RES_hhdet_in_tess!V165</f>
        <v>6.2992745546515811</v>
      </c>
      <c r="W427" s="99">
        <f>RES_hhdet_in_tess!W165</f>
        <v>11.066861941172927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15.940387694525317</v>
      </c>
      <c r="D428" s="123">
        <v>17.443560074458787</v>
      </c>
      <c r="E428" s="123">
        <v>18.806324524205877</v>
      </c>
      <c r="F428" s="123">
        <v>19.420820361824941</v>
      </c>
      <c r="G428" s="123">
        <v>18.14091617043891</v>
      </c>
      <c r="H428" s="123">
        <v>20.370268355088676</v>
      </c>
      <c r="I428" s="123">
        <v>18.504292685310258</v>
      </c>
      <c r="J428" s="123">
        <v>19.922050749042128</v>
      </c>
      <c r="K428" s="123">
        <v>20.560915032536556</v>
      </c>
      <c r="L428" s="123">
        <v>19.914309477558955</v>
      </c>
      <c r="M428" s="123">
        <v>19.535635140076863</v>
      </c>
      <c r="N428" s="123">
        <v>19.865033016366873</v>
      </c>
      <c r="O428" s="123">
        <v>20.343857517383491</v>
      </c>
      <c r="P428" s="123">
        <v>21.225761715537253</v>
      </c>
      <c r="Q428" s="123">
        <v>20.818317675415752</v>
      </c>
      <c r="R428" s="123">
        <v>18.976378917872587</v>
      </c>
      <c r="S428" s="123">
        <v>18.220321119337587</v>
      </c>
      <c r="T428" s="123">
        <v>17.342132566300641</v>
      </c>
      <c r="U428" s="123">
        <v>16.745051560460347</v>
      </c>
      <c r="V428" s="123">
        <v>14.821293199801371</v>
      </c>
      <c r="W428" s="123">
        <v>14.763802429736749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15.350052918862945</v>
      </c>
      <c r="D429" s="99">
        <v>19.807010648276052</v>
      </c>
      <c r="E429" s="99">
        <v>18.264775845128376</v>
      </c>
      <c r="F429" s="99">
        <v>17.951479708260834</v>
      </c>
      <c r="G429" s="99">
        <v>19.693820983232673</v>
      </c>
      <c r="H429" s="99">
        <v>18.347084200463016</v>
      </c>
      <c r="I429" s="99">
        <v>18.401161738412764</v>
      </c>
      <c r="J429" s="99">
        <v>20.453124579263235</v>
      </c>
      <c r="K429" s="99">
        <v>19.67944540623272</v>
      </c>
      <c r="L429" s="99">
        <v>19.195161887613455</v>
      </c>
      <c r="M429" s="99">
        <v>22.465570342716276</v>
      </c>
      <c r="N429" s="99">
        <v>21.246171728393485</v>
      </c>
      <c r="O429" s="99">
        <v>18.126476685560895</v>
      </c>
      <c r="P429" s="99">
        <v>15.306820626133145</v>
      </c>
      <c r="Q429" s="99">
        <v>23.191269732034772</v>
      </c>
      <c r="R429" s="99">
        <v>19.10885266919496</v>
      </c>
      <c r="S429" s="99">
        <v>19.843769611624779</v>
      </c>
      <c r="T429" s="99">
        <v>18.196204465238225</v>
      </c>
      <c r="U429" s="99">
        <v>19.131091660768998</v>
      </c>
      <c r="V429" s="99">
        <v>11.590221894278299</v>
      </c>
      <c r="W429" s="99">
        <v>16.330472819203624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19.809949060098699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19.916739391816851</v>
      </c>
      <c r="T430" s="99">
        <v>0</v>
      </c>
      <c r="U430" s="99">
        <v>19.228490923755871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7.4173205355464997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7.051412418351144</v>
      </c>
      <c r="T431" s="102">
        <v>0</v>
      </c>
      <c r="U431" s="102">
        <v>6.5342148912836278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12.392628524552197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12.865326973465706</v>
      </c>
      <c r="T432" s="105">
        <v>0</v>
      </c>
      <c r="U432" s="105">
        <v>12.694276032472242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16.036582018033165</v>
      </c>
      <c r="D433" s="102">
        <v>17.112279221285206</v>
      </c>
      <c r="E433" s="102">
        <v>18.857137673142866</v>
      </c>
      <c r="F433" s="102">
        <v>19.52597041069988</v>
      </c>
      <c r="G433" s="102">
        <v>18.015058258408306</v>
      </c>
      <c r="H433" s="102">
        <v>20.488861113735883</v>
      </c>
      <c r="I433" s="102">
        <v>18.512773532288183</v>
      </c>
      <c r="J433" s="102">
        <v>19.874173772412178</v>
      </c>
      <c r="K433" s="102">
        <v>20.622757110537446</v>
      </c>
      <c r="L433" s="102">
        <v>19.955000915282813</v>
      </c>
      <c r="M433" s="102">
        <v>19.365968636088642</v>
      </c>
      <c r="N433" s="102">
        <v>19.81326117246947</v>
      </c>
      <c r="O433" s="102">
        <v>20.427403610918542</v>
      </c>
      <c r="P433" s="102">
        <v>21.552979376747388</v>
      </c>
      <c r="Q433" s="102">
        <v>20.653616182703963</v>
      </c>
      <c r="R433" s="102">
        <v>18.971589489796941</v>
      </c>
      <c r="S433" s="102">
        <v>18.125944036446814</v>
      </c>
      <c r="T433" s="102">
        <v>17.303531839719756</v>
      </c>
      <c r="U433" s="102">
        <v>16.673602541973612</v>
      </c>
      <c r="V433" s="102">
        <v>14.899577354938675</v>
      </c>
      <c r="W433" s="102">
        <v>14.685580068664143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16.038354969348113</v>
      </c>
      <c r="D434" s="105">
        <v>17.114661693631639</v>
      </c>
      <c r="E434" s="105">
        <v>18.859616340590108</v>
      </c>
      <c r="F434" s="105">
        <v>19.527567813867577</v>
      </c>
      <c r="G434" s="105">
        <v>18.016143355140496</v>
      </c>
      <c r="H434" s="105">
        <v>20.486961229538782</v>
      </c>
      <c r="I434" s="105">
        <v>18.511375836252267</v>
      </c>
      <c r="J434" s="105">
        <v>19.873031715388979</v>
      </c>
      <c r="K434" s="105">
        <v>20.636810418911523</v>
      </c>
      <c r="L434" s="105">
        <v>19.968034636532124</v>
      </c>
      <c r="M434" s="105">
        <v>19.378504504062207</v>
      </c>
      <c r="N434" s="105">
        <v>19.826092159264807</v>
      </c>
      <c r="O434" s="105">
        <v>20.431536583814861</v>
      </c>
      <c r="P434" s="105">
        <v>21.54902037919614</v>
      </c>
      <c r="Q434" s="105">
        <v>20.63552409739296</v>
      </c>
      <c r="R434" s="105">
        <v>18.953261643597887</v>
      </c>
      <c r="S434" s="105">
        <v>18.117055738789656</v>
      </c>
      <c r="T434" s="105">
        <v>17.297327934493282</v>
      </c>
      <c r="U434" s="105">
        <v>16.665293821273465</v>
      </c>
      <c r="V434" s="105">
        <v>14.89497877495007</v>
      </c>
      <c r="W434" s="105">
        <v>14.681346708016138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5.326487586894026</v>
      </c>
      <c r="D435" s="99">
        <v>6.3842710740117505</v>
      </c>
      <c r="E435" s="99">
        <v>8.7252348677163845</v>
      </c>
      <c r="F435" s="99">
        <v>9.5089943393873213</v>
      </c>
      <c r="G435" s="99">
        <v>7.6901654534832522</v>
      </c>
      <c r="H435" s="99">
        <v>8.9814786019615713</v>
      </c>
      <c r="I435" s="99">
        <v>6.7177929821275901</v>
      </c>
      <c r="J435" s="99">
        <v>7.3403197978325361</v>
      </c>
      <c r="K435" s="99">
        <v>7.4020699617277161</v>
      </c>
      <c r="L435" s="99">
        <v>6.926815713466473</v>
      </c>
      <c r="M435" s="99">
        <v>6.8996048617503902</v>
      </c>
      <c r="N435" s="99">
        <v>6.9491757643682623</v>
      </c>
      <c r="O435" s="99">
        <v>7.1425938297150058</v>
      </c>
      <c r="P435" s="99">
        <v>7.8927820891004314</v>
      </c>
      <c r="Q435" s="99">
        <v>7.4537715290160325</v>
      </c>
      <c r="R435" s="99">
        <v>6.7198609514276013</v>
      </c>
      <c r="S435" s="99">
        <v>6.4551360261117718</v>
      </c>
      <c r="T435" s="99">
        <v>6.2378535437081233</v>
      </c>
      <c r="U435" s="99">
        <v>5.6692371335882719</v>
      </c>
      <c r="V435" s="99">
        <v>5.0869962419916632</v>
      </c>
      <c r="W435" s="99">
        <v>5.2572140896138029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10.711867382454088</v>
      </c>
      <c r="D436" s="99">
        <v>10.730390619619886</v>
      </c>
      <c r="E436" s="99">
        <v>10.134381472873722</v>
      </c>
      <c r="F436" s="99">
        <v>10.018573474480258</v>
      </c>
      <c r="G436" s="99">
        <v>10.325977901657243</v>
      </c>
      <c r="H436" s="99">
        <v>11.505482627577212</v>
      </c>
      <c r="I436" s="99">
        <v>11.793582854124677</v>
      </c>
      <c r="J436" s="99">
        <v>12.532711917556444</v>
      </c>
      <c r="K436" s="99">
        <v>13.234740457183809</v>
      </c>
      <c r="L436" s="99">
        <v>13.041218923065651</v>
      </c>
      <c r="M436" s="99">
        <v>12.47889964231182</v>
      </c>
      <c r="N436" s="99">
        <v>12.87691639489654</v>
      </c>
      <c r="O436" s="99">
        <v>13.288942754099855</v>
      </c>
      <c r="P436" s="99">
        <v>13.656238290095715</v>
      </c>
      <c r="Q436" s="99">
        <v>13.181752568376929</v>
      </c>
      <c r="R436" s="99">
        <v>12.233400692170287</v>
      </c>
      <c r="S436" s="99">
        <v>11.661919712677882</v>
      </c>
      <c r="T436" s="99">
        <v>11.059474390785157</v>
      </c>
      <c r="U436" s="99">
        <v>10.996056687685192</v>
      </c>
      <c r="V436" s="99">
        <v>9.8079825329584054</v>
      </c>
      <c r="W436" s="99">
        <v>9.424132618402334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6.4900012005406076</v>
      </c>
      <c r="D437" s="123">
        <v>6.3492924729056961</v>
      </c>
      <c r="E437" s="123">
        <v>7.7122352931448646</v>
      </c>
      <c r="F437" s="123">
        <v>7.0163601400943358</v>
      </c>
      <c r="G437" s="123">
        <v>6.9912768374706857</v>
      </c>
      <c r="H437" s="123">
        <v>6.8953526115643831</v>
      </c>
      <c r="I437" s="123">
        <v>6.4641884663195315</v>
      </c>
      <c r="J437" s="123">
        <v>6.6295226800097975</v>
      </c>
      <c r="K437" s="123">
        <v>5.6064240335911952</v>
      </c>
      <c r="L437" s="123">
        <v>5.064326352101129</v>
      </c>
      <c r="M437" s="123">
        <v>4.9120182389624425</v>
      </c>
      <c r="N437" s="123">
        <v>5.0915910296321805</v>
      </c>
      <c r="O437" s="123">
        <v>5.3227001886258183</v>
      </c>
      <c r="P437" s="123">
        <v>5.7244065886861479</v>
      </c>
      <c r="Q437" s="123">
        <v>5.6103706878151165</v>
      </c>
      <c r="R437" s="123">
        <v>5.2496449152620954</v>
      </c>
      <c r="S437" s="123">
        <v>5.05445586042058</v>
      </c>
      <c r="T437" s="123">
        <v>4.869878340559648</v>
      </c>
      <c r="U437" s="123">
        <v>4.8671616166083842</v>
      </c>
      <c r="V437" s="123">
        <v>5.8125872683480617</v>
      </c>
      <c r="W437" s="123">
        <v>5.458092515646725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6.6128981368482185</v>
      </c>
      <c r="D438" s="99">
        <v>8.4675266012809534</v>
      </c>
      <c r="E438" s="99">
        <v>6.5336060954116881</v>
      </c>
      <c r="F438" s="99">
        <v>6.3591783235895152</v>
      </c>
      <c r="G438" s="99">
        <v>7.4680276290292076</v>
      </c>
      <c r="H438" s="99">
        <v>6.8984158524031107</v>
      </c>
      <c r="I438" s="99">
        <v>6.3592989929845585</v>
      </c>
      <c r="J438" s="99">
        <v>5.7858552903596951</v>
      </c>
      <c r="K438" s="99">
        <v>5.9221661233428993</v>
      </c>
      <c r="L438" s="99">
        <v>5.3456370914945905</v>
      </c>
      <c r="M438" s="99">
        <v>4.9020496759829362</v>
      </c>
      <c r="N438" s="99">
        <v>5.1521173324940888</v>
      </c>
      <c r="O438" s="99">
        <v>5.3738125752713666</v>
      </c>
      <c r="P438" s="99">
        <v>5.741317883848807</v>
      </c>
      <c r="Q438" s="99">
        <v>5.5717440566741594</v>
      </c>
      <c r="R438" s="99">
        <v>5.2480299985391197</v>
      </c>
      <c r="S438" s="99">
        <v>5.0373870198730701</v>
      </c>
      <c r="T438" s="99">
        <v>4.8308942738503928</v>
      </c>
      <c r="U438" s="99">
        <v>4.7649094895833146</v>
      </c>
      <c r="V438" s="99">
        <v>5.954777191861667</v>
      </c>
      <c r="W438" s="99">
        <v>5.3522303149231112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6.4136757348337756</v>
      </c>
      <c r="D439" s="110">
        <v>5.231768217678308</v>
      </c>
      <c r="E439" s="110">
        <v>8.2514242824526853</v>
      </c>
      <c r="F439" s="110">
        <v>7.3084409474298129</v>
      </c>
      <c r="G439" s="110">
        <v>6.6624831881199817</v>
      </c>
      <c r="H439" s="110">
        <v>6.8936854050751091</v>
      </c>
      <c r="I439" s="110">
        <v>6.5365095187103144</v>
      </c>
      <c r="J439" s="110">
        <v>7.2295447459247395</v>
      </c>
      <c r="K439" s="110">
        <v>5.2211271646478119</v>
      </c>
      <c r="L439" s="110">
        <v>4.8684649499295718</v>
      </c>
      <c r="M439" s="110">
        <v>4.9182485908246329</v>
      </c>
      <c r="N439" s="110">
        <v>5.0660319950039661</v>
      </c>
      <c r="O439" s="110">
        <v>5.2998018394086124</v>
      </c>
      <c r="P439" s="110">
        <v>5.7169898602615685</v>
      </c>
      <c r="Q439" s="110">
        <v>5.6269249583040981</v>
      </c>
      <c r="R439" s="110">
        <v>5.2504624668531035</v>
      </c>
      <c r="S439" s="110">
        <v>5.0644813191781015</v>
      </c>
      <c r="T439" s="110">
        <v>4.8871683450415757</v>
      </c>
      <c r="U439" s="110">
        <v>4.9034553986354732</v>
      </c>
      <c r="V439" s="110">
        <v>5.7549427047614641</v>
      </c>
      <c r="W439" s="110">
        <v>5.4990714320558673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1.7414788603565399</v>
      </c>
      <c r="D441" s="118">
        <f t="shared" si="199"/>
        <v>1.9783384417150849</v>
      </c>
      <c r="E441" s="118">
        <f t="shared" si="199"/>
        <v>1.3438117559484373</v>
      </c>
      <c r="F441" s="118">
        <f t="shared" si="199"/>
        <v>1.1647398118131598</v>
      </c>
      <c r="G441" s="118">
        <f t="shared" si="199"/>
        <v>1.662839720509349</v>
      </c>
      <c r="H441" s="118">
        <f t="shared" si="199"/>
        <v>1.2639780498044288</v>
      </c>
      <c r="I441" s="118">
        <f t="shared" si="199"/>
        <v>1.4434150477485403</v>
      </c>
      <c r="J441" s="118">
        <f t="shared" si="199"/>
        <v>1.5017009122399334</v>
      </c>
      <c r="K441" s="118">
        <f t="shared" si="199"/>
        <v>1.7034164351250394</v>
      </c>
      <c r="L441" s="118">
        <f t="shared" si="199"/>
        <v>1.205945922316928</v>
      </c>
      <c r="M441" s="118">
        <f t="shared" si="199"/>
        <v>1.1139935041663891</v>
      </c>
      <c r="N441" s="118">
        <f t="shared" si="199"/>
        <v>0.80009284434395123</v>
      </c>
      <c r="O441" s="118">
        <f t="shared" si="199"/>
        <v>0.83035533087482993</v>
      </c>
      <c r="P441" s="118">
        <f t="shared" si="199"/>
        <v>0.89522323398268377</v>
      </c>
      <c r="Q441" s="118">
        <f t="shared" si="199"/>
        <v>1.0881246459214144</v>
      </c>
      <c r="R441" s="118">
        <f t="shared" ref="R441:V441" si="200">R442+R444+R446+R455</f>
        <v>1.0656943339058245</v>
      </c>
      <c r="S441" s="118">
        <f t="shared" si="200"/>
        <v>1.005335888941475</v>
      </c>
      <c r="T441" s="118">
        <f t="shared" si="200"/>
        <v>0.77734551790831552</v>
      </c>
      <c r="U441" s="118">
        <f t="shared" si="200"/>
        <v>0.61331718431007665</v>
      </c>
      <c r="V441" s="118">
        <f t="shared" si="200"/>
        <v>0.69572382479518757</v>
      </c>
      <c r="W441" s="118">
        <f t="shared" ref="W441" si="201">W442+W444+W446+W455</f>
        <v>0.75828854372623111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0.81266622763946061</v>
      </c>
      <c r="D446" s="123">
        <v>0.90673115964743489</v>
      </c>
      <c r="E446" s="123">
        <v>0.59268848705309163</v>
      </c>
      <c r="F446" s="123">
        <v>0.44841693451578796</v>
      </c>
      <c r="G446" s="123">
        <v>0.54744003968477428</v>
      </c>
      <c r="H446" s="123">
        <v>0.37471707305211793</v>
      </c>
      <c r="I446" s="123">
        <v>0.49459860797492144</v>
      </c>
      <c r="J446" s="123">
        <v>0.62294322120900492</v>
      </c>
      <c r="K446" s="123">
        <v>0.51447695676849392</v>
      </c>
      <c r="L446" s="123">
        <v>0.40477606174636449</v>
      </c>
      <c r="M446" s="123">
        <v>0.42571873964618384</v>
      </c>
      <c r="N446" s="123">
        <v>0.2416760239925296</v>
      </c>
      <c r="O446" s="123">
        <v>0.2234101689139516</v>
      </c>
      <c r="P446" s="123">
        <v>0.25626182561875382</v>
      </c>
      <c r="Q446" s="123">
        <v>0.47792788252608259</v>
      </c>
      <c r="R446" s="123">
        <v>0.42266731416014919</v>
      </c>
      <c r="S446" s="123">
        <v>0.32733639091600847</v>
      </c>
      <c r="T446" s="123">
        <v>0.23884475211332074</v>
      </c>
      <c r="U446" s="123">
        <v>0.161666823688075</v>
      </c>
      <c r="V446" s="123">
        <v>7.5736560555013266E-2</v>
      </c>
      <c r="W446" s="123">
        <v>0.22041590967382219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5.7761814949143195</v>
      </c>
      <c r="D447" s="99">
        <v>7.4327739779658035</v>
      </c>
      <c r="E447" s="99">
        <v>6.8320818325756383</v>
      </c>
      <c r="F447" s="99">
        <v>6.6930379485134273</v>
      </c>
      <c r="G447" s="99">
        <v>7.3157896212419828</v>
      </c>
      <c r="H447" s="99">
        <v>6.7881439002902901</v>
      </c>
      <c r="I447" s="99">
        <v>6.7778327759526267</v>
      </c>
      <c r="J447" s="99">
        <v>7.4941957218174222</v>
      </c>
      <c r="K447" s="99">
        <v>7.1652608888121145</v>
      </c>
      <c r="L447" s="99">
        <v>6.9370242306187295</v>
      </c>
      <c r="M447" s="99">
        <v>7.9940518889116738</v>
      </c>
      <c r="N447" s="99">
        <v>7.3711187317721532</v>
      </c>
      <c r="O447" s="99">
        <v>6.065586086013786</v>
      </c>
      <c r="P447" s="99">
        <v>4.9097436135593062</v>
      </c>
      <c r="Q447" s="99">
        <v>7.1689182378912379</v>
      </c>
      <c r="R447" s="99">
        <v>5.7658201535431672</v>
      </c>
      <c r="S447" s="99">
        <v>5.8528139710134646</v>
      </c>
      <c r="T447" s="99">
        <v>5.2596663497295095</v>
      </c>
      <c r="U447" s="99">
        <v>5.4393524960470998</v>
      </c>
      <c r="V447" s="99">
        <v>3.2566721038655704</v>
      </c>
      <c r="W447" s="99">
        <v>4.5634256854691335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2.7834218924721941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2.0797764701584955</v>
      </c>
      <c r="T448" s="99">
        <v>0</v>
      </c>
      <c r="U448" s="99">
        <v>1.8578081538073123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2.7834218924721941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2.0797764701584955</v>
      </c>
      <c r="T449" s="102">
        <v>0</v>
      </c>
      <c r="U449" s="102">
        <v>1.8578081538073123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0.92881263271707926</v>
      </c>
      <c r="D455" s="123">
        <v>1.0716072820676499</v>
      </c>
      <c r="E455" s="123">
        <v>0.75112326889534575</v>
      </c>
      <c r="F455" s="123">
        <v>0.71632287729737187</v>
      </c>
      <c r="G455" s="123">
        <v>1.1153996808245747</v>
      </c>
      <c r="H455" s="123">
        <v>0.88926097675231086</v>
      </c>
      <c r="I455" s="123">
        <v>0.94881643977361896</v>
      </c>
      <c r="J455" s="123">
        <v>0.87875769103092838</v>
      </c>
      <c r="K455" s="123">
        <v>1.1889394783565455</v>
      </c>
      <c r="L455" s="123">
        <v>0.8011698605705635</v>
      </c>
      <c r="M455" s="123">
        <v>0.68827476452020531</v>
      </c>
      <c r="N455" s="123">
        <v>0.55841682035142159</v>
      </c>
      <c r="O455" s="123">
        <v>0.60694516196087833</v>
      </c>
      <c r="P455" s="123">
        <v>0.63896140836393001</v>
      </c>
      <c r="Q455" s="123">
        <v>0.6101967633953318</v>
      </c>
      <c r="R455" s="123">
        <v>0.64302701974567522</v>
      </c>
      <c r="S455" s="123">
        <v>0.67799949802546655</v>
      </c>
      <c r="T455" s="123">
        <v>0.53850076579499473</v>
      </c>
      <c r="U455" s="123">
        <v>0.4516503606220017</v>
      </c>
      <c r="V455" s="123">
        <v>0.61998726424017436</v>
      </c>
      <c r="W455" s="123">
        <v>0.53787263405240893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2.4243583972615288</v>
      </c>
      <c r="D456" s="99">
        <v>3.1028071477289791</v>
      </c>
      <c r="E456" s="99">
        <v>2.3930258918575338</v>
      </c>
      <c r="F456" s="99">
        <v>2.3280493512164582</v>
      </c>
      <c r="G456" s="99">
        <v>2.7327292180202081</v>
      </c>
      <c r="H456" s="99">
        <v>2.5231440966887857</v>
      </c>
      <c r="I456" s="99">
        <v>2.3249144550744303</v>
      </c>
      <c r="J456" s="99">
        <v>2.1143442626622941</v>
      </c>
      <c r="K456" s="99">
        <v>2.1632485520691542</v>
      </c>
      <c r="L456" s="99">
        <v>1.9518697093312258</v>
      </c>
      <c r="M456" s="99">
        <v>1.7895143877525337</v>
      </c>
      <c r="N456" s="99">
        <v>1.8808026648646041</v>
      </c>
      <c r="O456" s="99">
        <v>1.9617334699092677</v>
      </c>
      <c r="P456" s="99">
        <v>2.0958928686801284</v>
      </c>
      <c r="Q456" s="99">
        <v>2.0339892113177727</v>
      </c>
      <c r="R456" s="99">
        <v>1.9132038488729348</v>
      </c>
      <c r="S456" s="99">
        <v>1.8323272552869549</v>
      </c>
      <c r="T456" s="99">
        <v>1.7526675867855959</v>
      </c>
      <c r="U456" s="99">
        <v>1.724105515909218</v>
      </c>
      <c r="V456" s="99">
        <v>2.1492891826992713</v>
      </c>
      <c r="W456" s="99">
        <v>1.9273769386877986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2024-05-20T16:56:15Z</dcterms:created>
  <dcterms:modified xsi:type="dcterms:W3CDTF">2024-05-20T16:56:15Z</dcterms:modified>
</cp:coreProperties>
</file>